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4640" yWindow="0" windowWidth="17800" windowHeight="15460" tabRatio="840" firstSheet="15" activeTab="16"/>
  </bookViews>
  <sheets>
    <sheet name="Filtered_sample" sheetId="1" r:id="rId1"/>
    <sheet name="Diversity&amp;Neutrality" sheetId="2" r:id="rId2"/>
    <sheet name="Differentiation_Fst" sheetId="3" r:id="rId3"/>
    <sheet name="summary_MKT" sheetId="4" r:id="rId4"/>
    <sheet name="chr1" sheetId="5" r:id="rId5"/>
    <sheet name="chr2" sheetId="6" r:id="rId6"/>
    <sheet name="chr3" sheetId="7" r:id="rId7"/>
    <sheet name="chr4" sheetId="8" r:id="rId8"/>
    <sheet name="chr5" sheetId="9" r:id="rId9"/>
    <sheet name="chr6" sheetId="10" r:id="rId10"/>
    <sheet name="chr7" sheetId="11" r:id="rId11"/>
    <sheet name="chr8" sheetId="12" r:id="rId12"/>
    <sheet name="chr9" sheetId="13" r:id="rId13"/>
    <sheet name="chr10" sheetId="14" r:id="rId14"/>
    <sheet name="chr11" sheetId="15" r:id="rId15"/>
    <sheet name="chr12" sheetId="16" r:id="rId16"/>
    <sheet name="chr13" sheetId="17" r:id="rId17"/>
    <sheet name="chr14" sheetId="18" r:id="rId18"/>
    <sheet name="chr15" sheetId="19" r:id="rId19"/>
    <sheet name="chr16" sheetId="20" r:id="rId20"/>
    <sheet name="chr17" sheetId="21" r:id="rId21"/>
    <sheet name="chr18" sheetId="22" r:id="rId22"/>
    <sheet name="chr19" sheetId="23" r:id="rId23"/>
    <sheet name="chr20" sheetId="24" r:id="rId24"/>
    <sheet name="chr21" sheetId="25" r:id="rId25"/>
    <sheet name="chr22" sheetId="26" r:id="rId26"/>
    <sheet name="chrX" sheetId="27" r:id="rId27"/>
    <sheet name="Overlap_with_genes,pseudogenes," sheetId="28" r:id="rId28"/>
    <sheet name="Overlap_with_SV" sheetId="29" r:id="rId29"/>
    <sheet name="Intergenic_overlap_with_pseudog" sheetId="30" r:id="rId30"/>
    <sheet name="clusters" sheetId="31" r:id="rId31"/>
    <sheet name="clean_clusters" sheetId="32" r:id="rId32"/>
    <sheet name="intergenic" sheetId="33" r:id="rId33"/>
    <sheet name="clean_clust_inter" sheetId="34" r:id="rId34"/>
  </sheets>
  <definedNames>
    <definedName name="SUM">'chr1'!$D$205</definedName>
  </definedName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196" i="17" l="1"/>
  <c r="G197" i="17"/>
  <c r="G195" i="17"/>
  <c r="G192" i="17"/>
  <c r="G193" i="17"/>
  <c r="G191" i="17"/>
  <c r="G188" i="17"/>
  <c r="G189" i="17"/>
  <c r="G187" i="17"/>
  <c r="G184" i="17"/>
  <c r="G185" i="17"/>
  <c r="G183" i="17"/>
  <c r="G180" i="17"/>
  <c r="G181" i="17"/>
  <c r="G179" i="17"/>
  <c r="G175" i="17"/>
  <c r="G176" i="17"/>
  <c r="G174" i="17"/>
  <c r="F196" i="17"/>
  <c r="F197" i="17"/>
  <c r="F195" i="17"/>
  <c r="F192" i="17"/>
  <c r="F193" i="17"/>
  <c r="F191" i="17"/>
  <c r="F188" i="17"/>
  <c r="F189" i="17"/>
  <c r="F187" i="17"/>
  <c r="F184" i="17"/>
  <c r="F185" i="17"/>
  <c r="F183" i="17"/>
  <c r="F180" i="17"/>
  <c r="F181" i="17"/>
  <c r="F179" i="17"/>
  <c r="F175" i="17"/>
  <c r="F176" i="17"/>
  <c r="F174" i="17"/>
  <c r="Q160" i="17"/>
  <c r="Q159" i="17"/>
  <c r="N160" i="17"/>
  <c r="N159" i="17"/>
  <c r="K160" i="17"/>
  <c r="K159" i="17"/>
  <c r="H160" i="17"/>
  <c r="H159" i="17"/>
  <c r="E160" i="17"/>
  <c r="E159" i="17"/>
  <c r="C160" i="17"/>
  <c r="C159" i="17"/>
  <c r="Q151" i="17"/>
  <c r="N151" i="17"/>
  <c r="K151" i="17"/>
  <c r="H151" i="17"/>
  <c r="E151" i="17"/>
  <c r="C151" i="17"/>
  <c r="AE102" i="17"/>
  <c r="AE101" i="17"/>
  <c r="Z102" i="17"/>
  <c r="Z101" i="17"/>
  <c r="AE103" i="17"/>
  <c r="Z103" i="17"/>
  <c r="U102" i="17"/>
  <c r="U101" i="17"/>
  <c r="U103" i="17"/>
  <c r="P103" i="17"/>
  <c r="P102" i="17"/>
  <c r="P101" i="17"/>
  <c r="K103" i="17"/>
  <c r="K102" i="17"/>
  <c r="K101" i="17"/>
  <c r="F103" i="17"/>
  <c r="F102" i="17"/>
  <c r="F101" i="17"/>
  <c r="O92" i="17"/>
  <c r="O91" i="17"/>
  <c r="M92" i="17"/>
  <c r="M91" i="17"/>
  <c r="O82" i="17"/>
  <c r="O81" i="17"/>
  <c r="M82" i="17"/>
  <c r="M81" i="17"/>
  <c r="O72" i="17"/>
  <c r="O71" i="17"/>
  <c r="M72" i="17"/>
  <c r="M71" i="17"/>
  <c r="C76" i="17"/>
  <c r="C75" i="17"/>
  <c r="O62" i="17"/>
  <c r="O61" i="17"/>
  <c r="M62" i="17"/>
  <c r="M61" i="17"/>
  <c r="O52" i="17"/>
  <c r="O51" i="17"/>
  <c r="M52" i="17"/>
  <c r="M51" i="17"/>
  <c r="O42" i="17"/>
  <c r="O41" i="17"/>
  <c r="M42" i="17"/>
  <c r="M41" i="17"/>
  <c r="C96" i="17"/>
  <c r="C95" i="17"/>
  <c r="C86" i="17"/>
  <c r="C85" i="17"/>
  <c r="C66" i="17"/>
  <c r="C65" i="17"/>
  <c r="C56" i="17"/>
  <c r="C55" i="17"/>
  <c r="C46" i="17"/>
  <c r="C45" i="17"/>
  <c r="G56" i="25"/>
  <c r="H56" i="25"/>
  <c r="I56" i="25"/>
  <c r="J56" i="25"/>
  <c r="K56" i="25"/>
  <c r="F56" i="25"/>
  <c r="G55" i="25"/>
  <c r="H55" i="25"/>
  <c r="I55" i="25"/>
  <c r="J55" i="25"/>
  <c r="K55" i="25"/>
  <c r="F55" i="25"/>
  <c r="M48" i="25"/>
  <c r="M47" i="25"/>
  <c r="K48" i="25"/>
  <c r="K47" i="25"/>
  <c r="I48" i="25"/>
  <c r="I47" i="25"/>
  <c r="G48" i="25"/>
  <c r="G47" i="25"/>
  <c r="E48" i="25"/>
  <c r="E47" i="25"/>
  <c r="C48" i="25"/>
  <c r="C47" i="25"/>
  <c r="M39" i="25"/>
  <c r="K39" i="25"/>
  <c r="I39" i="25"/>
  <c r="G39" i="25"/>
  <c r="E39" i="25"/>
  <c r="C39" i="25"/>
  <c r="M23" i="25"/>
  <c r="K23" i="25"/>
  <c r="I23" i="25"/>
  <c r="G23" i="25"/>
  <c r="E23" i="25"/>
  <c r="C23" i="25"/>
  <c r="M17" i="25"/>
  <c r="M16" i="25"/>
  <c r="K17" i="25"/>
  <c r="K16" i="25"/>
  <c r="I17" i="25"/>
  <c r="I16" i="25"/>
  <c r="G17" i="25"/>
  <c r="G16" i="25"/>
  <c r="E17" i="25"/>
  <c r="E16" i="25"/>
  <c r="C17" i="25"/>
  <c r="C16" i="25"/>
  <c r="M48" i="22"/>
  <c r="M47" i="22"/>
  <c r="K48" i="22"/>
  <c r="K47" i="22"/>
  <c r="I48" i="22"/>
  <c r="I47" i="22"/>
  <c r="G48" i="22"/>
  <c r="G47" i="22"/>
  <c r="E48" i="22"/>
  <c r="E47" i="22"/>
  <c r="C48" i="22"/>
  <c r="C47" i="22"/>
  <c r="M39" i="22"/>
  <c r="K39" i="22"/>
  <c r="I39" i="22"/>
  <c r="G39" i="22"/>
  <c r="E39" i="22"/>
  <c r="C39" i="22"/>
  <c r="M37" i="22"/>
  <c r="K37" i="22"/>
  <c r="I37" i="22"/>
  <c r="G37" i="22"/>
  <c r="E37" i="22"/>
  <c r="C37" i="22"/>
  <c r="M23" i="22"/>
  <c r="M21" i="22"/>
  <c r="K23" i="22"/>
  <c r="K21" i="22"/>
  <c r="I23" i="22"/>
  <c r="I21" i="22"/>
  <c r="G23" i="22"/>
  <c r="G21" i="22"/>
  <c r="E23" i="22"/>
  <c r="E21" i="22"/>
  <c r="C23" i="22"/>
  <c r="C21" i="22"/>
  <c r="M17" i="22"/>
  <c r="M16" i="22"/>
  <c r="K17" i="22"/>
  <c r="K16" i="22"/>
  <c r="G17" i="22"/>
  <c r="G16" i="22"/>
  <c r="E17" i="22"/>
  <c r="E16" i="22"/>
  <c r="C17" i="22"/>
  <c r="C16" i="22"/>
  <c r="G56" i="22"/>
  <c r="H56" i="22"/>
  <c r="I56" i="22"/>
  <c r="J56" i="22"/>
  <c r="K56" i="22"/>
  <c r="F56" i="22"/>
  <c r="G55" i="22"/>
  <c r="H55" i="22"/>
  <c r="I55" i="22"/>
  <c r="J55" i="22"/>
  <c r="K55" i="22"/>
  <c r="F55" i="22"/>
  <c r="G299" i="11"/>
  <c r="G298" i="11"/>
  <c r="G297" i="11"/>
  <c r="G296" i="11"/>
  <c r="G295" i="11"/>
  <c r="G294" i="11"/>
  <c r="G293" i="11"/>
  <c r="G292" i="11"/>
  <c r="G291" i="11"/>
  <c r="G290" i="11"/>
  <c r="G289" i="11"/>
  <c r="G288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287" i="11"/>
  <c r="G287" i="11"/>
  <c r="F273" i="11"/>
  <c r="G273" i="11"/>
  <c r="F274" i="11"/>
  <c r="G274" i="11"/>
  <c r="F275" i="11"/>
  <c r="G275" i="11"/>
  <c r="F276" i="11"/>
  <c r="G276" i="11"/>
  <c r="F277" i="11"/>
  <c r="G277" i="11"/>
  <c r="F278" i="11"/>
  <c r="G278" i="11"/>
  <c r="F279" i="11"/>
  <c r="G279" i="11"/>
  <c r="F280" i="11"/>
  <c r="G280" i="11"/>
  <c r="F281" i="11"/>
  <c r="G281" i="11"/>
  <c r="F282" i="11"/>
  <c r="G282" i="11"/>
  <c r="F283" i="11"/>
  <c r="G283" i="11"/>
  <c r="F284" i="11"/>
  <c r="G284" i="11"/>
  <c r="F272" i="11"/>
  <c r="G272" i="11"/>
  <c r="F258" i="11"/>
  <c r="G258" i="11"/>
  <c r="F259" i="11"/>
  <c r="G259" i="11"/>
  <c r="F260" i="11"/>
  <c r="G260" i="11"/>
  <c r="F261" i="11"/>
  <c r="G261" i="11"/>
  <c r="F262" i="11"/>
  <c r="G262" i="11"/>
  <c r="F263" i="11"/>
  <c r="G263" i="11"/>
  <c r="F264" i="11"/>
  <c r="G264" i="11"/>
  <c r="F265" i="11"/>
  <c r="G265" i="11"/>
  <c r="F266" i="11"/>
  <c r="G266" i="11"/>
  <c r="F267" i="11"/>
  <c r="G267" i="11"/>
  <c r="F268" i="11"/>
  <c r="G268" i="11"/>
  <c r="F269" i="11"/>
  <c r="G269" i="11"/>
  <c r="F257" i="11"/>
  <c r="G257" i="11"/>
  <c r="F243" i="11"/>
  <c r="G243" i="11"/>
  <c r="F244" i="11"/>
  <c r="G244" i="11"/>
  <c r="F245" i="11"/>
  <c r="G245" i="11"/>
  <c r="F246" i="11"/>
  <c r="G246" i="11"/>
  <c r="F247" i="11"/>
  <c r="G247" i="11"/>
  <c r="F248" i="11"/>
  <c r="G248" i="11"/>
  <c r="F249" i="11"/>
  <c r="G249" i="11"/>
  <c r="F250" i="11"/>
  <c r="G250" i="11"/>
  <c r="F251" i="11"/>
  <c r="G251" i="11"/>
  <c r="F252" i="11"/>
  <c r="G252" i="11"/>
  <c r="F253" i="11"/>
  <c r="G253" i="11"/>
  <c r="F254" i="11"/>
  <c r="G254" i="11"/>
  <c r="F242" i="11"/>
  <c r="G242" i="11"/>
  <c r="F228" i="11"/>
  <c r="G228" i="11"/>
  <c r="F229" i="11"/>
  <c r="G229" i="11"/>
  <c r="F230" i="11"/>
  <c r="G230" i="11"/>
  <c r="F231" i="11"/>
  <c r="G231" i="11"/>
  <c r="F232" i="11"/>
  <c r="G232" i="11"/>
  <c r="F233" i="11"/>
  <c r="G233" i="11"/>
  <c r="F234" i="11"/>
  <c r="G234" i="11"/>
  <c r="F235" i="11"/>
  <c r="G235" i="11"/>
  <c r="F236" i="11"/>
  <c r="G236" i="11"/>
  <c r="F237" i="11"/>
  <c r="G237" i="11"/>
  <c r="F238" i="11"/>
  <c r="G238" i="11"/>
  <c r="F239" i="11"/>
  <c r="G239" i="11"/>
  <c r="F227" i="11"/>
  <c r="G227" i="11"/>
  <c r="J209" i="11"/>
  <c r="K209" i="11"/>
  <c r="J210" i="11"/>
  <c r="K210" i="11"/>
  <c r="J211" i="11"/>
  <c r="K211" i="11"/>
  <c r="J212" i="11"/>
  <c r="K212" i="11"/>
  <c r="J213" i="11"/>
  <c r="K213" i="11"/>
  <c r="J214" i="11"/>
  <c r="K214" i="11"/>
  <c r="J215" i="11"/>
  <c r="K215" i="11"/>
  <c r="J216" i="11"/>
  <c r="K216" i="11"/>
  <c r="J217" i="11"/>
  <c r="K217" i="11"/>
  <c r="J218" i="11"/>
  <c r="K218" i="11"/>
  <c r="J219" i="11"/>
  <c r="K219" i="11"/>
  <c r="J220" i="11"/>
  <c r="K220" i="11"/>
  <c r="J208" i="11"/>
  <c r="K208" i="11"/>
  <c r="AE126" i="11"/>
  <c r="AE127" i="11"/>
  <c r="AE128" i="11"/>
  <c r="AE129" i="11"/>
  <c r="AE130" i="11"/>
  <c r="AE131" i="11"/>
  <c r="AE132" i="11"/>
  <c r="AE133" i="11"/>
  <c r="AE134" i="11"/>
  <c r="AE135" i="11"/>
  <c r="AE136" i="11"/>
  <c r="AE125" i="11"/>
  <c r="Z126" i="11"/>
  <c r="Z127" i="11"/>
  <c r="Z128" i="11"/>
  <c r="Z129" i="11"/>
  <c r="Z130" i="11"/>
  <c r="Z131" i="11"/>
  <c r="Z132" i="11"/>
  <c r="Z133" i="11"/>
  <c r="Z134" i="11"/>
  <c r="Z135" i="11"/>
  <c r="Z136" i="11"/>
  <c r="Z125" i="11"/>
  <c r="U126" i="11"/>
  <c r="U127" i="11"/>
  <c r="U128" i="11"/>
  <c r="U129" i="11"/>
  <c r="U130" i="11"/>
  <c r="U131" i="11"/>
  <c r="U132" i="11"/>
  <c r="U133" i="11"/>
  <c r="U134" i="11"/>
  <c r="U135" i="11"/>
  <c r="U136" i="11"/>
  <c r="U125" i="11"/>
  <c r="P126" i="11"/>
  <c r="P127" i="11"/>
  <c r="P128" i="11"/>
  <c r="P129" i="11"/>
  <c r="P130" i="11"/>
  <c r="P131" i="11"/>
  <c r="P132" i="11"/>
  <c r="P133" i="11"/>
  <c r="P134" i="11"/>
  <c r="P135" i="11"/>
  <c r="P136" i="11"/>
  <c r="P125" i="11"/>
  <c r="K126" i="11"/>
  <c r="K127" i="11"/>
  <c r="K128" i="11"/>
  <c r="K129" i="11"/>
  <c r="K130" i="11"/>
  <c r="K131" i="11"/>
  <c r="K132" i="11"/>
  <c r="K133" i="11"/>
  <c r="K134" i="11"/>
  <c r="K135" i="11"/>
  <c r="K136" i="11"/>
  <c r="K125" i="11"/>
  <c r="F126" i="11"/>
  <c r="F127" i="11"/>
  <c r="F128" i="11"/>
  <c r="F129" i="11"/>
  <c r="F130" i="11"/>
  <c r="F131" i="11"/>
  <c r="F132" i="11"/>
  <c r="F133" i="11"/>
  <c r="F134" i="11"/>
  <c r="F135" i="11"/>
  <c r="F136" i="11"/>
  <c r="F125" i="11"/>
  <c r="O42" i="11"/>
  <c r="O43" i="11"/>
  <c r="O44" i="11"/>
  <c r="O45" i="11"/>
  <c r="O46" i="11"/>
  <c r="O47" i="11"/>
  <c r="O48" i="11"/>
  <c r="O49" i="11"/>
  <c r="O50" i="11"/>
  <c r="O51" i="11"/>
  <c r="O52" i="11"/>
  <c r="O55" i="11"/>
  <c r="O56" i="11"/>
  <c r="O57" i="11"/>
  <c r="O58" i="11"/>
  <c r="O59" i="11"/>
  <c r="O60" i="11"/>
  <c r="O61" i="11"/>
  <c r="O62" i="11"/>
  <c r="O63" i="11"/>
  <c r="O64" i="11"/>
  <c r="O65" i="11"/>
  <c r="O66" i="11"/>
  <c r="O69" i="11"/>
  <c r="O70" i="11"/>
  <c r="O71" i="11"/>
  <c r="O72" i="11"/>
  <c r="O73" i="11"/>
  <c r="O74" i="11"/>
  <c r="O75" i="11"/>
  <c r="O76" i="11"/>
  <c r="O77" i="11"/>
  <c r="O78" i="11"/>
  <c r="O79" i="11"/>
  <c r="O80" i="11"/>
  <c r="O83" i="11"/>
  <c r="O84" i="11"/>
  <c r="O85" i="11"/>
  <c r="O86" i="11"/>
  <c r="O87" i="11"/>
  <c r="O88" i="11"/>
  <c r="O89" i="11"/>
  <c r="O90" i="11"/>
  <c r="O91" i="11"/>
  <c r="O92" i="11"/>
  <c r="O93" i="11"/>
  <c r="O94" i="11"/>
  <c r="O97" i="11"/>
  <c r="O98" i="11"/>
  <c r="O99" i="11"/>
  <c r="O100" i="11"/>
  <c r="O101" i="11"/>
  <c r="O102" i="11"/>
  <c r="O103" i="11"/>
  <c r="O104" i="11"/>
  <c r="O105" i="11"/>
  <c r="O106" i="11"/>
  <c r="O107" i="11"/>
  <c r="O108" i="11"/>
  <c r="O111" i="11"/>
  <c r="O112" i="11"/>
  <c r="O113" i="11"/>
  <c r="O114" i="11"/>
  <c r="O115" i="11"/>
  <c r="O116" i="11"/>
  <c r="O117" i="11"/>
  <c r="O118" i="11"/>
  <c r="O119" i="11"/>
  <c r="O120" i="11"/>
  <c r="O121" i="11"/>
  <c r="O122" i="11"/>
  <c r="O41" i="11"/>
  <c r="M42" i="11"/>
  <c r="M43" i="11"/>
  <c r="M44" i="11"/>
  <c r="M45" i="11"/>
  <c r="M46" i="11"/>
  <c r="M47" i="11"/>
  <c r="M48" i="11"/>
  <c r="M49" i="11"/>
  <c r="M50" i="11"/>
  <c r="M51" i="11"/>
  <c r="M52" i="11"/>
  <c r="M55" i="11"/>
  <c r="M56" i="11"/>
  <c r="M57" i="11"/>
  <c r="M58" i="11"/>
  <c r="M59" i="11"/>
  <c r="M60" i="11"/>
  <c r="M61" i="11"/>
  <c r="M62" i="11"/>
  <c r="M63" i="11"/>
  <c r="M64" i="11"/>
  <c r="M65" i="11"/>
  <c r="M66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41" i="11"/>
  <c r="B156" i="11"/>
  <c r="G330" i="10"/>
  <c r="G331" i="10"/>
  <c r="G332" i="10"/>
  <c r="G333" i="10"/>
  <c r="G334" i="10"/>
  <c r="G335" i="10"/>
  <c r="G336" i="10"/>
  <c r="G337" i="10"/>
  <c r="G338" i="10"/>
  <c r="G339" i="10"/>
  <c r="G340" i="10"/>
  <c r="G341" i="10"/>
  <c r="G342" i="10"/>
  <c r="G343" i="10"/>
  <c r="G344" i="10"/>
  <c r="G345" i="10"/>
  <c r="G346" i="10"/>
  <c r="G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29" i="10"/>
  <c r="G350" i="10"/>
  <c r="G351" i="10"/>
  <c r="G352" i="10"/>
  <c r="G353" i="10"/>
  <c r="G354" i="10"/>
  <c r="G355" i="10"/>
  <c r="G356" i="10"/>
  <c r="G357" i="10"/>
  <c r="G358" i="10"/>
  <c r="G359" i="10"/>
  <c r="G360" i="10"/>
  <c r="G361" i="10"/>
  <c r="G362" i="10"/>
  <c r="G363" i="10"/>
  <c r="G364" i="10"/>
  <c r="G365" i="10"/>
  <c r="G366" i="10"/>
  <c r="G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49" i="10"/>
  <c r="F310" i="10"/>
  <c r="G310" i="10"/>
  <c r="F311" i="10"/>
  <c r="G311" i="10"/>
  <c r="F312" i="10"/>
  <c r="G312" i="10"/>
  <c r="F313" i="10"/>
  <c r="G313" i="10"/>
  <c r="F314" i="10"/>
  <c r="G314" i="10"/>
  <c r="F315" i="10"/>
  <c r="G315" i="10"/>
  <c r="F316" i="10"/>
  <c r="G316" i="10"/>
  <c r="F317" i="10"/>
  <c r="G317" i="10"/>
  <c r="F318" i="10"/>
  <c r="G318" i="10"/>
  <c r="F319" i="10"/>
  <c r="G319" i="10"/>
  <c r="F320" i="10"/>
  <c r="G320" i="10"/>
  <c r="F321" i="10"/>
  <c r="G321" i="10"/>
  <c r="F322" i="10"/>
  <c r="G322" i="10"/>
  <c r="F323" i="10"/>
  <c r="G323" i="10"/>
  <c r="F324" i="10"/>
  <c r="G324" i="10"/>
  <c r="F325" i="10"/>
  <c r="G325" i="10"/>
  <c r="F326" i="10"/>
  <c r="G326" i="10"/>
  <c r="F309" i="10"/>
  <c r="G309" i="10"/>
  <c r="F290" i="10"/>
  <c r="G290" i="10"/>
  <c r="F291" i="10"/>
  <c r="G291" i="10"/>
  <c r="F292" i="10"/>
  <c r="G292" i="10"/>
  <c r="F293" i="10"/>
  <c r="G293" i="10"/>
  <c r="F294" i="10"/>
  <c r="G294" i="10"/>
  <c r="F295" i="10"/>
  <c r="G295" i="10"/>
  <c r="F296" i="10"/>
  <c r="G296" i="10"/>
  <c r="F297" i="10"/>
  <c r="G297" i="10"/>
  <c r="F298" i="10"/>
  <c r="G298" i="10"/>
  <c r="F299" i="10"/>
  <c r="G299" i="10"/>
  <c r="F300" i="10"/>
  <c r="G300" i="10"/>
  <c r="F301" i="10"/>
  <c r="G301" i="10"/>
  <c r="F302" i="10"/>
  <c r="G302" i="10"/>
  <c r="F303" i="10"/>
  <c r="G303" i="10"/>
  <c r="F304" i="10"/>
  <c r="G304" i="10"/>
  <c r="F305" i="10"/>
  <c r="G305" i="10"/>
  <c r="F306" i="10"/>
  <c r="G306" i="10"/>
  <c r="F289" i="10"/>
  <c r="G289" i="10"/>
  <c r="F270" i="10"/>
  <c r="G270" i="10"/>
  <c r="F271" i="10"/>
  <c r="G271" i="10"/>
  <c r="F272" i="10"/>
  <c r="G272" i="10"/>
  <c r="F273" i="10"/>
  <c r="G273" i="10"/>
  <c r="F274" i="10"/>
  <c r="G274" i="10"/>
  <c r="F275" i="10"/>
  <c r="G275" i="10"/>
  <c r="F276" i="10"/>
  <c r="G276" i="10"/>
  <c r="F277" i="10"/>
  <c r="G277" i="10"/>
  <c r="F278" i="10"/>
  <c r="G278" i="10"/>
  <c r="F279" i="10"/>
  <c r="G279" i="10"/>
  <c r="F280" i="10"/>
  <c r="G280" i="10"/>
  <c r="F281" i="10"/>
  <c r="G281" i="10"/>
  <c r="F282" i="10"/>
  <c r="G282" i="10"/>
  <c r="F283" i="10"/>
  <c r="G283" i="10"/>
  <c r="F284" i="10"/>
  <c r="G284" i="10"/>
  <c r="F285" i="10"/>
  <c r="G285" i="10"/>
  <c r="F286" i="10"/>
  <c r="G286" i="10"/>
  <c r="F269" i="10"/>
  <c r="G269" i="10"/>
  <c r="B231" i="10"/>
  <c r="B225" i="10"/>
  <c r="B219" i="10"/>
  <c r="B213" i="10"/>
  <c r="B207" i="10"/>
  <c r="B201" i="10"/>
  <c r="U196" i="10"/>
  <c r="T196" i="10"/>
  <c r="V196" i="10"/>
  <c r="W196" i="10"/>
  <c r="J250" i="10"/>
  <c r="K250" i="10"/>
  <c r="J251" i="10"/>
  <c r="K251" i="10"/>
  <c r="J252" i="10"/>
  <c r="K252" i="10"/>
  <c r="J253" i="10"/>
  <c r="K253" i="10"/>
  <c r="J254" i="10"/>
  <c r="K254" i="10"/>
  <c r="J255" i="10"/>
  <c r="K255" i="10"/>
  <c r="J256" i="10"/>
  <c r="K256" i="10"/>
  <c r="J257" i="10"/>
  <c r="K257" i="10"/>
  <c r="J258" i="10"/>
  <c r="K258" i="10"/>
  <c r="J259" i="10"/>
  <c r="K259" i="10"/>
  <c r="J260" i="10"/>
  <c r="K260" i="10"/>
  <c r="J261" i="10"/>
  <c r="K261" i="10"/>
  <c r="J262" i="10"/>
  <c r="K262" i="10"/>
  <c r="J263" i="10"/>
  <c r="K263" i="10"/>
  <c r="J264" i="10"/>
  <c r="K264" i="10"/>
  <c r="J265" i="10"/>
  <c r="K265" i="10"/>
  <c r="J266" i="10"/>
  <c r="K266" i="10"/>
  <c r="J249" i="10"/>
  <c r="K249" i="10"/>
  <c r="M244" i="10"/>
  <c r="L245" i="10"/>
  <c r="M243" i="10"/>
  <c r="K244" i="10"/>
  <c r="J245" i="10"/>
  <c r="K243" i="10"/>
  <c r="I244" i="10"/>
  <c r="H245" i="10"/>
  <c r="I243" i="10"/>
  <c r="G244" i="10"/>
  <c r="F245" i="10"/>
  <c r="G243" i="10"/>
  <c r="E244" i="10"/>
  <c r="D245" i="10"/>
  <c r="E243" i="10"/>
  <c r="C244" i="10"/>
  <c r="B245" i="10"/>
  <c r="C243" i="10"/>
  <c r="M235" i="10"/>
  <c r="K235" i="10"/>
  <c r="I235" i="10"/>
  <c r="G235" i="10"/>
  <c r="E235" i="10"/>
  <c r="C235" i="10"/>
  <c r="AE156" i="10"/>
  <c r="AE157" i="10"/>
  <c r="AE158" i="10"/>
  <c r="AE159" i="10"/>
  <c r="AE160" i="10"/>
  <c r="AE161" i="10"/>
  <c r="AE162" i="10"/>
  <c r="AE163" i="10"/>
  <c r="AE164" i="10"/>
  <c r="AE165" i="10"/>
  <c r="AE166" i="10"/>
  <c r="AE167" i="10"/>
  <c r="AE168" i="10"/>
  <c r="AE169" i="10"/>
  <c r="AE170" i="10"/>
  <c r="AE171" i="10"/>
  <c r="AE155" i="10"/>
  <c r="Z166" i="10"/>
  <c r="Z167" i="10"/>
  <c r="Z168" i="10"/>
  <c r="Z169" i="10"/>
  <c r="Z170" i="10"/>
  <c r="Z171" i="10"/>
  <c r="Z156" i="10"/>
  <c r="Z157" i="10"/>
  <c r="Z158" i="10"/>
  <c r="Z159" i="10"/>
  <c r="Z160" i="10"/>
  <c r="Z161" i="10"/>
  <c r="Z162" i="10"/>
  <c r="Z163" i="10"/>
  <c r="Z164" i="10"/>
  <c r="Z165" i="10"/>
  <c r="Z155" i="10"/>
  <c r="U156" i="10"/>
  <c r="U157" i="10"/>
  <c r="U158" i="10"/>
  <c r="U159" i="10"/>
  <c r="U160" i="10"/>
  <c r="U161" i="10"/>
  <c r="U162" i="10"/>
  <c r="U163" i="10"/>
  <c r="U164" i="10"/>
  <c r="U165" i="10"/>
  <c r="U166" i="10"/>
  <c r="U167" i="10"/>
  <c r="U168" i="10"/>
  <c r="U169" i="10"/>
  <c r="U170" i="10"/>
  <c r="U171" i="10"/>
  <c r="U155" i="10"/>
  <c r="P156" i="10"/>
  <c r="P157" i="10"/>
  <c r="P158" i="10"/>
  <c r="P159" i="10"/>
  <c r="P160" i="10"/>
  <c r="P161" i="10"/>
  <c r="P162" i="10"/>
  <c r="P163" i="10"/>
  <c r="P164" i="10"/>
  <c r="P165" i="10"/>
  <c r="P166" i="10"/>
  <c r="P167" i="10"/>
  <c r="P168" i="10"/>
  <c r="P169" i="10"/>
  <c r="P170" i="10"/>
  <c r="P171" i="10"/>
  <c r="P155" i="10"/>
  <c r="K156" i="10"/>
  <c r="K157" i="10"/>
  <c r="K158" i="10"/>
  <c r="K159" i="10"/>
  <c r="K160" i="10"/>
  <c r="K161" i="10"/>
  <c r="K162" i="10"/>
  <c r="K163" i="10"/>
  <c r="K164" i="10"/>
  <c r="K165" i="10"/>
  <c r="K166" i="10"/>
  <c r="K167" i="10"/>
  <c r="K168" i="10"/>
  <c r="K169" i="10"/>
  <c r="K170" i="10"/>
  <c r="K171" i="10"/>
  <c r="K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55" i="10"/>
  <c r="O60" i="10"/>
  <c r="O61" i="10"/>
  <c r="O62" i="10"/>
  <c r="O63" i="10"/>
  <c r="O64" i="10"/>
  <c r="O65" i="10"/>
  <c r="O66" i="10"/>
  <c r="O67" i="10"/>
  <c r="O68" i="10"/>
  <c r="O69" i="10"/>
  <c r="O70" i="10"/>
  <c r="O71" i="10"/>
  <c r="O72" i="10"/>
  <c r="O73" i="10"/>
  <c r="O74" i="10"/>
  <c r="O75" i="10"/>
  <c r="O76" i="10"/>
  <c r="O79" i="10"/>
  <c r="O80" i="10"/>
  <c r="O81" i="10"/>
  <c r="O82" i="10"/>
  <c r="O83" i="10"/>
  <c r="O84" i="10"/>
  <c r="O85" i="10"/>
  <c r="O86" i="10"/>
  <c r="O87" i="10"/>
  <c r="O88" i="10"/>
  <c r="O89" i="10"/>
  <c r="O90" i="10"/>
  <c r="O91" i="10"/>
  <c r="O92" i="10"/>
  <c r="O93" i="10"/>
  <c r="O94" i="10"/>
  <c r="O95" i="10"/>
  <c r="O98" i="10"/>
  <c r="O99" i="10"/>
  <c r="O100" i="10"/>
  <c r="O101" i="10"/>
  <c r="O102" i="10"/>
  <c r="O103" i="10"/>
  <c r="O104" i="10"/>
  <c r="O105" i="10"/>
  <c r="O106" i="10"/>
  <c r="O107" i="10"/>
  <c r="O108" i="10"/>
  <c r="O109" i="10"/>
  <c r="O110" i="10"/>
  <c r="O111" i="10"/>
  <c r="O112" i="10"/>
  <c r="O113" i="10"/>
  <c r="O114" i="10"/>
  <c r="O117" i="10"/>
  <c r="O118" i="10"/>
  <c r="O119" i="10"/>
  <c r="O120" i="10"/>
  <c r="O121" i="10"/>
  <c r="O122" i="10"/>
  <c r="O123" i="10"/>
  <c r="O124" i="10"/>
  <c r="O125" i="10"/>
  <c r="O126" i="10"/>
  <c r="O127" i="10"/>
  <c r="O128" i="10"/>
  <c r="O129" i="10"/>
  <c r="O130" i="10"/>
  <c r="O131" i="10"/>
  <c r="O132" i="10"/>
  <c r="O133" i="10"/>
  <c r="O136" i="10"/>
  <c r="O137" i="10"/>
  <c r="O138" i="10"/>
  <c r="O139" i="10"/>
  <c r="O140" i="10"/>
  <c r="O141" i="10"/>
  <c r="O142" i="10"/>
  <c r="O143" i="10"/>
  <c r="O144" i="10"/>
  <c r="O145" i="10"/>
  <c r="O146" i="10"/>
  <c r="O147" i="10"/>
  <c r="O148" i="10"/>
  <c r="O149" i="10"/>
  <c r="O150" i="10"/>
  <c r="O151" i="10"/>
  <c r="O152" i="10"/>
  <c r="M61" i="10"/>
  <c r="M62" i="10"/>
  <c r="M63" i="10"/>
  <c r="M64" i="10"/>
  <c r="M65" i="10"/>
  <c r="M66" i="10"/>
  <c r="M67" i="10"/>
  <c r="M68" i="10"/>
  <c r="M69" i="10"/>
  <c r="M70" i="10"/>
  <c r="M71" i="10"/>
  <c r="M72" i="10"/>
  <c r="M73" i="10"/>
  <c r="M74" i="10"/>
  <c r="M75" i="10"/>
  <c r="M76" i="10"/>
  <c r="M79" i="10"/>
  <c r="M80" i="10"/>
  <c r="M81" i="10"/>
  <c r="M82" i="10"/>
  <c r="M83" i="10"/>
  <c r="M84" i="10"/>
  <c r="M85" i="10"/>
  <c r="M86" i="10"/>
  <c r="M87" i="10"/>
  <c r="M88" i="10"/>
  <c r="M89" i="10"/>
  <c r="M90" i="10"/>
  <c r="M91" i="10"/>
  <c r="M92" i="10"/>
  <c r="M93" i="10"/>
  <c r="M94" i="10"/>
  <c r="M95" i="10"/>
  <c r="M98" i="10"/>
  <c r="M99" i="10"/>
  <c r="M100" i="10"/>
  <c r="M101" i="10"/>
  <c r="M102" i="10"/>
  <c r="M103" i="10"/>
  <c r="M104" i="10"/>
  <c r="M105" i="10"/>
  <c r="M106" i="10"/>
  <c r="M107" i="10"/>
  <c r="M108" i="10"/>
  <c r="M109" i="10"/>
  <c r="M110" i="10"/>
  <c r="M111" i="10"/>
  <c r="M112" i="10"/>
  <c r="M113" i="10"/>
  <c r="M114" i="10"/>
  <c r="M117" i="10"/>
  <c r="M118" i="10"/>
  <c r="M119" i="10"/>
  <c r="M120" i="10"/>
  <c r="M121" i="10"/>
  <c r="M122" i="10"/>
  <c r="M123" i="10"/>
  <c r="M124" i="10"/>
  <c r="M125" i="10"/>
  <c r="M126" i="10"/>
  <c r="M127" i="10"/>
  <c r="M128" i="10"/>
  <c r="M129" i="10"/>
  <c r="M130" i="10"/>
  <c r="M131" i="10"/>
  <c r="M132" i="10"/>
  <c r="M133" i="10"/>
  <c r="M136" i="10"/>
  <c r="M137" i="10"/>
  <c r="M138" i="10"/>
  <c r="M139" i="10"/>
  <c r="M140" i="10"/>
  <c r="M141" i="10"/>
  <c r="M142" i="10"/>
  <c r="M143" i="10"/>
  <c r="M144" i="10"/>
  <c r="M145" i="10"/>
  <c r="M146" i="10"/>
  <c r="M147" i="10"/>
  <c r="M148" i="10"/>
  <c r="M149" i="10"/>
  <c r="M150" i="10"/>
  <c r="M151" i="10"/>
  <c r="M152" i="10"/>
  <c r="M60" i="10"/>
  <c r="O42" i="10"/>
  <c r="O43" i="10"/>
  <c r="O44" i="10"/>
  <c r="O45" i="10"/>
  <c r="O46" i="10"/>
  <c r="O47" i="10"/>
  <c r="O48" i="10"/>
  <c r="O49" i="10"/>
  <c r="O50" i="10"/>
  <c r="O51" i="10"/>
  <c r="O52" i="10"/>
  <c r="O53" i="10"/>
  <c r="O54" i="10"/>
  <c r="O55" i="10"/>
  <c r="O56" i="10"/>
  <c r="O57" i="10"/>
  <c r="O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55" i="10"/>
  <c r="M56" i="10"/>
  <c r="M57" i="10"/>
  <c r="M41" i="10"/>
  <c r="M203" i="11"/>
  <c r="M202" i="11"/>
  <c r="K203" i="11"/>
  <c r="K202" i="11"/>
  <c r="I203" i="11"/>
  <c r="I202" i="11"/>
  <c r="G203" i="11"/>
  <c r="C195" i="11"/>
  <c r="E195" i="11"/>
  <c r="G195" i="11"/>
  <c r="I195" i="11"/>
  <c r="K195" i="11"/>
  <c r="M195" i="11"/>
  <c r="C202" i="11"/>
  <c r="C203" i="11"/>
  <c r="E202" i="11"/>
  <c r="E203" i="11"/>
  <c r="G202" i="11"/>
  <c r="F206" i="9"/>
  <c r="G206" i="9"/>
  <c r="F207" i="9"/>
  <c r="G207" i="9"/>
  <c r="F208" i="9"/>
  <c r="G208" i="9"/>
  <c r="F209" i="9"/>
  <c r="G209" i="9"/>
  <c r="F211" i="9"/>
  <c r="G211" i="9"/>
  <c r="F212" i="9"/>
  <c r="G212" i="9"/>
  <c r="F213" i="9"/>
  <c r="G213" i="9"/>
  <c r="F214" i="9"/>
  <c r="G214" i="9"/>
  <c r="F215" i="9"/>
  <c r="G215" i="9"/>
  <c r="F205" i="9"/>
  <c r="G205" i="9"/>
  <c r="F200" i="9"/>
  <c r="G200" i="9"/>
  <c r="F201" i="9"/>
  <c r="G201" i="9"/>
  <c r="F202" i="9"/>
  <c r="G202" i="9"/>
  <c r="F203" i="9"/>
  <c r="G203" i="9"/>
  <c r="F199" i="9"/>
  <c r="G199" i="9"/>
  <c r="F194" i="9"/>
  <c r="G194" i="9"/>
  <c r="F195" i="9"/>
  <c r="G195" i="9"/>
  <c r="F196" i="9"/>
  <c r="G196" i="9"/>
  <c r="F197" i="9"/>
  <c r="G197" i="9"/>
  <c r="F193" i="9"/>
  <c r="G193" i="9"/>
  <c r="F188" i="9"/>
  <c r="G188" i="9"/>
  <c r="F189" i="9"/>
  <c r="G189" i="9"/>
  <c r="F190" i="9"/>
  <c r="G190" i="9"/>
  <c r="F191" i="9"/>
  <c r="G191" i="9"/>
  <c r="F187" i="9"/>
  <c r="G187" i="9"/>
  <c r="F181" i="9"/>
  <c r="G181" i="9"/>
  <c r="F182" i="9"/>
  <c r="G182" i="9"/>
  <c r="F183" i="9"/>
  <c r="G183" i="9"/>
  <c r="F184" i="9"/>
  <c r="G184" i="9"/>
  <c r="F180" i="9"/>
  <c r="G180" i="9"/>
  <c r="B3" i="9"/>
  <c r="M164" i="9"/>
  <c r="M163" i="9"/>
  <c r="K164" i="9"/>
  <c r="K163" i="9"/>
  <c r="I164" i="9"/>
  <c r="I163" i="9"/>
  <c r="G164" i="9"/>
  <c r="G163" i="9"/>
  <c r="E164" i="9"/>
  <c r="E163" i="9"/>
  <c r="C164" i="9"/>
  <c r="C163" i="9"/>
  <c r="M155" i="9"/>
  <c r="K155" i="9"/>
  <c r="I155" i="9"/>
  <c r="G155" i="9"/>
  <c r="E155" i="9"/>
  <c r="C155" i="9"/>
  <c r="AD105" i="9"/>
  <c r="AD102" i="9"/>
  <c r="AD103" i="9"/>
  <c r="AD104" i="9"/>
  <c r="AD101" i="9"/>
  <c r="Y105" i="9"/>
  <c r="Y102" i="9"/>
  <c r="Y103" i="9"/>
  <c r="Y104" i="9"/>
  <c r="Y101" i="9"/>
  <c r="T105" i="9"/>
  <c r="T102" i="9"/>
  <c r="T103" i="9"/>
  <c r="T104" i="9"/>
  <c r="T101" i="9"/>
  <c r="O102" i="9"/>
  <c r="O103" i="9"/>
  <c r="O104" i="9"/>
  <c r="O101" i="9"/>
  <c r="O105" i="9"/>
  <c r="J102" i="9"/>
  <c r="J103" i="9"/>
  <c r="J104" i="9"/>
  <c r="J101" i="9"/>
  <c r="J105" i="9"/>
  <c r="E102" i="9"/>
  <c r="E103" i="9"/>
  <c r="E104" i="9"/>
  <c r="E101" i="9"/>
  <c r="E105" i="9"/>
  <c r="O92" i="9"/>
  <c r="O93" i="9"/>
  <c r="O94" i="9"/>
  <c r="O91" i="9"/>
  <c r="M92" i="9"/>
  <c r="M93" i="9"/>
  <c r="M94" i="9"/>
  <c r="M91" i="9"/>
  <c r="C96" i="9"/>
  <c r="C95" i="9"/>
  <c r="O82" i="9"/>
  <c r="O83" i="9"/>
  <c r="O84" i="9"/>
  <c r="O81" i="9"/>
  <c r="M82" i="9"/>
  <c r="M83" i="9"/>
  <c r="M84" i="9"/>
  <c r="M81" i="9"/>
  <c r="O72" i="9"/>
  <c r="O73" i="9"/>
  <c r="O74" i="9"/>
  <c r="O71" i="9"/>
  <c r="M72" i="9"/>
  <c r="M73" i="9"/>
  <c r="M74" i="9"/>
  <c r="M71" i="9"/>
  <c r="C86" i="9"/>
  <c r="C85" i="9"/>
  <c r="C76" i="9"/>
  <c r="C75" i="9"/>
  <c r="O62" i="9"/>
  <c r="O63" i="9"/>
  <c r="O64" i="9"/>
  <c r="O61" i="9"/>
  <c r="M62" i="9"/>
  <c r="M63" i="9"/>
  <c r="M64" i="9"/>
  <c r="M61" i="9"/>
  <c r="C66" i="9"/>
  <c r="C65" i="9"/>
  <c r="O52" i="9"/>
  <c r="O53" i="9"/>
  <c r="O54" i="9"/>
  <c r="O51" i="9"/>
  <c r="M52" i="9"/>
  <c r="M53" i="9"/>
  <c r="M54" i="9"/>
  <c r="M51" i="9"/>
  <c r="C56" i="9"/>
  <c r="C55" i="9"/>
  <c r="O42" i="9"/>
  <c r="O43" i="9"/>
  <c r="O44" i="9"/>
  <c r="O41" i="9"/>
  <c r="M42" i="9"/>
  <c r="M43" i="9"/>
  <c r="M44" i="9"/>
  <c r="M41" i="9"/>
  <c r="C46" i="9"/>
  <c r="C45" i="9"/>
  <c r="L453" i="33"/>
  <c r="L449" i="33"/>
  <c r="L438" i="33"/>
  <c r="L426" i="33"/>
  <c r="L411" i="33"/>
  <c r="L406" i="33"/>
  <c r="L400" i="33"/>
  <c r="L395" i="33"/>
  <c r="L387" i="33"/>
  <c r="L378" i="33"/>
  <c r="L371" i="33"/>
  <c r="L367" i="33"/>
  <c r="L363" i="33"/>
  <c r="L359" i="33"/>
  <c r="L355" i="33"/>
  <c r="L348" i="33"/>
  <c r="L339" i="33"/>
  <c r="L335" i="33"/>
  <c r="L328" i="33"/>
  <c r="L319" i="33"/>
  <c r="L306" i="33"/>
  <c r="L297" i="33"/>
  <c r="L283" i="33"/>
  <c r="L270" i="33"/>
  <c r="L267" i="33"/>
  <c r="L261" i="33"/>
  <c r="L254" i="33"/>
  <c r="L250" i="33"/>
  <c r="L229" i="33"/>
  <c r="L224" i="33"/>
  <c r="L219" i="33"/>
  <c r="L211" i="33"/>
  <c r="L200" i="33"/>
  <c r="L188" i="33"/>
  <c r="L182" i="33"/>
  <c r="L173" i="33"/>
  <c r="L170" i="33"/>
  <c r="L163" i="33"/>
  <c r="L157" i="33"/>
  <c r="L153" i="33"/>
  <c r="L148" i="33"/>
  <c r="L140" i="33"/>
  <c r="L137" i="33"/>
  <c r="L133" i="33"/>
  <c r="L123" i="33"/>
  <c r="L118" i="33"/>
  <c r="L112" i="33"/>
  <c r="L104" i="33"/>
  <c r="L97" i="33"/>
  <c r="L92" i="33"/>
  <c r="L83" i="33"/>
  <c r="L78" i="33"/>
  <c r="L71" i="33"/>
  <c r="L51" i="33"/>
  <c r="L41" i="33"/>
  <c r="L36" i="33"/>
  <c r="L31" i="33"/>
  <c r="L24" i="33"/>
  <c r="L21" i="33"/>
  <c r="L9" i="33"/>
  <c r="E22" i="32"/>
  <c r="E18" i="32"/>
  <c r="E10" i="32"/>
  <c r="L412" i="31"/>
  <c r="L390" i="31"/>
  <c r="L388" i="31"/>
  <c r="L385" i="31"/>
  <c r="L383" i="31"/>
  <c r="L381" i="31"/>
  <c r="L377" i="31"/>
  <c r="L372" i="31"/>
  <c r="L365" i="31"/>
  <c r="L361" i="31"/>
  <c r="L342" i="31"/>
  <c r="L339" i="31"/>
  <c r="L336" i="31"/>
  <c r="L329" i="31"/>
  <c r="L324" i="31"/>
  <c r="L321" i="31"/>
  <c r="L318" i="31"/>
  <c r="L316" i="31"/>
  <c r="L308" i="31"/>
  <c r="L301" i="31"/>
  <c r="L294" i="31"/>
  <c r="L291" i="31"/>
  <c r="L287" i="31"/>
  <c r="L285" i="31"/>
  <c r="L282" i="31"/>
  <c r="L277" i="31"/>
  <c r="L273" i="31"/>
  <c r="L269" i="31"/>
  <c r="L266" i="31"/>
  <c r="L260" i="31"/>
  <c r="L257" i="31"/>
  <c r="L251" i="31"/>
  <c r="L235" i="31"/>
  <c r="L229" i="31"/>
  <c r="L222" i="31"/>
  <c r="L217" i="31"/>
  <c r="L195" i="31"/>
  <c r="L190" i="31"/>
  <c r="L172" i="31"/>
  <c r="L163" i="31"/>
  <c r="L159" i="31"/>
  <c r="L154" i="31"/>
  <c r="L151" i="31"/>
  <c r="L146" i="31"/>
  <c r="L134" i="31"/>
  <c r="L131" i="31"/>
  <c r="L125" i="31"/>
  <c r="L106" i="31"/>
  <c r="L100" i="31"/>
  <c r="L90" i="31"/>
  <c r="L82" i="31"/>
  <c r="L71" i="31"/>
  <c r="L66" i="31"/>
  <c r="L61" i="31"/>
  <c r="L55" i="31"/>
  <c r="L47" i="31"/>
  <c r="L41" i="31"/>
  <c r="L37" i="31"/>
  <c r="L30" i="31"/>
  <c r="L27" i="31"/>
  <c r="L10" i="31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65" i="29"/>
  <c r="D66" i="29"/>
  <c r="D67" i="29"/>
  <c r="D68" i="29"/>
  <c r="D69" i="29"/>
  <c r="D70" i="29"/>
  <c r="D71" i="29"/>
  <c r="D72" i="29"/>
  <c r="D73" i="29"/>
  <c r="D74" i="29"/>
  <c r="D75" i="29"/>
  <c r="D76" i="29"/>
  <c r="D77" i="29"/>
  <c r="D78" i="29"/>
  <c r="D79" i="29"/>
  <c r="D80" i="29"/>
  <c r="D81" i="29"/>
  <c r="D82" i="29"/>
  <c r="D83" i="29"/>
  <c r="D84" i="29"/>
  <c r="D85" i="29"/>
  <c r="D86" i="29"/>
  <c r="D87" i="29"/>
  <c r="D88" i="29"/>
  <c r="D89" i="29"/>
  <c r="D90" i="29"/>
  <c r="D91" i="29"/>
  <c r="D92" i="29"/>
  <c r="D93" i="29"/>
  <c r="D94" i="29"/>
  <c r="D95" i="29"/>
  <c r="D96" i="29"/>
  <c r="D97" i="29"/>
  <c r="D98" i="29"/>
  <c r="D99" i="29"/>
  <c r="D100" i="29"/>
  <c r="D101" i="29"/>
  <c r="D102" i="29"/>
  <c r="D103" i="29"/>
  <c r="D104" i="29"/>
  <c r="D105" i="29"/>
  <c r="D106" i="29"/>
  <c r="D107" i="29"/>
  <c r="D108" i="29"/>
  <c r="D109" i="29"/>
  <c r="D110" i="29"/>
  <c r="D111" i="29"/>
  <c r="D112" i="29"/>
  <c r="D113" i="29"/>
  <c r="D114" i="29"/>
  <c r="D115" i="29"/>
  <c r="D116" i="29"/>
  <c r="D117" i="29"/>
  <c r="D118" i="29"/>
  <c r="D119" i="29"/>
  <c r="D120" i="29"/>
  <c r="D121" i="29"/>
  <c r="D122" i="29"/>
  <c r="D123" i="29"/>
  <c r="D124" i="29"/>
  <c r="D125" i="29"/>
  <c r="D126" i="29"/>
  <c r="D127" i="29"/>
  <c r="D128" i="29"/>
  <c r="D129" i="29"/>
  <c r="D130" i="29"/>
  <c r="D131" i="29"/>
  <c r="D132" i="29"/>
  <c r="D133" i="29"/>
  <c r="D134" i="29"/>
  <c r="D135" i="29"/>
  <c r="D136" i="29"/>
  <c r="D137" i="29"/>
  <c r="D138" i="29"/>
  <c r="D139" i="29"/>
  <c r="D140" i="29"/>
  <c r="D141" i="29"/>
  <c r="D142" i="29"/>
  <c r="D143" i="29"/>
  <c r="D144" i="29"/>
  <c r="D145" i="29"/>
  <c r="D146" i="29"/>
  <c r="D147" i="29"/>
  <c r="D148" i="29"/>
  <c r="D149" i="29"/>
  <c r="D150" i="29"/>
  <c r="D151" i="29"/>
  <c r="D152" i="29"/>
  <c r="D153" i="29"/>
  <c r="D154" i="29"/>
  <c r="D155" i="29"/>
  <c r="D156" i="29"/>
  <c r="D157" i="29"/>
  <c r="D158" i="29"/>
  <c r="D159" i="29"/>
  <c r="D160" i="29"/>
  <c r="D161" i="29"/>
  <c r="D162" i="29"/>
  <c r="D163" i="29"/>
  <c r="D164" i="29"/>
  <c r="D165" i="29"/>
  <c r="D166" i="29"/>
  <c r="D167" i="29"/>
  <c r="D168" i="29"/>
  <c r="D169" i="29"/>
  <c r="D170" i="29"/>
  <c r="D171" i="29"/>
  <c r="D172" i="29"/>
  <c r="D173" i="29"/>
  <c r="D174" i="29"/>
  <c r="D175" i="29"/>
  <c r="D176" i="29"/>
  <c r="D177" i="29"/>
  <c r="D178" i="29"/>
  <c r="D179" i="29"/>
  <c r="D180" i="29"/>
  <c r="D181" i="29"/>
  <c r="D182" i="29"/>
  <c r="D183" i="29"/>
  <c r="D184" i="29"/>
  <c r="D185" i="29"/>
  <c r="D186" i="29"/>
  <c r="D187" i="29"/>
  <c r="D188" i="29"/>
  <c r="D189" i="29"/>
  <c r="D190" i="29"/>
  <c r="D191" i="29"/>
  <c r="D192" i="29"/>
  <c r="D193" i="29"/>
  <c r="D194" i="29"/>
  <c r="D195" i="29"/>
  <c r="D196" i="29"/>
  <c r="D197" i="29"/>
  <c r="D198" i="29"/>
  <c r="D199" i="29"/>
  <c r="D200" i="29"/>
  <c r="D201" i="29"/>
  <c r="D202" i="29"/>
  <c r="D203" i="29"/>
  <c r="D204" i="29"/>
  <c r="D205" i="29"/>
  <c r="D206" i="29"/>
  <c r="D207" i="29"/>
  <c r="D208" i="29"/>
  <c r="D209" i="29"/>
  <c r="D210" i="29"/>
  <c r="D211" i="29"/>
  <c r="D212" i="29"/>
  <c r="D213" i="29"/>
  <c r="D214" i="29"/>
  <c r="D215" i="29"/>
  <c r="D216" i="29"/>
  <c r="D217" i="29"/>
  <c r="D218" i="29"/>
  <c r="D219" i="29"/>
  <c r="D220" i="29"/>
  <c r="D221" i="29"/>
  <c r="D222" i="29"/>
  <c r="D223" i="29"/>
  <c r="D224" i="29"/>
  <c r="D225" i="29"/>
  <c r="D226" i="29"/>
  <c r="D227" i="29"/>
  <c r="D228" i="29"/>
  <c r="D229" i="29"/>
  <c r="D230" i="29"/>
  <c r="D231" i="29"/>
  <c r="D232" i="29"/>
  <c r="D233" i="29"/>
  <c r="D234" i="29"/>
  <c r="D235" i="29"/>
  <c r="D236" i="29"/>
  <c r="D237" i="29"/>
  <c r="D238" i="29"/>
  <c r="D239" i="29"/>
  <c r="D240" i="29"/>
  <c r="D241" i="29"/>
  <c r="D242" i="29"/>
  <c r="D243" i="29"/>
  <c r="D244" i="29"/>
  <c r="D245" i="29"/>
  <c r="D246" i="29"/>
  <c r="D247" i="29"/>
  <c r="D248" i="29"/>
  <c r="D249" i="29"/>
  <c r="D250" i="29"/>
  <c r="D251" i="29"/>
  <c r="D252" i="29"/>
  <c r="D253" i="29"/>
  <c r="D254" i="29"/>
  <c r="D255" i="29"/>
  <c r="D256" i="29"/>
  <c r="D257" i="29"/>
  <c r="D258" i="29"/>
  <c r="D259" i="29"/>
  <c r="D260" i="29"/>
  <c r="D261" i="29"/>
  <c r="D262" i="29"/>
  <c r="D263" i="29"/>
  <c r="D264" i="29"/>
  <c r="D265" i="29"/>
  <c r="D266" i="29"/>
  <c r="D267" i="29"/>
  <c r="D268" i="29"/>
  <c r="D269" i="29"/>
  <c r="D270" i="29"/>
  <c r="D271" i="29"/>
  <c r="D272" i="29"/>
  <c r="D273" i="29"/>
  <c r="D274" i="29"/>
  <c r="D275" i="29"/>
  <c r="D276" i="29"/>
  <c r="D277" i="29"/>
  <c r="D278" i="29"/>
  <c r="D279" i="29"/>
  <c r="D280" i="29"/>
  <c r="D281" i="29"/>
  <c r="D282" i="29"/>
  <c r="D283" i="29"/>
  <c r="D284" i="29"/>
  <c r="D285" i="29"/>
  <c r="D286" i="29"/>
  <c r="D287" i="29"/>
  <c r="D288" i="29"/>
  <c r="D289" i="29"/>
  <c r="D290" i="29"/>
  <c r="D291" i="29"/>
  <c r="D292" i="29"/>
  <c r="D293" i="29"/>
  <c r="D294" i="29"/>
  <c r="D295" i="29"/>
  <c r="D296" i="29"/>
  <c r="D297" i="29"/>
  <c r="D298" i="29"/>
  <c r="D299" i="29"/>
  <c r="D300" i="29"/>
  <c r="D301" i="29"/>
  <c r="D302" i="29"/>
  <c r="D303" i="29"/>
  <c r="D304" i="29"/>
  <c r="D305" i="29"/>
  <c r="D306" i="29"/>
  <c r="D307" i="29"/>
  <c r="D308" i="29"/>
  <c r="E307" i="29"/>
  <c r="E281" i="29"/>
  <c r="E261" i="29"/>
  <c r="E236" i="29"/>
  <c r="E218" i="29"/>
  <c r="E214" i="29"/>
  <c r="E208" i="29"/>
  <c r="E200" i="29"/>
  <c r="E190" i="29"/>
  <c r="E182" i="29"/>
  <c r="E158" i="29"/>
  <c r="E148" i="29"/>
  <c r="E144" i="29"/>
  <c r="E124" i="29"/>
  <c r="E111" i="29"/>
  <c r="E91" i="29"/>
  <c r="E67" i="29"/>
  <c r="E63" i="29"/>
  <c r="E52" i="29"/>
  <c r="E40" i="29"/>
  <c r="E27" i="29"/>
  <c r="J62" i="28"/>
  <c r="B117" i="27"/>
  <c r="B3" i="27"/>
  <c r="B120" i="26"/>
  <c r="B3" i="26"/>
  <c r="B121" i="24"/>
  <c r="B3" i="24"/>
  <c r="B118" i="23"/>
  <c r="B3" i="23"/>
  <c r="B140" i="21"/>
  <c r="B3" i="21"/>
  <c r="B118" i="20"/>
  <c r="B3" i="20"/>
  <c r="B122" i="19"/>
  <c r="B3" i="19"/>
  <c r="B121" i="18"/>
  <c r="B3" i="18"/>
  <c r="B112" i="17"/>
  <c r="B3" i="17"/>
  <c r="B122" i="16"/>
  <c r="B3" i="16"/>
  <c r="B121" i="15"/>
  <c r="B3" i="15"/>
  <c r="B124" i="14"/>
  <c r="B3" i="14"/>
  <c r="B187" i="13"/>
  <c r="B3" i="13"/>
  <c r="B118" i="12"/>
  <c r="B3" i="12"/>
  <c r="B3" i="11"/>
  <c r="B3" i="10"/>
  <c r="B116" i="9"/>
  <c r="P51" i="9"/>
  <c r="F217" i="8"/>
  <c r="G217" i="8"/>
  <c r="F216" i="8"/>
  <c r="G216" i="8"/>
  <c r="F215" i="8"/>
  <c r="G215" i="8"/>
  <c r="F214" i="8"/>
  <c r="G214" i="8"/>
  <c r="F213" i="8"/>
  <c r="G213" i="8"/>
  <c r="F212" i="8"/>
  <c r="G212" i="8"/>
  <c r="F209" i="8"/>
  <c r="G209" i="8"/>
  <c r="F208" i="8"/>
  <c r="G208" i="8"/>
  <c r="F207" i="8"/>
  <c r="G207" i="8"/>
  <c r="F206" i="8"/>
  <c r="G206" i="8"/>
  <c r="F205" i="8"/>
  <c r="G205" i="8"/>
  <c r="F204" i="8"/>
  <c r="G204" i="8"/>
  <c r="F201" i="8"/>
  <c r="G201" i="8"/>
  <c r="F200" i="8"/>
  <c r="G200" i="8"/>
  <c r="F199" i="8"/>
  <c r="G199" i="8"/>
  <c r="F198" i="8"/>
  <c r="G198" i="8"/>
  <c r="F197" i="8"/>
  <c r="G197" i="8"/>
  <c r="F196" i="8"/>
  <c r="G196" i="8"/>
  <c r="F193" i="8"/>
  <c r="G193" i="8"/>
  <c r="F192" i="8"/>
  <c r="G192" i="8"/>
  <c r="F191" i="8"/>
  <c r="G191" i="8"/>
  <c r="F190" i="8"/>
  <c r="G190" i="8"/>
  <c r="F189" i="8"/>
  <c r="G189" i="8"/>
  <c r="F188" i="8"/>
  <c r="G188" i="8"/>
  <c r="F185" i="8"/>
  <c r="G185" i="8"/>
  <c r="F184" i="8"/>
  <c r="G184" i="8"/>
  <c r="F183" i="8"/>
  <c r="G183" i="8"/>
  <c r="F182" i="8"/>
  <c r="G182" i="8"/>
  <c r="F181" i="8"/>
  <c r="G181" i="8"/>
  <c r="F180" i="8"/>
  <c r="G180" i="8"/>
  <c r="J176" i="8"/>
  <c r="K176" i="8"/>
  <c r="J175" i="8"/>
  <c r="K175" i="8"/>
  <c r="J174" i="8"/>
  <c r="K174" i="8"/>
  <c r="J173" i="8"/>
  <c r="K173" i="8"/>
  <c r="J172" i="8"/>
  <c r="K172" i="8"/>
  <c r="J171" i="8"/>
  <c r="K171" i="8"/>
  <c r="B118" i="8"/>
  <c r="M166" i="8"/>
  <c r="L167" i="8"/>
  <c r="K166" i="8"/>
  <c r="I166" i="8"/>
  <c r="G166" i="8"/>
  <c r="E166" i="8"/>
  <c r="C166" i="8"/>
  <c r="M165" i="8"/>
  <c r="K165" i="8"/>
  <c r="I165" i="8"/>
  <c r="G165" i="8"/>
  <c r="E165" i="8"/>
  <c r="C165" i="8"/>
  <c r="M157" i="8"/>
  <c r="K157" i="8"/>
  <c r="I157" i="8"/>
  <c r="G157" i="8"/>
  <c r="E157" i="8"/>
  <c r="C157" i="8"/>
  <c r="B123" i="8"/>
  <c r="B3" i="8"/>
  <c r="AE106" i="8"/>
  <c r="Z106" i="8"/>
  <c r="U106" i="8"/>
  <c r="P106" i="8"/>
  <c r="K106" i="8"/>
  <c r="AE105" i="8"/>
  <c r="Z105" i="8"/>
  <c r="U105" i="8"/>
  <c r="P105" i="8"/>
  <c r="K105" i="8"/>
  <c r="F105" i="8"/>
  <c r="AE104" i="8"/>
  <c r="Z104" i="8"/>
  <c r="U104" i="8"/>
  <c r="P104" i="8"/>
  <c r="K104" i="8"/>
  <c r="F104" i="8"/>
  <c r="AE103" i="8"/>
  <c r="Z103" i="8"/>
  <c r="U103" i="8"/>
  <c r="P103" i="8"/>
  <c r="K103" i="8"/>
  <c r="F103" i="8"/>
  <c r="AE102" i="8"/>
  <c r="Z102" i="8"/>
  <c r="U102" i="8"/>
  <c r="P102" i="8"/>
  <c r="K102" i="8"/>
  <c r="F102" i="8"/>
  <c r="AE101" i="8"/>
  <c r="Z101" i="8"/>
  <c r="U101" i="8"/>
  <c r="P101" i="8"/>
  <c r="K101" i="8"/>
  <c r="F101" i="8"/>
  <c r="O95" i="8"/>
  <c r="M95" i="8"/>
  <c r="O94" i="8"/>
  <c r="M94" i="8"/>
  <c r="O93" i="8"/>
  <c r="M93" i="8"/>
  <c r="O92" i="8"/>
  <c r="M92" i="8"/>
  <c r="O91" i="8"/>
  <c r="M91" i="8"/>
  <c r="O85" i="8"/>
  <c r="M85" i="8"/>
  <c r="O84" i="8"/>
  <c r="M84" i="8"/>
  <c r="O83" i="8"/>
  <c r="M83" i="8"/>
  <c r="O82" i="8"/>
  <c r="M82" i="8"/>
  <c r="O81" i="8"/>
  <c r="M81" i="8"/>
  <c r="O75" i="8"/>
  <c r="M75" i="8"/>
  <c r="O74" i="8"/>
  <c r="M74" i="8"/>
  <c r="O73" i="8"/>
  <c r="M73" i="8"/>
  <c r="O72" i="8"/>
  <c r="M72" i="8"/>
  <c r="O71" i="8"/>
  <c r="M71" i="8"/>
  <c r="O65" i="8"/>
  <c r="M65" i="8"/>
  <c r="O64" i="8"/>
  <c r="M64" i="8"/>
  <c r="O63" i="8"/>
  <c r="M63" i="8"/>
  <c r="O62" i="8"/>
  <c r="M62" i="8"/>
  <c r="O61" i="8"/>
  <c r="M61" i="8"/>
  <c r="C56" i="8"/>
  <c r="O55" i="8"/>
  <c r="M55" i="8"/>
  <c r="C55" i="8"/>
  <c r="O54" i="8"/>
  <c r="M54" i="8"/>
  <c r="O53" i="8"/>
  <c r="M53" i="8"/>
  <c r="O52" i="8"/>
  <c r="M52" i="8"/>
  <c r="O51" i="8"/>
  <c r="M51" i="8"/>
  <c r="C46" i="8"/>
  <c r="O45" i="8"/>
  <c r="M45" i="8"/>
  <c r="C45" i="8"/>
  <c r="O44" i="8"/>
  <c r="M44" i="8"/>
  <c r="O43" i="8"/>
  <c r="M43" i="8"/>
  <c r="O42" i="8"/>
  <c r="M42" i="8"/>
  <c r="O41" i="8"/>
  <c r="M41" i="8"/>
  <c r="F217" i="7"/>
  <c r="G217" i="7"/>
  <c r="F216" i="7"/>
  <c r="G216" i="7"/>
  <c r="F215" i="7"/>
  <c r="G215" i="7"/>
  <c r="F214" i="7"/>
  <c r="G214" i="7"/>
  <c r="F213" i="7"/>
  <c r="G213" i="7"/>
  <c r="F212" i="7"/>
  <c r="G212" i="7"/>
  <c r="F209" i="7"/>
  <c r="G209" i="7"/>
  <c r="F208" i="7"/>
  <c r="G208" i="7"/>
  <c r="F207" i="7"/>
  <c r="G207" i="7"/>
  <c r="F206" i="7"/>
  <c r="G206" i="7"/>
  <c r="F205" i="7"/>
  <c r="G205" i="7"/>
  <c r="F204" i="7"/>
  <c r="G204" i="7"/>
  <c r="F201" i="7"/>
  <c r="G201" i="7"/>
  <c r="F200" i="7"/>
  <c r="G200" i="7"/>
  <c r="F199" i="7"/>
  <c r="G199" i="7"/>
  <c r="F198" i="7"/>
  <c r="G198" i="7"/>
  <c r="F197" i="7"/>
  <c r="G197" i="7"/>
  <c r="F196" i="7"/>
  <c r="G196" i="7"/>
  <c r="F193" i="7"/>
  <c r="G193" i="7"/>
  <c r="F192" i="7"/>
  <c r="G192" i="7"/>
  <c r="F191" i="7"/>
  <c r="G191" i="7"/>
  <c r="F190" i="7"/>
  <c r="G190" i="7"/>
  <c r="F189" i="7"/>
  <c r="G189" i="7"/>
  <c r="F188" i="7"/>
  <c r="G188" i="7"/>
  <c r="F185" i="7"/>
  <c r="G185" i="7"/>
  <c r="F184" i="7"/>
  <c r="G184" i="7"/>
  <c r="F183" i="7"/>
  <c r="G183" i="7"/>
  <c r="F182" i="7"/>
  <c r="G182" i="7"/>
  <c r="F181" i="7"/>
  <c r="G181" i="7"/>
  <c r="F180" i="7"/>
  <c r="G180" i="7"/>
  <c r="J176" i="7"/>
  <c r="K176" i="7"/>
  <c r="J175" i="7"/>
  <c r="K175" i="7"/>
  <c r="J174" i="7"/>
  <c r="K174" i="7"/>
  <c r="J173" i="7"/>
  <c r="K173" i="7"/>
  <c r="J172" i="7"/>
  <c r="K172" i="7"/>
  <c r="J171" i="7"/>
  <c r="K171" i="7"/>
  <c r="B3" i="7"/>
  <c r="M166" i="7"/>
  <c r="K166" i="7"/>
  <c r="I166" i="7"/>
  <c r="G166" i="7"/>
  <c r="E166" i="7"/>
  <c r="C166" i="7"/>
  <c r="M165" i="7"/>
  <c r="K165" i="7"/>
  <c r="I165" i="7"/>
  <c r="G165" i="7"/>
  <c r="E165" i="7"/>
  <c r="C165" i="7"/>
  <c r="M157" i="7"/>
  <c r="K157" i="7"/>
  <c r="I157" i="7"/>
  <c r="G157" i="7"/>
  <c r="E157" i="7"/>
  <c r="C157" i="7"/>
  <c r="M155" i="7"/>
  <c r="K155" i="7"/>
  <c r="I155" i="7"/>
  <c r="G155" i="7"/>
  <c r="E155" i="7"/>
  <c r="C155" i="7"/>
  <c r="B118" i="7"/>
  <c r="AE106" i="7"/>
  <c r="Z106" i="7"/>
  <c r="U106" i="7"/>
  <c r="P106" i="7"/>
  <c r="K106" i="7"/>
  <c r="F106" i="7"/>
  <c r="AE105" i="7"/>
  <c r="Z105" i="7"/>
  <c r="U105" i="7"/>
  <c r="P105" i="7"/>
  <c r="K105" i="7"/>
  <c r="F105" i="7"/>
  <c r="AE104" i="7"/>
  <c r="Z104" i="7"/>
  <c r="U104" i="7"/>
  <c r="P104" i="7"/>
  <c r="K104" i="7"/>
  <c r="F104" i="7"/>
  <c r="AE103" i="7"/>
  <c r="Z103" i="7"/>
  <c r="U103" i="7"/>
  <c r="P103" i="7"/>
  <c r="K103" i="7"/>
  <c r="F103" i="7"/>
  <c r="AE102" i="7"/>
  <c r="Z102" i="7"/>
  <c r="U102" i="7"/>
  <c r="P102" i="7"/>
  <c r="K102" i="7"/>
  <c r="F102" i="7"/>
  <c r="AE101" i="7"/>
  <c r="Z101" i="7"/>
  <c r="U101" i="7"/>
  <c r="P101" i="7"/>
  <c r="K101" i="7"/>
  <c r="F101" i="7"/>
  <c r="C96" i="7"/>
  <c r="O95" i="7"/>
  <c r="M95" i="7"/>
  <c r="C95" i="7"/>
  <c r="O94" i="7"/>
  <c r="M94" i="7"/>
  <c r="O93" i="7"/>
  <c r="M93" i="7"/>
  <c r="O92" i="7"/>
  <c r="M92" i="7"/>
  <c r="O91" i="7"/>
  <c r="M91" i="7"/>
  <c r="C86" i="7"/>
  <c r="O85" i="7"/>
  <c r="M85" i="7"/>
  <c r="C85" i="7"/>
  <c r="O84" i="7"/>
  <c r="M84" i="7"/>
  <c r="O83" i="7"/>
  <c r="M83" i="7"/>
  <c r="O82" i="7"/>
  <c r="M82" i="7"/>
  <c r="O81" i="7"/>
  <c r="M81" i="7"/>
  <c r="C76" i="7"/>
  <c r="O75" i="7"/>
  <c r="M75" i="7"/>
  <c r="C75" i="7"/>
  <c r="O74" i="7"/>
  <c r="M74" i="7"/>
  <c r="O73" i="7"/>
  <c r="M73" i="7"/>
  <c r="O72" i="7"/>
  <c r="M72" i="7"/>
  <c r="O71" i="7"/>
  <c r="M71" i="7"/>
  <c r="C66" i="7"/>
  <c r="O65" i="7"/>
  <c r="M65" i="7"/>
  <c r="C65" i="7"/>
  <c r="O64" i="7"/>
  <c r="M64" i="7"/>
  <c r="O63" i="7"/>
  <c r="M63" i="7"/>
  <c r="O62" i="7"/>
  <c r="M62" i="7"/>
  <c r="O61" i="7"/>
  <c r="M61" i="7"/>
  <c r="C56" i="7"/>
  <c r="O55" i="7"/>
  <c r="M55" i="7"/>
  <c r="C55" i="7"/>
  <c r="O54" i="7"/>
  <c r="M54" i="7"/>
  <c r="O53" i="7"/>
  <c r="M53" i="7"/>
  <c r="O52" i="7"/>
  <c r="M52" i="7"/>
  <c r="O51" i="7"/>
  <c r="M51" i="7"/>
  <c r="C46" i="7"/>
  <c r="O45" i="7"/>
  <c r="M45" i="7"/>
  <c r="C45" i="7"/>
  <c r="O44" i="7"/>
  <c r="M44" i="7"/>
  <c r="O43" i="7"/>
  <c r="M43" i="7"/>
  <c r="O42" i="7"/>
  <c r="M42" i="7"/>
  <c r="O41" i="7"/>
  <c r="M41" i="7"/>
  <c r="F232" i="6"/>
  <c r="G232" i="6"/>
  <c r="F231" i="6"/>
  <c r="G231" i="6"/>
  <c r="F230" i="6"/>
  <c r="G230" i="6"/>
  <c r="F229" i="6"/>
  <c r="G229" i="6"/>
  <c r="F228" i="6"/>
  <c r="G228" i="6"/>
  <c r="F227" i="6"/>
  <c r="G227" i="6"/>
  <c r="F226" i="6"/>
  <c r="G226" i="6"/>
  <c r="F225" i="6"/>
  <c r="G225" i="6"/>
  <c r="F222" i="6"/>
  <c r="G222" i="6"/>
  <c r="F221" i="6"/>
  <c r="G221" i="6"/>
  <c r="F220" i="6"/>
  <c r="G220" i="6"/>
  <c r="F219" i="6"/>
  <c r="G219" i="6"/>
  <c r="F218" i="6"/>
  <c r="G218" i="6"/>
  <c r="F217" i="6"/>
  <c r="G217" i="6"/>
  <c r="F216" i="6"/>
  <c r="G216" i="6"/>
  <c r="F215" i="6"/>
  <c r="G215" i="6"/>
  <c r="F212" i="6"/>
  <c r="G212" i="6"/>
  <c r="F211" i="6"/>
  <c r="G211" i="6"/>
  <c r="F210" i="6"/>
  <c r="G210" i="6"/>
  <c r="F209" i="6"/>
  <c r="G209" i="6"/>
  <c r="F208" i="6"/>
  <c r="G208" i="6"/>
  <c r="F207" i="6"/>
  <c r="G207" i="6"/>
  <c r="F206" i="6"/>
  <c r="G206" i="6"/>
  <c r="F205" i="6"/>
  <c r="G205" i="6"/>
  <c r="F202" i="6"/>
  <c r="G202" i="6"/>
  <c r="F201" i="6"/>
  <c r="G201" i="6"/>
  <c r="F200" i="6"/>
  <c r="G200" i="6"/>
  <c r="F199" i="6"/>
  <c r="G199" i="6"/>
  <c r="F198" i="6"/>
  <c r="G198" i="6"/>
  <c r="F197" i="6"/>
  <c r="G197" i="6"/>
  <c r="F196" i="6"/>
  <c r="G196" i="6"/>
  <c r="F195" i="6"/>
  <c r="G195" i="6"/>
  <c r="F192" i="6"/>
  <c r="G192" i="6"/>
  <c r="F191" i="6"/>
  <c r="G191" i="6"/>
  <c r="F190" i="6"/>
  <c r="G190" i="6"/>
  <c r="F189" i="6"/>
  <c r="G189" i="6"/>
  <c r="F188" i="6"/>
  <c r="G188" i="6"/>
  <c r="F187" i="6"/>
  <c r="G187" i="6"/>
  <c r="F186" i="6"/>
  <c r="G186" i="6"/>
  <c r="F185" i="6"/>
  <c r="G185" i="6"/>
  <c r="K182" i="6"/>
  <c r="L182" i="6"/>
  <c r="K181" i="6"/>
  <c r="L181" i="6"/>
  <c r="K180" i="6"/>
  <c r="L180" i="6"/>
  <c r="K179" i="6"/>
  <c r="L179" i="6"/>
  <c r="K178" i="6"/>
  <c r="L178" i="6"/>
  <c r="K177" i="6"/>
  <c r="L177" i="6"/>
  <c r="K176" i="6"/>
  <c r="L176" i="6"/>
  <c r="K175" i="6"/>
  <c r="L175" i="6"/>
  <c r="B122" i="6"/>
  <c r="M170" i="6"/>
  <c r="K170" i="6"/>
  <c r="I170" i="6"/>
  <c r="G170" i="6"/>
  <c r="E170" i="6"/>
  <c r="C170" i="6"/>
  <c r="M169" i="6"/>
  <c r="K169" i="6"/>
  <c r="I169" i="6"/>
  <c r="G169" i="6"/>
  <c r="E169" i="6"/>
  <c r="C169" i="6"/>
  <c r="M161" i="6"/>
  <c r="K161" i="6"/>
  <c r="I161" i="6"/>
  <c r="G161" i="6"/>
  <c r="E161" i="6"/>
  <c r="C161" i="6"/>
  <c r="B3" i="6"/>
  <c r="AE108" i="6"/>
  <c r="Z108" i="6"/>
  <c r="U108" i="6"/>
  <c r="P108" i="6"/>
  <c r="K108" i="6"/>
  <c r="F108" i="6"/>
  <c r="AE107" i="6"/>
  <c r="Z107" i="6"/>
  <c r="U107" i="6"/>
  <c r="P107" i="6"/>
  <c r="K107" i="6"/>
  <c r="F107" i="6"/>
  <c r="AE106" i="6"/>
  <c r="Z106" i="6"/>
  <c r="U106" i="6"/>
  <c r="P106" i="6"/>
  <c r="K106" i="6"/>
  <c r="F106" i="6"/>
  <c r="AE105" i="6"/>
  <c r="Z105" i="6"/>
  <c r="U105" i="6"/>
  <c r="P105" i="6"/>
  <c r="K105" i="6"/>
  <c r="F105" i="6"/>
  <c r="AE104" i="6"/>
  <c r="Z104" i="6"/>
  <c r="U104" i="6"/>
  <c r="P104" i="6"/>
  <c r="K104" i="6"/>
  <c r="F104" i="6"/>
  <c r="AE103" i="6"/>
  <c r="Z103" i="6"/>
  <c r="U103" i="6"/>
  <c r="P103" i="6"/>
  <c r="K103" i="6"/>
  <c r="F103" i="6"/>
  <c r="AE102" i="6"/>
  <c r="Z102" i="6"/>
  <c r="U102" i="6"/>
  <c r="P102" i="6"/>
  <c r="K102" i="6"/>
  <c r="F102" i="6"/>
  <c r="AE101" i="6"/>
  <c r="Z101" i="6"/>
  <c r="U101" i="6"/>
  <c r="P101" i="6"/>
  <c r="K101" i="6"/>
  <c r="F101" i="6"/>
  <c r="P97" i="6"/>
  <c r="N97" i="6"/>
  <c r="P96" i="6"/>
  <c r="N96" i="6"/>
  <c r="C96" i="6"/>
  <c r="P95" i="6"/>
  <c r="N95" i="6"/>
  <c r="C95" i="6"/>
  <c r="P94" i="6"/>
  <c r="N94" i="6"/>
  <c r="P93" i="6"/>
  <c r="N93" i="6"/>
  <c r="P92" i="6"/>
  <c r="N92" i="6"/>
  <c r="P91" i="6"/>
  <c r="N91" i="6"/>
  <c r="P87" i="6"/>
  <c r="N87" i="6"/>
  <c r="P86" i="6"/>
  <c r="N86" i="6"/>
  <c r="C86" i="6"/>
  <c r="P85" i="6"/>
  <c r="N85" i="6"/>
  <c r="C85" i="6"/>
  <c r="P84" i="6"/>
  <c r="N84" i="6"/>
  <c r="P83" i="6"/>
  <c r="N83" i="6"/>
  <c r="P82" i="6"/>
  <c r="N82" i="6"/>
  <c r="P81" i="6"/>
  <c r="N81" i="6"/>
  <c r="P77" i="6"/>
  <c r="N77" i="6"/>
  <c r="P76" i="6"/>
  <c r="N76" i="6"/>
  <c r="C76" i="6"/>
  <c r="P75" i="6"/>
  <c r="N75" i="6"/>
  <c r="C75" i="6"/>
  <c r="P74" i="6"/>
  <c r="N74" i="6"/>
  <c r="P73" i="6"/>
  <c r="N73" i="6"/>
  <c r="P72" i="6"/>
  <c r="N72" i="6"/>
  <c r="P71" i="6"/>
  <c r="N71" i="6"/>
  <c r="P67" i="6"/>
  <c r="N67" i="6"/>
  <c r="P66" i="6"/>
  <c r="N66" i="6"/>
  <c r="C66" i="6"/>
  <c r="P65" i="6"/>
  <c r="N65" i="6"/>
  <c r="C65" i="6"/>
  <c r="P64" i="6"/>
  <c r="N64" i="6"/>
  <c r="P63" i="6"/>
  <c r="N63" i="6"/>
  <c r="P62" i="6"/>
  <c r="N62" i="6"/>
  <c r="P61" i="6"/>
  <c r="N61" i="6"/>
  <c r="P57" i="6"/>
  <c r="N57" i="6"/>
  <c r="P56" i="6"/>
  <c r="N56" i="6"/>
  <c r="C56" i="6"/>
  <c r="P55" i="6"/>
  <c r="N55" i="6"/>
  <c r="C55" i="6"/>
  <c r="P54" i="6"/>
  <c r="N54" i="6"/>
  <c r="P53" i="6"/>
  <c r="N53" i="6"/>
  <c r="P52" i="6"/>
  <c r="N52" i="6"/>
  <c r="P51" i="6"/>
  <c r="N51" i="6"/>
  <c r="P47" i="6"/>
  <c r="N47" i="6"/>
  <c r="P46" i="6"/>
  <c r="N46" i="6"/>
  <c r="C46" i="6"/>
  <c r="P45" i="6"/>
  <c r="N45" i="6"/>
  <c r="C45" i="6"/>
  <c r="P44" i="6"/>
  <c r="N44" i="6"/>
  <c r="P43" i="6"/>
  <c r="N43" i="6"/>
  <c r="P42" i="6"/>
  <c r="N42" i="6"/>
  <c r="P41" i="6"/>
  <c r="N41" i="6"/>
  <c r="F269" i="5"/>
  <c r="G269" i="5"/>
  <c r="F268" i="5"/>
  <c r="G268" i="5"/>
  <c r="F267" i="5"/>
  <c r="G267" i="5"/>
  <c r="F266" i="5"/>
  <c r="G266" i="5"/>
  <c r="F265" i="5"/>
  <c r="G265" i="5"/>
  <c r="F264" i="5"/>
  <c r="G264" i="5"/>
  <c r="F263" i="5"/>
  <c r="G263" i="5"/>
  <c r="F262" i="5"/>
  <c r="G262" i="5"/>
  <c r="F261" i="5"/>
  <c r="G261" i="5"/>
  <c r="F260" i="5"/>
  <c r="G260" i="5"/>
  <c r="F259" i="5"/>
  <c r="G259" i="5"/>
  <c r="F256" i="5"/>
  <c r="G256" i="5"/>
  <c r="F255" i="5"/>
  <c r="G255" i="5"/>
  <c r="F254" i="5"/>
  <c r="G254" i="5"/>
  <c r="F253" i="5"/>
  <c r="G253" i="5"/>
  <c r="F252" i="5"/>
  <c r="G252" i="5"/>
  <c r="F251" i="5"/>
  <c r="G251" i="5"/>
  <c r="F250" i="5"/>
  <c r="G250" i="5"/>
  <c r="F249" i="5"/>
  <c r="G249" i="5"/>
  <c r="F248" i="5"/>
  <c r="G248" i="5"/>
  <c r="F247" i="5"/>
  <c r="G247" i="5"/>
  <c r="F246" i="5"/>
  <c r="G246" i="5"/>
  <c r="F243" i="5"/>
  <c r="G243" i="5"/>
  <c r="F242" i="5"/>
  <c r="G242" i="5"/>
  <c r="F241" i="5"/>
  <c r="G241" i="5"/>
  <c r="F240" i="5"/>
  <c r="G240" i="5"/>
  <c r="F239" i="5"/>
  <c r="G239" i="5"/>
  <c r="F238" i="5"/>
  <c r="G238" i="5"/>
  <c r="F237" i="5"/>
  <c r="G237" i="5"/>
  <c r="F236" i="5"/>
  <c r="G236" i="5"/>
  <c r="F235" i="5"/>
  <c r="G235" i="5"/>
  <c r="F234" i="5"/>
  <c r="G234" i="5"/>
  <c r="F233" i="5"/>
  <c r="G233" i="5"/>
  <c r="F230" i="5"/>
  <c r="G230" i="5"/>
  <c r="F229" i="5"/>
  <c r="G229" i="5"/>
  <c r="F228" i="5"/>
  <c r="G228" i="5"/>
  <c r="F227" i="5"/>
  <c r="G227" i="5"/>
  <c r="F226" i="5"/>
  <c r="G226" i="5"/>
  <c r="F225" i="5"/>
  <c r="G225" i="5"/>
  <c r="F224" i="5"/>
  <c r="G224" i="5"/>
  <c r="F223" i="5"/>
  <c r="G223" i="5"/>
  <c r="F222" i="5"/>
  <c r="G222" i="5"/>
  <c r="F221" i="5"/>
  <c r="G221" i="5"/>
  <c r="F220" i="5"/>
  <c r="G220" i="5"/>
  <c r="F217" i="5"/>
  <c r="G217" i="5"/>
  <c r="F216" i="5"/>
  <c r="G216" i="5"/>
  <c r="F215" i="5"/>
  <c r="G215" i="5"/>
  <c r="F214" i="5"/>
  <c r="G214" i="5"/>
  <c r="F213" i="5"/>
  <c r="G213" i="5"/>
  <c r="F212" i="5"/>
  <c r="G212" i="5"/>
  <c r="F211" i="5"/>
  <c r="G211" i="5"/>
  <c r="F210" i="5"/>
  <c r="G210" i="5"/>
  <c r="F209" i="5"/>
  <c r="G209" i="5"/>
  <c r="F208" i="5"/>
  <c r="G208" i="5"/>
  <c r="F207" i="5"/>
  <c r="G207" i="5"/>
  <c r="J204" i="5"/>
  <c r="K204" i="5"/>
  <c r="J203" i="5"/>
  <c r="K203" i="5"/>
  <c r="J202" i="5"/>
  <c r="K202" i="5"/>
  <c r="J201" i="5"/>
  <c r="K201" i="5"/>
  <c r="J200" i="5"/>
  <c r="K200" i="5"/>
  <c r="J199" i="5"/>
  <c r="K199" i="5"/>
  <c r="J198" i="5"/>
  <c r="K198" i="5"/>
  <c r="J197" i="5"/>
  <c r="K197" i="5"/>
  <c r="J196" i="5"/>
  <c r="K196" i="5"/>
  <c r="J195" i="5"/>
  <c r="K195" i="5"/>
  <c r="J194" i="5"/>
  <c r="K194" i="5"/>
  <c r="B140" i="5"/>
  <c r="M188" i="5"/>
  <c r="K188" i="5"/>
  <c r="I188" i="5"/>
  <c r="G188" i="5"/>
  <c r="E188" i="5"/>
  <c r="C188" i="5"/>
  <c r="M187" i="5"/>
  <c r="K187" i="5"/>
  <c r="I187" i="5"/>
  <c r="G187" i="5"/>
  <c r="E187" i="5"/>
  <c r="C187" i="5"/>
  <c r="M179" i="5"/>
  <c r="K179" i="5"/>
  <c r="I179" i="5"/>
  <c r="G179" i="5"/>
  <c r="E179" i="5"/>
  <c r="C179" i="5"/>
  <c r="B3" i="5"/>
  <c r="AE123" i="5"/>
  <c r="Z123" i="5"/>
  <c r="U123" i="5"/>
  <c r="P123" i="5"/>
  <c r="K123" i="5"/>
  <c r="F123" i="5"/>
  <c r="AE122" i="5"/>
  <c r="Z122" i="5"/>
  <c r="U122" i="5"/>
  <c r="P122" i="5"/>
  <c r="K122" i="5"/>
  <c r="F122" i="5"/>
  <c r="AE121" i="5"/>
  <c r="Z121" i="5"/>
  <c r="U121" i="5"/>
  <c r="P121" i="5"/>
  <c r="K121" i="5"/>
  <c r="F121" i="5"/>
  <c r="AE120" i="5"/>
  <c r="Z120" i="5"/>
  <c r="U120" i="5"/>
  <c r="P120" i="5"/>
  <c r="K120" i="5"/>
  <c r="F120" i="5"/>
  <c r="AE119" i="5"/>
  <c r="Z119" i="5"/>
  <c r="U119" i="5"/>
  <c r="P119" i="5"/>
  <c r="K119" i="5"/>
  <c r="F119" i="5"/>
  <c r="AE118" i="5"/>
  <c r="Z118" i="5"/>
  <c r="U118" i="5"/>
  <c r="P118" i="5"/>
  <c r="K118" i="5"/>
  <c r="F118" i="5"/>
  <c r="AE117" i="5"/>
  <c r="Z117" i="5"/>
  <c r="U117" i="5"/>
  <c r="P117" i="5"/>
  <c r="K117" i="5"/>
  <c r="F117" i="5"/>
  <c r="AE116" i="5"/>
  <c r="Z116" i="5"/>
  <c r="U116" i="5"/>
  <c r="P116" i="5"/>
  <c r="K116" i="5"/>
  <c r="F116" i="5"/>
  <c r="AE115" i="5"/>
  <c r="Z115" i="5"/>
  <c r="U115" i="5"/>
  <c r="P115" i="5"/>
  <c r="K115" i="5"/>
  <c r="F115" i="5"/>
  <c r="AE114" i="5"/>
  <c r="Z114" i="5"/>
  <c r="U114" i="5"/>
  <c r="P114" i="5"/>
  <c r="K114" i="5"/>
  <c r="F114" i="5"/>
  <c r="AE113" i="5"/>
  <c r="Z113" i="5"/>
  <c r="U113" i="5"/>
  <c r="P113" i="5"/>
  <c r="K113" i="5"/>
  <c r="F113" i="5"/>
  <c r="O110" i="5"/>
  <c r="M110" i="5"/>
  <c r="O109" i="5"/>
  <c r="M109" i="5"/>
  <c r="O108" i="5"/>
  <c r="M108" i="5"/>
  <c r="O107" i="5"/>
  <c r="M107" i="5"/>
  <c r="O106" i="5"/>
  <c r="M106" i="5"/>
  <c r="C106" i="5"/>
  <c r="O105" i="5"/>
  <c r="M105" i="5"/>
  <c r="C105" i="5"/>
  <c r="O104" i="5"/>
  <c r="M104" i="5"/>
  <c r="O103" i="5"/>
  <c r="M103" i="5"/>
  <c r="O102" i="5"/>
  <c r="M102" i="5"/>
  <c r="O101" i="5"/>
  <c r="M101" i="5"/>
  <c r="O98" i="5"/>
  <c r="M98" i="5"/>
  <c r="O97" i="5"/>
  <c r="M97" i="5"/>
  <c r="O96" i="5"/>
  <c r="M96" i="5"/>
  <c r="O95" i="5"/>
  <c r="M95" i="5"/>
  <c r="O94" i="5"/>
  <c r="M94" i="5"/>
  <c r="C94" i="5"/>
  <c r="O93" i="5"/>
  <c r="M93" i="5"/>
  <c r="C93" i="5"/>
  <c r="O92" i="5"/>
  <c r="M92" i="5"/>
  <c r="O91" i="5"/>
  <c r="M91" i="5"/>
  <c r="O90" i="5"/>
  <c r="M90" i="5"/>
  <c r="O89" i="5"/>
  <c r="M89" i="5"/>
  <c r="O86" i="5"/>
  <c r="M86" i="5"/>
  <c r="O85" i="5"/>
  <c r="M85" i="5"/>
  <c r="O84" i="5"/>
  <c r="M84" i="5"/>
  <c r="O83" i="5"/>
  <c r="M83" i="5"/>
  <c r="O82" i="5"/>
  <c r="M82" i="5"/>
  <c r="C82" i="5"/>
  <c r="O81" i="5"/>
  <c r="M81" i="5"/>
  <c r="C81" i="5"/>
  <c r="O80" i="5"/>
  <c r="M80" i="5"/>
  <c r="O79" i="5"/>
  <c r="M79" i="5"/>
  <c r="O78" i="5"/>
  <c r="M78" i="5"/>
  <c r="O77" i="5"/>
  <c r="M77" i="5"/>
  <c r="O74" i="5"/>
  <c r="M74" i="5"/>
  <c r="O73" i="5"/>
  <c r="M73" i="5"/>
  <c r="O72" i="5"/>
  <c r="M72" i="5"/>
  <c r="O71" i="5"/>
  <c r="M71" i="5"/>
  <c r="O70" i="5"/>
  <c r="M70" i="5"/>
  <c r="C70" i="5"/>
  <c r="O69" i="5"/>
  <c r="M69" i="5"/>
  <c r="C69" i="5"/>
  <c r="O68" i="5"/>
  <c r="M68" i="5"/>
  <c r="O67" i="5"/>
  <c r="M67" i="5"/>
  <c r="O66" i="5"/>
  <c r="M66" i="5"/>
  <c r="O65" i="5"/>
  <c r="M65" i="5"/>
  <c r="O62" i="5"/>
  <c r="M62" i="5"/>
  <c r="O61" i="5"/>
  <c r="M61" i="5"/>
  <c r="O60" i="5"/>
  <c r="M60" i="5"/>
  <c r="O59" i="5"/>
  <c r="M59" i="5"/>
  <c r="O58" i="5"/>
  <c r="M58" i="5"/>
  <c r="C58" i="5"/>
  <c r="O57" i="5"/>
  <c r="M57" i="5"/>
  <c r="C57" i="5"/>
  <c r="O56" i="5"/>
  <c r="M56" i="5"/>
  <c r="O55" i="5"/>
  <c r="M55" i="5"/>
  <c r="O54" i="5"/>
  <c r="M54" i="5"/>
  <c r="O53" i="5"/>
  <c r="M53" i="5"/>
  <c r="O50" i="5"/>
  <c r="M50" i="5"/>
  <c r="O49" i="5"/>
  <c r="M49" i="5"/>
  <c r="O48" i="5"/>
  <c r="M48" i="5"/>
  <c r="O47" i="5"/>
  <c r="M47" i="5"/>
  <c r="O46" i="5"/>
  <c r="M46" i="5"/>
  <c r="C46" i="5"/>
  <c r="O45" i="5"/>
  <c r="M45" i="5"/>
  <c r="C45" i="5"/>
  <c r="O44" i="5"/>
  <c r="M44" i="5"/>
  <c r="O43" i="5"/>
  <c r="M43" i="5"/>
  <c r="O42" i="5"/>
  <c r="M42" i="5"/>
  <c r="O41" i="5"/>
  <c r="M41" i="5"/>
  <c r="AE137" i="11"/>
  <c r="Z137" i="11"/>
  <c r="U137" i="11"/>
  <c r="P137" i="11"/>
  <c r="K137" i="11"/>
  <c r="C116" i="11"/>
  <c r="C115" i="11"/>
  <c r="C102" i="11"/>
  <c r="C101" i="11"/>
  <c r="C88" i="11"/>
  <c r="C87" i="11"/>
  <c r="C74" i="11"/>
  <c r="C73" i="11"/>
  <c r="C60" i="11"/>
  <c r="C59" i="11"/>
  <c r="C46" i="11"/>
  <c r="C45" i="11"/>
  <c r="AE172" i="10"/>
  <c r="Z172" i="10"/>
  <c r="U172" i="10"/>
  <c r="P172" i="10"/>
  <c r="K172" i="10"/>
  <c r="F172" i="10"/>
  <c r="C141" i="10"/>
  <c r="C140" i="10"/>
  <c r="C122" i="10"/>
  <c r="C121" i="10"/>
  <c r="C103" i="10"/>
  <c r="C102" i="10"/>
  <c r="C84" i="10"/>
  <c r="C83" i="10"/>
  <c r="C65" i="10"/>
  <c r="C64" i="10"/>
  <c r="C46" i="10"/>
  <c r="C45" i="10"/>
</calcChain>
</file>

<file path=xl/sharedStrings.xml><?xml version="1.0" encoding="utf-8"?>
<sst xmlns="http://schemas.openxmlformats.org/spreadsheetml/2006/main" count="25548" uniqueCount="3210">
  <si>
    <t>sample</t>
  </si>
  <si>
    <t>pop</t>
  </si>
  <si>
    <t>super_pop</t>
  </si>
  <si>
    <t>gender</t>
  </si>
  <si>
    <t>AFR</t>
  </si>
  <si>
    <t>African</t>
  </si>
  <si>
    <t>HG01880</t>
  </si>
  <si>
    <t>ACB</t>
  </si>
  <si>
    <t>female</t>
  </si>
  <si>
    <t>AMR</t>
  </si>
  <si>
    <t>American</t>
  </si>
  <si>
    <t>HG01883</t>
  </si>
  <si>
    <t>EUR</t>
  </si>
  <si>
    <t>European</t>
  </si>
  <si>
    <t>HG01886</t>
  </si>
  <si>
    <t>EAS</t>
  </si>
  <si>
    <t>East Asian</t>
  </si>
  <si>
    <t>HG01889</t>
  </si>
  <si>
    <t xml:space="preserve">SAS </t>
  </si>
  <si>
    <t>South Asian</t>
  </si>
  <si>
    <t>HG01894</t>
  </si>
  <si>
    <t>HG01896</t>
  </si>
  <si>
    <t>HG01956</t>
  </si>
  <si>
    <t>HG01958</t>
  </si>
  <si>
    <t>HG01985</t>
  </si>
  <si>
    <t>HG01989</t>
  </si>
  <si>
    <t>HG02010</t>
  </si>
  <si>
    <t>HG02012</t>
  </si>
  <si>
    <t>HG02052</t>
  </si>
  <si>
    <t>HG02054</t>
  </si>
  <si>
    <t>HG02095</t>
  </si>
  <si>
    <t>HG02108</t>
  </si>
  <si>
    <t>HG02111</t>
  </si>
  <si>
    <t>HG02144</t>
  </si>
  <si>
    <t>HG02256</t>
  </si>
  <si>
    <t>HG02282</t>
  </si>
  <si>
    <t>HG02308</t>
  </si>
  <si>
    <t>HG02309</t>
  </si>
  <si>
    <t>HG02315</t>
  </si>
  <si>
    <t>HG02318</t>
  </si>
  <si>
    <t>HG02322</t>
  </si>
  <si>
    <t>HG02325</t>
  </si>
  <si>
    <t>HG02337</t>
  </si>
  <si>
    <t>HG02339</t>
  </si>
  <si>
    <t>HG02419</t>
  </si>
  <si>
    <t>HG02427</t>
  </si>
  <si>
    <t>HG02450</t>
  </si>
  <si>
    <t>HG02462</t>
  </si>
  <si>
    <t>GWD</t>
  </si>
  <si>
    <t>HG02465</t>
  </si>
  <si>
    <t>HG02476</t>
  </si>
  <si>
    <t>HG02477</t>
  </si>
  <si>
    <t>HG02479</t>
  </si>
  <si>
    <t>HG02485</t>
  </si>
  <si>
    <t>HG02497</t>
  </si>
  <si>
    <t>HG02502</t>
  </si>
  <si>
    <t>HG02505</t>
  </si>
  <si>
    <t>HG02508</t>
  </si>
  <si>
    <t>HG02511</t>
  </si>
  <si>
    <t>HG02537</t>
  </si>
  <si>
    <t>HG02546</t>
  </si>
  <si>
    <t>HG02549</t>
  </si>
  <si>
    <t>HG02555</t>
  </si>
  <si>
    <t>HG02558</t>
  </si>
  <si>
    <t>HG02562</t>
  </si>
  <si>
    <t>HG02568</t>
  </si>
  <si>
    <t>HG02571</t>
  </si>
  <si>
    <t>HG02574</t>
  </si>
  <si>
    <t>HG02577</t>
  </si>
  <si>
    <t>HG02580</t>
  </si>
  <si>
    <t>HG02583</t>
  </si>
  <si>
    <t>HG02586</t>
  </si>
  <si>
    <t>HG02589</t>
  </si>
  <si>
    <t>HG02595</t>
  </si>
  <si>
    <t>HG02611</t>
  </si>
  <si>
    <t>HG02614</t>
  </si>
  <si>
    <t>HG02621</t>
  </si>
  <si>
    <t>HG02629</t>
  </si>
  <si>
    <t>HG02635</t>
  </si>
  <si>
    <t>HG02646</t>
  </si>
  <si>
    <t>HG02667</t>
  </si>
  <si>
    <t>HG02676</t>
  </si>
  <si>
    <t>HG02679</t>
  </si>
  <si>
    <t>HG02703</t>
  </si>
  <si>
    <t>HG02716</t>
  </si>
  <si>
    <t>HG02722</t>
  </si>
  <si>
    <t>HG02757</t>
  </si>
  <si>
    <t>HG02760</t>
  </si>
  <si>
    <t>HG02763</t>
  </si>
  <si>
    <t>HG02769</t>
  </si>
  <si>
    <t>HG02772</t>
  </si>
  <si>
    <t>HG02799</t>
  </si>
  <si>
    <t>HG02808</t>
  </si>
  <si>
    <t>HG02811</t>
  </si>
  <si>
    <t>HG02814</t>
  </si>
  <si>
    <t>HG02817</t>
  </si>
  <si>
    <t>HG02820</t>
  </si>
  <si>
    <t>HG02837</t>
  </si>
  <si>
    <t>HG02840</t>
  </si>
  <si>
    <t>HG02855</t>
  </si>
  <si>
    <t>HG02861</t>
  </si>
  <si>
    <t>HG02870</t>
  </si>
  <si>
    <t>HG02879</t>
  </si>
  <si>
    <t>HG02882</t>
  </si>
  <si>
    <t>HG02885</t>
  </si>
  <si>
    <t>HG02888</t>
  </si>
  <si>
    <t>HG02891</t>
  </si>
  <si>
    <t>HG02922</t>
  </si>
  <si>
    <t>ESN</t>
  </si>
  <si>
    <t>HG02943</t>
  </si>
  <si>
    <t>HG02946</t>
  </si>
  <si>
    <t>HG02952</t>
  </si>
  <si>
    <t>HG02970</t>
  </si>
  <si>
    <t>HG02974</t>
  </si>
  <si>
    <t>HG02976</t>
  </si>
  <si>
    <t>HG02979</t>
  </si>
  <si>
    <t>HG02983</t>
  </si>
  <si>
    <t>HG03025</t>
  </si>
  <si>
    <t>HG03028</t>
  </si>
  <si>
    <t>HG03040</t>
  </si>
  <si>
    <t>HG03049</t>
  </si>
  <si>
    <t>HG03052</t>
  </si>
  <si>
    <t>MSL</t>
  </si>
  <si>
    <t>HG03055</t>
  </si>
  <si>
    <t>HG03058</t>
  </si>
  <si>
    <t>HG03061</t>
  </si>
  <si>
    <t>HG03064</t>
  </si>
  <si>
    <t>HG03073</t>
  </si>
  <si>
    <t>HG03079</t>
  </si>
  <si>
    <t>HG03082</t>
  </si>
  <si>
    <t>HG03086</t>
  </si>
  <si>
    <t>HG03088</t>
  </si>
  <si>
    <t>HG03091</t>
  </si>
  <si>
    <t>HG03095</t>
  </si>
  <si>
    <t>HG03099</t>
  </si>
  <si>
    <t>HG03105</t>
  </si>
  <si>
    <t>HG03108</t>
  </si>
  <si>
    <t>HG03111</t>
  </si>
  <si>
    <t>HG03117</t>
  </si>
  <si>
    <t>HG03123</t>
  </si>
  <si>
    <t>HG03126</t>
  </si>
  <si>
    <t>HG03129</t>
  </si>
  <si>
    <t>HG03132</t>
  </si>
  <si>
    <t>HG03135</t>
  </si>
  <si>
    <t>HG03159</t>
  </si>
  <si>
    <t>HG03162</t>
  </si>
  <si>
    <t>HG03168</t>
  </si>
  <si>
    <t>HG03189</t>
  </si>
  <si>
    <t>HG03195</t>
  </si>
  <si>
    <t>HG03198</t>
  </si>
  <si>
    <t>HG03212</t>
  </si>
  <si>
    <t>HG03267</t>
  </si>
  <si>
    <t>HG03270</t>
  </si>
  <si>
    <t>HG03279</t>
  </si>
  <si>
    <t>HG03291</t>
  </si>
  <si>
    <t>HG03294</t>
  </si>
  <si>
    <t>HG03297</t>
  </si>
  <si>
    <t>HG03303</t>
  </si>
  <si>
    <t>HG03342</t>
  </si>
  <si>
    <t>HG03351</t>
  </si>
  <si>
    <t>HG03363</t>
  </si>
  <si>
    <t>HG03366</t>
  </si>
  <si>
    <t>HG03369</t>
  </si>
  <si>
    <t>HG03372</t>
  </si>
  <si>
    <t>HG03378</t>
  </si>
  <si>
    <t>HG03401</t>
  </si>
  <si>
    <t>HG03410</t>
  </si>
  <si>
    <t>HG03419</t>
  </si>
  <si>
    <t>HG03437</t>
  </si>
  <si>
    <t>HG03446</t>
  </si>
  <si>
    <t>HG03449</t>
  </si>
  <si>
    <t>HG03452</t>
  </si>
  <si>
    <t>HG03455</t>
  </si>
  <si>
    <t>HG03461</t>
  </si>
  <si>
    <t>HG03470</t>
  </si>
  <si>
    <t>HG03473</t>
  </si>
  <si>
    <t>HG03476</t>
  </si>
  <si>
    <t>HG03479</t>
  </si>
  <si>
    <t>HG03485</t>
  </si>
  <si>
    <t>HG03499</t>
  </si>
  <si>
    <t>HG03511</t>
  </si>
  <si>
    <t>HG03514</t>
  </si>
  <si>
    <t>HG03517</t>
  </si>
  <si>
    <t>HG03520</t>
  </si>
  <si>
    <t>HG03539</t>
  </si>
  <si>
    <t>HG03548</t>
  </si>
  <si>
    <t>HG03558</t>
  </si>
  <si>
    <t>HG03563</t>
  </si>
  <si>
    <t>HG03567</t>
  </si>
  <si>
    <t>HG03572</t>
  </si>
  <si>
    <t>HG03575</t>
  </si>
  <si>
    <t>HG03578</t>
  </si>
  <si>
    <t>HG03583</t>
  </si>
  <si>
    <t>NA18488</t>
  </si>
  <si>
    <t>YRI</t>
  </si>
  <si>
    <t>NA18489</t>
  </si>
  <si>
    <t>NA18499</t>
  </si>
  <si>
    <t>NA18502</t>
  </si>
  <si>
    <t>NA18505</t>
  </si>
  <si>
    <t>NA18508</t>
  </si>
  <si>
    <t>NA18511</t>
  </si>
  <si>
    <t>NA18517</t>
  </si>
  <si>
    <t>NA18520</t>
  </si>
  <si>
    <t>NA18523</t>
  </si>
  <si>
    <t>NA18858</t>
  </si>
  <si>
    <t>NA18861</t>
  </si>
  <si>
    <t>NA18864</t>
  </si>
  <si>
    <t>NA18867</t>
  </si>
  <si>
    <t>NA18870</t>
  </si>
  <si>
    <t>NA18873</t>
  </si>
  <si>
    <t>NA18876</t>
  </si>
  <si>
    <t>NA18878</t>
  </si>
  <si>
    <t>NA18881</t>
  </si>
  <si>
    <t>NA18907</t>
  </si>
  <si>
    <t>NA18909</t>
  </si>
  <si>
    <t>NA18912</t>
  </si>
  <si>
    <t>NA18916</t>
  </si>
  <si>
    <t>NA18924</t>
  </si>
  <si>
    <t>NA18933</t>
  </si>
  <si>
    <t>NA19017</t>
  </si>
  <si>
    <t>LWK</t>
  </si>
  <si>
    <t>NA19019</t>
  </si>
  <si>
    <t>NA19023</t>
  </si>
  <si>
    <t>NA19024</t>
  </si>
  <si>
    <t>NA19030</t>
  </si>
  <si>
    <t>NA19036</t>
  </si>
  <si>
    <t>NA19037</t>
  </si>
  <si>
    <t>NA19038</t>
  </si>
  <si>
    <t>NA19093</t>
  </si>
  <si>
    <t>NA19095</t>
  </si>
  <si>
    <t>NA19099</t>
  </si>
  <si>
    <t>NA19102</t>
  </si>
  <si>
    <t>NA19108</t>
  </si>
  <si>
    <t>NA19114</t>
  </si>
  <si>
    <t>NA19116</t>
  </si>
  <si>
    <t>NA19118</t>
  </si>
  <si>
    <t>NA19129</t>
  </si>
  <si>
    <t>NA19131</t>
  </si>
  <si>
    <t>NA19137</t>
  </si>
  <si>
    <t>NA19143</t>
  </si>
  <si>
    <t>NA19147</t>
  </si>
  <si>
    <t>NA19149</t>
  </si>
  <si>
    <t>NA19152</t>
  </si>
  <si>
    <t>NA19159</t>
  </si>
  <si>
    <t>NA19172</t>
  </si>
  <si>
    <t>NA19185</t>
  </si>
  <si>
    <t>NA19190</t>
  </si>
  <si>
    <t>NA19197</t>
  </si>
  <si>
    <t>NA19201</t>
  </si>
  <si>
    <t>NA19204</t>
  </si>
  <si>
    <t>NA19206</t>
  </si>
  <si>
    <t>NA19209</t>
  </si>
  <si>
    <t>NA19214</t>
  </si>
  <si>
    <t>NA19222</t>
  </si>
  <si>
    <t>NA19225</t>
  </si>
  <si>
    <t>NA19235</t>
  </si>
  <si>
    <t>NA19238</t>
  </si>
  <si>
    <t>NA19247</t>
  </si>
  <si>
    <t>NA19310</t>
  </si>
  <si>
    <t>NA19314</t>
  </si>
  <si>
    <t>NA19315</t>
  </si>
  <si>
    <t>NA19321</t>
  </si>
  <si>
    <t>NA19323</t>
  </si>
  <si>
    <t>NA19324</t>
  </si>
  <si>
    <t>NA19327</t>
  </si>
  <si>
    <t>NA19328</t>
  </si>
  <si>
    <t>NA19332</t>
  </si>
  <si>
    <t>NA19338</t>
  </si>
  <si>
    <t>NA19351</t>
  </si>
  <si>
    <t>NA19355</t>
  </si>
  <si>
    <t>NA19377</t>
  </si>
  <si>
    <t>NA19378</t>
  </si>
  <si>
    <t>NA19390</t>
  </si>
  <si>
    <t>NA19391</t>
  </si>
  <si>
    <t>NA19399</t>
  </si>
  <si>
    <t>NA19401</t>
  </si>
  <si>
    <t>NA19403</t>
  </si>
  <si>
    <t>NA19404</t>
  </si>
  <si>
    <t>NA19431</t>
  </si>
  <si>
    <t>NA19435</t>
  </si>
  <si>
    <t>NA19436</t>
  </si>
  <si>
    <t>NA19437</t>
  </si>
  <si>
    <t>NA19438</t>
  </si>
  <si>
    <t>NA19439</t>
  </si>
  <si>
    <t>NA19440</t>
  </si>
  <si>
    <t>NA19445</t>
  </si>
  <si>
    <t>NA19446</t>
  </si>
  <si>
    <t>NA19449</t>
  </si>
  <si>
    <t>NA19456</t>
  </si>
  <si>
    <t>NA19457</t>
  </si>
  <si>
    <t>NA19462</t>
  </si>
  <si>
    <t>NA19463</t>
  </si>
  <si>
    <t>NA19467</t>
  </si>
  <si>
    <t>NA19468</t>
  </si>
  <si>
    <t>NA19472</t>
  </si>
  <si>
    <t>NA19473</t>
  </si>
  <si>
    <t>NA19474</t>
  </si>
  <si>
    <t>NA19475</t>
  </si>
  <si>
    <t>NA19701</t>
  </si>
  <si>
    <t>ASW</t>
  </si>
  <si>
    <t>NA19707</t>
  </si>
  <si>
    <t>NA19712</t>
  </si>
  <si>
    <t>NA19819</t>
  </si>
  <si>
    <t>NA19835</t>
  </si>
  <si>
    <t>NA19901</t>
  </si>
  <si>
    <t>NA19909</t>
  </si>
  <si>
    <t>NA19914</t>
  </si>
  <si>
    <t>NA19917</t>
  </si>
  <si>
    <t>NA19921</t>
  </si>
  <si>
    <t>NA19923</t>
  </si>
  <si>
    <t>NA20127</t>
  </si>
  <si>
    <t>NA20274</t>
  </si>
  <si>
    <t>NA20276</t>
  </si>
  <si>
    <t>NA20282</t>
  </si>
  <si>
    <t>NA20287</t>
  </si>
  <si>
    <t>NA20289</t>
  </si>
  <si>
    <t>NA20294</t>
  </si>
  <si>
    <t>NA20317</t>
  </si>
  <si>
    <t>NA20321</t>
  </si>
  <si>
    <t>NA20332</t>
  </si>
  <si>
    <t>NA20334</t>
  </si>
  <si>
    <t>NA20339</t>
  </si>
  <si>
    <t>NA20357</t>
  </si>
  <si>
    <t>NA20359</t>
  </si>
  <si>
    <t>NA20412</t>
  </si>
  <si>
    <t>HG00551</t>
  </si>
  <si>
    <t>PUR</t>
  </si>
  <si>
    <t>HG00554</t>
  </si>
  <si>
    <t>HG00638</t>
  </si>
  <si>
    <t>HG00641</t>
  </si>
  <si>
    <t>HG00732</t>
  </si>
  <si>
    <t>HG00734</t>
  </si>
  <si>
    <t>HG00737</t>
  </si>
  <si>
    <t>HG00740</t>
  </si>
  <si>
    <t>HG00743</t>
  </si>
  <si>
    <t>HG01049</t>
  </si>
  <si>
    <t>HG01052</t>
  </si>
  <si>
    <t>HG01055</t>
  </si>
  <si>
    <t>HG01058</t>
  </si>
  <si>
    <t>HG01064</t>
  </si>
  <si>
    <t>HG01067</t>
  </si>
  <si>
    <t>HG01070</t>
  </si>
  <si>
    <t>HG01073</t>
  </si>
  <si>
    <t>HG01077</t>
  </si>
  <si>
    <t>HG01080</t>
  </si>
  <si>
    <t>HG01086</t>
  </si>
  <si>
    <t>HG01089</t>
  </si>
  <si>
    <t>HG01092</t>
  </si>
  <si>
    <t>HG01095</t>
  </si>
  <si>
    <t>HG01098</t>
  </si>
  <si>
    <t>HG01102</t>
  </si>
  <si>
    <t>HG01105</t>
  </si>
  <si>
    <t>HG01108</t>
  </si>
  <si>
    <t>HG01111</t>
  </si>
  <si>
    <t>HG01113</t>
  </si>
  <si>
    <t>CLM</t>
  </si>
  <si>
    <t>HG01119</t>
  </si>
  <si>
    <t>HG01122</t>
  </si>
  <si>
    <t>HG01125</t>
  </si>
  <si>
    <t>HG01131</t>
  </si>
  <si>
    <t>HG01137</t>
  </si>
  <si>
    <t>HG01140</t>
  </si>
  <si>
    <t>HG01149</t>
  </si>
  <si>
    <t>HG01162</t>
  </si>
  <si>
    <t>HG01168</t>
  </si>
  <si>
    <t>HG01171</t>
  </si>
  <si>
    <t>HG01174</t>
  </si>
  <si>
    <t>HG01177</t>
  </si>
  <si>
    <t>HG01183</t>
  </si>
  <si>
    <t>HG01188</t>
  </si>
  <si>
    <t>HG01191</t>
  </si>
  <si>
    <t>HG01205</t>
  </si>
  <si>
    <t>HG01242</t>
  </si>
  <si>
    <t>HG01248</t>
  </si>
  <si>
    <t>HG01251</t>
  </si>
  <si>
    <t>HG01254</t>
  </si>
  <si>
    <t>HG01257</t>
  </si>
  <si>
    <t>HG01269</t>
  </si>
  <si>
    <t>HG01272</t>
  </si>
  <si>
    <t>HG01281</t>
  </si>
  <si>
    <t>HG01284</t>
  </si>
  <si>
    <t>HG01303</t>
  </si>
  <si>
    <t>HG01312</t>
  </si>
  <si>
    <t>HG01323</t>
  </si>
  <si>
    <t>HG01326</t>
  </si>
  <si>
    <t>HG01342</t>
  </si>
  <si>
    <t>HG01345</t>
  </si>
  <si>
    <t>HG01351</t>
  </si>
  <si>
    <t>HG01357</t>
  </si>
  <si>
    <t>HG01360</t>
  </si>
  <si>
    <t>HG01363</t>
  </si>
  <si>
    <t>HG01366</t>
  </si>
  <si>
    <t>HG01369</t>
  </si>
  <si>
    <t>HG01372</t>
  </si>
  <si>
    <t>HG01375</t>
  </si>
  <si>
    <t>HG01378</t>
  </si>
  <si>
    <t>HG01384</t>
  </si>
  <si>
    <t>HG01390</t>
  </si>
  <si>
    <t>HG01393</t>
  </si>
  <si>
    <t>HG01396</t>
  </si>
  <si>
    <t>HG01403</t>
  </si>
  <si>
    <t>HG01414</t>
  </si>
  <si>
    <t>HG01432</t>
  </si>
  <si>
    <t>HG01435</t>
  </si>
  <si>
    <t>HG01441</t>
  </si>
  <si>
    <t>HG01444</t>
  </si>
  <si>
    <t>HG01447</t>
  </si>
  <si>
    <t>HG01456</t>
  </si>
  <si>
    <t>HG01459</t>
  </si>
  <si>
    <t>HG01462</t>
  </si>
  <si>
    <t>HG01474</t>
  </si>
  <si>
    <t>HG01486</t>
  </si>
  <si>
    <t>HG01489</t>
  </si>
  <si>
    <t>HG01492</t>
  </si>
  <si>
    <t>HG01495</t>
  </si>
  <si>
    <t>HG01551</t>
  </si>
  <si>
    <t>HG01566</t>
  </si>
  <si>
    <t>PEL</t>
  </si>
  <si>
    <t>HG01572</t>
  </si>
  <si>
    <t>HG01578</t>
  </si>
  <si>
    <t>HG01893</t>
  </si>
  <si>
    <t>HG01918</t>
  </si>
  <si>
    <t>HG01921</t>
  </si>
  <si>
    <t>HG01924</t>
  </si>
  <si>
    <t>HG01927</t>
  </si>
  <si>
    <t>HG01933</t>
  </si>
  <si>
    <t>HG01936</t>
  </si>
  <si>
    <t>HG01939</t>
  </si>
  <si>
    <t>HG01942</t>
  </si>
  <si>
    <t>HG01945</t>
  </si>
  <si>
    <t>HG01948</t>
  </si>
  <si>
    <t>HG01954</t>
  </si>
  <si>
    <t>HG01965</t>
  </si>
  <si>
    <t>HG01968</t>
  </si>
  <si>
    <t>HG01971</t>
  </si>
  <si>
    <t>HG01973</t>
  </si>
  <si>
    <t>HG01976</t>
  </si>
  <si>
    <t>HG01980</t>
  </si>
  <si>
    <t>HG01992</t>
  </si>
  <si>
    <t>HG01997</t>
  </si>
  <si>
    <t>HG02003</t>
  </si>
  <si>
    <t>HG02006</t>
  </si>
  <si>
    <t>HG02089</t>
  </si>
  <si>
    <t>HG02102</t>
  </si>
  <si>
    <t>HG02105</t>
  </si>
  <si>
    <t>HG02147</t>
  </si>
  <si>
    <t>HG02252</t>
  </si>
  <si>
    <t>HG02260</t>
  </si>
  <si>
    <t>HG02266</t>
  </si>
  <si>
    <t>HG02272</t>
  </si>
  <si>
    <t>HG02275</t>
  </si>
  <si>
    <t>HG02278</t>
  </si>
  <si>
    <t>HG02286</t>
  </si>
  <si>
    <t>HG02292</t>
  </si>
  <si>
    <t>HG02298</t>
  </si>
  <si>
    <t>HG02301</t>
  </si>
  <si>
    <t>HG02312</t>
  </si>
  <si>
    <t>HG02345</t>
  </si>
  <si>
    <t>HG02348</t>
  </si>
  <si>
    <t>HG02425</t>
  </si>
  <si>
    <t>NA19651</t>
  </si>
  <si>
    <t>MXL</t>
  </si>
  <si>
    <t>NA19654</t>
  </si>
  <si>
    <t>NA19663</t>
  </si>
  <si>
    <t>NA19669</t>
  </si>
  <si>
    <t>NA19678</t>
  </si>
  <si>
    <t>NA19681</t>
  </si>
  <si>
    <t>NA19684</t>
  </si>
  <si>
    <t>NA19716</t>
  </si>
  <si>
    <t>NA19719</t>
  </si>
  <si>
    <t>NA19722</t>
  </si>
  <si>
    <t>NA19725</t>
  </si>
  <si>
    <t>NA19728</t>
  </si>
  <si>
    <t>NA19731</t>
  </si>
  <si>
    <t>NA19734</t>
  </si>
  <si>
    <t>NA19740</t>
  </si>
  <si>
    <t>NA19746</t>
  </si>
  <si>
    <t>NA19749</t>
  </si>
  <si>
    <t>NA19752</t>
  </si>
  <si>
    <t>NA19755</t>
  </si>
  <si>
    <t>NA19758</t>
  </si>
  <si>
    <t>NA19761</t>
  </si>
  <si>
    <t>NA19764</t>
  </si>
  <si>
    <t>NA19770</t>
  </si>
  <si>
    <t>NA19773</t>
  </si>
  <si>
    <t>NA19776</t>
  </si>
  <si>
    <t>NA19779</t>
  </si>
  <si>
    <t>NA19782</t>
  </si>
  <si>
    <t>NA19785</t>
  </si>
  <si>
    <t>NA19788</t>
  </si>
  <si>
    <t>NA19794</t>
  </si>
  <si>
    <t>HG00404</t>
  </si>
  <si>
    <t>CHS</t>
  </si>
  <si>
    <t>HG00407</t>
  </si>
  <si>
    <t>HG00410</t>
  </si>
  <si>
    <t>HG00419</t>
  </si>
  <si>
    <t>HG00422</t>
  </si>
  <si>
    <t>HG00428</t>
  </si>
  <si>
    <t>HG00437</t>
  </si>
  <si>
    <t>HG00443</t>
  </si>
  <si>
    <t>HG00446</t>
  </si>
  <si>
    <t>HG00449</t>
  </si>
  <si>
    <t>HG00452</t>
  </si>
  <si>
    <t>HG00458</t>
  </si>
  <si>
    <t>HG00464</t>
  </si>
  <si>
    <t>HG00473</t>
  </si>
  <si>
    <t>HG00476</t>
  </si>
  <si>
    <t>HG00479</t>
  </si>
  <si>
    <t>HG00513</t>
  </si>
  <si>
    <t>HG00525</t>
  </si>
  <si>
    <t>HG00531</t>
  </si>
  <si>
    <t>HG00534</t>
  </si>
  <si>
    <t>HG00537</t>
  </si>
  <si>
    <t>HG00543</t>
  </si>
  <si>
    <t>HG00557</t>
  </si>
  <si>
    <t>HG00560</t>
  </si>
  <si>
    <t>HG00566</t>
  </si>
  <si>
    <t>HG00584</t>
  </si>
  <si>
    <t>HG00590</t>
  </si>
  <si>
    <t>HG00593</t>
  </si>
  <si>
    <t>HG00596</t>
  </si>
  <si>
    <t>HG00599</t>
  </si>
  <si>
    <t>HG00608</t>
  </si>
  <si>
    <t>HG00611</t>
  </si>
  <si>
    <t>HG00614</t>
  </si>
  <si>
    <t>HG00620</t>
  </si>
  <si>
    <t>HG00623</t>
  </si>
  <si>
    <t>HG00626</t>
  </si>
  <si>
    <t>HG00629</t>
  </si>
  <si>
    <t>HG00632</t>
  </si>
  <si>
    <t>HG00651</t>
  </si>
  <si>
    <t>HG00654</t>
  </si>
  <si>
    <t>HG00657</t>
  </si>
  <si>
    <t>HG00663</t>
  </si>
  <si>
    <t>HG00672</t>
  </si>
  <si>
    <t>HG00675</t>
  </si>
  <si>
    <t>HG00684</t>
  </si>
  <si>
    <t>HG00690</t>
  </si>
  <si>
    <t>HG00693</t>
  </si>
  <si>
    <t>HG00699</t>
  </si>
  <si>
    <t>HG00705</t>
  </si>
  <si>
    <t>HG00717</t>
  </si>
  <si>
    <t>HG00729</t>
  </si>
  <si>
    <t>HG00759</t>
  </si>
  <si>
    <t>CDX</t>
  </si>
  <si>
    <t>HG00851</t>
  </si>
  <si>
    <t>HG00864</t>
  </si>
  <si>
    <t>HG00867</t>
  </si>
  <si>
    <t>HG00879</t>
  </si>
  <si>
    <t>HG00956</t>
  </si>
  <si>
    <t>HG00978</t>
  </si>
  <si>
    <t>HG01029</t>
  </si>
  <si>
    <t>HG01046</t>
  </si>
  <si>
    <t>HG01595</t>
  </si>
  <si>
    <t>KHV</t>
  </si>
  <si>
    <t>HG01597</t>
  </si>
  <si>
    <t>HG01598</t>
  </si>
  <si>
    <t>HG01599</t>
  </si>
  <si>
    <t>HG01600</t>
  </si>
  <si>
    <t>HG01794</t>
  </si>
  <si>
    <t>HG01796</t>
  </si>
  <si>
    <t>HG01797</t>
  </si>
  <si>
    <t>HG01798</t>
  </si>
  <si>
    <t>HG01799</t>
  </si>
  <si>
    <t>HG01800</t>
  </si>
  <si>
    <t>HG01801</t>
  </si>
  <si>
    <t>HG01802</t>
  </si>
  <si>
    <t>HG01804</t>
  </si>
  <si>
    <t>HG01805</t>
  </si>
  <si>
    <t>HG01806</t>
  </si>
  <si>
    <t>HG01807</t>
  </si>
  <si>
    <t>HG01808</t>
  </si>
  <si>
    <t>HG01809</t>
  </si>
  <si>
    <t>HG01812</t>
  </si>
  <si>
    <t>HG01813</t>
  </si>
  <si>
    <t>HG01815</t>
  </si>
  <si>
    <t>HG01817</t>
  </si>
  <si>
    <t>HG01841</t>
  </si>
  <si>
    <t>HG01843</t>
  </si>
  <si>
    <t>HG01845</t>
  </si>
  <si>
    <t>HG01847</t>
  </si>
  <si>
    <t>HG01848</t>
  </si>
  <si>
    <t>HG01850</t>
  </si>
  <si>
    <t>HG01851</t>
  </si>
  <si>
    <t>HG01853</t>
  </si>
  <si>
    <t>HG01855</t>
  </si>
  <si>
    <t>HG01857</t>
  </si>
  <si>
    <t>HG01858</t>
  </si>
  <si>
    <t>HG01859</t>
  </si>
  <si>
    <t>HG01862</t>
  </si>
  <si>
    <t>HG01863</t>
  </si>
  <si>
    <t>HG01868</t>
  </si>
  <si>
    <t>HG01869</t>
  </si>
  <si>
    <t>HG01870</t>
  </si>
  <si>
    <t>HG01871</t>
  </si>
  <si>
    <t>HG01874</t>
  </si>
  <si>
    <t>HG01878</t>
  </si>
  <si>
    <t>HG02016</t>
  </si>
  <si>
    <t>HG02019</t>
  </si>
  <si>
    <t>HG02025</t>
  </si>
  <si>
    <t>HG02028</t>
  </si>
  <si>
    <t>HG02031</t>
  </si>
  <si>
    <t>HG02048</t>
  </si>
  <si>
    <t>HG02049</t>
  </si>
  <si>
    <t>HG02057</t>
  </si>
  <si>
    <t>HG02069</t>
  </si>
  <si>
    <t>HG02072</t>
  </si>
  <si>
    <t>HG02075</t>
  </si>
  <si>
    <t>HG02078</t>
  </si>
  <si>
    <t>HG02081</t>
  </si>
  <si>
    <t>HG02084</t>
  </si>
  <si>
    <t>HG02086</t>
  </si>
  <si>
    <t>HG02087</t>
  </si>
  <si>
    <t>HG02113</t>
  </si>
  <si>
    <t>HG02121</t>
  </si>
  <si>
    <t>HG02127</t>
  </si>
  <si>
    <t>HG02130</t>
  </si>
  <si>
    <t>HG02133</t>
  </si>
  <si>
    <t>HG02136</t>
  </si>
  <si>
    <t>HG02139</t>
  </si>
  <si>
    <t>HG02140</t>
  </si>
  <si>
    <t>HG02142</t>
  </si>
  <si>
    <t>HG02151</t>
  </si>
  <si>
    <t>HG02152</t>
  </si>
  <si>
    <t>HG02153</t>
  </si>
  <si>
    <t>HG02154</t>
  </si>
  <si>
    <t>HG02155</t>
  </si>
  <si>
    <t>HG02156</t>
  </si>
  <si>
    <t>HG02164</t>
  </si>
  <si>
    <t>HG02165</t>
  </si>
  <si>
    <t>HG02178</t>
  </si>
  <si>
    <t>HG02179</t>
  </si>
  <si>
    <t>HG02180</t>
  </si>
  <si>
    <t>HG02181</t>
  </si>
  <si>
    <t>HG02182</t>
  </si>
  <si>
    <t>HG02184</t>
  </si>
  <si>
    <t>HG02185</t>
  </si>
  <si>
    <t>HG02186</t>
  </si>
  <si>
    <t>HG02187</t>
  </si>
  <si>
    <t>HG02190</t>
  </si>
  <si>
    <t>HG02513</t>
  </si>
  <si>
    <t>HG02522</t>
  </si>
  <si>
    <t>NA18525</t>
  </si>
  <si>
    <t>CHB</t>
  </si>
  <si>
    <t>NA18526</t>
  </si>
  <si>
    <t>NA18528</t>
  </si>
  <si>
    <t>NA18531</t>
  </si>
  <si>
    <t>NA18532</t>
  </si>
  <si>
    <t>NA18533</t>
  </si>
  <si>
    <t>NA18535</t>
  </si>
  <si>
    <t>NA18537</t>
  </si>
  <si>
    <t>NA18538</t>
  </si>
  <si>
    <t>NA18539</t>
  </si>
  <si>
    <t>NA18541</t>
  </si>
  <si>
    <t>NA18542</t>
  </si>
  <si>
    <t>NA18545</t>
  </si>
  <si>
    <t>NA18547</t>
  </si>
  <si>
    <t>NA18550</t>
  </si>
  <si>
    <t>NA18552</t>
  </si>
  <si>
    <t>NA18553</t>
  </si>
  <si>
    <t>NA18555</t>
  </si>
  <si>
    <t>NA18560</t>
  </si>
  <si>
    <t>NA18564</t>
  </si>
  <si>
    <t>NA18565</t>
  </si>
  <si>
    <t>NA18566</t>
  </si>
  <si>
    <t>NA18567</t>
  </si>
  <si>
    <t>NA18570</t>
  </si>
  <si>
    <t>NA18571</t>
  </si>
  <si>
    <t>NA18573</t>
  </si>
  <si>
    <t>NA18574</t>
  </si>
  <si>
    <t>NA18577</t>
  </si>
  <si>
    <t>NA18579</t>
  </si>
  <si>
    <t>NA18582</t>
  </si>
  <si>
    <t>NA18591</t>
  </si>
  <si>
    <t>NA18592</t>
  </si>
  <si>
    <t>NA18593</t>
  </si>
  <si>
    <t>NA18595</t>
  </si>
  <si>
    <t>NA18596</t>
  </si>
  <si>
    <t>NA18597</t>
  </si>
  <si>
    <t>NA18599</t>
  </si>
  <si>
    <t>NA18602</t>
  </si>
  <si>
    <t>NA18610</t>
  </si>
  <si>
    <t>NA18614</t>
  </si>
  <si>
    <t>NA18615</t>
  </si>
  <si>
    <t>NA18616</t>
  </si>
  <si>
    <t>NA18617</t>
  </si>
  <si>
    <t>NA18618</t>
  </si>
  <si>
    <t>NA18619</t>
  </si>
  <si>
    <t>NA18625</t>
  </si>
  <si>
    <t>NA18626</t>
  </si>
  <si>
    <t>NA18627</t>
  </si>
  <si>
    <t>NA18628</t>
  </si>
  <si>
    <t>NA18630</t>
  </si>
  <si>
    <t>NA18631</t>
  </si>
  <si>
    <t>NA18634</t>
  </si>
  <si>
    <t>NA18640</t>
  </si>
  <si>
    <t>NA18641</t>
  </si>
  <si>
    <t>NA18642</t>
  </si>
  <si>
    <t>NA18644</t>
  </si>
  <si>
    <t>NA18646</t>
  </si>
  <si>
    <t>NA18939</t>
  </si>
  <si>
    <t>JPT</t>
  </si>
  <si>
    <t>NA18941</t>
  </si>
  <si>
    <t>NA18942</t>
  </si>
  <si>
    <t>NA18946</t>
  </si>
  <si>
    <t>NA18947</t>
  </si>
  <si>
    <t>NA18949</t>
  </si>
  <si>
    <t>NA18950</t>
  </si>
  <si>
    <t>NA18951</t>
  </si>
  <si>
    <t>NA18954</t>
  </si>
  <si>
    <t>NA18956</t>
  </si>
  <si>
    <t>NA18957</t>
  </si>
  <si>
    <t>NA18963</t>
  </si>
  <si>
    <t>NA18964</t>
  </si>
  <si>
    <t>NA18968</t>
  </si>
  <si>
    <t>NA18969</t>
  </si>
  <si>
    <t>NA18972</t>
  </si>
  <si>
    <t>NA18973</t>
  </si>
  <si>
    <t>NA18975</t>
  </si>
  <si>
    <t>NA18976</t>
  </si>
  <si>
    <t>NA18978</t>
  </si>
  <si>
    <t>NA18979</t>
  </si>
  <si>
    <t>NA18980</t>
  </si>
  <si>
    <t>NA18981</t>
  </si>
  <si>
    <t>NA18991</t>
  </si>
  <si>
    <t>NA18993</t>
  </si>
  <si>
    <t>NA18997</t>
  </si>
  <si>
    <t>NA18998</t>
  </si>
  <si>
    <t>NA18999</t>
  </si>
  <si>
    <t>NA19001</t>
  </si>
  <si>
    <t>NA19002</t>
  </si>
  <si>
    <t>NA19003</t>
  </si>
  <si>
    <t>NA19010</t>
  </si>
  <si>
    <t>NA19011</t>
  </si>
  <si>
    <t>NA19054</t>
  </si>
  <si>
    <t>NA19057</t>
  </si>
  <si>
    <t>NA19059</t>
  </si>
  <si>
    <t>NA19064</t>
  </si>
  <si>
    <t>NA19065</t>
  </si>
  <si>
    <t>NA19074</t>
  </si>
  <si>
    <t>NA19077</t>
  </si>
  <si>
    <t>NA19078</t>
  </si>
  <si>
    <t>NA19080</t>
  </si>
  <si>
    <t>NA19081</t>
  </si>
  <si>
    <t>NA19084</t>
  </si>
  <si>
    <t>NA19087</t>
  </si>
  <si>
    <t>NA19090</t>
  </si>
  <si>
    <t>HG00097</t>
  </si>
  <si>
    <t>GBR</t>
  </si>
  <si>
    <t>HG00099</t>
  </si>
  <si>
    <t>HG00102</t>
  </si>
  <si>
    <t>HG00110</t>
  </si>
  <si>
    <t>HG00111</t>
  </si>
  <si>
    <t>HG00118</t>
  </si>
  <si>
    <t>HG00120</t>
  </si>
  <si>
    <t>HG00121</t>
  </si>
  <si>
    <t>HG00122</t>
  </si>
  <si>
    <t>HG00125</t>
  </si>
  <si>
    <t>HG00127</t>
  </si>
  <si>
    <t>HG00128</t>
  </si>
  <si>
    <t>HG00130</t>
  </si>
  <si>
    <t>HG00132</t>
  </si>
  <si>
    <t>HG00133</t>
  </si>
  <si>
    <t>HG00137</t>
  </si>
  <si>
    <t>HG00146</t>
  </si>
  <si>
    <t>HG00150</t>
  </si>
  <si>
    <t>HG00154</t>
  </si>
  <si>
    <t>HG00158</t>
  </si>
  <si>
    <t>HG00171</t>
  </si>
  <si>
    <t>FIN</t>
  </si>
  <si>
    <t>HG00173</t>
  </si>
  <si>
    <t>HG00174</t>
  </si>
  <si>
    <t>HG00176</t>
  </si>
  <si>
    <t>HG00177</t>
  </si>
  <si>
    <t>HG00178</t>
  </si>
  <si>
    <t>HG00179</t>
  </si>
  <si>
    <t>HG00180</t>
  </si>
  <si>
    <t>HG00231</t>
  </si>
  <si>
    <t>HG00232</t>
  </si>
  <si>
    <t>HG00233</t>
  </si>
  <si>
    <t>HG00235</t>
  </si>
  <si>
    <t>HG00236</t>
  </si>
  <si>
    <t>HG00237</t>
  </si>
  <si>
    <t>HG00238</t>
  </si>
  <si>
    <t>HG00239</t>
  </si>
  <si>
    <t>HG00245</t>
  </si>
  <si>
    <t>HG00250</t>
  </si>
  <si>
    <t>HG00253</t>
  </si>
  <si>
    <t>HG00254</t>
  </si>
  <si>
    <t>HG00255</t>
  </si>
  <si>
    <t>HG00257</t>
  </si>
  <si>
    <t>HG00258</t>
  </si>
  <si>
    <t>HG00259</t>
  </si>
  <si>
    <t>HG00261</t>
  </si>
  <si>
    <t>HG00262</t>
  </si>
  <si>
    <t>HG00263</t>
  </si>
  <si>
    <t>HG00266</t>
  </si>
  <si>
    <t>HG00268</t>
  </si>
  <si>
    <t>HG00269</t>
  </si>
  <si>
    <t>HG00272</t>
  </si>
  <si>
    <t>HG00274</t>
  </si>
  <si>
    <t>HG00275</t>
  </si>
  <si>
    <t>HG00276</t>
  </si>
  <si>
    <t>HG00281</t>
  </si>
  <si>
    <t>HG00282</t>
  </si>
  <si>
    <t>HG00285</t>
  </si>
  <si>
    <t>HG00288</t>
  </si>
  <si>
    <t>HG00304</t>
  </si>
  <si>
    <t>HG00306</t>
  </si>
  <si>
    <t>HG00309</t>
  </si>
  <si>
    <t>HG00313</t>
  </si>
  <si>
    <t>HG00315</t>
  </si>
  <si>
    <t>HG00318</t>
  </si>
  <si>
    <t>HG00319</t>
  </si>
  <si>
    <t>HG00320</t>
  </si>
  <si>
    <t>HG00323</t>
  </si>
  <si>
    <t>HG00324</t>
  </si>
  <si>
    <t>HG00326</t>
  </si>
  <si>
    <t>HG00327</t>
  </si>
  <si>
    <t>HG00328</t>
  </si>
  <si>
    <t>HG00330</t>
  </si>
  <si>
    <t>HG00331</t>
  </si>
  <si>
    <t>HG00332</t>
  </si>
  <si>
    <t>HG00334</t>
  </si>
  <si>
    <t>HG00337</t>
  </si>
  <si>
    <t>HG00339</t>
  </si>
  <si>
    <t>HG00343</t>
  </si>
  <si>
    <t>HG00344</t>
  </si>
  <si>
    <t>HG00346</t>
  </si>
  <si>
    <t>HG00349</t>
  </si>
  <si>
    <t>HG00350</t>
  </si>
  <si>
    <t>HG00353</t>
  </si>
  <si>
    <t>HG00355</t>
  </si>
  <si>
    <t>HG00356</t>
  </si>
  <si>
    <t>HG00357</t>
  </si>
  <si>
    <t>HG00361</t>
  </si>
  <si>
    <t>HG00362</t>
  </si>
  <si>
    <t>HG00364</t>
  </si>
  <si>
    <t>HG00365</t>
  </si>
  <si>
    <t>HG00367</t>
  </si>
  <si>
    <t>HG00368</t>
  </si>
  <si>
    <t>HG00373</t>
  </si>
  <si>
    <t>HG00376</t>
  </si>
  <si>
    <t>HG00378</t>
  </si>
  <si>
    <t>HG00379</t>
  </si>
  <si>
    <t>HG00380</t>
  </si>
  <si>
    <t>HG00381</t>
  </si>
  <si>
    <t>HG00383</t>
  </si>
  <si>
    <t>HG00384</t>
  </si>
  <si>
    <t>HG01501</t>
  </si>
  <si>
    <t>IBS</t>
  </si>
  <si>
    <t>HG01504</t>
  </si>
  <si>
    <t>HG01507</t>
  </si>
  <si>
    <t>HG01510</t>
  </si>
  <si>
    <t>HG01513</t>
  </si>
  <si>
    <t>HG01516</t>
  </si>
  <si>
    <t>HG01519</t>
  </si>
  <si>
    <t>HG01522</t>
  </si>
  <si>
    <t>HG01525</t>
  </si>
  <si>
    <t>HG01528</t>
  </si>
  <si>
    <t>HG01531</t>
  </si>
  <si>
    <t>HG01537</t>
  </si>
  <si>
    <t>HG01602</t>
  </si>
  <si>
    <t>HG01605</t>
  </si>
  <si>
    <t>HG01607</t>
  </si>
  <si>
    <t>HG01612</t>
  </si>
  <si>
    <t>HG01613</t>
  </si>
  <si>
    <t>HG01618</t>
  </si>
  <si>
    <t>HG01620</t>
  </si>
  <si>
    <t>HG01623</t>
  </si>
  <si>
    <t>HG01626</t>
  </si>
  <si>
    <t>HG01628</t>
  </si>
  <si>
    <t>HG01632</t>
  </si>
  <si>
    <t>HG01668</t>
  </si>
  <si>
    <t>HG01670</t>
  </si>
  <si>
    <t>HG01673</t>
  </si>
  <si>
    <t>HG01676</t>
  </si>
  <si>
    <t>HG01679</t>
  </si>
  <si>
    <t>HG01684</t>
  </si>
  <si>
    <t>HG01685</t>
  </si>
  <si>
    <t>HG01695</t>
  </si>
  <si>
    <t>HG01697</t>
  </si>
  <si>
    <t>HG01702</t>
  </si>
  <si>
    <t>HG01704</t>
  </si>
  <si>
    <t>HG01707</t>
  </si>
  <si>
    <t>HG01710</t>
  </si>
  <si>
    <t>HG01746</t>
  </si>
  <si>
    <t>HG01757</t>
  </si>
  <si>
    <t>HG01762</t>
  </si>
  <si>
    <t>HG01766</t>
  </si>
  <si>
    <t>HG01768</t>
  </si>
  <si>
    <t>HG01770</t>
  </si>
  <si>
    <t>HG01773</t>
  </si>
  <si>
    <t>HG01776</t>
  </si>
  <si>
    <t>HG01779</t>
  </si>
  <si>
    <t>HG01784</t>
  </si>
  <si>
    <t>HG01786</t>
  </si>
  <si>
    <t>HG01790</t>
  </si>
  <si>
    <t>HG02215</t>
  </si>
  <si>
    <t>HG02220</t>
  </si>
  <si>
    <t>HG02223</t>
  </si>
  <si>
    <t>HG02230</t>
  </si>
  <si>
    <t>HG02232</t>
  </si>
  <si>
    <t>HG02235</t>
  </si>
  <si>
    <t>HG02239</t>
  </si>
  <si>
    <t>NA06985</t>
  </si>
  <si>
    <t>CEU</t>
  </si>
  <si>
    <t>NA06989</t>
  </si>
  <si>
    <t>NA07000</t>
  </si>
  <si>
    <t>NA07037</t>
  </si>
  <si>
    <t>NA07056</t>
  </si>
  <si>
    <t>NA10847</t>
  </si>
  <si>
    <t>NA11830</t>
  </si>
  <si>
    <t>NA11832</t>
  </si>
  <si>
    <t>NA11840</t>
  </si>
  <si>
    <t>NA11892</t>
  </si>
  <si>
    <t>NA11894</t>
  </si>
  <si>
    <t>NA11918</t>
  </si>
  <si>
    <t>NA11920</t>
  </si>
  <si>
    <t>NA11933</t>
  </si>
  <si>
    <t>NA11995</t>
  </si>
  <si>
    <t>NA12004</t>
  </si>
  <si>
    <t>NA12006</t>
  </si>
  <si>
    <t>NA12044</t>
  </si>
  <si>
    <t>NA12046</t>
  </si>
  <si>
    <t>NA12058</t>
  </si>
  <si>
    <t>NA12156</t>
  </si>
  <si>
    <t>NA12234</t>
  </si>
  <si>
    <t>NA12249</t>
  </si>
  <si>
    <t>NA12273</t>
  </si>
  <si>
    <t>NA12275</t>
  </si>
  <si>
    <t>NA12283</t>
  </si>
  <si>
    <t>NA12287</t>
  </si>
  <si>
    <t>NA12341</t>
  </si>
  <si>
    <t>NA12348</t>
  </si>
  <si>
    <t>NA12400</t>
  </si>
  <si>
    <t>NA12414</t>
  </si>
  <si>
    <t>NA12489</t>
  </si>
  <si>
    <t>NA12717</t>
  </si>
  <si>
    <t>NA12718</t>
  </si>
  <si>
    <t>NA12749</t>
  </si>
  <si>
    <t>NA12751</t>
  </si>
  <si>
    <t>NA12761</t>
  </si>
  <si>
    <t>NA12763</t>
  </si>
  <si>
    <t>NA12776</t>
  </si>
  <si>
    <t>NA12778</t>
  </si>
  <si>
    <t>NA12813</t>
  </si>
  <si>
    <t>NA12815</t>
  </si>
  <si>
    <t>NA12828</t>
  </si>
  <si>
    <t>NA12830</t>
  </si>
  <si>
    <t>NA12843</t>
  </si>
  <si>
    <t>NA12873</t>
  </si>
  <si>
    <t>NA12878</t>
  </si>
  <si>
    <t>NA12890</t>
  </si>
  <si>
    <t>NA20502</t>
  </si>
  <si>
    <t>TSI</t>
  </si>
  <si>
    <t>NA20503</t>
  </si>
  <si>
    <t>NA20504</t>
  </si>
  <si>
    <t>NA20505</t>
  </si>
  <si>
    <t>NA20506</t>
  </si>
  <si>
    <t>NA20507</t>
  </si>
  <si>
    <t>NA20508</t>
  </si>
  <si>
    <t>NA20514</t>
  </si>
  <si>
    <t>NA20517</t>
  </si>
  <si>
    <t>NA20522</t>
  </si>
  <si>
    <t>NA20529</t>
  </si>
  <si>
    <t>NA20530</t>
  </si>
  <si>
    <t>NA20531</t>
  </si>
  <si>
    <t>NA20533</t>
  </si>
  <si>
    <t>NA20535</t>
  </si>
  <si>
    <t>NA20540</t>
  </si>
  <si>
    <t>NA20541</t>
  </si>
  <si>
    <t>NA20542</t>
  </si>
  <si>
    <t>NA20582</t>
  </si>
  <si>
    <t>NA20585</t>
  </si>
  <si>
    <t>NA20587</t>
  </si>
  <si>
    <t>NA20589</t>
  </si>
  <si>
    <t>NA20753</t>
  </si>
  <si>
    <t>NA20756</t>
  </si>
  <si>
    <t>NA20757</t>
  </si>
  <si>
    <t>NA20760</t>
  </si>
  <si>
    <t>NA20761</t>
  </si>
  <si>
    <t>NA20764</t>
  </si>
  <si>
    <t>NA20766</t>
  </si>
  <si>
    <t>NA20768</t>
  </si>
  <si>
    <t>NA20769</t>
  </si>
  <si>
    <t>NA20771</t>
  </si>
  <si>
    <t>NA20772</t>
  </si>
  <si>
    <t>NA20773</t>
  </si>
  <si>
    <t>NA20774</t>
  </si>
  <si>
    <t>NA20775</t>
  </si>
  <si>
    <t>NA20790</t>
  </si>
  <si>
    <t>NA20795</t>
  </si>
  <si>
    <t>NA20797</t>
  </si>
  <si>
    <t>NA20799</t>
  </si>
  <si>
    <t>NA20800</t>
  </si>
  <si>
    <t>NA20802</t>
  </si>
  <si>
    <t>NA20804</t>
  </si>
  <si>
    <t>NA20807</t>
  </si>
  <si>
    <t>NA20808</t>
  </si>
  <si>
    <t>NA20813</t>
  </si>
  <si>
    <t>NA20818</t>
  </si>
  <si>
    <t>NA20819</t>
  </si>
  <si>
    <t>NA20821</t>
  </si>
  <si>
    <t>NA20822</t>
  </si>
  <si>
    <t>NA20826</t>
  </si>
  <si>
    <t>NA20828</t>
  </si>
  <si>
    <t>NA20832</t>
  </si>
  <si>
    <t>HG02491</t>
  </si>
  <si>
    <t>PJL</t>
  </si>
  <si>
    <t>SAS</t>
  </si>
  <si>
    <t>HG02494</t>
  </si>
  <si>
    <t>HG02601</t>
  </si>
  <si>
    <t>HG02652</t>
  </si>
  <si>
    <t>HG02661</t>
  </si>
  <si>
    <t>HG02688</t>
  </si>
  <si>
    <t>HG02697</t>
  </si>
  <si>
    <t>HG02725</t>
  </si>
  <si>
    <t>HG02728</t>
  </si>
  <si>
    <t>HG02731</t>
  </si>
  <si>
    <t>HG02737</t>
  </si>
  <si>
    <t>HG02775</t>
  </si>
  <si>
    <t>HG02778</t>
  </si>
  <si>
    <t>HG02784</t>
  </si>
  <si>
    <t>HG02787</t>
  </si>
  <si>
    <t>HG02790</t>
  </si>
  <si>
    <t>HG02793</t>
  </si>
  <si>
    <t>HG03007</t>
  </si>
  <si>
    <t>BEB</t>
  </si>
  <si>
    <t>HG03016</t>
  </si>
  <si>
    <t>HG03235</t>
  </si>
  <si>
    <t>HG03238</t>
  </si>
  <si>
    <t>HG03488</t>
  </si>
  <si>
    <t>HG03491</t>
  </si>
  <si>
    <t>HG03589</t>
  </si>
  <si>
    <t>HG03595</t>
  </si>
  <si>
    <t>HG03598</t>
  </si>
  <si>
    <t>HG03604</t>
  </si>
  <si>
    <t>HG03607</t>
  </si>
  <si>
    <t>HG03611</t>
  </si>
  <si>
    <t>HG03616</t>
  </si>
  <si>
    <t>HG03631</t>
  </si>
  <si>
    <t>HG03634</t>
  </si>
  <si>
    <t>HG03640</t>
  </si>
  <si>
    <t>HG03642</t>
  </si>
  <si>
    <t>STU</t>
  </si>
  <si>
    <t>HG03643</t>
  </si>
  <si>
    <t>HG03645</t>
  </si>
  <si>
    <t>HG03653</t>
  </si>
  <si>
    <t>HG03668</t>
  </si>
  <si>
    <t>HG03673</t>
  </si>
  <si>
    <t>HG03684</t>
  </si>
  <si>
    <t>HG03689</t>
  </si>
  <si>
    <t>HG03692</t>
  </si>
  <si>
    <t>HG03698</t>
  </si>
  <si>
    <t>HG03703</t>
  </si>
  <si>
    <t>HG03706</t>
  </si>
  <si>
    <t>HG03709</t>
  </si>
  <si>
    <t>HG03714</t>
  </si>
  <si>
    <t>ITU</t>
  </si>
  <si>
    <t>HG03717</t>
  </si>
  <si>
    <t>HG03730</t>
  </si>
  <si>
    <t>HG03731</t>
  </si>
  <si>
    <t>HG03736</t>
  </si>
  <si>
    <t>HG03757</t>
  </si>
  <si>
    <t>HG03760</t>
  </si>
  <si>
    <t>HG03762</t>
  </si>
  <si>
    <t>HG03765</t>
  </si>
  <si>
    <t>HG03770</t>
  </si>
  <si>
    <t>HG03772</t>
  </si>
  <si>
    <t>HG03774</t>
  </si>
  <si>
    <t>HG03780</t>
  </si>
  <si>
    <t>HG03781</t>
  </si>
  <si>
    <t>HG03782</t>
  </si>
  <si>
    <t>HG03787</t>
  </si>
  <si>
    <t>HG03789</t>
  </si>
  <si>
    <t>HG03793</t>
  </si>
  <si>
    <t>HG03796</t>
  </si>
  <si>
    <t>HG03802</t>
  </si>
  <si>
    <t>HG03805</t>
  </si>
  <si>
    <t>HG03808</t>
  </si>
  <si>
    <t>HG03814</t>
  </si>
  <si>
    <t>HG03817</t>
  </si>
  <si>
    <t>HG03823</t>
  </si>
  <si>
    <t>HG03826</t>
  </si>
  <si>
    <t>HG03829</t>
  </si>
  <si>
    <t>HG03832</t>
  </si>
  <si>
    <t>HG03849</t>
  </si>
  <si>
    <t>HG03857</t>
  </si>
  <si>
    <t>HG03861</t>
  </si>
  <si>
    <t>HG03863</t>
  </si>
  <si>
    <t>HG03868</t>
  </si>
  <si>
    <t>HG03874</t>
  </si>
  <si>
    <t>HG03882</t>
  </si>
  <si>
    <t>HG03886</t>
  </si>
  <si>
    <t>HG03888</t>
  </si>
  <si>
    <t>HG03897</t>
  </si>
  <si>
    <t>HG03907</t>
  </si>
  <si>
    <t>HG03910</t>
  </si>
  <si>
    <t>HG03913</t>
  </si>
  <si>
    <t>HG03916</t>
  </si>
  <si>
    <t>HG03919</t>
  </si>
  <si>
    <t>HG03922</t>
  </si>
  <si>
    <t>HG03925</t>
  </si>
  <si>
    <t>HG03928</t>
  </si>
  <si>
    <t>HG03931</t>
  </si>
  <si>
    <t>HG03934</t>
  </si>
  <si>
    <t>HG03937</t>
  </si>
  <si>
    <t>HG03940</t>
  </si>
  <si>
    <t>HG03945</t>
  </si>
  <si>
    <t>HG03947</t>
  </si>
  <si>
    <t>HG03949</t>
  </si>
  <si>
    <t>HG03951</t>
  </si>
  <si>
    <t>HG03968</t>
  </si>
  <si>
    <t>HG03973</t>
  </si>
  <si>
    <t>HG03977</t>
  </si>
  <si>
    <t>HG03986</t>
  </si>
  <si>
    <t>HG03989</t>
  </si>
  <si>
    <t>HG04001</t>
  </si>
  <si>
    <t>HG04014</t>
  </si>
  <si>
    <t>HG04018</t>
  </si>
  <si>
    <t>HG04025</t>
  </si>
  <si>
    <t>HG04026</t>
  </si>
  <si>
    <t>HG04042</t>
  </si>
  <si>
    <t>HG04047</t>
  </si>
  <si>
    <t>HG04059</t>
  </si>
  <si>
    <t>HG04062</t>
  </si>
  <si>
    <t>HG04063</t>
  </si>
  <si>
    <t>HG04075</t>
  </si>
  <si>
    <t>HG04076</t>
  </si>
  <si>
    <t>HG04090</t>
  </si>
  <si>
    <t>HG04099</t>
  </si>
  <si>
    <t>HG04118</t>
  </si>
  <si>
    <t>HG04141</t>
  </si>
  <si>
    <t>HG04144</t>
  </si>
  <si>
    <t>HG04153</t>
  </si>
  <si>
    <t>HG04156</t>
  </si>
  <si>
    <t>HG04159</t>
  </si>
  <si>
    <t>HG04171</t>
  </si>
  <si>
    <t>HG04177</t>
  </si>
  <si>
    <t>HG04180</t>
  </si>
  <si>
    <t>HG04183</t>
  </si>
  <si>
    <t>HG04186</t>
  </si>
  <si>
    <t>HG04189</t>
  </si>
  <si>
    <t>HG04195</t>
  </si>
  <si>
    <t>HG04200</t>
  </si>
  <si>
    <t>HG04202</t>
  </si>
  <si>
    <t>HG04212</t>
  </si>
  <si>
    <t>HG04214</t>
  </si>
  <si>
    <t>HG04216</t>
  </si>
  <si>
    <t>HG04227</t>
  </si>
  <si>
    <t>NA20847</t>
  </si>
  <si>
    <t>GIH</t>
  </si>
  <si>
    <t>NA20849</t>
  </si>
  <si>
    <t>NA20851</t>
  </si>
  <si>
    <t>NA20853</t>
  </si>
  <si>
    <t>NA20854</t>
  </si>
  <si>
    <t>NA20856</t>
  </si>
  <si>
    <t>NA20859</t>
  </si>
  <si>
    <t>NA20862</t>
  </si>
  <si>
    <t>NA20868</t>
  </si>
  <si>
    <t>NA20869</t>
  </si>
  <si>
    <t>NA20872</t>
  </si>
  <si>
    <t>NA20874</t>
  </si>
  <si>
    <t>NA20875</t>
  </si>
  <si>
    <t>NA20876</t>
  </si>
  <si>
    <t>NA20877</t>
  </si>
  <si>
    <t>NA20878</t>
  </si>
  <si>
    <t>NA20881</t>
  </si>
  <si>
    <t>NA20882</t>
  </si>
  <si>
    <t>NA20888</t>
  </si>
  <si>
    <t>NA20892</t>
  </si>
  <si>
    <t>NA20894</t>
  </si>
  <si>
    <t>NA20896</t>
  </si>
  <si>
    <t>NA20899</t>
  </si>
  <si>
    <t>NA20902</t>
  </si>
  <si>
    <t>NA20906</t>
  </si>
  <si>
    <t>NA20908</t>
  </si>
  <si>
    <t>NA20910</t>
  </si>
  <si>
    <t>NA21086</t>
  </si>
  <si>
    <t>NA21088</t>
  </si>
  <si>
    <t>NA21089</t>
  </si>
  <si>
    <t>NA21097</t>
  </si>
  <si>
    <t>NA21101</t>
  </si>
  <si>
    <t>NA21102</t>
  </si>
  <si>
    <t>NA21103</t>
  </si>
  <si>
    <t>NA21106</t>
  </si>
  <si>
    <t>NA21108</t>
  </si>
  <si>
    <t>NA21110</t>
  </si>
  <si>
    <t>NA21120</t>
  </si>
  <si>
    <t>NA21122</t>
  </si>
  <si>
    <t>NA21125</t>
  </si>
  <si>
    <t>NA21137</t>
  </si>
  <si>
    <t>NA21141</t>
  </si>
  <si>
    <t>NA21143</t>
  </si>
  <si>
    <t>NA21144</t>
  </si>
  <si>
    <t>HG01879</t>
  </si>
  <si>
    <t>male</t>
  </si>
  <si>
    <t>HG01882</t>
  </si>
  <si>
    <t>HG01885</t>
  </si>
  <si>
    <t>HG01890</t>
  </si>
  <si>
    <t>HG01912</t>
  </si>
  <si>
    <t>HG01914</t>
  </si>
  <si>
    <t>HG01986</t>
  </si>
  <si>
    <t>HG01988</t>
  </si>
  <si>
    <t>HG01990</t>
  </si>
  <si>
    <t>HG02009</t>
  </si>
  <si>
    <t>HG02013</t>
  </si>
  <si>
    <t>HG02014</t>
  </si>
  <si>
    <t>HG02051</t>
  </si>
  <si>
    <t>HG02053</t>
  </si>
  <si>
    <t>HG02107</t>
  </si>
  <si>
    <t>HG02143</t>
  </si>
  <si>
    <t>HG02255</t>
  </si>
  <si>
    <t>HG02281</t>
  </si>
  <si>
    <t>HG02284</t>
  </si>
  <si>
    <t>HG02307</t>
  </si>
  <si>
    <t>HG02314</t>
  </si>
  <si>
    <t>HG02317</t>
  </si>
  <si>
    <t>HG02323</t>
  </si>
  <si>
    <t>HG02330</t>
  </si>
  <si>
    <t>HG02332</t>
  </si>
  <si>
    <t>HG02334</t>
  </si>
  <si>
    <t>HG02343</t>
  </si>
  <si>
    <t>HG02420</t>
  </si>
  <si>
    <t>HG02433</t>
  </si>
  <si>
    <t>HG02439</t>
  </si>
  <si>
    <t>HG02442</t>
  </si>
  <si>
    <t>HG02445</t>
  </si>
  <si>
    <t>HG02449</t>
  </si>
  <si>
    <t>HG02455</t>
  </si>
  <si>
    <t>HG02461</t>
  </si>
  <si>
    <t>HG02470</t>
  </si>
  <si>
    <t>HG02481</t>
  </si>
  <si>
    <t>HG02484</t>
  </si>
  <si>
    <t>HG02489</t>
  </si>
  <si>
    <t>HG02496</t>
  </si>
  <si>
    <t>HG02501</t>
  </si>
  <si>
    <t>HG02536</t>
  </si>
  <si>
    <t>HG02541</t>
  </si>
  <si>
    <t>HG02545</t>
  </si>
  <si>
    <t>HG02554</t>
  </si>
  <si>
    <t>HG02557</t>
  </si>
  <si>
    <t>HG02570</t>
  </si>
  <si>
    <t>HG02573</t>
  </si>
  <si>
    <t>HG02582</t>
  </si>
  <si>
    <t>HG02585</t>
  </si>
  <si>
    <t>HG02588</t>
  </si>
  <si>
    <t>HG02594</t>
  </si>
  <si>
    <t>HG02613</t>
  </si>
  <si>
    <t>HG02620</t>
  </si>
  <si>
    <t>HG02623</t>
  </si>
  <si>
    <t>HG02628</t>
  </si>
  <si>
    <t>HG02634</t>
  </si>
  <si>
    <t>HG02642</t>
  </si>
  <si>
    <t>HG02645</t>
  </si>
  <si>
    <t>HG02666</t>
  </si>
  <si>
    <t>HG02675</t>
  </si>
  <si>
    <t>HG02702</t>
  </si>
  <si>
    <t>HG02715</t>
  </si>
  <si>
    <t>HG02721</t>
  </si>
  <si>
    <t>HG02756</t>
  </si>
  <si>
    <t>HG02768</t>
  </si>
  <si>
    <t>HG02771</t>
  </si>
  <si>
    <t>HG02798</t>
  </si>
  <si>
    <t>HG02804</t>
  </si>
  <si>
    <t>HG02807</t>
  </si>
  <si>
    <t>HG02813</t>
  </si>
  <si>
    <t>HG02816</t>
  </si>
  <si>
    <t>HG02819</t>
  </si>
  <si>
    <t>HG02836</t>
  </si>
  <si>
    <t>HG02839</t>
  </si>
  <si>
    <t>HG02851</t>
  </si>
  <si>
    <t>HG02854</t>
  </si>
  <si>
    <t>HG02860</t>
  </si>
  <si>
    <t>HG02878</t>
  </si>
  <si>
    <t>HG02884</t>
  </si>
  <si>
    <t>HG02887</t>
  </si>
  <si>
    <t>HG02890</t>
  </si>
  <si>
    <t>HG02923</t>
  </si>
  <si>
    <t>HG02938</t>
  </si>
  <si>
    <t>HG02941</t>
  </si>
  <si>
    <t>HG02944</t>
  </si>
  <si>
    <t>HG02947</t>
  </si>
  <si>
    <t>HG02953</t>
  </si>
  <si>
    <t>HG02968</t>
  </si>
  <si>
    <t>HG02971</t>
  </si>
  <si>
    <t>HG02977</t>
  </si>
  <si>
    <t>HG02981</t>
  </si>
  <si>
    <t>HG02982</t>
  </si>
  <si>
    <t>HG03024</t>
  </si>
  <si>
    <t>HG03027</t>
  </si>
  <si>
    <t>HG03039</t>
  </si>
  <si>
    <t>HG03045</t>
  </si>
  <si>
    <t>HG03048</t>
  </si>
  <si>
    <t>HG03057</t>
  </si>
  <si>
    <t>HG03060</t>
  </si>
  <si>
    <t>HG03063</t>
  </si>
  <si>
    <t>HG03066</t>
  </si>
  <si>
    <t>HG03069</t>
  </si>
  <si>
    <t>HG03072</t>
  </si>
  <si>
    <t>HG03074</t>
  </si>
  <si>
    <t>HG03077</t>
  </si>
  <si>
    <t>HG03078</t>
  </si>
  <si>
    <t>HG03081</t>
  </si>
  <si>
    <t>HG03084</t>
  </si>
  <si>
    <t>HG03096</t>
  </si>
  <si>
    <t>HG03100</t>
  </si>
  <si>
    <t>HG03103</t>
  </si>
  <si>
    <t>HG03109</t>
  </si>
  <si>
    <t>HG03112</t>
  </si>
  <si>
    <t>HG03115</t>
  </si>
  <si>
    <t>HG03118</t>
  </si>
  <si>
    <t>HG03120</t>
  </si>
  <si>
    <t>HG03124</t>
  </si>
  <si>
    <t>HG03127</t>
  </si>
  <si>
    <t>HG03130</t>
  </si>
  <si>
    <t>HG03133</t>
  </si>
  <si>
    <t>HG03136</t>
  </si>
  <si>
    <t>HG03139</t>
  </si>
  <si>
    <t>HG03157</t>
  </si>
  <si>
    <t>HG03160</t>
  </si>
  <si>
    <t>HG03163</t>
  </si>
  <si>
    <t>HG03169</t>
  </si>
  <si>
    <t>HG03172</t>
  </si>
  <si>
    <t>HG03175</t>
  </si>
  <si>
    <t>HG03193</t>
  </si>
  <si>
    <t>HG03196</t>
  </si>
  <si>
    <t>HG03199</t>
  </si>
  <si>
    <t>HG03202</t>
  </si>
  <si>
    <t>HG03209</t>
  </si>
  <si>
    <t>HG03224</t>
  </si>
  <si>
    <t>HG03225</t>
  </si>
  <si>
    <t>HG03240</t>
  </si>
  <si>
    <t>HG03246</t>
  </si>
  <si>
    <t>HG03258</t>
  </si>
  <si>
    <t>HG03265</t>
  </si>
  <si>
    <t>HG03268</t>
  </si>
  <si>
    <t>HG03295</t>
  </si>
  <si>
    <t>HG03298</t>
  </si>
  <si>
    <t>HG03304</t>
  </si>
  <si>
    <t>HG03311</t>
  </si>
  <si>
    <t>HG03313</t>
  </si>
  <si>
    <t>HG03343</t>
  </si>
  <si>
    <t>HG03370</t>
  </si>
  <si>
    <t>HG03376</t>
  </si>
  <si>
    <t>HG03382</t>
  </si>
  <si>
    <t>HG03385</t>
  </si>
  <si>
    <t>HG03388</t>
  </si>
  <si>
    <t>HG03391</t>
  </si>
  <si>
    <t>HG03394</t>
  </si>
  <si>
    <t>HG03397</t>
  </si>
  <si>
    <t>HG03432</t>
  </si>
  <si>
    <t>HG03433</t>
  </si>
  <si>
    <t>HG03436</t>
  </si>
  <si>
    <t>HG03439</t>
  </si>
  <si>
    <t>HG03442</t>
  </si>
  <si>
    <t>HG03445</t>
  </si>
  <si>
    <t>HG03451</t>
  </si>
  <si>
    <t>HG03457</t>
  </si>
  <si>
    <t>HG03460</t>
  </si>
  <si>
    <t>HG03469</t>
  </si>
  <si>
    <t>HG03472</t>
  </si>
  <si>
    <t>HG03515</t>
  </si>
  <si>
    <t>HG03518</t>
  </si>
  <si>
    <t>HG03538</t>
  </si>
  <si>
    <t>HG03547</t>
  </si>
  <si>
    <t>HG03556</t>
  </si>
  <si>
    <t>HG03559</t>
  </si>
  <si>
    <t>HG03565</t>
  </si>
  <si>
    <t>HG03571</t>
  </si>
  <si>
    <t>HG03577</t>
  </si>
  <si>
    <t>NA18486</t>
  </si>
  <si>
    <t>NA18498</t>
  </si>
  <si>
    <t>NA18501</t>
  </si>
  <si>
    <t>NA18504</t>
  </si>
  <si>
    <t>NA18507</t>
  </si>
  <si>
    <t>NA18510</t>
  </si>
  <si>
    <t>NA18516</t>
  </si>
  <si>
    <t>NA18519</t>
  </si>
  <si>
    <t>NA18522</t>
  </si>
  <si>
    <t>NA18853</t>
  </si>
  <si>
    <t>NA18856</t>
  </si>
  <si>
    <t>NA18865</t>
  </si>
  <si>
    <t>NA18868</t>
  </si>
  <si>
    <t>NA18871</t>
  </si>
  <si>
    <t>NA18874</t>
  </si>
  <si>
    <t>NA18877</t>
  </si>
  <si>
    <t>NA18879</t>
  </si>
  <si>
    <t>NA18908</t>
  </si>
  <si>
    <t>NA18910</t>
  </si>
  <si>
    <t>NA18915</t>
  </si>
  <si>
    <t>NA18917</t>
  </si>
  <si>
    <t>NA18923</t>
  </si>
  <si>
    <t>NA18934</t>
  </si>
  <si>
    <t>NA19020</t>
  </si>
  <si>
    <t>NA19025</t>
  </si>
  <si>
    <t>NA19027</t>
  </si>
  <si>
    <t>NA19028</t>
  </si>
  <si>
    <t>NA19031</t>
  </si>
  <si>
    <t>NA19035</t>
  </si>
  <si>
    <t>NA19041</t>
  </si>
  <si>
    <t>NA19043</t>
  </si>
  <si>
    <t>NA19092</t>
  </si>
  <si>
    <t>NA19096</t>
  </si>
  <si>
    <t>NA19098</t>
  </si>
  <si>
    <t>NA19107</t>
  </si>
  <si>
    <t>NA19113</t>
  </si>
  <si>
    <t>NA19117</t>
  </si>
  <si>
    <t>NA19119</t>
  </si>
  <si>
    <t>NA19121</t>
  </si>
  <si>
    <t>NA19130</t>
  </si>
  <si>
    <t>NA19138</t>
  </si>
  <si>
    <t>NA19141</t>
  </si>
  <si>
    <t>NA19144</t>
  </si>
  <si>
    <t>NA19146</t>
  </si>
  <si>
    <t>NA19153</t>
  </si>
  <si>
    <t>NA19160</t>
  </si>
  <si>
    <t>NA19171</t>
  </si>
  <si>
    <t>NA19175</t>
  </si>
  <si>
    <t>NA19184</t>
  </si>
  <si>
    <t>NA19189</t>
  </si>
  <si>
    <t>NA19198</t>
  </si>
  <si>
    <t>NA19200</t>
  </si>
  <si>
    <t>NA19207</t>
  </si>
  <si>
    <t>NA19210</t>
  </si>
  <si>
    <t>NA19213</t>
  </si>
  <si>
    <t>NA19223</t>
  </si>
  <si>
    <t>NA19236</t>
  </si>
  <si>
    <t>NA19239</t>
  </si>
  <si>
    <t>NA19248</t>
  </si>
  <si>
    <t>NA19256</t>
  </si>
  <si>
    <t>NA19308</t>
  </si>
  <si>
    <t>NA19309</t>
  </si>
  <si>
    <t>NA19312</t>
  </si>
  <si>
    <t>NA19319</t>
  </si>
  <si>
    <t>NA19334</t>
  </si>
  <si>
    <t>NA19346</t>
  </si>
  <si>
    <t>NA19360</t>
  </si>
  <si>
    <t>NA19372</t>
  </si>
  <si>
    <t>NA19374</t>
  </si>
  <si>
    <t>NA19380</t>
  </si>
  <si>
    <t>NA19383</t>
  </si>
  <si>
    <t>NA19393</t>
  </si>
  <si>
    <t>NA19394</t>
  </si>
  <si>
    <t>NA19397</t>
  </si>
  <si>
    <t>NA19428</t>
  </si>
  <si>
    <t>NA19429</t>
  </si>
  <si>
    <t>NA19443</t>
  </si>
  <si>
    <t>NA19448</t>
  </si>
  <si>
    <t>NA19454</t>
  </si>
  <si>
    <t>NA19455</t>
  </si>
  <si>
    <t>NA19700</t>
  </si>
  <si>
    <t>NA19711</t>
  </si>
  <si>
    <t>NA19818</t>
  </si>
  <si>
    <t>NA19834</t>
  </si>
  <si>
    <t>NA19900</t>
  </si>
  <si>
    <t>NA19908</t>
  </si>
  <si>
    <t>NA19916</t>
  </si>
  <si>
    <t>NA19922</t>
  </si>
  <si>
    <t>NA19982</t>
  </si>
  <si>
    <t>NA19984</t>
  </si>
  <si>
    <t>NA20126</t>
  </si>
  <si>
    <t>NA20278</t>
  </si>
  <si>
    <t>NA20291</t>
  </si>
  <si>
    <t>NA20298</t>
  </si>
  <si>
    <t>NA20342</t>
  </si>
  <si>
    <t>NA20346</t>
  </si>
  <si>
    <t>NA20348</t>
  </si>
  <si>
    <t>NA20351</t>
  </si>
  <si>
    <t>NA20356</t>
  </si>
  <si>
    <t>HG00553</t>
  </si>
  <si>
    <t>HG00637</t>
  </si>
  <si>
    <t>HG00640</t>
  </si>
  <si>
    <t>HG00731</t>
  </si>
  <si>
    <t>HG00736</t>
  </si>
  <si>
    <t>HG00739</t>
  </si>
  <si>
    <t>HG00742</t>
  </si>
  <si>
    <t>HG01047</t>
  </si>
  <si>
    <t>HG01048</t>
  </si>
  <si>
    <t>HG01051</t>
  </si>
  <si>
    <t>HG01054</t>
  </si>
  <si>
    <t>HG01060</t>
  </si>
  <si>
    <t>HG01063</t>
  </si>
  <si>
    <t>HG01066</t>
  </si>
  <si>
    <t>HG01069</t>
  </si>
  <si>
    <t>HG01072</t>
  </si>
  <si>
    <t>HG01075</t>
  </si>
  <si>
    <t>HG01079</t>
  </si>
  <si>
    <t>HG01082</t>
  </si>
  <si>
    <t>HG01085</t>
  </si>
  <si>
    <t>HG01088</t>
  </si>
  <si>
    <t>HG01094</t>
  </si>
  <si>
    <t>HG01097</t>
  </si>
  <si>
    <t>HG01101</t>
  </si>
  <si>
    <t>HG01104</t>
  </si>
  <si>
    <t>HG01107</t>
  </si>
  <si>
    <t>HG01110</t>
  </si>
  <si>
    <t>HG01121</t>
  </si>
  <si>
    <t>HG01124</t>
  </si>
  <si>
    <t>HG01130</t>
  </si>
  <si>
    <t>HG01133</t>
  </si>
  <si>
    <t>HG01136</t>
  </si>
  <si>
    <t>HG01139</t>
  </si>
  <si>
    <t>HG01142</t>
  </si>
  <si>
    <t>HG01161</t>
  </si>
  <si>
    <t>HG01164</t>
  </si>
  <si>
    <t>HG01167</t>
  </si>
  <si>
    <t>HG01170</t>
  </si>
  <si>
    <t>HG01173</t>
  </si>
  <si>
    <t>HG01176</t>
  </si>
  <si>
    <t>HG01182</t>
  </si>
  <si>
    <t>HG01187</t>
  </si>
  <si>
    <t>HG01190</t>
  </si>
  <si>
    <t>HG01197</t>
  </si>
  <si>
    <t>HG01200</t>
  </si>
  <si>
    <t>HG01204</t>
  </si>
  <si>
    <t>HG01247</t>
  </si>
  <si>
    <t>HG01250</t>
  </si>
  <si>
    <t>HG01253</t>
  </si>
  <si>
    <t>HG01256</t>
  </si>
  <si>
    <t>HG01271</t>
  </si>
  <si>
    <t>HG01277</t>
  </si>
  <si>
    <t>HG01280</t>
  </si>
  <si>
    <t>HG01286</t>
  </si>
  <si>
    <t>HG01302</t>
  </si>
  <si>
    <t>HG01305</t>
  </si>
  <si>
    <t>HG01308</t>
  </si>
  <si>
    <t>HG01311</t>
  </si>
  <si>
    <t>HG01325</t>
  </si>
  <si>
    <t>HG01341</t>
  </si>
  <si>
    <t>HG01344</t>
  </si>
  <si>
    <t>HG01350</t>
  </si>
  <si>
    <t>HG01353</t>
  </si>
  <si>
    <t>HG01356</t>
  </si>
  <si>
    <t>HG01359</t>
  </si>
  <si>
    <t>HG01362</t>
  </si>
  <si>
    <t>HG01365</t>
  </si>
  <si>
    <t>HG01374</t>
  </si>
  <si>
    <t>HG01377</t>
  </si>
  <si>
    <t>HG01383</t>
  </si>
  <si>
    <t>HG01392</t>
  </si>
  <si>
    <t>HG01395</t>
  </si>
  <si>
    <t>HG01398</t>
  </si>
  <si>
    <t>HG01402</t>
  </si>
  <si>
    <t>HG01405</t>
  </si>
  <si>
    <t>HG01412</t>
  </si>
  <si>
    <t>HG01413</t>
  </si>
  <si>
    <t>HG01431</t>
  </si>
  <si>
    <t>HG01437</t>
  </si>
  <si>
    <t>HG01440</t>
  </si>
  <si>
    <t>HG01443</t>
  </si>
  <si>
    <t>HG01455</t>
  </si>
  <si>
    <t>HG01461</t>
  </si>
  <si>
    <t>HG01464</t>
  </si>
  <si>
    <t>HG01479</t>
  </si>
  <si>
    <t>HG01485</t>
  </si>
  <si>
    <t>HG01488</t>
  </si>
  <si>
    <t>HG01494</t>
  </si>
  <si>
    <t>HG01497</t>
  </si>
  <si>
    <t>HG01550</t>
  </si>
  <si>
    <t>HG01556</t>
  </si>
  <si>
    <t>HG01565</t>
  </si>
  <si>
    <t>HG01571</t>
  </si>
  <si>
    <t>HG01577</t>
  </si>
  <si>
    <t>HG01892</t>
  </si>
  <si>
    <t>HG01917</t>
  </si>
  <si>
    <t>HG01920</t>
  </si>
  <si>
    <t>HG01923</t>
  </si>
  <si>
    <t>HG01932</t>
  </si>
  <si>
    <t>HG01935</t>
  </si>
  <si>
    <t>HG01941</t>
  </si>
  <si>
    <t>HG01944</t>
  </si>
  <si>
    <t>HG01947</t>
  </si>
  <si>
    <t>HG01950</t>
  </si>
  <si>
    <t>HG01953</t>
  </si>
  <si>
    <t>HG01961</t>
  </si>
  <si>
    <t>HG01967</t>
  </si>
  <si>
    <t>HG01974</t>
  </si>
  <si>
    <t>HG01977</t>
  </si>
  <si>
    <t>HG01979</t>
  </si>
  <si>
    <t>HG01982</t>
  </si>
  <si>
    <t>HG01991</t>
  </si>
  <si>
    <t>HG02002</t>
  </si>
  <si>
    <t>HG02008</t>
  </si>
  <si>
    <t>HG02090</t>
  </si>
  <si>
    <t>HG02104</t>
  </si>
  <si>
    <t>HG02146</t>
  </si>
  <si>
    <t>HG02253</t>
  </si>
  <si>
    <t>HG02259</t>
  </si>
  <si>
    <t>HG02262</t>
  </si>
  <si>
    <t>HG02265</t>
  </si>
  <si>
    <t>HG02274</t>
  </si>
  <si>
    <t>HG02277</t>
  </si>
  <si>
    <t>HG02285</t>
  </si>
  <si>
    <t>HG02291</t>
  </si>
  <si>
    <t>HG02299</t>
  </si>
  <si>
    <t>HG02304</t>
  </si>
  <si>
    <t>NA19649</t>
  </si>
  <si>
    <t>NA19652</t>
  </si>
  <si>
    <t>NA19655</t>
  </si>
  <si>
    <t>NA19658</t>
  </si>
  <si>
    <t>NA19664</t>
  </si>
  <si>
    <t>NA19670</t>
  </si>
  <si>
    <t>NA19676</t>
  </si>
  <si>
    <t>NA19682</t>
  </si>
  <si>
    <t>NA19717</t>
  </si>
  <si>
    <t>NA19720</t>
  </si>
  <si>
    <t>NA19723</t>
  </si>
  <si>
    <t>NA19726</t>
  </si>
  <si>
    <t>NA19735</t>
  </si>
  <si>
    <t>NA19741</t>
  </si>
  <si>
    <t>NA19747</t>
  </si>
  <si>
    <t>NA19750</t>
  </si>
  <si>
    <t>NA19756</t>
  </si>
  <si>
    <t>NA19759</t>
  </si>
  <si>
    <t>NA19762</t>
  </si>
  <si>
    <t>NA19771</t>
  </si>
  <si>
    <t>NA19774</t>
  </si>
  <si>
    <t>NA19777</t>
  </si>
  <si>
    <t>NA19780</t>
  </si>
  <si>
    <t>NA19783</t>
  </si>
  <si>
    <t>NA19786</t>
  </si>
  <si>
    <t>NA19789</t>
  </si>
  <si>
    <t>NA19792</t>
  </si>
  <si>
    <t>NA19795</t>
  </si>
  <si>
    <t>HG00403</t>
  </si>
  <si>
    <t>HG00406</t>
  </si>
  <si>
    <t>HG00409</t>
  </si>
  <si>
    <t>HG00421</t>
  </si>
  <si>
    <t>HG00436</t>
  </si>
  <si>
    <t>HG00442</t>
  </si>
  <si>
    <t>HG00445</t>
  </si>
  <si>
    <t>HG00448</t>
  </si>
  <si>
    <t>HG00451</t>
  </si>
  <si>
    <t>HG00457</t>
  </si>
  <si>
    <t>HG00463</t>
  </si>
  <si>
    <t>HG00472</t>
  </si>
  <si>
    <t>HG00478</t>
  </si>
  <si>
    <t>HG00524</t>
  </si>
  <si>
    <t>HG00530</t>
  </si>
  <si>
    <t>HG00533</t>
  </si>
  <si>
    <t>HG00536</t>
  </si>
  <si>
    <t>HG00542</t>
  </si>
  <si>
    <t>HG00556</t>
  </si>
  <si>
    <t>HG00559</t>
  </si>
  <si>
    <t>HG00565</t>
  </si>
  <si>
    <t>HG00580</t>
  </si>
  <si>
    <t>HG00583</t>
  </si>
  <si>
    <t>HG00589</t>
  </si>
  <si>
    <t>HG00592</t>
  </si>
  <si>
    <t>HG00598</t>
  </si>
  <si>
    <t>HG00607</t>
  </si>
  <si>
    <t>HG00610</t>
  </si>
  <si>
    <t>HG00613</t>
  </si>
  <si>
    <t>HG00619</t>
  </si>
  <si>
    <t>HG00622</t>
  </si>
  <si>
    <t>HG00625</t>
  </si>
  <si>
    <t>HG00628</t>
  </si>
  <si>
    <t>HG00631</t>
  </si>
  <si>
    <t>HG00634</t>
  </si>
  <si>
    <t>HG00650</t>
  </si>
  <si>
    <t>HG00653</t>
  </si>
  <si>
    <t>HG00656</t>
  </si>
  <si>
    <t>HG00662</t>
  </si>
  <si>
    <t>HG00671</t>
  </si>
  <si>
    <t>HG00674</t>
  </si>
  <si>
    <t>HG00683</t>
  </si>
  <si>
    <t>HG00689</t>
  </si>
  <si>
    <t>HG00692</t>
  </si>
  <si>
    <t>HG00701</t>
  </si>
  <si>
    <t>HG00704</t>
  </si>
  <si>
    <t>HG00707</t>
  </si>
  <si>
    <t>HG00728</t>
  </si>
  <si>
    <t>HG00844</t>
  </si>
  <si>
    <t>HG00982</t>
  </si>
  <si>
    <t>HG01028</t>
  </si>
  <si>
    <t>HG01596</t>
  </si>
  <si>
    <t>HG01810</t>
  </si>
  <si>
    <t>HG01811</t>
  </si>
  <si>
    <t>HG01840</t>
  </si>
  <si>
    <t>HG01842</t>
  </si>
  <si>
    <t>HG01844</t>
  </si>
  <si>
    <t>HG01846</t>
  </si>
  <si>
    <t>HG01849</t>
  </si>
  <si>
    <t>HG01852</t>
  </si>
  <si>
    <t>HG01860</t>
  </si>
  <si>
    <t>HG01861</t>
  </si>
  <si>
    <t>HG01864</t>
  </si>
  <si>
    <t>HG01865</t>
  </si>
  <si>
    <t>HG01866</t>
  </si>
  <si>
    <t>HG01867</t>
  </si>
  <si>
    <t>HG01872</t>
  </si>
  <si>
    <t>HG01873</t>
  </si>
  <si>
    <t>HG02017</t>
  </si>
  <si>
    <t>HG02020</t>
  </si>
  <si>
    <t>HG02023</t>
  </si>
  <si>
    <t>HG02026</t>
  </si>
  <si>
    <t>HG02029</t>
  </si>
  <si>
    <t>HG02032</t>
  </si>
  <si>
    <t>HG02035</t>
  </si>
  <si>
    <t>HG02040</t>
  </si>
  <si>
    <t>HG02047</t>
  </si>
  <si>
    <t>HG02050</t>
  </si>
  <si>
    <t>HG02058</t>
  </si>
  <si>
    <t>HG02061</t>
  </si>
  <si>
    <t>HG02064</t>
  </si>
  <si>
    <t>HG02067</t>
  </si>
  <si>
    <t>HG02070</t>
  </si>
  <si>
    <t>HG02073</t>
  </si>
  <si>
    <t>HG02076</t>
  </si>
  <si>
    <t>HG02079</t>
  </si>
  <si>
    <t>HG02082</t>
  </si>
  <si>
    <t>HG02085</t>
  </si>
  <si>
    <t>HG02088</t>
  </si>
  <si>
    <t>HG02116</t>
  </si>
  <si>
    <t>HG02122</t>
  </si>
  <si>
    <t>HG02128</t>
  </si>
  <si>
    <t>HG02131</t>
  </si>
  <si>
    <t>HG02134</t>
  </si>
  <si>
    <t>HG02137</t>
  </si>
  <si>
    <t>HG02138</t>
  </si>
  <si>
    <t>HG02141</t>
  </si>
  <si>
    <t>HG02351</t>
  </si>
  <si>
    <t>HG02355</t>
  </si>
  <si>
    <t>HG02356</t>
  </si>
  <si>
    <t>HG02360</t>
  </si>
  <si>
    <t>HG02364</t>
  </si>
  <si>
    <t>HG02367</t>
  </si>
  <si>
    <t>HG02371</t>
  </si>
  <si>
    <t>HG02373</t>
  </si>
  <si>
    <t>HG02374</t>
  </si>
  <si>
    <t>HG02375</t>
  </si>
  <si>
    <t>HG02382</t>
  </si>
  <si>
    <t>HG02383</t>
  </si>
  <si>
    <t>HG02384</t>
  </si>
  <si>
    <t>HG02385</t>
  </si>
  <si>
    <t>HG02386</t>
  </si>
  <si>
    <t>HG02389</t>
  </si>
  <si>
    <t>HG02390</t>
  </si>
  <si>
    <t>HG02391</t>
  </si>
  <si>
    <t>HG02392</t>
  </si>
  <si>
    <t>HG02394</t>
  </si>
  <si>
    <t>HG02395</t>
  </si>
  <si>
    <t>HG02396</t>
  </si>
  <si>
    <t>HG02397</t>
  </si>
  <si>
    <t>HG02398</t>
  </si>
  <si>
    <t>HG02399</t>
  </si>
  <si>
    <t>HG02401</t>
  </si>
  <si>
    <t>HG02402</t>
  </si>
  <si>
    <t>HG02406</t>
  </si>
  <si>
    <t>HG02407</t>
  </si>
  <si>
    <t>HG02408</t>
  </si>
  <si>
    <t>HG02409</t>
  </si>
  <si>
    <t>HG02410</t>
  </si>
  <si>
    <t>HG02512</t>
  </si>
  <si>
    <t>HG02521</t>
  </si>
  <si>
    <t>NA18530</t>
  </si>
  <si>
    <t>NA18534</t>
  </si>
  <si>
    <t>NA18536</t>
  </si>
  <si>
    <t>NA18543</t>
  </si>
  <si>
    <t>NA18544</t>
  </si>
  <si>
    <t>NA18546</t>
  </si>
  <si>
    <t>NA18548</t>
  </si>
  <si>
    <t>NA18549</t>
  </si>
  <si>
    <t>NA18557</t>
  </si>
  <si>
    <t>NA18558</t>
  </si>
  <si>
    <t>NA18559</t>
  </si>
  <si>
    <t>NA18561</t>
  </si>
  <si>
    <t>NA18562</t>
  </si>
  <si>
    <t>NA18563</t>
  </si>
  <si>
    <t>NA18572</t>
  </si>
  <si>
    <t>NA18603</t>
  </si>
  <si>
    <t>NA18605</t>
  </si>
  <si>
    <t>NA18608</t>
  </si>
  <si>
    <t>NA18609</t>
  </si>
  <si>
    <t>NA18611</t>
  </si>
  <si>
    <t>NA18612</t>
  </si>
  <si>
    <t>NA18613</t>
  </si>
  <si>
    <t>NA18620</t>
  </si>
  <si>
    <t>NA18621</t>
  </si>
  <si>
    <t>NA18622</t>
  </si>
  <si>
    <t>NA18623</t>
  </si>
  <si>
    <t>NA18624</t>
  </si>
  <si>
    <t>NA18629</t>
  </si>
  <si>
    <t>NA18632</t>
  </si>
  <si>
    <t>NA18633</t>
  </si>
  <si>
    <t>NA18635</t>
  </si>
  <si>
    <t>NA18636</t>
  </si>
  <si>
    <t>NA18637</t>
  </si>
  <si>
    <t>NA18638</t>
  </si>
  <si>
    <t>NA18639</t>
  </si>
  <si>
    <t>NA18643</t>
  </si>
  <si>
    <t>NA18645</t>
  </si>
  <si>
    <t>NA18647</t>
  </si>
  <si>
    <t>NA18648</t>
  </si>
  <si>
    <t>NA18740</t>
  </si>
  <si>
    <t>NA18745</t>
  </si>
  <si>
    <t>NA18747</t>
  </si>
  <si>
    <t>NA18748</t>
  </si>
  <si>
    <t>NA18749</t>
  </si>
  <si>
    <t>NA18757</t>
  </si>
  <si>
    <t>NA18940</t>
  </si>
  <si>
    <t>NA18943</t>
  </si>
  <si>
    <t>NA18944</t>
  </si>
  <si>
    <t>NA18945</t>
  </si>
  <si>
    <t>NA18948</t>
  </si>
  <si>
    <t>NA18952</t>
  </si>
  <si>
    <t>NA18953</t>
  </si>
  <si>
    <t>NA18959</t>
  </si>
  <si>
    <t>NA18960</t>
  </si>
  <si>
    <t>NA18961</t>
  </si>
  <si>
    <t>NA18962</t>
  </si>
  <si>
    <t>NA18965</t>
  </si>
  <si>
    <t>NA18966</t>
  </si>
  <si>
    <t>NA18967</t>
  </si>
  <si>
    <t>NA18970</t>
  </si>
  <si>
    <t>NA18971</t>
  </si>
  <si>
    <t>NA18974</t>
  </si>
  <si>
    <t>NA18977</t>
  </si>
  <si>
    <t>NA18982</t>
  </si>
  <si>
    <t>NA18983</t>
  </si>
  <si>
    <t>NA18985</t>
  </si>
  <si>
    <t>NA18986</t>
  </si>
  <si>
    <t>NA18988</t>
  </si>
  <si>
    <t>NA18989</t>
  </si>
  <si>
    <t>NA18990</t>
  </si>
  <si>
    <t>NA18994</t>
  </si>
  <si>
    <t>NA18995</t>
  </si>
  <si>
    <t>NA19000</t>
  </si>
  <si>
    <t>NA19004</t>
  </si>
  <si>
    <t>NA19005</t>
  </si>
  <si>
    <t>NA19006</t>
  </si>
  <si>
    <t>NA19007</t>
  </si>
  <si>
    <t>NA19009</t>
  </si>
  <si>
    <t>NA19055</t>
  </si>
  <si>
    <t>NA19056</t>
  </si>
  <si>
    <t>NA19058</t>
  </si>
  <si>
    <t>NA19060</t>
  </si>
  <si>
    <t>NA19062</t>
  </si>
  <si>
    <t>NA19063</t>
  </si>
  <si>
    <t>NA19066</t>
  </si>
  <si>
    <t>NA19067</t>
  </si>
  <si>
    <t>NA19068</t>
  </si>
  <si>
    <t>NA19070</t>
  </si>
  <si>
    <t>NA19072</t>
  </si>
  <si>
    <t>NA19075</t>
  </si>
  <si>
    <t>NA19076</t>
  </si>
  <si>
    <t>NA19079</t>
  </si>
  <si>
    <t>NA19082</t>
  </si>
  <si>
    <t>NA19083</t>
  </si>
  <si>
    <t>NA19085</t>
  </si>
  <si>
    <t>NA19086</t>
  </si>
  <si>
    <t>NA19088</t>
  </si>
  <si>
    <t>NA19089</t>
  </si>
  <si>
    <t>NA19091</t>
  </si>
  <si>
    <t>HG00096</t>
  </si>
  <si>
    <t>HG00101</t>
  </si>
  <si>
    <t>HG00103</t>
  </si>
  <si>
    <t>HG00105</t>
  </si>
  <si>
    <t>HG00107</t>
  </si>
  <si>
    <t>HG00108</t>
  </si>
  <si>
    <t>HG00109</t>
  </si>
  <si>
    <t>HG00112</t>
  </si>
  <si>
    <t>HG00113</t>
  </si>
  <si>
    <t>HG00114</t>
  </si>
  <si>
    <t>HG00115</t>
  </si>
  <si>
    <t>HG00119</t>
  </si>
  <si>
    <t>HG00126</t>
  </si>
  <si>
    <t>HG00129</t>
  </si>
  <si>
    <t>HG00131</t>
  </si>
  <si>
    <t>HG00136</t>
  </si>
  <si>
    <t>HG00138</t>
  </si>
  <si>
    <t>HG00139</t>
  </si>
  <si>
    <t>HG00140</t>
  </si>
  <si>
    <t>HG00141</t>
  </si>
  <si>
    <t>HG00142</t>
  </si>
  <si>
    <t>HG00143</t>
  </si>
  <si>
    <t>HG00145</t>
  </si>
  <si>
    <t>HG00148</t>
  </si>
  <si>
    <t>HG00149</t>
  </si>
  <si>
    <t>HG00151</t>
  </si>
  <si>
    <t>HG00155</t>
  </si>
  <si>
    <t>HG00157</t>
  </si>
  <si>
    <t>HG00159</t>
  </si>
  <si>
    <t>HG00160</t>
  </si>
  <si>
    <t>HG00181</t>
  </si>
  <si>
    <t>HG00182</t>
  </si>
  <si>
    <t>HG00183</t>
  </si>
  <si>
    <t>HG00185</t>
  </si>
  <si>
    <t>HG00186</t>
  </si>
  <si>
    <t>HG00187</t>
  </si>
  <si>
    <t>HG00188</t>
  </si>
  <si>
    <t>HG00189</t>
  </si>
  <si>
    <t>HG00190</t>
  </si>
  <si>
    <t>HG00234</t>
  </si>
  <si>
    <t>HG00242</t>
  </si>
  <si>
    <t>HG00243</t>
  </si>
  <si>
    <t>HG00244</t>
  </si>
  <si>
    <t>HG00246</t>
  </si>
  <si>
    <t>HG00251</t>
  </si>
  <si>
    <t>HG00252</t>
  </si>
  <si>
    <t>HG00256</t>
  </si>
  <si>
    <t>HG00260</t>
  </si>
  <si>
    <t>HG00264</t>
  </si>
  <si>
    <t>HG00265</t>
  </si>
  <si>
    <t>HG00267</t>
  </si>
  <si>
    <t>HG00271</t>
  </si>
  <si>
    <t>HG00273</t>
  </si>
  <si>
    <t>HG00277</t>
  </si>
  <si>
    <t>HG00278</t>
  </si>
  <si>
    <t>HG00280</t>
  </si>
  <si>
    <t>HG00284</t>
  </si>
  <si>
    <t>HG00290</t>
  </si>
  <si>
    <t>HG00308</t>
  </si>
  <si>
    <t>HG00310</t>
  </si>
  <si>
    <t>HG00311</t>
  </si>
  <si>
    <t>HG00321</t>
  </si>
  <si>
    <t>HG00325</t>
  </si>
  <si>
    <t>HG00329</t>
  </si>
  <si>
    <t>HG00335</t>
  </si>
  <si>
    <t>HG00336</t>
  </si>
  <si>
    <t>HG00338</t>
  </si>
  <si>
    <t>HG00341</t>
  </si>
  <si>
    <t>HG00342</t>
  </si>
  <si>
    <t>HG00345</t>
  </si>
  <si>
    <t>HG00351</t>
  </si>
  <si>
    <t>HG00358</t>
  </si>
  <si>
    <t>HG00360</t>
  </si>
  <si>
    <t>HG00366</t>
  </si>
  <si>
    <t>HG00369</t>
  </si>
  <si>
    <t>HG00371</t>
  </si>
  <si>
    <t>HG00372</t>
  </si>
  <si>
    <t>HG00375</t>
  </si>
  <si>
    <t>HG00382</t>
  </si>
  <si>
    <t>HG01334</t>
  </si>
  <si>
    <t>HG01500</t>
  </si>
  <si>
    <t>HG01503</t>
  </si>
  <si>
    <t>HG01506</t>
  </si>
  <si>
    <t>HG01509</t>
  </si>
  <si>
    <t>HG01512</t>
  </si>
  <si>
    <t>HG01515</t>
  </si>
  <si>
    <t>HG01518</t>
  </si>
  <si>
    <t>HG01521</t>
  </si>
  <si>
    <t>HG01524</t>
  </si>
  <si>
    <t>HG01527</t>
  </si>
  <si>
    <t>HG01530</t>
  </si>
  <si>
    <t>HG01536</t>
  </si>
  <si>
    <t>HG01603</t>
  </si>
  <si>
    <t>HG01606</t>
  </si>
  <si>
    <t>HG01608</t>
  </si>
  <si>
    <t>HG01610</t>
  </si>
  <si>
    <t>HG01615</t>
  </si>
  <si>
    <t>HG01617</t>
  </si>
  <si>
    <t>HG01619</t>
  </si>
  <si>
    <t>HG01624</t>
  </si>
  <si>
    <t>HG01625</t>
  </si>
  <si>
    <t>HG01630</t>
  </si>
  <si>
    <t>HG01631</t>
  </si>
  <si>
    <t>HG01669</t>
  </si>
  <si>
    <t>HG01672</t>
  </si>
  <si>
    <t>HG01675</t>
  </si>
  <si>
    <t>HG01678</t>
  </si>
  <si>
    <t>HG01680</t>
  </si>
  <si>
    <t>HG01682</t>
  </si>
  <si>
    <t>HG01686</t>
  </si>
  <si>
    <t>HG01694</t>
  </si>
  <si>
    <t>HG01699</t>
  </si>
  <si>
    <t>HG01700</t>
  </si>
  <si>
    <t>HG01705</t>
  </si>
  <si>
    <t>HG01708</t>
  </si>
  <si>
    <t>HG01709</t>
  </si>
  <si>
    <t>HG01747</t>
  </si>
  <si>
    <t>HG01756</t>
  </si>
  <si>
    <t>HG01761</t>
  </si>
  <si>
    <t>HG01765</t>
  </si>
  <si>
    <t>HG01767</t>
  </si>
  <si>
    <t>HG01771</t>
  </si>
  <si>
    <t>HG01775</t>
  </si>
  <si>
    <t>HG01777</t>
  </si>
  <si>
    <t>HG01781</t>
  </si>
  <si>
    <t>HG01783</t>
  </si>
  <si>
    <t>HG01785</t>
  </si>
  <si>
    <t>HG01789</t>
  </si>
  <si>
    <t>HG01791</t>
  </si>
  <si>
    <t>HG02219</t>
  </si>
  <si>
    <t>HG02221</t>
  </si>
  <si>
    <t>HG02224</t>
  </si>
  <si>
    <t>HG02231</t>
  </si>
  <si>
    <t>HG02233</t>
  </si>
  <si>
    <t>HG02236</t>
  </si>
  <si>
    <t>HG02238</t>
  </si>
  <si>
    <t>NA06984</t>
  </si>
  <si>
    <t>NA06986</t>
  </si>
  <si>
    <t>NA06994</t>
  </si>
  <si>
    <t>NA07048</t>
  </si>
  <si>
    <t>NA07051</t>
  </si>
  <si>
    <t>NA07347</t>
  </si>
  <si>
    <t>NA07357</t>
  </si>
  <si>
    <t>NA10851</t>
  </si>
  <si>
    <t>NA11829</t>
  </si>
  <si>
    <t>NA11831</t>
  </si>
  <si>
    <t>NA11843</t>
  </si>
  <si>
    <t>NA11881</t>
  </si>
  <si>
    <t>NA11893</t>
  </si>
  <si>
    <t>NA11919</t>
  </si>
  <si>
    <t>NA11930</t>
  </si>
  <si>
    <t>NA11932</t>
  </si>
  <si>
    <t>NA11992</t>
  </si>
  <si>
    <t>NA11994</t>
  </si>
  <si>
    <t>NA12003</t>
  </si>
  <si>
    <t>NA12005</t>
  </si>
  <si>
    <t>NA12043</t>
  </si>
  <si>
    <t>NA12144</t>
  </si>
  <si>
    <t>NA12154</t>
  </si>
  <si>
    <t>NA12272</t>
  </si>
  <si>
    <t>NA12282</t>
  </si>
  <si>
    <t>NA12286</t>
  </si>
  <si>
    <t>NA12340</t>
  </si>
  <si>
    <t>NA12342</t>
  </si>
  <si>
    <t>NA12347</t>
  </si>
  <si>
    <t>NA12399</t>
  </si>
  <si>
    <t>NA12413</t>
  </si>
  <si>
    <t>NA12546</t>
  </si>
  <si>
    <t>NA12716</t>
  </si>
  <si>
    <t>NA12748</t>
  </si>
  <si>
    <t>NA12750</t>
  </si>
  <si>
    <t>NA12762</t>
  </si>
  <si>
    <t>NA12775</t>
  </si>
  <si>
    <t>NA12777</t>
  </si>
  <si>
    <t>NA12812</t>
  </si>
  <si>
    <t>NA12814</t>
  </si>
  <si>
    <t>NA12827</t>
  </si>
  <si>
    <t>NA12829</t>
  </si>
  <si>
    <t>NA12842</t>
  </si>
  <si>
    <t>NA12872</t>
  </si>
  <si>
    <t>NA12874</t>
  </si>
  <si>
    <t>NA12889</t>
  </si>
  <si>
    <t>NA20509</t>
  </si>
  <si>
    <t>NA20510</t>
  </si>
  <si>
    <t>NA20511</t>
  </si>
  <si>
    <t>NA20512</t>
  </si>
  <si>
    <t>NA20513</t>
  </si>
  <si>
    <t>NA20515</t>
  </si>
  <si>
    <t>NA20516</t>
  </si>
  <si>
    <t>NA20518</t>
  </si>
  <si>
    <t>NA20519</t>
  </si>
  <si>
    <t>NA20520</t>
  </si>
  <si>
    <t>NA20521</t>
  </si>
  <si>
    <t>NA20524</t>
  </si>
  <si>
    <t>NA20525</t>
  </si>
  <si>
    <t>NA20527</t>
  </si>
  <si>
    <t>NA20528</t>
  </si>
  <si>
    <t>NA20532</t>
  </si>
  <si>
    <t>NA20534</t>
  </si>
  <si>
    <t>NA20536</t>
  </si>
  <si>
    <t>NA20538</t>
  </si>
  <si>
    <t>NA20539</t>
  </si>
  <si>
    <t>NA20543</t>
  </si>
  <si>
    <t>NA20544</t>
  </si>
  <si>
    <t>NA20581</t>
  </si>
  <si>
    <t>NA20586</t>
  </si>
  <si>
    <t>NA20588</t>
  </si>
  <si>
    <t>NA20752</t>
  </si>
  <si>
    <t>NA20754</t>
  </si>
  <si>
    <t>NA20755</t>
  </si>
  <si>
    <t>NA20758</t>
  </si>
  <si>
    <t>NA20759</t>
  </si>
  <si>
    <t>NA20762</t>
  </si>
  <si>
    <t>NA20763</t>
  </si>
  <si>
    <t>NA20765</t>
  </si>
  <si>
    <t>NA20767</t>
  </si>
  <si>
    <t>NA20778</t>
  </si>
  <si>
    <t>NA20783</t>
  </si>
  <si>
    <t>NA20785</t>
  </si>
  <si>
    <t>NA20792</t>
  </si>
  <si>
    <t>NA20796</t>
  </si>
  <si>
    <t>NA20798</t>
  </si>
  <si>
    <t>NA20801</t>
  </si>
  <si>
    <t>NA20803</t>
  </si>
  <si>
    <t>NA20805</t>
  </si>
  <si>
    <t>NA20806</t>
  </si>
  <si>
    <t>NA20809</t>
  </si>
  <si>
    <t>NA20810</t>
  </si>
  <si>
    <t>NA20811</t>
  </si>
  <si>
    <t>NA20812</t>
  </si>
  <si>
    <t>NA20814</t>
  </si>
  <si>
    <t>NA20815</t>
  </si>
  <si>
    <t>NA20827</t>
  </si>
  <si>
    <t>HG01583</t>
  </si>
  <si>
    <t>HG01586</t>
  </si>
  <si>
    <t>HG02493</t>
  </si>
  <si>
    <t>HG02597</t>
  </si>
  <si>
    <t>HG02600</t>
  </si>
  <si>
    <t>HG02603</t>
  </si>
  <si>
    <t>HG02651</t>
  </si>
  <si>
    <t>HG02660</t>
  </si>
  <si>
    <t>HG02681</t>
  </si>
  <si>
    <t>HG02696</t>
  </si>
  <si>
    <t>HG02724</t>
  </si>
  <si>
    <t>HG02727</t>
  </si>
  <si>
    <t>HG02733</t>
  </si>
  <si>
    <t>HG02774</t>
  </si>
  <si>
    <t>HG02783</t>
  </si>
  <si>
    <t>HG02786</t>
  </si>
  <si>
    <t>HG02789</t>
  </si>
  <si>
    <t>HG02792</t>
  </si>
  <si>
    <t>HG03006</t>
  </si>
  <si>
    <t>HG03009</t>
  </si>
  <si>
    <t>HG03012</t>
  </si>
  <si>
    <t>HG03015</t>
  </si>
  <si>
    <t>HG03018</t>
  </si>
  <si>
    <t>HG03021</t>
  </si>
  <si>
    <t>HG03237</t>
  </si>
  <si>
    <t>HG03585</t>
  </si>
  <si>
    <t>HG03593</t>
  </si>
  <si>
    <t>HG03594</t>
  </si>
  <si>
    <t>HG03600</t>
  </si>
  <si>
    <t>HG03603</t>
  </si>
  <si>
    <t>HG03624</t>
  </si>
  <si>
    <t>HG03629</t>
  </si>
  <si>
    <t>HG03636</t>
  </si>
  <si>
    <t>HG03644</t>
  </si>
  <si>
    <t>HG03646</t>
  </si>
  <si>
    <t>HG03649</t>
  </si>
  <si>
    <t>HG03652</t>
  </si>
  <si>
    <t>HG03660</t>
  </si>
  <si>
    <t>HG03663</t>
  </si>
  <si>
    <t>HG03667</t>
  </si>
  <si>
    <t>HG03679</t>
  </si>
  <si>
    <t>HG03680</t>
  </si>
  <si>
    <t>HG03681</t>
  </si>
  <si>
    <t>HG03685</t>
  </si>
  <si>
    <t>HG03686</t>
  </si>
  <si>
    <t>HG03691</t>
  </si>
  <si>
    <t>HG03693</t>
  </si>
  <si>
    <t>HG03694</t>
  </si>
  <si>
    <t>HG03695</t>
  </si>
  <si>
    <t>HG03697</t>
  </si>
  <si>
    <t>HG03702</t>
  </si>
  <si>
    <t>HG03705</t>
  </si>
  <si>
    <t>HG03708</t>
  </si>
  <si>
    <t>HG03713</t>
  </si>
  <si>
    <t>HG03716</t>
  </si>
  <si>
    <t>HG03718</t>
  </si>
  <si>
    <t>HG03720</t>
  </si>
  <si>
    <t>HG03727</t>
  </si>
  <si>
    <t>HG03729</t>
  </si>
  <si>
    <t>HG03742</t>
  </si>
  <si>
    <t>HG03743</t>
  </si>
  <si>
    <t>HG03744</t>
  </si>
  <si>
    <t>HG03746</t>
  </si>
  <si>
    <t>HG03750</t>
  </si>
  <si>
    <t>HG03753</t>
  </si>
  <si>
    <t>HG03755</t>
  </si>
  <si>
    <t>HG03767</t>
  </si>
  <si>
    <t>HG03771</t>
  </si>
  <si>
    <t>HG03773</t>
  </si>
  <si>
    <t>HG03775</t>
  </si>
  <si>
    <t>HG03777</t>
  </si>
  <si>
    <t>HG03778</t>
  </si>
  <si>
    <t>HG03779</t>
  </si>
  <si>
    <t>HG03785</t>
  </si>
  <si>
    <t>HG03786</t>
  </si>
  <si>
    <t>HG03788</t>
  </si>
  <si>
    <t>HG03790</t>
  </si>
  <si>
    <t>HG03792</t>
  </si>
  <si>
    <t>HG03800</t>
  </si>
  <si>
    <t>HG03803</t>
  </si>
  <si>
    <t>HG03809</t>
  </si>
  <si>
    <t>HG03812</t>
  </si>
  <si>
    <t>HG03815</t>
  </si>
  <si>
    <t>HG03821</t>
  </si>
  <si>
    <t>HG03824</t>
  </si>
  <si>
    <t>HG03830</t>
  </si>
  <si>
    <t>HG03833</t>
  </si>
  <si>
    <t>HG03844</t>
  </si>
  <si>
    <t>HG03846</t>
  </si>
  <si>
    <t>HG03848</t>
  </si>
  <si>
    <t>HG03850</t>
  </si>
  <si>
    <t>HG03851</t>
  </si>
  <si>
    <t>HG03856</t>
  </si>
  <si>
    <t>HG03864</t>
  </si>
  <si>
    <t>HG03866</t>
  </si>
  <si>
    <t>HG03869</t>
  </si>
  <si>
    <t>HG03870</t>
  </si>
  <si>
    <t>HG03871</t>
  </si>
  <si>
    <t>HG03872</t>
  </si>
  <si>
    <t>HG03887</t>
  </si>
  <si>
    <t>HG03890</t>
  </si>
  <si>
    <t>HG03902</t>
  </si>
  <si>
    <t>HG03905</t>
  </si>
  <si>
    <t>HG03908</t>
  </si>
  <si>
    <t>HG03911</t>
  </si>
  <si>
    <t>HG03914</t>
  </si>
  <si>
    <t>HG03917</t>
  </si>
  <si>
    <t>HG03920</t>
  </si>
  <si>
    <t>HG03926</t>
  </si>
  <si>
    <t>HG03941</t>
  </si>
  <si>
    <t>HG03943</t>
  </si>
  <si>
    <t>HG03950</t>
  </si>
  <si>
    <t>HG03953</t>
  </si>
  <si>
    <t>HG03960</t>
  </si>
  <si>
    <t>HG03963</t>
  </si>
  <si>
    <t>HG03965</t>
  </si>
  <si>
    <t>HG03969</t>
  </si>
  <si>
    <t>HG03971</t>
  </si>
  <si>
    <t>HG03974</t>
  </si>
  <si>
    <t>HG03978</t>
  </si>
  <si>
    <t>HG03990</t>
  </si>
  <si>
    <t>HG03998</t>
  </si>
  <si>
    <t>HG03999</t>
  </si>
  <si>
    <t>HG04002</t>
  </si>
  <si>
    <t>HG04003</t>
  </si>
  <si>
    <t>HG04006</t>
  </si>
  <si>
    <t>HG04015</t>
  </si>
  <si>
    <t>HG04017</t>
  </si>
  <si>
    <t>HG04019</t>
  </si>
  <si>
    <t>HG04020</t>
  </si>
  <si>
    <t>HG04022</t>
  </si>
  <si>
    <t>HG04033</t>
  </si>
  <si>
    <t>HG04039</t>
  </si>
  <si>
    <t>HG04060</t>
  </si>
  <si>
    <t>HG04061</t>
  </si>
  <si>
    <t>HG04080</t>
  </si>
  <si>
    <t>HG04093</t>
  </si>
  <si>
    <t>HG04094</t>
  </si>
  <si>
    <t>HG04098</t>
  </si>
  <si>
    <t>HG04100</t>
  </si>
  <si>
    <t>HG04131</t>
  </si>
  <si>
    <t>HG04134</t>
  </si>
  <si>
    <t>HG04140</t>
  </si>
  <si>
    <t>HG04146</t>
  </si>
  <si>
    <t>HG04155</t>
  </si>
  <si>
    <t>HG04158</t>
  </si>
  <si>
    <t>HG04161</t>
  </si>
  <si>
    <t>HG04164</t>
  </si>
  <si>
    <t>HG04173</t>
  </si>
  <si>
    <t>HG04176</t>
  </si>
  <si>
    <t>HG04182</t>
  </si>
  <si>
    <t>HG04185</t>
  </si>
  <si>
    <t>HG04188</t>
  </si>
  <si>
    <t>HG04194</t>
  </si>
  <si>
    <t>HG04206</t>
  </si>
  <si>
    <t>HG04210</t>
  </si>
  <si>
    <t>HG04219</t>
  </si>
  <si>
    <t>HG04222</t>
  </si>
  <si>
    <t>HG04225</t>
  </si>
  <si>
    <t>HG04229</t>
  </si>
  <si>
    <t>HG04235</t>
  </si>
  <si>
    <t>HG04238</t>
  </si>
  <si>
    <t>HG04239</t>
  </si>
  <si>
    <t>NA20845</t>
  </si>
  <si>
    <t>NA20846</t>
  </si>
  <si>
    <t>NA20850</t>
  </si>
  <si>
    <t>NA20852</t>
  </si>
  <si>
    <t>NA20858</t>
  </si>
  <si>
    <t>NA20861</t>
  </si>
  <si>
    <t>NA20863</t>
  </si>
  <si>
    <t>NA20866</t>
  </si>
  <si>
    <t>NA20867</t>
  </si>
  <si>
    <t>NA20870</t>
  </si>
  <si>
    <t>NA20885</t>
  </si>
  <si>
    <t>NA20887</t>
  </si>
  <si>
    <t>NA20889</t>
  </si>
  <si>
    <t>NA20890</t>
  </si>
  <si>
    <t>NA20891</t>
  </si>
  <si>
    <t>NA20895</t>
  </si>
  <si>
    <t>NA20897</t>
  </si>
  <si>
    <t>NA20901</t>
  </si>
  <si>
    <t>NA20903</t>
  </si>
  <si>
    <t>NA20904</t>
  </si>
  <si>
    <t>NA20905</t>
  </si>
  <si>
    <t>NA20911</t>
  </si>
  <si>
    <t>NA21087</t>
  </si>
  <si>
    <t>NA21090</t>
  </si>
  <si>
    <t>NA21091</t>
  </si>
  <si>
    <t>NA21092</t>
  </si>
  <si>
    <t>NA21093</t>
  </si>
  <si>
    <t>NA21094</t>
  </si>
  <si>
    <t>NA21095</t>
  </si>
  <si>
    <t>NA21098</t>
  </si>
  <si>
    <t>NA21099</t>
  </si>
  <si>
    <t>NA21100</t>
  </si>
  <si>
    <t>NA21105</t>
  </si>
  <si>
    <t>NA21107</t>
  </si>
  <si>
    <t>NA21109</t>
  </si>
  <si>
    <t>NA21111</t>
  </si>
  <si>
    <t>NA21112</t>
  </si>
  <si>
    <t>NA21113</t>
  </si>
  <si>
    <t>NA21114</t>
  </si>
  <si>
    <t>NA21115</t>
  </si>
  <si>
    <t>NA21116</t>
  </si>
  <si>
    <t>NA21117</t>
  </si>
  <si>
    <t>NA21118</t>
  </si>
  <si>
    <t>NA21119</t>
  </si>
  <si>
    <t>NA21123</t>
  </si>
  <si>
    <t>NA21124</t>
  </si>
  <si>
    <t>NA21126</t>
  </si>
  <si>
    <t>NA21127</t>
  </si>
  <si>
    <t>NA21128</t>
  </si>
  <si>
    <t>NA21129</t>
  </si>
  <si>
    <t>NA21130</t>
  </si>
  <si>
    <t>NA21133</t>
  </si>
  <si>
    <t>PiRNA clusters</t>
  </si>
  <si>
    <t>Closest intergenic regions</t>
  </si>
  <si>
    <t>Chromosome</t>
  </si>
  <si>
    <t>n.sites</t>
  </si>
  <si>
    <t>n.segregating sites</t>
  </si>
  <si>
    <t>Pi</t>
  </si>
  <si>
    <t>Theta_Watterson</t>
  </si>
  <si>
    <t>Tajima’s D</t>
  </si>
  <si>
    <t>Fu&amp;Li’s D</t>
  </si>
  <si>
    <t>Cluster</t>
  </si>
  <si>
    <t>Cluster coordinates</t>
  </si>
  <si>
    <t>Start</t>
  </si>
  <si>
    <t>End</t>
  </si>
  <si>
    <t>n. sites</t>
  </si>
  <si>
    <t>1589488 – 1598460</t>
  </si>
  <si>
    <t>2330653 - 2340397</t>
  </si>
  <si>
    <t>6675490 - 6687718</t>
  </si>
  <si>
    <t>10434145 - 10443830</t>
  </si>
  <si>
    <t>20230789 - 20241453</t>
  </si>
  <si>
    <t>24082785 - 24091256</t>
  </si>
  <si>
    <t>27647875 - 27656513</t>
  </si>
  <si>
    <t>27728548 - 27736940</t>
  </si>
  <si>
    <t>28293521 - 28302527</t>
  </si>
  <si>
    <t>36383977 - 36395547</t>
  </si>
  <si>
    <t>39325738 - 39334558</t>
  </si>
  <si>
    <t>46503659 - 46511691</t>
  </si>
  <si>
    <t>110036254 - 110044254</t>
  </si>
  <si>
    <t>110596285 - 110607544</t>
  </si>
  <si>
    <t>152185477 - 152193479</t>
  </si>
  <si>
    <t>168210444 - 168221992</t>
  </si>
  <si>
    <t>179551149 - 179562980</t>
  </si>
  <si>
    <t>222640351 - 222655359</t>
  </si>
  <si>
    <t>229796748 - 229805740</t>
  </si>
  <si>
    <t>90498900 - 91730960</t>
  </si>
  <si>
    <t>90498900</t>
  </si>
  <si>
    <t>95419856 - 95459749</t>
  </si>
  <si>
    <t>95419856</t>
  </si>
  <si>
    <t>95521847 - 95541715</t>
  </si>
  <si>
    <t>95521847</t>
  </si>
  <si>
    <t>109109513 - 109132449</t>
  </si>
  <si>
    <t>109132449</t>
  </si>
  <si>
    <t>111431722 - 111476470</t>
  </si>
  <si>
    <t>111476470</t>
  </si>
  <si>
    <t>118670582 - 118680425</t>
  </si>
  <si>
    <t>118680425</t>
  </si>
  <si>
    <t>121973698 - 121982558</t>
  </si>
  <si>
    <t>121982558</t>
  </si>
  <si>
    <t>130792797 - 130835551</t>
  </si>
  <si>
    <t>130835551</t>
  </si>
  <si>
    <t>131090819 - 131098994</t>
  </si>
  <si>
    <t>131098994</t>
  </si>
  <si>
    <t>131899656 - 131910588</t>
  </si>
  <si>
    <t>131910588</t>
  </si>
  <si>
    <t>132025574 - 132059394</t>
  </si>
  <si>
    <t>132059394</t>
  </si>
  <si>
    <t>132156630 - 132170570</t>
  </si>
  <si>
    <t>132170570</t>
  </si>
  <si>
    <t>132380616 - 132395595</t>
  </si>
  <si>
    <t>132395595</t>
  </si>
  <si>
    <t>201997728 - 202006659</t>
  </si>
  <si>
    <t>202006659</t>
  </si>
  <si>
    <t>204287826 - 204307748</t>
  </si>
  <si>
    <t>204307748</t>
  </si>
  <si>
    <t>237030675 - 237041380</t>
  </si>
  <si>
    <t>237041380</t>
  </si>
  <si>
    <t>239352995 - 239363666</t>
  </si>
  <si>
    <t>239363666</t>
  </si>
  <si>
    <t>11593927 - 11604472</t>
  </si>
  <si>
    <t>11593927</t>
  </si>
  <si>
    <t>12888513 - 12921417</t>
  </si>
  <si>
    <t>12888513</t>
  </si>
  <si>
    <t>14982534 - 14991527</t>
  </si>
  <si>
    <t>14982534</t>
  </si>
  <si>
    <t>49758613 - 49768420</t>
  </si>
  <si>
    <t>49758613</t>
  </si>
  <si>
    <t>75437154 - 75449116</t>
  </si>
  <si>
    <t>75437154</t>
  </si>
  <si>
    <t>124462898 - 124469870</t>
  </si>
  <si>
    <t>124469870</t>
  </si>
  <si>
    <t>128551846 - 128584836</t>
  </si>
  <si>
    <t>128584836</t>
  </si>
  <si>
    <t>181717081 - 181729733</t>
  </si>
  <si>
    <t>181729733</t>
  </si>
  <si>
    <t>10114669 - 10167627</t>
  </si>
  <si>
    <t>10114669</t>
  </si>
  <si>
    <t>41981218 - 41989614</t>
  </si>
  <si>
    <t>41981218</t>
  </si>
  <si>
    <t>119547188 - 119563146</t>
  </si>
  <si>
    <t>119563146</t>
  </si>
  <si>
    <t>120323190 - 120336158</t>
  </si>
  <si>
    <t>120336158</t>
  </si>
  <si>
    <t>152584172 - 152591018</t>
  </si>
  <si>
    <t>152591018</t>
  </si>
  <si>
    <t>165928222 - 165938097</t>
  </si>
  <si>
    <t>165938097</t>
  </si>
  <si>
    <t>42989118 - 42997891</t>
  </si>
  <si>
    <t>42989118</t>
  </si>
  <si>
    <t>178250015 - 178259870</t>
  </si>
  <si>
    <t>178259870</t>
  </si>
  <si>
    <t>179503105 - 179510993</t>
  </si>
  <si>
    <t>179510993</t>
  </si>
  <si>
    <t>180104021 - 180120384</t>
  </si>
  <si>
    <t>180120384</t>
  </si>
  <si>
    <t>4185730 - 4194263</t>
  </si>
  <si>
    <t>25723034 - 25734245</t>
  </si>
  <si>
    <t>25723034</t>
  </si>
  <si>
    <t>26103393 - 26113254</t>
  </si>
  <si>
    <t>26103393</t>
  </si>
  <si>
    <t>26153437 - 26161250</t>
  </si>
  <si>
    <t>26153437</t>
  </si>
  <si>
    <t>26212797 - 26220651</t>
  </si>
  <si>
    <t>26212797</t>
  </si>
  <si>
    <t>26231685 - 26239237</t>
  </si>
  <si>
    <t>26231685</t>
  </si>
  <si>
    <t>29493892 - 29505708</t>
  </si>
  <si>
    <t>29493892</t>
  </si>
  <si>
    <t>33829822 - 33894785</t>
  </si>
  <si>
    <t>33829822</t>
  </si>
  <si>
    <t>34245126 - 34257679</t>
  </si>
  <si>
    <t>34245126</t>
  </si>
  <si>
    <t>36451822 - 36460692</t>
  </si>
  <si>
    <t>36451822</t>
  </si>
  <si>
    <t>39068783 - 39093690</t>
  </si>
  <si>
    <t>39068783</t>
  </si>
  <si>
    <t>39094797 - 39108646</t>
  </si>
  <si>
    <t>39094797</t>
  </si>
  <si>
    <t>40343104 - 40351746</t>
  </si>
  <si>
    <t>40343104</t>
  </si>
  <si>
    <t>41754742 - 41766722</t>
  </si>
  <si>
    <t>41754742</t>
  </si>
  <si>
    <t>42689739 - 42699763</t>
  </si>
  <si>
    <t>42689739</t>
  </si>
  <si>
    <t>42842946 - 42858545</t>
  </si>
  <si>
    <t>42842946</t>
  </si>
  <si>
    <t>107383411 - 107395081</t>
  </si>
  <si>
    <t>107395081</t>
  </si>
  <si>
    <t>133133066 - 133141657</t>
  </si>
  <si>
    <t>133141657</t>
  </si>
  <si>
    <t>159049067 - 159058050</t>
  </si>
  <si>
    <t>159058050</t>
  </si>
  <si>
    <t>6198867 - 6207568</t>
  </si>
  <si>
    <t>6617659 - 6633659</t>
  </si>
  <si>
    <t>27493034 - 27502607</t>
  </si>
  <si>
    <t>27493034</t>
  </si>
  <si>
    <t>32789788 - 32801547</t>
  </si>
  <si>
    <t>32789788</t>
  </si>
  <si>
    <t>35732666 - 35739378</t>
  </si>
  <si>
    <t>35732666</t>
  </si>
  <si>
    <t>44034600 - 44051584</t>
  </si>
  <si>
    <t>44034600</t>
  </si>
  <si>
    <t>47995597 - 48005031</t>
  </si>
  <si>
    <t>47995597</t>
  </si>
  <si>
    <t>56550800 - 56568648</t>
  </si>
  <si>
    <t>56550800</t>
  </si>
  <si>
    <t>56870712 - 56905707</t>
  </si>
  <si>
    <t>56870712</t>
  </si>
  <si>
    <t>63200389 - 63215405</t>
  </si>
  <si>
    <t>63200389</t>
  </si>
  <si>
    <t>64293379 - 64300618</t>
  </si>
  <si>
    <t>64293379</t>
  </si>
  <si>
    <t>66102024 - 66109739</t>
  </si>
  <si>
    <t>66102024</t>
  </si>
  <si>
    <t>66362919 - 66374773</t>
  </si>
  <si>
    <t>66362919</t>
  </si>
  <si>
    <t>74437156 - 74447091</t>
  </si>
  <si>
    <t>74437156</t>
  </si>
  <si>
    <t>92095385 - 92113327</t>
  </si>
  <si>
    <t>92095385</t>
  </si>
  <si>
    <t>99912658 - 99921643</t>
  </si>
  <si>
    <t>99912658</t>
  </si>
  <si>
    <t>102908736 - 102923212</t>
  </si>
  <si>
    <t>102923212</t>
  </si>
  <si>
    <t>117852321 - 117869066</t>
  </si>
  <si>
    <t>117869066</t>
  </si>
  <si>
    <t>148943506 - 148956111</t>
  </si>
  <si>
    <t>148956111</t>
  </si>
  <si>
    <t>156150 - 165015</t>
  </si>
  <si>
    <t>28605622 - 28614366</t>
  </si>
  <si>
    <t>28605622</t>
  </si>
  <si>
    <t>28904563 - 28924544</t>
  </si>
  <si>
    <t>28904563</t>
  </si>
  <si>
    <t>42556169 - 42563569</t>
  </si>
  <si>
    <t>42556169</t>
  </si>
  <si>
    <t>42976160 - 42989101</t>
  </si>
  <si>
    <t>42976160</t>
  </si>
  <si>
    <t>101117747 - 101123246</t>
  </si>
  <si>
    <t>101123246</t>
  </si>
  <si>
    <t>124409356 - 124418122</t>
  </si>
  <si>
    <t>124418122</t>
  </si>
  <si>
    <t>125908334 - 125963199</t>
  </si>
  <si>
    <t>125963199</t>
  </si>
  <si>
    <t>142215114 - 142224752</t>
  </si>
  <si>
    <t>142224752</t>
  </si>
  <si>
    <t>143736415 - 143749404</t>
  </si>
  <si>
    <t>143749404</t>
  </si>
  <si>
    <t>146276430 - 146283383</t>
  </si>
  <si>
    <t>146283383</t>
  </si>
  <si>
    <t>26620003 - 26644650</t>
  </si>
  <si>
    <t>26620003</t>
  </si>
  <si>
    <t>33572015 - 33582959</t>
  </si>
  <si>
    <t>33572015</t>
  </si>
  <si>
    <t>37435083 - 37445725</t>
  </si>
  <si>
    <t>37435083</t>
  </si>
  <si>
    <t>37771083 - 37784016</t>
  </si>
  <si>
    <t>37771083</t>
  </si>
  <si>
    <t>37881033 - 37891844</t>
  </si>
  <si>
    <t>37881033</t>
  </si>
  <si>
    <t>38539024 - 38572019</t>
  </si>
  <si>
    <t>38539024</t>
  </si>
  <si>
    <t>42447328 - 42458192</t>
  </si>
  <si>
    <t>42447328</t>
  </si>
  <si>
    <t>44017295 - 44031054</t>
  </si>
  <si>
    <t>44017295</t>
  </si>
  <si>
    <t>67290040 - 67306943</t>
  </si>
  <si>
    <t>67290040</t>
  </si>
  <si>
    <t>69446439 - 69483196</t>
  </si>
  <si>
    <t>69446439</t>
  </si>
  <si>
    <t>71678163 - 71688943</t>
  </si>
  <si>
    <t>71678163</t>
  </si>
  <si>
    <t>82495927 - 82518848</t>
  </si>
  <si>
    <t>82495927</t>
  </si>
  <si>
    <t>82522045 - 82532928</t>
  </si>
  <si>
    <t>82522045</t>
  </si>
  <si>
    <t>84523917 - 84548943</t>
  </si>
  <si>
    <t>84523917</t>
  </si>
  <si>
    <t>84587919 - 84596471</t>
  </si>
  <si>
    <t>84587919</t>
  </si>
  <si>
    <t>90528916 - 90548943</t>
  </si>
  <si>
    <t>90528916</t>
  </si>
  <si>
    <t>90732964 - 90753918</t>
  </si>
  <si>
    <t>90732964</t>
  </si>
  <si>
    <t>93340401 - 93351022</t>
  </si>
  <si>
    <t>93340401</t>
  </si>
  <si>
    <t>96205642 - 96214281</t>
  </si>
  <si>
    <t>96205642</t>
  </si>
  <si>
    <t>99909314 - 99919256</t>
  </si>
  <si>
    <t>99909314</t>
  </si>
  <si>
    <t>99940451 - 99946956</t>
  </si>
  <si>
    <t>99940451</t>
  </si>
  <si>
    <t>115862373 - 115884249</t>
  </si>
  <si>
    <t>115884249</t>
  </si>
  <si>
    <t>125869371 - 125883279</t>
  </si>
  <si>
    <t>125883279</t>
  </si>
  <si>
    <t>132894334 - 132903152</t>
  </si>
  <si>
    <t>132903152</t>
  </si>
  <si>
    <t>135562094 - 135572057</t>
  </si>
  <si>
    <t>135572057</t>
  </si>
  <si>
    <t>135763694 - 135773403</t>
  </si>
  <si>
    <t>135773403</t>
  </si>
  <si>
    <t>136888679 - 136901094</t>
  </si>
  <si>
    <t>136901094</t>
  </si>
  <si>
    <t>29074929 - 29088891</t>
  </si>
  <si>
    <t>43131450 - 43151464</t>
  </si>
  <si>
    <t>45489591 - 45499469</t>
  </si>
  <si>
    <t>51765930 - 51773243</t>
  </si>
  <si>
    <t>59862000 - 59868949</t>
  </si>
  <si>
    <t>70624775 - 70653782</t>
  </si>
  <si>
    <t>72179774 - 72190667</t>
  </si>
  <si>
    <t>81266826 - 81276783</t>
  </si>
  <si>
    <t>85319031 - 85327160</t>
  </si>
  <si>
    <t>91564793 - 91580773</t>
  </si>
  <si>
    <t>91584845 - 91604667</t>
  </si>
  <si>
    <t>94174861 - 94184786</t>
  </si>
  <si>
    <t>97622825 - 97639609</t>
  </si>
  <si>
    <t>203003 - 208937</t>
  </si>
  <si>
    <t>5948358 - 5962026</t>
  </si>
  <si>
    <t>12957595 - 12966248</t>
  </si>
  <si>
    <t>17392631 - 17403471</t>
  </si>
  <si>
    <t>45671555 - 45757548</t>
  </si>
  <si>
    <t>64888616 - 64898488</t>
  </si>
  <si>
    <t>73110077 - 73119689</t>
  </si>
  <si>
    <t>74713753 - 74726044</t>
  </si>
  <si>
    <t>119167711 - 119181158</t>
  </si>
  <si>
    <t>122924715 - 122934526</t>
  </si>
  <si>
    <t>3549195 - 3602193</t>
  </si>
  <si>
    <t>9462671 - 9525135</t>
  </si>
  <si>
    <t>9544701 - 9557062</t>
  </si>
  <si>
    <t>54621785 - 54637501</t>
  </si>
  <si>
    <t>58210790 - 58222803</t>
  </si>
  <si>
    <t>58320819 - 58333655</t>
  </si>
  <si>
    <t>100545969 - 100570873</t>
  </si>
  <si>
    <t>120924300 - 120931711</t>
  </si>
  <si>
    <t>121132912 - 121140830</t>
  </si>
  <si>
    <t>121518904 - 121544830</t>
  </si>
  <si>
    <t>121546831 - 121555754</t>
  </si>
  <si>
    <t>24519159 - 24531943</t>
  </si>
  <si>
    <t>31880138 - 31900157</t>
  </si>
  <si>
    <t>31905163 - 31955148</t>
  </si>
  <si>
    <t>114924574 - 114934504</t>
  </si>
  <si>
    <t>19581332 - 19605056</t>
  </si>
  <si>
    <t>61578302 - 61587727</t>
  </si>
  <si>
    <t>71187038 - 71198306</t>
  </si>
  <si>
    <t>88594365 - 88638180</t>
  </si>
  <si>
    <t>24223168 - 24254145</t>
  </si>
  <si>
    <t>24269210 - 24279095</t>
  </si>
  <si>
    <t>34813351 - 34827063</t>
  </si>
  <si>
    <t>41590243 - 41601181</t>
  </si>
  <si>
    <t>43029219 - 43039793</t>
  </si>
  <si>
    <t>51538199 - 51600225</t>
  </si>
  <si>
    <t>62496215 - 62573211</t>
  </si>
  <si>
    <t>78286190 - 78294080</t>
  </si>
  <si>
    <t>79022376 - 79033249</t>
  </si>
  <si>
    <t>83136817 - 83149524</t>
  </si>
  <si>
    <t>89736386 - 89749195</t>
  </si>
  <si>
    <t>91825325 - 91849238</t>
  </si>
  <si>
    <t>93107558 - 93166250</t>
  </si>
  <si>
    <t>100325260 - 100346153</t>
  </si>
  <si>
    <t>102283211 - 102327192</t>
  </si>
  <si>
    <t>1721787 - 1730027</t>
  </si>
  <si>
    <t>2811804 - 2818587</t>
  </si>
  <si>
    <t>21513376 - 21530322</t>
  </si>
  <si>
    <t>23677355 - 23690204</t>
  </si>
  <si>
    <t>28381362 - 28391348</t>
  </si>
  <si>
    <t>29143357 - 29174280</t>
  </si>
  <si>
    <t>30617352 - 30632147</t>
  </si>
  <si>
    <t>31083339 - 31095335</t>
  </si>
  <si>
    <t>66647926 - 66658617</t>
  </si>
  <si>
    <t>68530944 - 68543883</t>
  </si>
  <si>
    <t>70187904 - 70198927</t>
  </si>
  <si>
    <t>71881975 - 71892663</t>
  </si>
  <si>
    <t>89291521 - 89301383</t>
  </si>
  <si>
    <t>7231762 - 7239463</t>
  </si>
  <si>
    <t>18216209 - 18232206</t>
  </si>
  <si>
    <t>20886340 - 20912316</t>
  </si>
  <si>
    <t>21432280 - 21441204</t>
  </si>
  <si>
    <t>26586053 - 26605774</t>
  </si>
  <si>
    <t>26586053</t>
  </si>
  <si>
    <t>26605774</t>
  </si>
  <si>
    <t>28955041 - 28967037</t>
  </si>
  <si>
    <t>28955041</t>
  </si>
  <si>
    <t>28967037</t>
  </si>
  <si>
    <t>34229674 - 34248832</t>
  </si>
  <si>
    <t>34229674</t>
  </si>
  <si>
    <t>34248832</t>
  </si>
  <si>
    <t>36552280 - 36562782</t>
  </si>
  <si>
    <t>36552280</t>
  </si>
  <si>
    <t>36562782</t>
  </si>
  <si>
    <t>40958018 - 40967002</t>
  </si>
  <si>
    <t>40958018</t>
  </si>
  <si>
    <t>40967002</t>
  </si>
  <si>
    <t>45120383 - 45138367</t>
  </si>
  <si>
    <t>45120383</t>
  </si>
  <si>
    <t>45138367</t>
  </si>
  <si>
    <t>57471701 - 57479062</t>
  </si>
  <si>
    <t>57471701</t>
  </si>
  <si>
    <t>57479062</t>
  </si>
  <si>
    <t>61665611 - 61671388</t>
  </si>
  <si>
    <t>61665611</t>
  </si>
  <si>
    <t>61671388</t>
  </si>
  <si>
    <t>62900122 - 62909113</t>
  </si>
  <si>
    <t>62900122</t>
  </si>
  <si>
    <t>62909113</t>
  </si>
  <si>
    <t>66117204 - 66135103</t>
  </si>
  <si>
    <t>66117204</t>
  </si>
  <si>
    <t>66135103</t>
  </si>
  <si>
    <t>72046270 - 72059143</t>
  </si>
  <si>
    <t>72046270</t>
  </si>
  <si>
    <t>72059143</t>
  </si>
  <si>
    <t>72081142 - 72088725</t>
  </si>
  <si>
    <t>72081142</t>
  </si>
  <si>
    <t>72088725</t>
  </si>
  <si>
    <t>73056106 - 73063992</t>
  </si>
  <si>
    <t>73056106</t>
  </si>
  <si>
    <t>73063992</t>
  </si>
  <si>
    <t>74553469 - 74562102</t>
  </si>
  <si>
    <t>74553469</t>
  </si>
  <si>
    <t>74562102</t>
  </si>
  <si>
    <t>76985085 - 76993110</t>
  </si>
  <si>
    <t>76985085</t>
  </si>
  <si>
    <t>76993110</t>
  </si>
  <si>
    <t>79473027 - 79483935</t>
  </si>
  <si>
    <t>79473027</t>
  </si>
  <si>
    <t>79483935</t>
  </si>
  <si>
    <t>79872962 - 79883796</t>
  </si>
  <si>
    <t>79872962</t>
  </si>
  <si>
    <t>79883796</t>
  </si>
  <si>
    <t>6924291 - 6929859</t>
  </si>
  <si>
    <t>6924291</t>
  </si>
  <si>
    <t>11633196 - 11698981</t>
  </si>
  <si>
    <t>11633196</t>
  </si>
  <si>
    <t>11698981</t>
  </si>
  <si>
    <t>14251003 - 14259940</t>
  </si>
  <si>
    <t>14251003</t>
  </si>
  <si>
    <t>14259940</t>
  </si>
  <si>
    <t>32822379 - 32830970</t>
  </si>
  <si>
    <t>32822379</t>
  </si>
  <si>
    <t>32830970</t>
  </si>
  <si>
    <t>16120965 - 16155513</t>
  </si>
  <si>
    <t>16120965</t>
  </si>
  <si>
    <t>16155513</t>
  </si>
  <si>
    <t>19848827 - 19869819</t>
  </si>
  <si>
    <t>19848827</t>
  </si>
  <si>
    <t>19869819</t>
  </si>
  <si>
    <t>22928738 - 22935512</t>
  </si>
  <si>
    <t>22928738</t>
  </si>
  <si>
    <t>22935512</t>
  </si>
  <si>
    <t>29097002 - 29107910</t>
  </si>
  <si>
    <t>29097002</t>
  </si>
  <si>
    <t>29107910</t>
  </si>
  <si>
    <t>35296923 - 35310923</t>
  </si>
  <si>
    <t>35296923</t>
  </si>
  <si>
    <t>35310923</t>
  </si>
  <si>
    <t>35339515 - 35349926</t>
  </si>
  <si>
    <t>35339515</t>
  </si>
  <si>
    <t>35349926</t>
  </si>
  <si>
    <t>35374879 - 35387799</t>
  </si>
  <si>
    <t>35374879</t>
  </si>
  <si>
    <t>35387799</t>
  </si>
  <si>
    <t>35391755 - 35403584</t>
  </si>
  <si>
    <t>35391755</t>
  </si>
  <si>
    <t>35403584</t>
  </si>
  <si>
    <t>52912276 - 52919281</t>
  </si>
  <si>
    <t>52912276</t>
  </si>
  <si>
    <t>52919281</t>
  </si>
  <si>
    <t>58374369 - 58387391</t>
  </si>
  <si>
    <t>58374369</t>
  </si>
  <si>
    <t>58387391</t>
  </si>
  <si>
    <t>2122793 - 2129142</t>
  </si>
  <si>
    <t>2122793</t>
  </si>
  <si>
    <t>5171677 - 5179628</t>
  </si>
  <si>
    <t>5171677</t>
  </si>
  <si>
    <t>5473972 - 5486585</t>
  </si>
  <si>
    <t>5473972</t>
  </si>
  <si>
    <t>31436063 - 31444827</t>
  </si>
  <si>
    <t>31436063</t>
  </si>
  <si>
    <t>31444827</t>
  </si>
  <si>
    <t>39803704 - 39816621</t>
  </si>
  <si>
    <t>39803704</t>
  </si>
  <si>
    <t>39816621</t>
  </si>
  <si>
    <t>47154559 - 47162369</t>
  </si>
  <si>
    <t>47154559</t>
  </si>
  <si>
    <t>47162369</t>
  </si>
  <si>
    <t>57018518 - 57025931</t>
  </si>
  <si>
    <t>57018518</t>
  </si>
  <si>
    <t>57025931</t>
  </si>
  <si>
    <t xml:space="preserve">45886885 – 45920909 </t>
  </si>
  <si>
    <t>45886885</t>
  </si>
  <si>
    <t>45920909</t>
  </si>
  <si>
    <t>18208834 - 18217791</t>
  </si>
  <si>
    <t>18208834</t>
  </si>
  <si>
    <t>18217791</t>
  </si>
  <si>
    <t>18832651 - 18840619</t>
  </si>
  <si>
    <t>21040679</t>
  </si>
  <si>
    <t>21049277</t>
  </si>
  <si>
    <t>21040679 - 21049277</t>
  </si>
  <si>
    <t>31317615</t>
  </si>
  <si>
    <t>31325981</t>
  </si>
  <si>
    <t>31317615 - 31325981</t>
  </si>
  <si>
    <t>31671114</t>
  </si>
  <si>
    <t>31689434</t>
  </si>
  <si>
    <t>31671114 - 31689434</t>
  </si>
  <si>
    <t>37739052</t>
  </si>
  <si>
    <t>37774984</t>
  </si>
  <si>
    <t>37739052 - 37774984</t>
  </si>
  <si>
    <t>39078331</t>
  </si>
  <si>
    <t>39087131</t>
  </si>
  <si>
    <t>39078331 - 39087131</t>
  </si>
  <si>
    <t>50272669</t>
  </si>
  <si>
    <t>50290618</t>
  </si>
  <si>
    <t>50272669 - 50290618</t>
  </si>
  <si>
    <t>18832651</t>
  </si>
  <si>
    <t>18840619</t>
  </si>
  <si>
    <t>Overall F_ST</t>
  </si>
  <si>
    <t>Differentiation between populations (females), F_ST</t>
  </si>
  <si>
    <t>AFR/AMR</t>
  </si>
  <si>
    <t>AFR/EAS</t>
  </si>
  <si>
    <t>AFR/EUR</t>
  </si>
  <si>
    <t>AFR/SAS</t>
  </si>
  <si>
    <t>AMR/EAS</t>
  </si>
  <si>
    <t>AMR/EUR</t>
  </si>
  <si>
    <t>AMR/SAS</t>
  </si>
  <si>
    <t>EAS/EUR</t>
  </si>
  <si>
    <t>EAS/SAS</t>
  </si>
  <si>
    <t>EUR/SAS</t>
  </si>
  <si>
    <t>Clusters</t>
  </si>
  <si>
    <t>MKT per chromosome</t>
  </si>
  <si>
    <t>MKT per cluster</t>
  </si>
  <si>
    <t>Chromosomes</t>
  </si>
  <si>
    <t>P(non-neutr)</t>
  </si>
  <si>
    <t>P(neutr)</t>
  </si>
  <si>
    <t>D(non-neutr)</t>
  </si>
  <si>
    <t>D(neutr)</t>
  </si>
  <si>
    <t>NI</t>
  </si>
  <si>
    <t>Alpha</t>
  </si>
  <si>
    <t>Chi-square</t>
  </si>
  <si>
    <t>P-values</t>
  </si>
  <si>
    <t>Comments</t>
  </si>
  <si>
    <t>P-value</t>
  </si>
  <si>
    <t>Pn=Dn</t>
  </si>
  <si>
    <t>Dn=Pn</t>
  </si>
  <si>
    <t>Piwi-RNA Data</t>
  </si>
  <si>
    <t>Summary Data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</si>
  <si>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</si>
  <si>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</si>
  <si>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</si>
  <si>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</si>
  <si>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</si>
  <si>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</si>
  <si>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</si>
  <si>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</si>
  <si>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</si>
  <si>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</si>
  <si>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n.biallelic.sites</t>
  </si>
  <si>
    <t>n.polyallelic.sites</t>
  </si>
  <si>
    <t>trans.transv.ratio</t>
  </si>
  <si>
    <t>n.divergent sites</t>
  </si>
  <si>
    <t>D</t>
  </si>
  <si>
    <t>Summary Data (AFR)</t>
  </si>
  <si>
    <t>Summary Data (AMR)</t>
  </si>
  <si>
    <t>Summary Data (EAS)</t>
  </si>
  <si>
    <t>Summary Data (EUR)</t>
  </si>
  <si>
    <t>Summary Data (SAS)</t>
  </si>
  <si>
    <t>Neutrality stat. Overall</t>
  </si>
  <si>
    <t>Per cluster</t>
  </si>
  <si>
    <t>Tajima.D</t>
  </si>
  <si>
    <t>Coordinates</t>
  </si>
  <si>
    <t xml:space="preserve">    Tajima.D</t>
  </si>
  <si>
    <t xml:space="preserve"> n.segregating.sites</t>
  </si>
  <si>
    <t>Rozas.R_2</t>
  </si>
  <si>
    <t xml:space="preserve">  Fu.Li.F</t>
  </si>
  <si>
    <t xml:space="preserve">    Fu.Li.D</t>
  </si>
  <si>
    <t xml:space="preserve"> theta_Tajima</t>
  </si>
  <si>
    <t xml:space="preserve"> theta_Watterson</t>
  </si>
  <si>
    <t>Mu</t>
  </si>
  <si>
    <t>Recombination rate</t>
  </si>
  <si>
    <t>n.segregating.sites</t>
  </si>
  <si>
    <t>Fu.Li.F</t>
  </si>
  <si>
    <t>Fu.Li.D</t>
  </si>
  <si>
    <t>theta_Tajima</t>
  </si>
  <si>
    <t>theta_Watterson</t>
  </si>
  <si>
    <t>Mu (mutation rate)</t>
  </si>
  <si>
    <t>Neutrality stat.(AFR)</t>
  </si>
  <si>
    <t xml:space="preserve">Per cluster </t>
  </si>
  <si>
    <t>Neutrality stat.(AMR)</t>
  </si>
  <si>
    <t>Neutrality stat.(EAS)</t>
  </si>
  <si>
    <t>Neutrality stat.(EUR)</t>
  </si>
  <si>
    <t>Neutrality stat.(SAS)</t>
  </si>
  <si>
    <t>Diversity per cluster</t>
  </si>
  <si>
    <t xml:space="preserve">nuc.diversity.within </t>
  </si>
  <si>
    <t>hap.diversity.within</t>
  </si>
  <si>
    <t>Pi(PopGenome)</t>
  </si>
  <si>
    <t>Pi_R</t>
  </si>
  <si>
    <t>overall</t>
  </si>
  <si>
    <t>Overall</t>
  </si>
  <si>
    <t>AFR/all</t>
  </si>
  <si>
    <t>AMR/all</t>
  </si>
  <si>
    <t>EAS/all</t>
  </si>
  <si>
    <t>EUR/all</t>
  </si>
  <si>
    <t>SAS/all</t>
  </si>
  <si>
    <t>[1,]</t>
  </si>
  <si>
    <t xml:space="preserve"> [2,]</t>
  </si>
  <si>
    <t xml:space="preserve"> [3,]</t>
  </si>
  <si>
    <t xml:space="preserve"> [4,]</t>
  </si>
  <si>
    <t xml:space="preserve"> [5,]</t>
  </si>
  <si>
    <t xml:space="preserve"> [6,]</t>
  </si>
  <si>
    <t xml:space="preserve"> [7,]</t>
  </si>
  <si>
    <t xml:space="preserve"> [8,]</t>
  </si>
  <si>
    <t xml:space="preserve"> [9,]</t>
  </si>
  <si>
    <t>[10,]</t>
  </si>
  <si>
    <t>Intergenic regions</t>
  </si>
  <si>
    <t>Region1</t>
  </si>
  <si>
    <t>Region2</t>
  </si>
  <si>
    <t>Region3</t>
  </si>
  <si>
    <t>Region4</t>
  </si>
  <si>
    <t>Region5</t>
  </si>
  <si>
    <t>Region6</t>
  </si>
  <si>
    <t>Region7</t>
  </si>
  <si>
    <t>Region8</t>
  </si>
  <si>
    <t>Region9</t>
  </si>
  <si>
    <t>Region10</t>
  </si>
  <si>
    <t>NaN</t>
  </si>
  <si>
    <t>Diversity</t>
  </si>
  <si>
    <t xml:space="preserve">Nuc. diversity within </t>
  </si>
  <si>
    <t>Hap. diversity within</t>
  </si>
  <si>
    <t>Neutrality stat.</t>
  </si>
  <si>
    <t>Ne</t>
  </si>
  <si>
    <t>MKT</t>
  </si>
  <si>
    <t>P(non-n)=</t>
  </si>
  <si>
    <t>P-value (based on 2000 replicates)</t>
  </si>
  <si>
    <t>D(non-n)=</t>
  </si>
  <si>
    <t>P(n)=</t>
  </si>
  <si>
    <t>D(n)=</t>
  </si>
  <si>
    <t>NI= (P(non-n)/P(n))/(D(non-n)/D(n))=</t>
  </si>
  <si>
    <t>Alpha=1-NI=</t>
  </si>
  <si>
    <t>MKT (AFR)</t>
  </si>
  <si>
    <t>MKT (AMR)</t>
  </si>
  <si>
    <t>MKT (EAS)</t>
  </si>
  <si>
    <t>MKT (EUR)</t>
  </si>
  <si>
    <t>MKT (SAS)</t>
  </si>
  <si>
    <t xml:space="preserve">  Tajima.D</t>
  </si>
  <si>
    <t>Neutrality stat. (AFR)</t>
  </si>
  <si>
    <t>Neutrality stat. (AMR)</t>
  </si>
  <si>
    <t>Neutrality stat. (EAS)</t>
  </si>
  <si>
    <t>[2,]</t>
  </si>
  <si>
    <t>[3,]</t>
  </si>
  <si>
    <t>[4,]</t>
  </si>
  <si>
    <t>[5,]</t>
  </si>
  <si>
    <t>[6,]</t>
  </si>
  <si>
    <t>[7,]</t>
  </si>
  <si>
    <t>MKT (Overall)</t>
  </si>
  <si>
    <t xml:space="preserve"> NaN</t>
  </si>
  <si>
    <t>Neutrality stat. (Overall)</t>
  </si>
  <si>
    <t>Neutrality stat. (EUR)</t>
  </si>
  <si>
    <t>Neutrality stat. (SAS)</t>
  </si>
  <si>
    <t>P_R</t>
  </si>
  <si>
    <t>aqui</t>
  </si>
  <si>
    <t xml:space="preserve">Pi (PopGenome) </t>
  </si>
  <si>
    <t>MKT(Overall)</t>
  </si>
  <si>
    <t>Cluster11</t>
  </si>
  <si>
    <t>Cluster12</t>
  </si>
  <si>
    <t>Cluster13</t>
  </si>
  <si>
    <t>Cluster14</t>
  </si>
  <si>
    <t>Cluster15</t>
  </si>
  <si>
    <t>Cluster16</t>
  </si>
  <si>
    <t>Cluster17</t>
  </si>
  <si>
    <t>NAN</t>
  </si>
  <si>
    <t xml:space="preserve"> [1,]</t>
  </si>
  <si>
    <t>[11,]</t>
  </si>
  <si>
    <t>[12,]</t>
  </si>
  <si>
    <t>[13,]</t>
  </si>
  <si>
    <t>[14,]</t>
  </si>
  <si>
    <t>[15,]</t>
  </si>
  <si>
    <t>[16,]</t>
  </si>
  <si>
    <t>[17,]</t>
  </si>
  <si>
    <t>Region11</t>
  </si>
  <si>
    <t>Region12</t>
  </si>
  <si>
    <t>Region13</t>
  </si>
  <si>
    <t>Region14</t>
  </si>
  <si>
    <t>Region15</t>
  </si>
  <si>
    <t>Region16</t>
  </si>
  <si>
    <t>Region17</t>
  </si>
  <si>
    <t>Contingency table</t>
  </si>
  <si>
    <t>Polymorphism</t>
  </si>
  <si>
    <t>Divergence</t>
  </si>
  <si>
    <t>Total</t>
  </si>
  <si>
    <t>Neutral</t>
  </si>
  <si>
    <t>Non-neutral</t>
  </si>
  <si>
    <t xml:space="preserve">Chi-square= </t>
  </si>
  <si>
    <t>P-value=</t>
  </si>
  <si>
    <t>OVERALL</t>
  </si>
  <si>
    <t>MKT (AFR) Per cluster</t>
  </si>
  <si>
    <t>MKT (AMR) Per cluster</t>
  </si>
  <si>
    <t>MKT (EAS) Per cluster</t>
  </si>
  <si>
    <t>MKT (EUR) Per cluster</t>
  </si>
  <si>
    <t>MKT (SAS) Per cluster</t>
  </si>
  <si>
    <t>Chi-square=</t>
  </si>
  <si>
    <t>P-value&lt;0.00001</t>
  </si>
  <si>
    <t xml:space="preserve">P-value= </t>
  </si>
  <si>
    <t>n. of sites</t>
  </si>
  <si>
    <t>Piwi-RNA Cluster Data</t>
  </si>
  <si>
    <t>Summary Data (Overall)</t>
  </si>
  <si>
    <t>Observations</t>
  </si>
  <si>
    <t>plot and compare with intergenic regions</t>
  </si>
  <si>
    <t>Neutrality stat. Per population (females)</t>
  </si>
  <si>
    <t>plot compare with intergenic regions</t>
  </si>
  <si>
    <t>plot and  compare with pi and that of intergenic regions.</t>
  </si>
  <si>
    <t>convert into logarithm and make comparizon - plot with neutral intergenic regions and genes.</t>
  </si>
  <si>
    <t>Diversity per population (females)</t>
  </si>
  <si>
    <t>Pi(script)</t>
  </si>
  <si>
    <t xml:space="preserve">plot compare wiht intergenic regions </t>
  </si>
  <si>
    <t>convert into logarithm and make comparizon - plot with clusters</t>
  </si>
  <si>
    <t>P(non-n)</t>
  </si>
  <si>
    <t>P(n)</t>
  </si>
  <si>
    <t>D(non-n)</t>
  </si>
  <si>
    <t>D(n)</t>
  </si>
  <si>
    <t>plot</t>
  </si>
  <si>
    <t>p-value</t>
  </si>
  <si>
    <t>Df=1</t>
  </si>
  <si>
    <t>overllapping gene coordinates</t>
  </si>
  <si>
    <t>overlapping regions</t>
  </si>
  <si>
    <t>length of cluster</t>
  </si>
  <si>
    <t>cluster new coordinates</t>
  </si>
  <si>
    <t>chr1</t>
  </si>
  <si>
    <t>whole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</si>
  <si>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</si>
  <si>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</si>
  <si>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</si>
  <si>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</si>
  <si>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</si>
  <si>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</si>
  <si>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</si>
  <si>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</si>
  <si>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</si>
  <si>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</si>
  <si>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</t>
  </si>
  <si>
    <t>chr20</t>
  </si>
  <si>
    <t>chr21</t>
  </si>
  <si>
    <t>chr22</t>
  </si>
  <si>
    <t>chr3</t>
  </si>
  <si>
    <t>chr4</t>
  </si>
  <si>
    <t>chr5</t>
  </si>
  <si>
    <t>chr6</t>
  </si>
  <si>
    <t>chr7</t>
  </si>
  <si>
    <t>chr8</t>
  </si>
  <si>
    <t>chr9</t>
  </si>
  <si>
    <t>chrX</t>
  </si>
  <si>
    <t>Correspondence with SV1K of GRCh37 reference assembly</t>
  </si>
  <si>
    <t>Start position</t>
  </si>
  <si>
    <t>End position</t>
  </si>
  <si>
    <t>length, bp</t>
  </si>
  <si>
    <t>overall length per chromosome</t>
  </si>
  <si>
    <t>average length</t>
  </si>
  <si>
    <t>rank</t>
  </si>
  <si>
    <t>chr</t>
  </si>
  <si>
    <t>start</t>
  </si>
  <si>
    <t>end</t>
  </si>
  <si>
    <t>cluster_id</t>
  </si>
  <si>
    <t>total_SVs</t>
  </si>
  <si>
    <t>total_SV_types</t>
  </si>
  <si>
    <t>SV_types</t>
  </si>
  <si>
    <t>distinct_CNVRs</t>
  </si>
  <si>
    <t>distinct_CNVRs_in_AFR</t>
  </si>
  <si>
    <t>distinct_CNVRs_in_non_AFR</t>
  </si>
  <si>
    <t>SVs_in_AFR</t>
  </si>
  <si>
    <t>SVs_in_non_AFR</t>
  </si>
  <si>
    <t>SV_ids</t>
  </si>
  <si>
    <t>CNVRs_by_all_samples</t>
  </si>
  <si>
    <t>total_SNPs</t>
  </si>
  <si>
    <t>complete_RefSeq_genes</t>
  </si>
  <si>
    <t>RefSeq_genes</t>
  </si>
  <si>
    <t>VEGA_genes</t>
  </si>
  <si>
    <t>proportion_GC</t>
  </si>
  <si>
    <t>distinct_samples</t>
  </si>
  <si>
    <t>proportion_with_genes</t>
  </si>
  <si>
    <t>control_CNVs</t>
  </si>
  <si>
    <t>SNP_microarray_CNVs_from_1KG</t>
  </si>
  <si>
    <t>DGV_CNVs</t>
  </si>
  <si>
    <t>segdup_bases</t>
  </si>
  <si>
    <t>mean_repliseq_proportion</t>
  </si>
  <si>
    <t>overlaps_fragile_site</t>
  </si>
  <si>
    <t>most_common_SV_type</t>
  </si>
  <si>
    <t>proportion_of_most_common_SV_type</t>
  </si>
  <si>
    <t>CNV,DEL</t>
  </si>
  <si>
    <t>BI_GS_DEL1_B5_P0002_358,DUP_gs_CNV_1_1595368_1612441,DUP_gs_CNV_1_1609210_1615827,DUP_gs_CNV_1_1627805_1673809,UW_VH_14735,YL_CN_CEU_20,YL_CN_PUR_36,YL_CN_YRI_28</t>
  </si>
  <si>
    <t>CDK11A,MMP23A,SLC35E2,SLC35E2B</t>
  </si>
  <si>
    <t>CDK11A,CDK11B,MMP23A,SLC35E2,SLC35E2B</t>
  </si>
  <si>
    <t>CDK11A,RP1-283E3.3,RP1-283E3.8,RP11-345P4.4,SLC35E2</t>
  </si>
  <si>
    <t>DEL</t>
  </si>
  <si>
    <t>ALU,DEL,DUP,SVA</t>
  </si>
  <si>
    <t>ALU_umary_ALU_136,ALU_umary_ALU_137,ALU_umary_ALU_138,BI_GS_DEL1_B1_P0047_332,BI_GS_DEL1_B4_P0047_49,DEL_pindel_580,DEL_pindel_585,DUP_delly_DUP22166,DUP_gs_CNV_1_46206327_46226218,DUP_gs_CNV_1_46371534_46441112,DUP_gs_CNV_1_46458427_46550399,DUP_uwash_chr1_46184287_46343246,DUP_uwash_chr1_46496380_46619884,SVA_umary_SVA_24,UW_VH_16699,UW_VH_22997</t>
  </si>
  <si>
    <t>MAST2,PIK3R3</t>
  </si>
  <si>
    <t>IPP,MAST2,PIK3R3</t>
  </si>
  <si>
    <t>IPP,MAST2,PIK3R3,RP4-533D7.4,RP4-533D7.5</t>
  </si>
  <si>
    <t>DUP</t>
  </si>
  <si>
    <t>ALU,DEL,LINE1</t>
  </si>
  <si>
    <t>ALU_umary_ALU_8152,BI_GS_CNV_10_91569327_91706025,BI_GS_DEL1_B5_P1779_1018,DUP_uwash_chr10_91568741_91800746,L1_umary_LINE1_1994,SI_BD_10822,YL_CN_PJL_2571</t>
  </si>
  <si>
    <t>LINC0086LINC01375</t>
  </si>
  <si>
    <t>LINC00865,LINC01375</t>
  </si>
  <si>
    <t>RP11-248C1.2,RP11-478K7.2</t>
  </si>
  <si>
    <t>ALU_umary_ALU_8332,DEL_pindel_32518,DUP_gs_CNV_11_195766_233956,DUP_gs_CNV_11_239862_274286,DUP_uwash_chr11_194412_252166,SVA_umary_SVA_481,UW_VH_18594</t>
  </si>
  <si>
    <t>BET1L,MIR6743,ODF3,PSMD13,RIC8A,SIRT3</t>
  </si>
  <si>
    <t>BET1L,LOC653486,MIR6743,ODF3,PSMD13,RIC8A,SCGB1C1,SIRT3</t>
  </si>
  <si>
    <t>BET1L,ODF3,PSMD13,RIC8A,SIRT3</t>
  </si>
  <si>
    <t>ALU,DEL,DUP</t>
  </si>
  <si>
    <t>ALU_umary_ALU_8350,ALU_umary_ALU_8351,BI_GS_DEL1_B2_P1829_557,BI_GS_DEL1_B4_P1829_187,BI_GS_DEL1_B4_P1829_190,DUP_gs_CNV_11_5882844_5918291,DUP_uwash_chr11_5892747_5961013</t>
  </si>
  <si>
    <t>OR52EOR52E8</t>
  </si>
  <si>
    <t>OR52E4,OR52E8</t>
  </si>
  <si>
    <t>TRIM5</t>
  </si>
  <si>
    <t>ALU_umary_ALU_8384,ALU_umary_ALU_8385,ALU_umary_ALU_8386,BI_GS_DEL1_B1_P1836_543,BI_GS_DEL1_B2_P1836_758,BI_GS_DEL1_B3_P1836_23,BI_GS_DEL1_B5_P1836_555,CINV_delly_INV00015521,DEL_pindel_32824,DEL_pindel_32826,DUP_gs_CNV_11_12342543_12427176,DUP_gs_CNV_11_12872599_13057451,DUP_uwash_chr11_12354567_12409251,DUP_uwash_chr11_12410702_12449995,DUP_uwash_chr11_12624888_12661362,DUP_uwash_chr11_12744011_12946642,SI_BD_11209,UW_VH_22072</t>
  </si>
  <si>
    <t>LINC00958,PARVA,RASSF10,TEAD1</t>
  </si>
  <si>
    <t>LINC00958,MICALCL,PARVA,RASSF10,TEAD1</t>
  </si>
  <si>
    <t>.</t>
  </si>
  <si>
    <t>ALU,CNV,DEL,DUP</t>
  </si>
  <si>
    <t>ALU_umary_ALU_8937,BI_GS_DEL1_B3_P1960_5,CINV_delly_INV00020282,DEL_pindel_35182,DEL_pindel_35183,DEL_pindel_35184,DEL_pindel_35185,DUP_gs_CNV_12_224814_271595,DUP_gs_CNV_12_266463_360671,DUP_uwash_chr12_223586_341969,UW_VH_18821,UW_VH_8139</t>
  </si>
  <si>
    <t>LOC101929384,LOC574538,SLC6A12</t>
  </si>
  <si>
    <t>IQSEC3,LOC101929384,LOC574538,SLC6A12,SLC6A13</t>
  </si>
  <si>
    <t>SLC6A12,SLC6A13</t>
  </si>
  <si>
    <t>ALU_umary_ALU_9545,BI_GS_DEL1_B2_P2081_377,DUP_gs_CNV_12_121504730_121580178,DUP_uwash_chr12_121500914_121595375,SI_BD_12540</t>
  </si>
  <si>
    <t>P2RX7</t>
  </si>
  <si>
    <t>ALU_umary_ALU_9623,ALU_umary_ALU_9624,BI_GS_DEL1_B3_P2118_23,DEL_pindel_37954,DEL_pindel_37958,DUP_uwash_chr13_24448066_24568970</t>
  </si>
  <si>
    <t>ANKRD20A19P,C1QTNF9B,C1QTNF9B-AS1</t>
  </si>
  <si>
    <t>ANKRD20A19P,C1QTNF9B,C1QTNF9B-AS1,MIPEP,SPATA13</t>
  </si>
  <si>
    <t>MIPEP,RP11-309I15.1,RP11-45B20.2,RP11-45B20.3,RP11-45B20.4</t>
  </si>
  <si>
    <t>DUP_gs_CNV_13_31725475_31783399,DUP_uwash_chr13_31725532_31891266,DUP_uwash_chr13_31812716_31839846</t>
  </si>
  <si>
    <t>B3GALTL,HSPH1</t>
  </si>
  <si>
    <t>ALU,CNV,DEL</t>
  </si>
  <si>
    <t>ALU_umary_ALU_10619,DEL_pindel_41757,DUP_gs_CNV_15_34721236_34836826,YL_CN_CEU_4117</t>
  </si>
  <si>
    <t>GOLGA8B,MIR1233-1,MIR1233-2</t>
  </si>
  <si>
    <t>GOLGA8A,GOLGA8B,MIR1233-1,MIR1233-2</t>
  </si>
  <si>
    <t>GOLGA8B</t>
  </si>
  <si>
    <t>DEL,DUP</t>
  </si>
  <si>
    <t>DEL_pindel_41903,DUP_gs_CNV_15_41593339_41617356,SI_BD_14008</t>
  </si>
  <si>
    <t>OIP5</t>
  </si>
  <si>
    <t>BI_GS_DEL1_B5_P2420_275,DUP_gs_CNV_15_102146712_102201607,DUP_gs_CNV_15_102210429_102294690,DUP_uwash_chr15_102156604_102275100,UW_VH_24791</t>
  </si>
  <si>
    <t>TARSLTM2D3</t>
  </si>
  <si>
    <t>TARSL2,TM2D3</t>
  </si>
  <si>
    <t>DEL_pindel_43558,DUP_gs_CNV_16_21518346_21544882,DUP_gs_CNV_16_21541685_21569415</t>
  </si>
  <si>
    <t>SLC7A5P2</t>
  </si>
  <si>
    <t>CNV</t>
  </si>
  <si>
    <t>ALU,DEL</t>
  </si>
  <si>
    <t>ALU_umary_ALU_11171,ALU_umary_ALU_11172,BI_GS_CNV_16_89278975_89295296,YL_CN_KHV_3724</t>
  </si>
  <si>
    <t>ZNF778</t>
  </si>
  <si>
    <t>ALU</t>
  </si>
  <si>
    <t>DEL,SVA</t>
  </si>
  <si>
    <t>BI_GS_CNV_17_28981810_28999261,BI_GS_DEL1_B4_P2540_170,SVA_umary_SVA_699,YL_CN_YRI_4623</t>
  </si>
  <si>
    <t>ALU_umary_ALU_11562,BI_GS_DEL1_B1_P2608_132,BI_GS_DEL1_B2_P2608_48,BI_GS_DEL1_B5_P2608_156,BI_GS_DEL2_B2_P0530_1,BI_GS_DEL2_B4_P0530_1,DEL_pindel_46665,DEL_pindel_46668,DEL_pindel_46678,DUP_gs_CNV_18_14259601_14277082,DUP_gs_CNV_18_14282372_14295289,DUP_gs_CNV_18_14300818_14312830,DUP_gs_CNV_18_14314521_14328871,DUP_uwash_chr18_14063027_14098928,UW_VH_5571,UW_VH_9668,YL_CN_ASW_3851,YL_CN_CDX_3229,YL_CN_GBR_3749,YL_CN_IBS_3423,YL_CN_PUR_4571,YL_CN_STU_3773,YL_CN_TSI_3748</t>
  </si>
  <si>
    <t>ANKRD20A5CYP4F35P,ZNF519</t>
  </si>
  <si>
    <t>ANKRD20A5P,CYP4F35P,ZNF519</t>
  </si>
  <si>
    <t>BI_GS_CNV_19_52898069_52930367,BI_GS_DEL1_B5_P2725_1010,DEL_pindel_49122,DUP_uwash_chr19_52893731_52971291</t>
  </si>
  <si>
    <t>ZNF528,ZNF534</t>
  </si>
  <si>
    <t>ZNF528,ZNF534,ZNF578</t>
  </si>
  <si>
    <t>CTD-3018O17.1,ZNF528</t>
  </si>
  <si>
    <t>ALU_umary_ALU_12004,BI_GS_DEL1_B3_P2731_10,BI_GS_DEL1_B5_P2731_413,DUP_gs_CNV_19_58380078_58473385</t>
  </si>
  <si>
    <t>ZNF256,ZNF417,ZNF418,ZNF814</t>
  </si>
  <si>
    <t>C19orf18,ZNF256,ZNF417,ZNF418,ZNF814</t>
  </si>
  <si>
    <t>ALU_umary_ALU_1375,DUP_gs_CNV_2_95363020_95433630,YL_CN_JPT_499</t>
  </si>
  <si>
    <t>FAM95A</t>
  </si>
  <si>
    <t>ANKRD20A8P,FAM95A</t>
  </si>
  <si>
    <t>DEL,DUP,LINE1</t>
  </si>
  <si>
    <t>DUP_gs_CNV_2_95539661_95650436,L1_umary_LINE1_357,UW_VH_4764</t>
  </si>
  <si>
    <t>LOC442028,TEKT4</t>
  </si>
  <si>
    <t>TEKT4</t>
  </si>
  <si>
    <t>ALU,CNV,DEL,DUP,LINE1,SVA</t>
  </si>
  <si>
    <t>ALU_umary_ALU_1420,ALU_umary_ALU_1421,BI_GS_DEL1_B1_P0359_685,BI_GS_DEL1_B4_P0359_180,DEL_pindel_4386,DUP_gs_CNV_2_108522174_108538992,DUP_gs_CNV_2_108544668_108663909,DUP_uwash_chr2_108542579_108626789,DUP_uwash_chr2_108903256_109007041,L1_umary_LINE1_373,SVA_umary_SVA_122,SVA_umary_SVA_123,UW_VH_15959</t>
  </si>
  <si>
    <t>SLC5A7,SULT1C2,SULT1C2P1,SULT1C3,SULT1C4</t>
  </si>
  <si>
    <t>GCC2,RGPD4,SLC5A7,SULT1C2,SULT1C2P1,SULT1C3,SULT1C4</t>
  </si>
  <si>
    <t>AC019100.3,AC019100.5,AC023672.2,GCC2,RGPD4,SLC5A7,SULT1C2,SULT1C3,SULT1C4</t>
  </si>
  <si>
    <t>ALU,CNV,DEL,DUP,INS,LINE1</t>
  </si>
  <si>
    <t>ALU_umary_ALU_1427,ALU_umary_ALU_1428,BI_GS_DEL1_B1_P0362_29,BI_GS_DEL1_B2_P0362_68,BI_GS_DEL1_B3_P0362_3,BI_GS_DEL1_B5_P0362_229,DUP_gs_CNV_2_111399660_111586830,L1_umary_LINE1_376,NUMT_umich_82</t>
  </si>
  <si>
    <t>BUB1,LIMS3,LIMS3-LOC440895,LIMS3L,LOC100288570,LOC440895,RGPD5,RGPD6</t>
  </si>
  <si>
    <t>ACOXL,BUB1,LIMS3,LIMS3-LOC440895,LIMS3L,LOC100288570,LOC440895,RGPD5,RGPD6</t>
  </si>
  <si>
    <t>AC108938.4,AC112229.8,AC114776.3,AC123886.2,ACOXL,BUB1,RGPD6</t>
  </si>
  <si>
    <t>BI_GS_CNV_2_130764045_130789734,BI_GS_DEL1_B1_P0381_685,BI_GS_DEL1_B5_P0381_904</t>
  </si>
  <si>
    <t>FAR2P1</t>
  </si>
  <si>
    <t>DUP_gs_CNV_2_130992177_131044243,DUP_gs_CNV_2_131034213_131089610,DUP_uwash_chr2_131040434_131159105,DUP_uwash_chr2_131074401_131100225</t>
  </si>
  <si>
    <t>CCDC11IMP4,PTPN18</t>
  </si>
  <si>
    <t>CCDC115,IMP4,PTPN18</t>
  </si>
  <si>
    <t>ALU_umary_ALU_1528,BI_GS_DEL1_B2_P0383_28,DUP_gs_CNV_2_132058772_132089346,DUP_gs_CNV_2_132090980_132142372,DUP_gs_CNV_2_132135680_132190805,DUP_uwash_chr2_132160010_132189020,UW_VH_13059,YL_CN_LWK_506</t>
  </si>
  <si>
    <t>LINC0112WTH3DI</t>
  </si>
  <si>
    <t>LINC01120,WTH3DI</t>
  </si>
  <si>
    <t>AC073869.19,PLEKHB2</t>
  </si>
  <si>
    <t>CNV,DEL,DUP</t>
  </si>
  <si>
    <t>BI_GS_DEL1_B1_P0383_197,BI_GS_DEL1_B1_P0383_233,DEL_pindel_4748,DUP_gs_CNV_2_132310697_132331102,DUP_gs_CNV_2_132326093_132371262,DUP_gs_CNV_2_132362227_132470561</t>
  </si>
  <si>
    <t>LINC01087,POTEKP</t>
  </si>
  <si>
    <t>LINC01087,POTEKP,RNU6-81P</t>
  </si>
  <si>
    <t>AC093838.7</t>
  </si>
  <si>
    <t>BI_GS_CNV_3_12909352_12914449,BI_GS_DEL1_B4_P0507_188,YL_CN_GIH_508</t>
  </si>
  <si>
    <t>CAND2</t>
  </si>
  <si>
    <t>ALU_umary_ALU_2452,BI_GS_CNV_3_75583324_75590596,BI_GS_DEL1_B5_P0570_494,DEL_pindel_8507,DUP_gs_CNV_3_75423550_75458952,DUP_gs_CNV_3_75495797_75527865,DUP_gs_CNV_3_75532164_75569195,DUP_gs_CNV_3_75597940_75615947,EM_DL_DEL64345,INV_delly_INV00071776,UW_VH_9692</t>
  </si>
  <si>
    <t>FAM86DP</t>
  </si>
  <si>
    <t>ALU,CNV,DEL,DUP,SVA</t>
  </si>
  <si>
    <t>ALU_umary_ALU_3081,ALU_umary_ALU_3082,ALU_umary_ALU_3083,BI_GS_CNV_4_10479675_10498190,BI_GS_DEL1_B1_P0704_134,BI_GS_DEL1_B1_P0704_219,BI_GS_DEL1_B2_P0704_158,BI_GS_DEL1_B3_P0703_18,BI_GS_DEL1_B3_P0704_11,BI_GS_DEL1_B3_P0704_6,BI_GS_DEL1_B4_P0704_15,BI_GS_DEL1_B4_P0704_158,BI_GS_DEL1_B4_P0704_45,BI_GS_DEL1_B5_P0703_308,BI_GS_DEL1_B5_P0703_375,BI_GS_DEL1_B5_P0704_516,DUP_gs_CNV_4_10030675_10127241,DUP_gs_CNV_4_10181633_10195923,DUP_gs_CNV_4_10195799_10205531,DUP_gs_CNV_4_10204082_10209831,DUP_gs_CNV_4_10233384_10327414,DUP_gs_CNV_4_10325281_10338613,DUP_gs_CNV_4_10349551_10384214,DUP_gs_CNV_4_10392397_10402099,DUP_gs_CNV_4_10401433_10443128,DUP_gs_CNV_4_9636226_9718010,DUP_gs_CNV_4_9711159_9733248,DUP_gs_CNV_4_9723905_9838581,DUP_uwash_chr4_10477785_10520353,SI_BD_4074,SI_BD_4077,SI_BD_4079,SVA_umary_SVA_206,UW_VH_19396,UW_VH_8015</t>
  </si>
  <si>
    <t>DRD5,MIR3138,SLC2A9,WDR1,ZNF518B</t>
  </si>
  <si>
    <t>CLNK,DRD5,MIR3138,SLC2A9,WDR1,ZNF518B</t>
  </si>
  <si>
    <t>CLNK,DRD5,RP11-448G15.1,RP13-560N11.1,SLC2A9,WDR1,ZNF518B</t>
  </si>
  <si>
    <t>DEL_pindel_22180,DEL_pindel_22181,DUP_gs_CNV_7_32784009_32828795</t>
  </si>
  <si>
    <t>LINC00997</t>
  </si>
  <si>
    <t>ALU_umary_ALU_6014,ALU_umary_ALU_6015,ALU_umary_ALU_6016,ALU_umary_ALU_6017,BI_GS_DEL1_B3_P1286_21,BI_GS_DEL1_B3_P1286_27,BI_GS_DEL1_B3_P1287_4,DEL_pindel_22451,DEL_pindel_22453,DEL_pindel_22455,DUP_gs_CNV_7_47635793_48072120,DUP_uwash_chr7_47613323_47732931,DUP_uwash_chr7_47747600_47938297,DUP_uwash_chr7_47942670_48092680,INV_delly_INV00092926,UW_VH_23191</t>
  </si>
  <si>
    <t>C7orf65,C7orf69,HUS1,LINC00525,LOC101929086,PKD1L1,SUN3</t>
  </si>
  <si>
    <t>C7orf57,C7orf65,C7orf69,HUS1,LINC00525,LOC101929086,PKD1L1,SUN3,TNS3</t>
  </si>
  <si>
    <t>AC019066.3,AC069282.4,AC095067.1,C7orf57,C7orf65,HUS1,PKD1L1,SUN3,TNS3</t>
  </si>
  <si>
    <t>BI_GS_DEL1_B1_P1295_426,BI_GS_DEL1_B5_P1295_517,CINV_delly_INV00093249,DUP_gs_CNV_7_56524889_56697684,SI_BD_7802,UW_VH_3656</t>
  </si>
  <si>
    <t>DKFZp434L19LOC100240728,LOC101928401</t>
  </si>
  <si>
    <t>DKFZp434L192,LOC100240728,LOC101928401</t>
  </si>
  <si>
    <t>RP11-760D2.1,RP11-760D2.5</t>
  </si>
  <si>
    <t>BI_GS_DEL1_B5_P1305_101,DEL_pindel_22689,DUP_delly_DUP75346,DUP_gs_CNV_7_66100353_66122458,DUP_gs_CNV_7_66126645_66135061</t>
  </si>
  <si>
    <t>LOC100996437</t>
  </si>
  <si>
    <t>KCTD7,LOC100996437</t>
  </si>
  <si>
    <t>KCTD7,RP4-756H11.3</t>
  </si>
  <si>
    <t>BI_GS_DEL1_B2_P1338_601,DUP_delly_DUP76190,DUP_gs_CNV_7_99811456_99839019,DUP_gs_CNV_7_99860739_99892278,DUP_gs_CNV_7_99895446_99939678</t>
  </si>
  <si>
    <t>PMS2P1,PVRIG,SPDYE3,STAG3L5P</t>
  </si>
  <si>
    <t>GATS,PMS2P1,PVRIG,SPDYE3,STAG3,STAG3L5P,STAG3L5P-PVRIG2P-PILRB</t>
  </si>
  <si>
    <t>CTB-161A2.2,GATS,PILRB,PVRIG,SPDYE3,STAG3</t>
  </si>
  <si>
    <t>DUP_gs_CNV_8_42948776_42979320,DUP_uwash_chr8_42941073_43107047,UW_VH_19752</t>
  </si>
  <si>
    <t>HGSNAPOMK</t>
  </si>
  <si>
    <t>HGSNAT,POMK</t>
  </si>
  <si>
    <t>HGSNAT,SGK196</t>
  </si>
  <si>
    <t>ALU,DUP</t>
  </si>
  <si>
    <t>ALU_umary_ALU_7124,DUP_delly_DUP80006,DUP_gs_CNV_8_125868816_125958893</t>
  </si>
  <si>
    <t>LINC00964</t>
  </si>
  <si>
    <t>CNV,DEL,SVA</t>
  </si>
  <si>
    <t>BI_GS_DEL1_B1_P1545_193,BI_GS_DEL1_B2_P1545_235,BI_GS_DEL1_B3_P1545_13,BI_GS_DEL1_B3_P1545_14,BI_GS_DEL1_B5_P1545_185,BI_GS_DEL1_B5_P1545_309,DUP_gs_CNV_8_146193953_146223876,DUP_gs_CNV_8_146217034_146238252,DUP_gs_CNV_8_146237243_146253219,DUP_gs_CNV_8_146254080_146267361,DUP_gs_CNV_8_146273368_146303902,DUP_uwash_chr8_146238226_146294268,SI_BD_9497,SVA_umary_SVA_396,UW_VH_10034,UW_VH_22572,YL_CN_PJL_2164</t>
  </si>
  <si>
    <t>C8orf3TMED10P1,ZNF252P,ZNF252P-AS1</t>
  </si>
  <si>
    <t>C8orf33,TMED10P1,ZNF252P,ZNF252P-AS1</t>
  </si>
  <si>
    <t>ALU_umary_ALU_7425,ALU_umary_ALU_7426,BI_GS_CNV_9_38491244_38510950,BI_GS_DEL1_B1_P1584_498,BI_GS_DEL1_B1_P1584_603,BI_GS_DEL1_B4_P1584_112,BI_GS_DEL2_B4_P0320_1,CINV_delly_INV00104801,DEL_pindel_28480,L1_umary_LINE1_1825,UW_VH_3064,UW_VH_8657,YL_CN_YRI_2752</t>
  </si>
  <si>
    <t>ANKRD18FAM201A,FAM95C</t>
  </si>
  <si>
    <t>ANKRD18A,FAM201A,FAM95C</t>
  </si>
  <si>
    <t>ANKRD18A,C9orf122,C9orf51</t>
  </si>
  <si>
    <t>DUP_gs_CNV_9_96169840_96195659,UW_VH_22832,YL_CN_TSI_2198</t>
  </si>
  <si>
    <t>FAM120AOS</t>
  </si>
  <si>
    <t>FAM120AOS,RP11-165J3.5,RP11-165J3.6</t>
  </si>
  <si>
    <t>DEL,INS</t>
  </si>
  <si>
    <t>BI_GS_CNV_9_99904303_99929424,BI_GS_DEL1_B1_P1645_613,BI_GS_DEL1_B4_P1645_140,NUMT_umich_198,UW_VH_9704</t>
  </si>
  <si>
    <t>RP11-498P14.2</t>
  </si>
  <si>
    <t>ALU_umary_ALU_7667,BI_GS_DEL1_B4_P1661_161,DUP_gs_CNV_9_115852438_115882632,DUP_gs_CNV_9_115897450_115907050,DUP_uwash_chr9_115881233_115907800,UW_VH_18267</t>
  </si>
  <si>
    <t>FAM225FAM225B</t>
  </si>
  <si>
    <t>FAM225A,FAM225B</t>
  </si>
  <si>
    <t>C9orf109,C9orf110</t>
  </si>
  <si>
    <t>BI_GS_DEL1_B4_P1678_176,DUP_gs_CNV_9_132872856_132920419,UW_VH_14599,UW_VH_6631</t>
  </si>
  <si>
    <t>GPR107</t>
  </si>
  <si>
    <t>GPR107,RP11-88G17.2</t>
  </si>
  <si>
    <t>DUP_gs_CNV_9_135761041_135770199,SI_BD_10159,UW_VH_18708</t>
  </si>
  <si>
    <t>C9orf9,TSC1</t>
  </si>
  <si>
    <t>NULL</t>
  </si>
  <si>
    <t>0,1323029</t>
  </si>
  <si>
    <t xml:space="preserve"> 0,05788773</t>
  </si>
  <si>
    <t>0,163501</t>
  </si>
  <si>
    <t>0,08035856</t>
  </si>
  <si>
    <t>0,07146259</t>
  </si>
  <si>
    <t>0,01194757</t>
  </si>
  <si>
    <t>[8,]</t>
  </si>
  <si>
    <t>[9,]</t>
  </si>
  <si>
    <t>Inf</t>
  </si>
  <si>
    <t>Neutrality</t>
  </si>
  <si>
    <t>MKT could not be valid</t>
  </si>
  <si>
    <t>there is no dif. Between polymorphic and divergent sites and betwwen pop.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</si>
</sst>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0000"/>
    <numFmt numFmtId="165" formatCode="0.000000"/>
    <numFmt numFmtId="166" formatCode="* #,##0.00&quot;    &quot;;\-* #,##0.00&quot;    &quot;;* \-#&quot;    &quot;;@\ "/>
    <numFmt numFmtId="167" formatCode="#,##0.000000"/>
    <numFmt numFmtId="168" formatCode="mm/dd/yy"/>
    <numFmt numFmtId="169" formatCode="0.00000000"/>
    <numFmt numFmtId="170" formatCode="0.0"/>
  </numFmts>
  <fonts count="45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330099"/>
      <name val="Calibri"/>
      <family val="2"/>
      <charset val="1"/>
    </font>
    <font>
      <b/>
      <sz val="10"/>
      <color rgb="FF330066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obri"/>
      <charset val="1"/>
    </font>
    <font>
      <sz val="10"/>
      <color rgb="FF000000"/>
      <name val="Lucida Console"/>
      <family val="3"/>
      <charset val="1"/>
    </font>
    <font>
      <sz val="10"/>
      <color rgb="FFFF3333"/>
      <name val="Calibri"/>
      <family val="2"/>
      <charset val="1"/>
    </font>
    <font>
      <sz val="10"/>
      <color rgb="FF00CC33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color rgb="FF009933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FFFFFF"/>
      <name val="Lucida Console"/>
      <family val="3"/>
      <charset val="1"/>
    </font>
    <font>
      <sz val="10"/>
      <name val="Lucida Console"/>
      <family val="3"/>
      <charset val="1"/>
    </font>
    <font>
      <sz val="12"/>
      <color rgb="FF000000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111111"/>
      <name val="Calibri"/>
      <family val="2"/>
      <charset val="1"/>
    </font>
    <font>
      <sz val="11"/>
      <color rgb="FFFF3333"/>
      <name val="Calibri"/>
      <family val="2"/>
      <charset val="1"/>
    </font>
    <font>
      <sz val="11"/>
      <name val="Calibri"/>
      <family val="2"/>
      <charset val="1"/>
    </font>
    <font>
      <sz val="11"/>
      <color rgb="FF0066FF"/>
      <name val="Calibri"/>
      <family val="2"/>
      <charset val="1"/>
    </font>
    <font>
      <sz val="11"/>
      <color rgb="FF00CC00"/>
      <name val="Calibri"/>
      <family val="2"/>
      <charset val="1"/>
    </font>
    <font>
      <sz val="10"/>
      <color rgb="FFFF0000"/>
      <name val="Lucida Console"/>
      <family val="3"/>
      <charset val="1"/>
    </font>
    <font>
      <sz val="10"/>
      <color rgb="FF70AD47"/>
      <name val="Lucida Console"/>
      <family val="3"/>
      <charset val="1"/>
    </font>
    <font>
      <sz val="10"/>
      <color rgb="FF00B050"/>
      <name val="Lucida Console"/>
      <family val="3"/>
      <charset val="1"/>
    </font>
    <font>
      <sz val="11"/>
      <color rgb="FF00990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0"/>
      <name val="Calibri"/>
      <family val="2"/>
      <charset val="1"/>
    </font>
    <font>
      <sz val="10"/>
      <color rgb="FF0066FF"/>
      <name val="Calibri"/>
      <family val="2"/>
      <charset val="1"/>
    </font>
    <font>
      <sz val="10"/>
      <color rgb="FFFFFF00"/>
      <name val="Calibri"/>
      <family val="2"/>
      <charset val="1"/>
    </font>
    <font>
      <sz val="10"/>
      <color rgb="FF111111"/>
      <name val="Calibri"/>
      <family val="2"/>
      <charset val="1"/>
    </font>
    <font>
      <sz val="10"/>
      <color rgb="FF0000FF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FF3333"/>
      <name val="Calibri"/>
      <family val="2"/>
      <charset val="1"/>
    </font>
    <font>
      <sz val="9"/>
      <color rgb="FF0000FF"/>
      <name val="Calibri"/>
      <family val="2"/>
      <charset val="1"/>
    </font>
    <font>
      <b/>
      <sz val="12"/>
      <name val="Times New Roman"/>
      <family val="1"/>
      <charset val="1"/>
    </font>
    <font>
      <sz val="12"/>
      <name val="Times New Roman"/>
      <family val="1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name val="Verdana"/>
      <family val="2"/>
    </font>
  </fonts>
  <fills count="16">
    <fill>
      <patternFill patternType="none"/>
    </fill>
    <fill>
      <patternFill patternType="gray125"/>
    </fill>
    <fill>
      <patternFill patternType="solid">
        <fgColor rgb="FFFF66CC"/>
        <bgColor rgb="FFCC66FF"/>
      </patternFill>
    </fill>
    <fill>
      <patternFill patternType="solid">
        <fgColor rgb="FFCC66FF"/>
        <bgColor rgb="FFFF66CC"/>
      </patternFill>
    </fill>
    <fill>
      <patternFill patternType="solid">
        <fgColor rgb="FF9999FF"/>
        <bgColor rgb="FFCC99FF"/>
      </patternFill>
    </fill>
    <fill>
      <patternFill patternType="solid">
        <fgColor rgb="FFCCCCFF"/>
        <bgColor rgb="FF99CCFF"/>
      </patternFill>
    </fill>
    <fill>
      <patternFill patternType="solid">
        <fgColor rgb="FFFF9999"/>
        <bgColor rgb="FFCC99CC"/>
      </patternFill>
    </fill>
    <fill>
      <patternFill patternType="solid">
        <fgColor rgb="FFFF99FF"/>
        <bgColor rgb="FFCC99FF"/>
      </patternFill>
    </fill>
    <fill>
      <patternFill patternType="solid">
        <fgColor rgb="FF663399"/>
        <bgColor rgb="FF993366"/>
      </patternFill>
    </fill>
    <fill>
      <patternFill patternType="solid">
        <fgColor rgb="FFCC99FF"/>
        <bgColor rgb="FFCC99CC"/>
      </patternFill>
    </fill>
    <fill>
      <patternFill patternType="solid">
        <fgColor rgb="FF6600CC"/>
        <bgColor rgb="FF800080"/>
      </patternFill>
    </fill>
    <fill>
      <patternFill patternType="solid">
        <fgColor rgb="FFCC99CC"/>
        <bgColor rgb="FFCC99FF"/>
      </patternFill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88">
    <xf numFmtId="0" fontId="0" fillId="0" borderId="0"/>
    <xf numFmtId="166" fontId="38" fillId="0" borderId="0" applyBorder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164" fontId="4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1" fontId="6" fillId="0" borderId="0" xfId="0" applyNumberFormat="1" applyFont="1" applyAlignment="1">
      <alignment vertical="center"/>
    </xf>
    <xf numFmtId="165" fontId="6" fillId="0" borderId="0" xfId="0" applyNumberFormat="1" applyFont="1" applyAlignment="1">
      <alignment vertical="center"/>
    </xf>
    <xf numFmtId="0" fontId="6" fillId="0" borderId="0" xfId="0" applyFont="1" applyAlignment="1">
      <alignment wrapText="1"/>
    </xf>
    <xf numFmtId="0" fontId="4" fillId="2" borderId="0" xfId="0" applyFont="1" applyFill="1"/>
    <xf numFmtId="0" fontId="7" fillId="0" borderId="0" xfId="0" applyFont="1" applyAlignment="1">
      <alignment vertical="center"/>
    </xf>
    <xf numFmtId="164" fontId="4" fillId="0" borderId="0" xfId="1" applyNumberFormat="1" applyFont="1" applyBorder="1" applyAlignment="1" applyProtection="1"/>
    <xf numFmtId="0" fontId="7" fillId="0" borderId="0" xfId="1" applyNumberFormat="1" applyFont="1" applyBorder="1" applyAlignment="1" applyProtection="1">
      <alignment vertical="center"/>
    </xf>
    <xf numFmtId="165" fontId="4" fillId="0" borderId="0" xfId="0" applyNumberFormat="1" applyFont="1"/>
    <xf numFmtId="1" fontId="4" fillId="0" borderId="0" xfId="0" applyNumberFormat="1" applyFont="1"/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4" fillId="5" borderId="0" xfId="0" applyFont="1" applyFill="1" applyAlignment="1">
      <alignment wrapText="1"/>
    </xf>
    <xf numFmtId="0" fontId="4" fillId="0" borderId="0" xfId="0" applyFont="1" applyAlignment="1">
      <alignment horizontal="right"/>
    </xf>
    <xf numFmtId="0" fontId="4" fillId="0" borderId="0" xfId="1" applyNumberFormat="1" applyFont="1" applyBorder="1" applyAlignment="1" applyProtection="1">
      <alignment horizontal="right"/>
    </xf>
    <xf numFmtId="165" fontId="4" fillId="0" borderId="0" xfId="1" applyNumberFormat="1" applyFont="1" applyBorder="1" applyAlignment="1" applyProtection="1"/>
    <xf numFmtId="0" fontId="4" fillId="0" borderId="0" xfId="1" applyNumberFormat="1" applyFont="1" applyBorder="1" applyProtection="1"/>
    <xf numFmtId="165" fontId="4" fillId="5" borderId="0" xfId="0" applyNumberFormat="1" applyFont="1" applyFill="1"/>
    <xf numFmtId="3" fontId="4" fillId="0" borderId="0" xfId="1" applyNumberFormat="1" applyFont="1" applyBorder="1" applyAlignment="1" applyProtection="1"/>
    <xf numFmtId="167" fontId="4" fillId="0" borderId="0" xfId="1" applyNumberFormat="1" applyFont="1" applyBorder="1" applyAlignment="1" applyProtection="1">
      <alignment horizontal="right"/>
    </xf>
    <xf numFmtId="0" fontId="4" fillId="5" borderId="0" xfId="1" applyNumberFormat="1" applyFont="1" applyFill="1" applyBorder="1" applyAlignment="1" applyProtection="1">
      <alignment horizontal="right"/>
    </xf>
    <xf numFmtId="0" fontId="7" fillId="5" borderId="0" xfId="0" applyFont="1" applyFill="1" applyAlignment="1">
      <alignment vertical="center"/>
    </xf>
    <xf numFmtId="165" fontId="4" fillId="5" borderId="0" xfId="1" applyNumberFormat="1" applyFont="1" applyFill="1" applyBorder="1" applyAlignment="1" applyProtection="1"/>
    <xf numFmtId="1" fontId="4" fillId="5" borderId="0" xfId="0" applyNumberFormat="1" applyFont="1" applyFill="1"/>
    <xf numFmtId="0" fontId="4" fillId="0" borderId="0" xfId="1" applyNumberFormat="1" applyFont="1" applyBorder="1" applyAlignment="1" applyProtection="1"/>
    <xf numFmtId="0" fontId="4" fillId="5" borderId="0" xfId="0" applyFont="1" applyFill="1" applyAlignment="1">
      <alignment horizontal="right" wrapText="1"/>
    </xf>
    <xf numFmtId="0" fontId="4" fillId="0" borderId="0" xfId="0" applyFont="1" applyAlignment="1">
      <alignment horizontal="right" wrapText="1"/>
    </xf>
    <xf numFmtId="1" fontId="5" fillId="5" borderId="0" xfId="0" applyNumberFormat="1" applyFont="1" applyFill="1"/>
    <xf numFmtId="0" fontId="5" fillId="5" borderId="0" xfId="0" applyFont="1" applyFill="1" applyAlignment="1">
      <alignment wrapText="1"/>
    </xf>
    <xf numFmtId="0" fontId="5" fillId="5" borderId="0" xfId="0" applyFont="1" applyFill="1"/>
    <xf numFmtId="1" fontId="5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1" applyNumberFormat="1" applyFont="1" applyBorder="1" applyAlignment="1" applyProtection="1"/>
    <xf numFmtId="0" fontId="5" fillId="0" borderId="0" xfId="1" applyNumberFormat="1" applyFont="1" applyBorder="1" applyProtection="1"/>
    <xf numFmtId="165" fontId="5" fillId="0" borderId="0" xfId="0" applyNumberFormat="1" applyFont="1"/>
    <xf numFmtId="0" fontId="4" fillId="0" borderId="0" xfId="0" applyFont="1" applyAlignment="1">
      <alignment vertical="center"/>
    </xf>
    <xf numFmtId="0" fontId="4" fillId="0" borderId="0" xfId="1" applyNumberFormat="1" applyFont="1" applyBorder="1" applyAlignment="1" applyProtection="1">
      <alignment vertical="center"/>
    </xf>
    <xf numFmtId="168" fontId="4" fillId="5" borderId="0" xfId="0" applyNumberFormat="1" applyFont="1" applyFill="1"/>
    <xf numFmtId="168" fontId="4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4" fillId="6" borderId="0" xfId="0" applyFont="1" applyFill="1"/>
    <xf numFmtId="0" fontId="4" fillId="3" borderId="0" xfId="0" applyFont="1" applyFill="1"/>
    <xf numFmtId="0" fontId="4" fillId="7" borderId="0" xfId="0" applyFont="1" applyFill="1"/>
    <xf numFmtId="165" fontId="4" fillId="7" borderId="0" xfId="0" applyNumberFormat="1" applyFont="1" applyFill="1"/>
    <xf numFmtId="0" fontId="4" fillId="7" borderId="0" xfId="0" applyFont="1" applyFill="1" applyAlignment="1">
      <alignment vertical="center"/>
    </xf>
    <xf numFmtId="164" fontId="4" fillId="0" borderId="0" xfId="0" applyNumberFormat="1" applyFont="1"/>
    <xf numFmtId="0" fontId="4" fillId="0" borderId="0" xfId="0" applyFont="1" applyAlignment="1">
      <alignment horizontal="left" indent="15"/>
    </xf>
    <xf numFmtId="0" fontId="4" fillId="5" borderId="0" xfId="0" applyFont="1" applyFill="1" applyAlignment="1">
      <alignment vertical="center"/>
    </xf>
    <xf numFmtId="164" fontId="4" fillId="5" borderId="0" xfId="0" applyNumberFormat="1" applyFont="1" applyFill="1"/>
    <xf numFmtId="0" fontId="8" fillId="5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 applyAlignment="1">
      <alignment wrapText="1"/>
    </xf>
    <xf numFmtId="0" fontId="8" fillId="5" borderId="0" xfId="0" applyFont="1" applyFill="1"/>
    <xf numFmtId="0" fontId="11" fillId="0" borderId="0" xfId="0" applyFont="1"/>
    <xf numFmtId="165" fontId="8" fillId="0" borderId="0" xfId="0" applyNumberFormat="1" applyFont="1"/>
    <xf numFmtId="0" fontId="6" fillId="0" borderId="0" xfId="1" applyNumberFormat="1" applyFont="1" applyBorder="1" applyProtection="1"/>
    <xf numFmtId="0" fontId="12" fillId="8" borderId="0" xfId="0" applyFont="1" applyFill="1"/>
    <xf numFmtId="0" fontId="13" fillId="8" borderId="0" xfId="0" applyFont="1" applyFill="1"/>
    <xf numFmtId="165" fontId="13" fillId="8" borderId="0" xfId="0" applyNumberFormat="1" applyFont="1" applyFill="1"/>
    <xf numFmtId="165" fontId="13" fillId="8" borderId="0" xfId="1" applyNumberFormat="1" applyFont="1" applyFill="1" applyBorder="1" applyAlignment="1" applyProtection="1"/>
    <xf numFmtId="166" fontId="14" fillId="8" borderId="0" xfId="1" applyFont="1" applyFill="1" applyBorder="1" applyAlignment="1" applyProtection="1">
      <alignment vertical="center"/>
    </xf>
    <xf numFmtId="164" fontId="13" fillId="8" borderId="0" xfId="0" applyNumberFormat="1" applyFont="1" applyFill="1"/>
    <xf numFmtId="0" fontId="7" fillId="3" borderId="0" xfId="0" applyFont="1" applyFill="1" applyAlignment="1">
      <alignment vertical="center"/>
    </xf>
    <xf numFmtId="165" fontId="0" fillId="3" borderId="0" xfId="0" applyNumberFormat="1" applyFill="1"/>
    <xf numFmtId="1" fontId="0" fillId="3" borderId="0" xfId="0" applyNumberFormat="1" applyFont="1" applyFill="1"/>
    <xf numFmtId="0" fontId="0" fillId="3" borderId="0" xfId="0" applyFont="1" applyFill="1"/>
    <xf numFmtId="0" fontId="15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1" applyNumberFormat="1" applyFont="1" applyBorder="1" applyProtection="1"/>
    <xf numFmtId="165" fontId="0" fillId="0" borderId="0" xfId="0" applyNumberFormat="1"/>
    <xf numFmtId="0" fontId="0" fillId="0" borderId="0" xfId="1" applyNumberFormat="1" applyFont="1" applyBorder="1" applyAlignment="1" applyProtection="1"/>
    <xf numFmtId="0" fontId="7" fillId="9" borderId="0" xfId="0" applyFont="1" applyFill="1" applyAlignment="1">
      <alignment vertical="center"/>
    </xf>
    <xf numFmtId="165" fontId="0" fillId="9" borderId="0" xfId="0" applyNumberFormat="1" applyFill="1"/>
    <xf numFmtId="1" fontId="0" fillId="9" borderId="0" xfId="0" applyNumberFormat="1" applyFont="1" applyFill="1"/>
    <xf numFmtId="0" fontId="0" fillId="9" borderId="0" xfId="0" applyFont="1" applyFill="1"/>
    <xf numFmtId="166" fontId="7" fillId="3" borderId="0" xfId="1" applyFont="1" applyFill="1" applyBorder="1" applyAlignment="1" applyProtection="1">
      <alignment vertical="center"/>
    </xf>
    <xf numFmtId="164" fontId="0" fillId="3" borderId="0" xfId="0" applyNumberFormat="1" applyFill="1"/>
    <xf numFmtId="1" fontId="0" fillId="0" borderId="0" xfId="0" applyNumberFormat="1" applyFont="1"/>
    <xf numFmtId="0" fontId="16" fillId="0" borderId="0" xfId="0" applyFont="1"/>
    <xf numFmtId="164" fontId="0" fillId="0" borderId="0" xfId="1" applyNumberFormat="1" applyFont="1" applyBorder="1" applyAlignment="1" applyProtection="1"/>
    <xf numFmtId="166" fontId="7" fillId="9" borderId="0" xfId="1" applyFont="1" applyFill="1" applyBorder="1" applyAlignment="1" applyProtection="1">
      <alignment vertical="center"/>
    </xf>
    <xf numFmtId="164" fontId="0" fillId="9" borderId="0" xfId="0" applyNumberFormat="1" applyFill="1"/>
    <xf numFmtId="164" fontId="0" fillId="0" borderId="0" xfId="0" applyNumberFormat="1"/>
    <xf numFmtId="0" fontId="16" fillId="3" borderId="0" xfId="0" applyFont="1" applyFill="1"/>
    <xf numFmtId="0" fontId="0" fillId="3" borderId="0" xfId="0" applyFill="1"/>
    <xf numFmtId="0" fontId="17" fillId="3" borderId="0" xfId="0" applyFont="1" applyFill="1"/>
    <xf numFmtId="0" fontId="0" fillId="7" borderId="0" xfId="0" applyFont="1" applyFill="1"/>
    <xf numFmtId="165" fontId="0" fillId="7" borderId="0" xfId="0" applyNumberFormat="1" applyFont="1" applyFill="1"/>
    <xf numFmtId="0" fontId="0" fillId="7" borderId="0" xfId="0" applyFont="1" applyFill="1" applyAlignment="1">
      <alignment vertical="center"/>
    </xf>
    <xf numFmtId="0" fontId="12" fillId="8" borderId="0" xfId="0" applyFont="1" applyFill="1" applyAlignment="1">
      <alignment vertical="center"/>
    </xf>
    <xf numFmtId="1" fontId="13" fillId="8" borderId="0" xfId="0" applyNumberFormat="1" applyFont="1" applyFill="1"/>
    <xf numFmtId="0" fontId="18" fillId="3" borderId="0" xfId="0" applyFont="1" applyFill="1"/>
    <xf numFmtId="165" fontId="18" fillId="3" borderId="0" xfId="0" applyNumberFormat="1" applyFont="1" applyFill="1"/>
    <xf numFmtId="0" fontId="18" fillId="9" borderId="0" xfId="0" applyFont="1" applyFill="1"/>
    <xf numFmtId="165" fontId="18" fillId="9" borderId="0" xfId="0" applyNumberFormat="1" applyFont="1" applyFill="1"/>
    <xf numFmtId="1" fontId="18" fillId="3" borderId="0" xfId="0" applyNumberFormat="1" applyFont="1" applyFill="1"/>
    <xf numFmtId="0" fontId="0" fillId="0" borderId="0" xfId="0" applyFont="1"/>
    <xf numFmtId="164" fontId="0" fillId="0" borderId="0" xfId="0" applyNumberFormat="1" applyFont="1"/>
    <xf numFmtId="11" fontId="0" fillId="0" borderId="0" xfId="0" applyNumberFormat="1"/>
    <xf numFmtId="0" fontId="19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20" fillId="0" borderId="0" xfId="0" applyFont="1"/>
    <xf numFmtId="166" fontId="0" fillId="3" borderId="0" xfId="1" applyFont="1" applyFill="1" applyBorder="1" applyAlignment="1" applyProtection="1"/>
    <xf numFmtId="0" fontId="0" fillId="0" borderId="0" xfId="1" applyNumberFormat="1" applyFont="1" applyBorder="1" applyAlignment="1" applyProtection="1">
      <alignment horizontal="right"/>
    </xf>
    <xf numFmtId="165" fontId="0" fillId="0" borderId="0" xfId="1" applyNumberFormat="1" applyFont="1" applyBorder="1" applyAlignment="1" applyProtection="1"/>
    <xf numFmtId="0" fontId="0" fillId="9" borderId="0" xfId="0" applyFill="1"/>
    <xf numFmtId="166" fontId="0" fillId="9" borderId="0" xfId="1" applyFont="1" applyFill="1" applyBorder="1" applyAlignment="1" applyProtection="1"/>
    <xf numFmtId="0" fontId="21" fillId="3" borderId="0" xfId="0" applyFont="1" applyFill="1"/>
    <xf numFmtId="0" fontId="0" fillId="10" borderId="0" xfId="0" applyFont="1" applyFill="1"/>
    <xf numFmtId="0" fontId="18" fillId="10" borderId="0" xfId="0" applyFont="1" applyFill="1"/>
    <xf numFmtId="0" fontId="0" fillId="3" borderId="0" xfId="0" applyFont="1" applyFill="1" applyAlignment="1">
      <alignment wrapText="1"/>
    </xf>
    <xf numFmtId="0" fontId="0" fillId="11" borderId="0" xfId="0" applyFont="1" applyFill="1"/>
    <xf numFmtId="0" fontId="22" fillId="0" borderId="0" xfId="0" applyFont="1" applyAlignment="1">
      <alignment wrapText="1"/>
    </xf>
    <xf numFmtId="166" fontId="7" fillId="0" borderId="0" xfId="1" applyFont="1" applyBorder="1" applyAlignment="1" applyProtection="1">
      <alignment vertical="center"/>
    </xf>
    <xf numFmtId="166" fontId="0" fillId="0" borderId="0" xfId="1" applyFont="1" applyBorder="1" applyAlignment="1" applyProtection="1"/>
    <xf numFmtId="0" fontId="7" fillId="11" borderId="0" xfId="0" applyFont="1" applyFill="1" applyAlignment="1">
      <alignment vertical="center"/>
    </xf>
    <xf numFmtId="165" fontId="0" fillId="11" borderId="0" xfId="0" applyNumberFormat="1" applyFill="1"/>
    <xf numFmtId="1" fontId="0" fillId="11" borderId="0" xfId="0" applyNumberFormat="1" applyFont="1" applyFill="1"/>
    <xf numFmtId="166" fontId="7" fillId="11" borderId="0" xfId="1" applyFont="1" applyFill="1" applyBorder="1" applyAlignment="1" applyProtection="1">
      <alignment vertical="center"/>
    </xf>
    <xf numFmtId="164" fontId="0" fillId="11" borderId="0" xfId="0" applyNumberFormat="1" applyFill="1"/>
    <xf numFmtId="166" fontId="0" fillId="11" borderId="0" xfId="1" applyFont="1" applyFill="1" applyBorder="1" applyAlignment="1" applyProtection="1"/>
    <xf numFmtId="0" fontId="18" fillId="11" borderId="0" xfId="0" applyFont="1" applyFill="1"/>
    <xf numFmtId="165" fontId="18" fillId="11" borderId="0" xfId="0" applyNumberFormat="1" applyFont="1" applyFill="1"/>
    <xf numFmtId="0" fontId="19" fillId="0" borderId="0" xfId="0" applyFont="1"/>
    <xf numFmtId="167" fontId="0" fillId="0" borderId="0" xfId="1" applyNumberFormat="1" applyFont="1" applyBorder="1" applyProtection="1"/>
    <xf numFmtId="167" fontId="0" fillId="0" borderId="0" xfId="1" applyNumberFormat="1" applyFont="1" applyBorder="1" applyAlignment="1" applyProtection="1">
      <alignment horizontal="right"/>
    </xf>
    <xf numFmtId="3" fontId="0" fillId="0" borderId="0" xfId="1" applyNumberFormat="1" applyFont="1" applyBorder="1" applyAlignment="1" applyProtection="1"/>
    <xf numFmtId="11" fontId="7" fillId="0" borderId="0" xfId="0" applyNumberFormat="1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0" fillId="0" borderId="0" xfId="0" applyFont="1" applyAlignment="1">
      <alignment wrapText="1"/>
    </xf>
    <xf numFmtId="0" fontId="25" fillId="0" borderId="0" xfId="0" applyFont="1" applyAlignment="1">
      <alignment vertical="center"/>
    </xf>
    <xf numFmtId="0" fontId="0" fillId="11" borderId="0" xfId="0" applyFill="1"/>
    <xf numFmtId="0" fontId="16" fillId="0" borderId="0" xfId="0" applyFont="1" applyAlignment="1">
      <alignment vertical="center"/>
    </xf>
    <xf numFmtId="11" fontId="0" fillId="0" borderId="0" xfId="0" applyNumberFormat="1" applyFont="1" applyAlignment="1">
      <alignment wrapText="1"/>
    </xf>
    <xf numFmtId="0" fontId="18" fillId="0" borderId="0" xfId="0" applyFont="1"/>
    <xf numFmtId="166" fontId="0" fillId="0" borderId="0" xfId="1" applyFont="1" applyBorder="1" applyProtection="1"/>
    <xf numFmtId="0" fontId="0" fillId="11" borderId="0" xfId="1" applyNumberFormat="1" applyFont="1" applyFill="1" applyBorder="1" applyProtection="1"/>
    <xf numFmtId="0" fontId="0" fillId="11" borderId="0" xfId="0" applyFont="1" applyFill="1" applyAlignment="1">
      <alignment wrapText="1"/>
    </xf>
    <xf numFmtId="0" fontId="26" fillId="0" borderId="0" xfId="0" applyFont="1"/>
    <xf numFmtId="0" fontId="27" fillId="8" borderId="0" xfId="0" applyFont="1" applyFill="1"/>
    <xf numFmtId="0" fontId="4" fillId="8" borderId="0" xfId="0" applyFont="1" applyFill="1"/>
    <xf numFmtId="165" fontId="1" fillId="8" borderId="0" xfId="0" applyNumberFormat="1" applyFont="1" applyFill="1"/>
    <xf numFmtId="165" fontId="1" fillId="8" borderId="0" xfId="1" applyNumberFormat="1" applyFont="1" applyFill="1" applyBorder="1" applyAlignment="1" applyProtection="1"/>
    <xf numFmtId="166" fontId="1" fillId="8" borderId="0" xfId="1" applyFont="1" applyFill="1" applyBorder="1" applyAlignment="1" applyProtection="1">
      <alignment vertical="center"/>
    </xf>
    <xf numFmtId="164" fontId="1" fillId="8" borderId="0" xfId="0" applyNumberFormat="1" applyFont="1" applyFill="1"/>
    <xf numFmtId="0" fontId="4" fillId="11" borderId="0" xfId="0" applyFont="1" applyFill="1" applyAlignment="1">
      <alignment vertical="center"/>
    </xf>
    <xf numFmtId="165" fontId="4" fillId="11" borderId="0" xfId="0" applyNumberFormat="1" applyFont="1" applyFill="1"/>
    <xf numFmtId="1" fontId="4" fillId="11" borderId="0" xfId="0" applyNumberFormat="1" applyFont="1" applyFill="1"/>
    <xf numFmtId="0" fontId="4" fillId="11" borderId="0" xfId="0" applyFont="1" applyFill="1"/>
    <xf numFmtId="166" fontId="4" fillId="11" borderId="0" xfId="1" applyFont="1" applyFill="1" applyBorder="1" applyAlignment="1" applyProtection="1">
      <alignment vertical="center"/>
    </xf>
    <xf numFmtId="164" fontId="4" fillId="11" borderId="0" xfId="0" applyNumberFormat="1" applyFont="1" applyFill="1"/>
    <xf numFmtId="0" fontId="28" fillId="0" borderId="0" xfId="0" applyFont="1" applyAlignment="1">
      <alignment vertical="center"/>
    </xf>
    <xf numFmtId="166" fontId="4" fillId="0" borderId="0" xfId="1" applyFont="1" applyBorder="1" applyAlignment="1" applyProtection="1">
      <alignment vertical="center"/>
    </xf>
    <xf numFmtId="166" fontId="4" fillId="0" borderId="0" xfId="1" applyFont="1" applyBorder="1" applyAlignment="1" applyProtection="1"/>
    <xf numFmtId="0" fontId="27" fillId="3" borderId="0" xfId="0" applyFont="1" applyFill="1"/>
    <xf numFmtId="165" fontId="27" fillId="3" borderId="0" xfId="0" applyNumberFormat="1" applyFont="1" applyFill="1"/>
    <xf numFmtId="166" fontId="27" fillId="3" borderId="0" xfId="1" applyFont="1" applyFill="1" applyBorder="1" applyAlignment="1" applyProtection="1">
      <alignment vertical="center"/>
    </xf>
    <xf numFmtId="0" fontId="27" fillId="3" borderId="0" xfId="0" applyFont="1" applyFill="1" applyAlignment="1">
      <alignment vertical="center"/>
    </xf>
    <xf numFmtId="166" fontId="27" fillId="3" borderId="0" xfId="1" applyFont="1" applyFill="1" applyBorder="1" applyAlignment="1" applyProtection="1"/>
    <xf numFmtId="164" fontId="27" fillId="3" borderId="0" xfId="0" applyNumberFormat="1" applyFont="1" applyFill="1"/>
    <xf numFmtId="1" fontId="4" fillId="0" borderId="0" xfId="1" applyNumberFormat="1" applyFont="1" applyBorder="1" applyAlignment="1" applyProtection="1">
      <alignment horizontal="right"/>
    </xf>
    <xf numFmtId="166" fontId="4" fillId="11" borderId="0" xfId="1" applyFont="1" applyFill="1" applyBorder="1" applyAlignment="1" applyProtection="1"/>
    <xf numFmtId="0" fontId="29" fillId="3" borderId="0" xfId="0" applyFont="1" applyFill="1"/>
    <xf numFmtId="0" fontId="30" fillId="3" borderId="0" xfId="0" applyFont="1" applyFill="1"/>
    <xf numFmtId="0" fontId="27" fillId="8" borderId="0" xfId="0" applyFont="1" applyFill="1" applyAlignment="1">
      <alignment vertical="center"/>
    </xf>
    <xf numFmtId="1" fontId="1" fillId="8" borderId="0" xfId="0" applyNumberFormat="1" applyFont="1" applyFill="1"/>
    <xf numFmtId="165" fontId="31" fillId="8" borderId="0" xfId="0" applyNumberFormat="1" applyFont="1" applyFill="1"/>
    <xf numFmtId="0" fontId="31" fillId="8" borderId="0" xfId="0" applyFont="1" applyFill="1"/>
    <xf numFmtId="0" fontId="31" fillId="3" borderId="0" xfId="0" applyFont="1" applyFill="1"/>
    <xf numFmtId="165" fontId="31" fillId="3" borderId="0" xfId="0" applyNumberFormat="1" applyFont="1" applyFill="1"/>
    <xf numFmtId="165" fontId="4" fillId="3" borderId="0" xfId="0" applyNumberFormat="1" applyFont="1" applyFill="1"/>
    <xf numFmtId="0" fontId="31" fillId="11" borderId="0" xfId="0" applyFont="1" applyFill="1"/>
    <xf numFmtId="165" fontId="31" fillId="11" borderId="0" xfId="0" applyNumberFormat="1" applyFont="1" applyFill="1"/>
    <xf numFmtId="1" fontId="31" fillId="3" borderId="0" xfId="0" applyNumberFormat="1" applyFont="1" applyFill="1"/>
    <xf numFmtId="0" fontId="4" fillId="3" borderId="0" xfId="0" applyFont="1" applyFill="1" applyAlignment="1">
      <alignment wrapText="1"/>
    </xf>
    <xf numFmtId="0" fontId="4" fillId="3" borderId="0" xfId="0" applyFont="1" applyFill="1" applyAlignment="1">
      <alignment vertical="center"/>
    </xf>
    <xf numFmtId="164" fontId="4" fillId="3" borderId="0" xfId="0" applyNumberFormat="1" applyFont="1" applyFill="1"/>
    <xf numFmtId="1" fontId="4" fillId="3" borderId="0" xfId="0" applyNumberFormat="1" applyFont="1" applyFill="1"/>
    <xf numFmtId="0" fontId="0" fillId="10" borderId="0" xfId="0" applyFill="1"/>
    <xf numFmtId="0" fontId="1" fillId="8" borderId="0" xfId="0" applyFont="1" applyFill="1"/>
    <xf numFmtId="166" fontId="4" fillId="3" borderId="0" xfId="1" applyFont="1" applyFill="1" applyBorder="1" applyAlignment="1" applyProtection="1">
      <alignment vertical="center"/>
    </xf>
    <xf numFmtId="166" fontId="4" fillId="3" borderId="0" xfId="1" applyFont="1" applyFill="1" applyBorder="1" applyAlignment="1" applyProtection="1"/>
    <xf numFmtId="1" fontId="4" fillId="7" borderId="0" xfId="0" applyNumberFormat="1" applyFont="1" applyFill="1"/>
    <xf numFmtId="166" fontId="4" fillId="7" borderId="0" xfId="1" applyFont="1" applyFill="1" applyBorder="1" applyAlignment="1" applyProtection="1">
      <alignment vertical="center"/>
    </xf>
    <xf numFmtId="166" fontId="4" fillId="7" borderId="0" xfId="1" applyFont="1" applyFill="1" applyBorder="1" applyAlignment="1" applyProtection="1"/>
    <xf numFmtId="164" fontId="4" fillId="7" borderId="0" xfId="0" applyNumberFormat="1" applyFont="1" applyFill="1"/>
    <xf numFmtId="169" fontId="4" fillId="0" borderId="0" xfId="0" applyNumberFormat="1" applyFont="1"/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Border="1" applyAlignment="1" applyProtection="1">
      <alignment horizontal="right"/>
    </xf>
    <xf numFmtId="169" fontId="4" fillId="0" borderId="0" xfId="0" applyNumberFormat="1" applyFont="1" applyAlignment="1">
      <alignment vertical="center"/>
    </xf>
    <xf numFmtId="169" fontId="4" fillId="0" borderId="0" xfId="1" applyNumberFormat="1" applyFont="1" applyBorder="1" applyAlignment="1" applyProtection="1">
      <alignment horizontal="right"/>
    </xf>
    <xf numFmtId="169" fontId="4" fillId="0" borderId="0" xfId="1" applyNumberFormat="1" applyFont="1" applyBorder="1" applyAlignment="1" applyProtection="1"/>
    <xf numFmtId="0" fontId="32" fillId="12" borderId="0" xfId="0" applyFont="1" applyFill="1" applyAlignment="1">
      <alignment vertical="center"/>
    </xf>
    <xf numFmtId="0" fontId="33" fillId="0" borderId="0" xfId="0" applyFont="1"/>
    <xf numFmtId="165" fontId="33" fillId="0" borderId="0" xfId="0" applyNumberFormat="1" applyFont="1"/>
    <xf numFmtId="164" fontId="33" fillId="0" borderId="0" xfId="0" applyNumberFormat="1" applyFont="1"/>
    <xf numFmtId="1" fontId="33" fillId="0" borderId="0" xfId="0" applyNumberFormat="1" applyFont="1"/>
    <xf numFmtId="0" fontId="33" fillId="0" borderId="0" xfId="0" applyFont="1" applyAlignment="1">
      <alignment wrapText="1"/>
    </xf>
    <xf numFmtId="0" fontId="34" fillId="0" borderId="0" xfId="0" applyFont="1"/>
    <xf numFmtId="0" fontId="35" fillId="12" borderId="0" xfId="0" applyFont="1" applyFill="1" applyAlignment="1">
      <alignment vertical="center"/>
    </xf>
    <xf numFmtId="0" fontId="0" fillId="0" borderId="0" xfId="0" applyFont="1" applyAlignment="1">
      <alignment horizontal="right"/>
    </xf>
    <xf numFmtId="0" fontId="0" fillId="13" borderId="0" xfId="0" applyFont="1" applyFill="1" applyAlignment="1">
      <alignment horizontal="right"/>
    </xf>
    <xf numFmtId="0" fontId="0" fillId="13" borderId="0" xfId="0" applyFont="1" applyFill="1"/>
    <xf numFmtId="0" fontId="0" fillId="13" borderId="0" xfId="0" applyFill="1"/>
    <xf numFmtId="0" fontId="36" fillId="0" borderId="0" xfId="0" applyFont="1" applyAlignment="1"/>
    <xf numFmtId="3" fontId="36" fillId="0" borderId="0" xfId="0" applyNumberFormat="1" applyFont="1" applyAlignment="1"/>
    <xf numFmtId="2" fontId="36" fillId="0" borderId="0" xfId="0" applyNumberFormat="1" applyFont="1" applyAlignment="1"/>
    <xf numFmtId="170" fontId="36" fillId="0" borderId="0" xfId="0" applyNumberFormat="1" applyFont="1" applyAlignment="1"/>
    <xf numFmtId="0" fontId="37" fillId="0" borderId="0" xfId="0" applyFont="1" applyAlignment="1"/>
    <xf numFmtId="3" fontId="37" fillId="0" borderId="0" xfId="0" applyNumberFormat="1" applyFont="1" applyAlignment="1"/>
    <xf numFmtId="2" fontId="37" fillId="0" borderId="0" xfId="0" applyNumberFormat="1" applyFont="1" applyAlignment="1"/>
    <xf numFmtId="170" fontId="37" fillId="0" borderId="0" xfId="0" applyNumberFormat="1" applyFont="1" applyAlignment="1"/>
    <xf numFmtId="0" fontId="0" fillId="0" borderId="0" xfId="0" applyNumberFormat="1" applyFont="1"/>
    <xf numFmtId="0" fontId="0" fillId="0" borderId="0" xfId="0" applyNumberFormat="1"/>
    <xf numFmtId="11" fontId="0" fillId="0" borderId="0" xfId="0" applyNumberFormat="1" applyFont="1"/>
    <xf numFmtId="3" fontId="0" fillId="0" borderId="0" xfId="0" applyNumberFormat="1" applyFont="1"/>
    <xf numFmtId="0" fontId="7" fillId="0" borderId="0" xfId="0" applyNumberFormat="1" applyFont="1" applyAlignment="1">
      <alignment vertical="center"/>
    </xf>
    <xf numFmtId="0" fontId="0" fillId="0" borderId="0" xfId="0" applyNumberFormat="1" applyFont="1" applyAlignment="1">
      <alignment wrapText="1"/>
    </xf>
    <xf numFmtId="0" fontId="0" fillId="14" borderId="0" xfId="0" applyFont="1" applyFill="1"/>
    <xf numFmtId="3" fontId="0" fillId="0" borderId="0" xfId="0" applyNumberFormat="1"/>
    <xf numFmtId="3" fontId="0" fillId="0" borderId="0" xfId="0" applyNumberFormat="1" applyFont="1" applyAlignment="1">
      <alignment wrapText="1"/>
    </xf>
    <xf numFmtId="0" fontId="0" fillId="0" borderId="0" xfId="1" applyNumberFormat="1" applyFont="1" applyFill="1" applyBorder="1" applyAlignment="1" applyProtection="1"/>
    <xf numFmtId="0" fontId="0" fillId="15" borderId="0" xfId="0" applyFill="1"/>
    <xf numFmtId="0" fontId="42" fillId="0" borderId="0" xfId="0" applyFont="1" applyAlignment="1">
      <alignment wrapText="1"/>
    </xf>
    <xf numFmtId="0" fontId="41" fillId="0" borderId="0" xfId="0" applyFont="1" applyAlignment="1">
      <alignment wrapText="1"/>
    </xf>
    <xf numFmtId="0" fontId="43" fillId="0" borderId="0" xfId="0" applyFont="1" applyAlignment="1">
      <alignment wrapText="1"/>
    </xf>
    <xf numFmtId="0" fontId="43" fillId="0" borderId="0" xfId="0" applyFont="1"/>
    <xf numFmtId="0" fontId="44" fillId="0" borderId="0" xfId="0" applyFont="1"/>
    <xf numFmtId="0" fontId="42" fillId="0" borderId="0" xfId="0" applyFont="1"/>
    <xf numFmtId="11" fontId="0" fillId="0" borderId="0" xfId="1" applyNumberFormat="1" applyFont="1" applyBorder="1" applyProtection="1"/>
    <xf numFmtId="0" fontId="17" fillId="3" borderId="0" xfId="0" applyNumberFormat="1" applyFont="1" applyFill="1"/>
    <xf numFmtId="0" fontId="41" fillId="0" borderId="0" xfId="0" applyFont="1"/>
    <xf numFmtId="0" fontId="4" fillId="0" borderId="0" xfId="0" applyNumberFormat="1" applyFont="1" applyAlignment="1">
      <alignment wrapText="1"/>
    </xf>
    <xf numFmtId="11" fontId="4" fillId="0" borderId="0" xfId="0" applyNumberFormat="1" applyFont="1" applyAlignment="1">
      <alignment wrapText="1"/>
    </xf>
    <xf numFmtId="0" fontId="4" fillId="0" borderId="0" xfId="0" applyNumberFormat="1" applyFont="1"/>
    <xf numFmtId="3" fontId="4" fillId="0" borderId="0" xfId="0" applyNumberFormat="1" applyFont="1" applyAlignment="1">
      <alignment wrapText="1"/>
    </xf>
    <xf numFmtId="0" fontId="4" fillId="3" borderId="0" xfId="0" applyNumberFormat="1" applyFont="1" applyFill="1"/>
    <xf numFmtId="0" fontId="4" fillId="7" borderId="0" xfId="0" applyNumberFormat="1" applyFont="1" applyFill="1"/>
    <xf numFmtId="11" fontId="4" fillId="0" borderId="0" xfId="0" applyNumberFormat="1" applyFont="1"/>
  </cellXfs>
  <cellStyles count="28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9900"/>
      <rgbColor rgb="FF330099"/>
      <rgbColor rgb="FF808000"/>
      <rgbColor rgb="FF6600CC"/>
      <rgbColor rgb="FF009933"/>
      <rgbColor rgb="FFCC99CC"/>
      <rgbColor rgb="FFCC66FF"/>
      <rgbColor rgb="FF9999FF"/>
      <rgbColor rgb="FF993366"/>
      <rgbColor rgb="FFFFFFCC"/>
      <rgbColor rgb="FFCCFFFF"/>
      <rgbColor rgb="FF330066"/>
      <rgbColor rgb="FFFF66CC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99FF"/>
      <rgbColor rgb="FF3366FF"/>
      <rgbColor rgb="FF00CC33"/>
      <rgbColor rgb="FF99CC00"/>
      <rgbColor rgb="FFFFCC00"/>
      <rgbColor rgb="FFFF9900"/>
      <rgbColor rgb="FFFF3333"/>
      <rgbColor rgb="FF666699"/>
      <rgbColor rgb="FF70AD47"/>
      <rgbColor rgb="FF003366"/>
      <rgbColor rgb="FF00B050"/>
      <rgbColor rgb="FF111111"/>
      <rgbColor rgb="FF333300"/>
      <rgbColor rgb="FF993300"/>
      <rgbColor rgb="FF993366"/>
      <rgbColor rgb="FF66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Relationship Id="rId38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2"/>
  <sheetViews>
    <sheetView topLeftCell="C1" zoomScale="79" zoomScaleNormal="79" zoomScalePageLayoutView="79" workbookViewId="0">
      <selection activeCell="D1730" sqref="D1730"/>
    </sheetView>
  </sheetViews>
  <sheetFormatPr baseColWidth="10" defaultColWidth="8.83203125" defaultRowHeight="14" x14ac:dyDescent="0"/>
  <cols>
    <col min="1" max="1025" width="8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</row>
    <row r="2" spans="1:8">
      <c r="A2" t="s">
        <v>6</v>
      </c>
      <c r="B2" t="s">
        <v>7</v>
      </c>
      <c r="C2" t="s">
        <v>4</v>
      </c>
      <c r="D2" t="s">
        <v>8</v>
      </c>
      <c r="G2" t="s">
        <v>9</v>
      </c>
      <c r="H2" t="s">
        <v>10</v>
      </c>
    </row>
    <row r="3" spans="1:8">
      <c r="A3" t="s">
        <v>11</v>
      </c>
      <c r="B3" t="s">
        <v>7</v>
      </c>
      <c r="C3" t="s">
        <v>4</v>
      </c>
      <c r="D3" t="s">
        <v>8</v>
      </c>
      <c r="G3" t="s">
        <v>12</v>
      </c>
      <c r="H3" t="s">
        <v>13</v>
      </c>
    </row>
    <row r="4" spans="1:8">
      <c r="A4" t="s">
        <v>14</v>
      </c>
      <c r="B4" t="s">
        <v>7</v>
      </c>
      <c r="C4" t="s">
        <v>4</v>
      </c>
      <c r="D4" t="s">
        <v>8</v>
      </c>
      <c r="G4" t="s">
        <v>15</v>
      </c>
      <c r="H4" t="s">
        <v>16</v>
      </c>
    </row>
    <row r="5" spans="1:8">
      <c r="A5" t="s">
        <v>17</v>
      </c>
      <c r="B5" t="s">
        <v>7</v>
      </c>
      <c r="C5" t="s">
        <v>4</v>
      </c>
      <c r="D5" t="s">
        <v>8</v>
      </c>
      <c r="G5" t="s">
        <v>18</v>
      </c>
      <c r="H5" t="s">
        <v>19</v>
      </c>
    </row>
    <row r="6" spans="1:8">
      <c r="A6" t="s">
        <v>20</v>
      </c>
      <c r="B6" t="s">
        <v>7</v>
      </c>
      <c r="C6" t="s">
        <v>4</v>
      </c>
      <c r="D6" t="s">
        <v>8</v>
      </c>
    </row>
    <row r="7" spans="1:8">
      <c r="A7" t="s">
        <v>21</v>
      </c>
      <c r="B7" t="s">
        <v>7</v>
      </c>
      <c r="C7" t="s">
        <v>4</v>
      </c>
      <c r="D7" t="s">
        <v>8</v>
      </c>
    </row>
    <row r="8" spans="1:8">
      <c r="A8" t="s">
        <v>22</v>
      </c>
      <c r="B8" t="s">
        <v>7</v>
      </c>
      <c r="C8" t="s">
        <v>4</v>
      </c>
      <c r="D8" t="s">
        <v>8</v>
      </c>
    </row>
    <row r="9" spans="1:8">
      <c r="A9" t="s">
        <v>23</v>
      </c>
      <c r="B9" t="s">
        <v>7</v>
      </c>
      <c r="C9" t="s">
        <v>4</v>
      </c>
      <c r="D9" t="s">
        <v>8</v>
      </c>
    </row>
    <row r="10" spans="1:8">
      <c r="A10" t="s">
        <v>24</v>
      </c>
      <c r="B10" t="s">
        <v>7</v>
      </c>
      <c r="C10" t="s">
        <v>4</v>
      </c>
      <c r="D10" t="s">
        <v>8</v>
      </c>
    </row>
    <row r="11" spans="1:8">
      <c r="A11" t="s">
        <v>25</v>
      </c>
      <c r="B11" t="s">
        <v>7</v>
      </c>
      <c r="C11" t="s">
        <v>4</v>
      </c>
      <c r="D11" t="s">
        <v>8</v>
      </c>
    </row>
    <row r="12" spans="1:8">
      <c r="A12" t="s">
        <v>26</v>
      </c>
      <c r="B12" t="s">
        <v>7</v>
      </c>
      <c r="C12" t="s">
        <v>4</v>
      </c>
      <c r="D12" t="s">
        <v>8</v>
      </c>
    </row>
    <row r="13" spans="1:8">
      <c r="A13" t="s">
        <v>27</v>
      </c>
      <c r="B13" t="s">
        <v>7</v>
      </c>
      <c r="C13" t="s">
        <v>4</v>
      </c>
      <c r="D13" t="s">
        <v>8</v>
      </c>
    </row>
    <row r="14" spans="1:8">
      <c r="A14" t="s">
        <v>28</v>
      </c>
      <c r="B14" t="s">
        <v>7</v>
      </c>
      <c r="C14" t="s">
        <v>4</v>
      </c>
      <c r="D14" t="s">
        <v>8</v>
      </c>
    </row>
    <row r="15" spans="1:8">
      <c r="A15" t="s">
        <v>29</v>
      </c>
      <c r="B15" t="s">
        <v>7</v>
      </c>
      <c r="C15" t="s">
        <v>4</v>
      </c>
      <c r="D15" t="s">
        <v>8</v>
      </c>
    </row>
    <row r="16" spans="1:8">
      <c r="A16" t="s">
        <v>30</v>
      </c>
      <c r="B16" t="s">
        <v>7</v>
      </c>
      <c r="C16" t="s">
        <v>4</v>
      </c>
      <c r="D16" t="s">
        <v>8</v>
      </c>
    </row>
    <row r="17" spans="1:4">
      <c r="A17" t="s">
        <v>31</v>
      </c>
      <c r="B17" t="s">
        <v>7</v>
      </c>
      <c r="C17" t="s">
        <v>4</v>
      </c>
      <c r="D17" t="s">
        <v>8</v>
      </c>
    </row>
    <row r="18" spans="1:4">
      <c r="A18" t="s">
        <v>32</v>
      </c>
      <c r="B18" t="s">
        <v>7</v>
      </c>
      <c r="C18" t="s">
        <v>4</v>
      </c>
      <c r="D18" t="s">
        <v>8</v>
      </c>
    </row>
    <row r="19" spans="1:4">
      <c r="A19" t="s">
        <v>33</v>
      </c>
      <c r="B19" t="s">
        <v>7</v>
      </c>
      <c r="C19" t="s">
        <v>4</v>
      </c>
      <c r="D19" t="s">
        <v>8</v>
      </c>
    </row>
    <row r="20" spans="1:4">
      <c r="A20" t="s">
        <v>34</v>
      </c>
      <c r="B20" t="s">
        <v>7</v>
      </c>
      <c r="C20" t="s">
        <v>4</v>
      </c>
      <c r="D20" t="s">
        <v>8</v>
      </c>
    </row>
    <row r="21" spans="1:4">
      <c r="A21" t="s">
        <v>35</v>
      </c>
      <c r="B21" t="s">
        <v>7</v>
      </c>
      <c r="C21" t="s">
        <v>4</v>
      </c>
      <c r="D21" t="s">
        <v>8</v>
      </c>
    </row>
    <row r="22" spans="1:4">
      <c r="A22" t="s">
        <v>36</v>
      </c>
      <c r="B22" t="s">
        <v>7</v>
      </c>
      <c r="C22" t="s">
        <v>4</v>
      </c>
      <c r="D22" t="s">
        <v>8</v>
      </c>
    </row>
    <row r="23" spans="1:4">
      <c r="A23" t="s">
        <v>37</v>
      </c>
      <c r="B23" t="s">
        <v>7</v>
      </c>
      <c r="C23" t="s">
        <v>4</v>
      </c>
      <c r="D23" t="s">
        <v>8</v>
      </c>
    </row>
    <row r="24" spans="1:4">
      <c r="A24" t="s">
        <v>38</v>
      </c>
      <c r="B24" t="s">
        <v>7</v>
      </c>
      <c r="C24" t="s">
        <v>4</v>
      </c>
      <c r="D24" t="s">
        <v>8</v>
      </c>
    </row>
    <row r="25" spans="1:4">
      <c r="A25" t="s">
        <v>39</v>
      </c>
      <c r="B25" t="s">
        <v>7</v>
      </c>
      <c r="C25" t="s">
        <v>4</v>
      </c>
      <c r="D25" t="s">
        <v>8</v>
      </c>
    </row>
    <row r="26" spans="1:4">
      <c r="A26" t="s">
        <v>40</v>
      </c>
      <c r="B26" t="s">
        <v>7</v>
      </c>
      <c r="C26" t="s">
        <v>4</v>
      </c>
      <c r="D26" t="s">
        <v>8</v>
      </c>
    </row>
    <row r="27" spans="1:4">
      <c r="A27" t="s">
        <v>41</v>
      </c>
      <c r="B27" t="s">
        <v>7</v>
      </c>
      <c r="C27" t="s">
        <v>4</v>
      </c>
      <c r="D27" t="s">
        <v>8</v>
      </c>
    </row>
    <row r="28" spans="1:4">
      <c r="A28" t="s">
        <v>42</v>
      </c>
      <c r="B28" t="s">
        <v>7</v>
      </c>
      <c r="C28" t="s">
        <v>4</v>
      </c>
      <c r="D28" t="s">
        <v>8</v>
      </c>
    </row>
    <row r="29" spans="1:4">
      <c r="A29" t="s">
        <v>43</v>
      </c>
      <c r="B29" t="s">
        <v>7</v>
      </c>
      <c r="C29" t="s">
        <v>4</v>
      </c>
      <c r="D29" t="s">
        <v>8</v>
      </c>
    </row>
    <row r="30" spans="1:4">
      <c r="A30" t="s">
        <v>44</v>
      </c>
      <c r="B30" t="s">
        <v>7</v>
      </c>
      <c r="C30" t="s">
        <v>4</v>
      </c>
      <c r="D30" t="s">
        <v>8</v>
      </c>
    </row>
    <row r="31" spans="1:4">
      <c r="A31" t="s">
        <v>45</v>
      </c>
      <c r="B31" t="s">
        <v>7</v>
      </c>
      <c r="C31" t="s">
        <v>4</v>
      </c>
      <c r="D31" t="s">
        <v>8</v>
      </c>
    </row>
    <row r="32" spans="1:4">
      <c r="A32" t="s">
        <v>46</v>
      </c>
      <c r="B32" t="s">
        <v>7</v>
      </c>
      <c r="C32" t="s">
        <v>4</v>
      </c>
      <c r="D32" t="s">
        <v>8</v>
      </c>
    </row>
    <row r="33" spans="1:4">
      <c r="A33" t="s">
        <v>47</v>
      </c>
      <c r="B33" t="s">
        <v>48</v>
      </c>
      <c r="C33" t="s">
        <v>4</v>
      </c>
      <c r="D33" t="s">
        <v>8</v>
      </c>
    </row>
    <row r="34" spans="1:4">
      <c r="A34" t="s">
        <v>49</v>
      </c>
      <c r="B34" t="s">
        <v>48</v>
      </c>
      <c r="C34" t="s">
        <v>4</v>
      </c>
      <c r="D34" t="s">
        <v>8</v>
      </c>
    </row>
    <row r="35" spans="1:4">
      <c r="A35" t="s">
        <v>50</v>
      </c>
      <c r="B35" t="s">
        <v>7</v>
      </c>
      <c r="C35" t="s">
        <v>4</v>
      </c>
      <c r="D35" t="s">
        <v>8</v>
      </c>
    </row>
    <row r="36" spans="1:4">
      <c r="A36" t="s">
        <v>51</v>
      </c>
      <c r="B36" t="s">
        <v>7</v>
      </c>
      <c r="C36" t="s">
        <v>4</v>
      </c>
      <c r="D36" t="s">
        <v>8</v>
      </c>
    </row>
    <row r="37" spans="1:4">
      <c r="A37" t="s">
        <v>52</v>
      </c>
      <c r="B37" t="s">
        <v>7</v>
      </c>
      <c r="C37" t="s">
        <v>4</v>
      </c>
      <c r="D37" t="s">
        <v>8</v>
      </c>
    </row>
    <row r="38" spans="1:4">
      <c r="A38" t="s">
        <v>53</v>
      </c>
      <c r="B38" t="s">
        <v>7</v>
      </c>
      <c r="C38" t="s">
        <v>4</v>
      </c>
      <c r="D38" t="s">
        <v>8</v>
      </c>
    </row>
    <row r="39" spans="1:4">
      <c r="A39" t="s">
        <v>54</v>
      </c>
      <c r="B39" t="s">
        <v>7</v>
      </c>
      <c r="C39" t="s">
        <v>4</v>
      </c>
      <c r="D39" t="s">
        <v>8</v>
      </c>
    </row>
    <row r="40" spans="1:4">
      <c r="A40" t="s">
        <v>55</v>
      </c>
      <c r="B40" t="s">
        <v>7</v>
      </c>
      <c r="C40" t="s">
        <v>4</v>
      </c>
      <c r="D40" t="s">
        <v>8</v>
      </c>
    </row>
    <row r="41" spans="1:4">
      <c r="A41" t="s">
        <v>56</v>
      </c>
      <c r="B41" t="s">
        <v>7</v>
      </c>
      <c r="C41" t="s">
        <v>4</v>
      </c>
      <c r="D41" t="s">
        <v>8</v>
      </c>
    </row>
    <row r="42" spans="1:4">
      <c r="A42" t="s">
        <v>57</v>
      </c>
      <c r="B42" t="s">
        <v>7</v>
      </c>
      <c r="C42" t="s">
        <v>4</v>
      </c>
      <c r="D42" t="s">
        <v>8</v>
      </c>
    </row>
    <row r="43" spans="1:4">
      <c r="A43" t="s">
        <v>58</v>
      </c>
      <c r="B43" t="s">
        <v>7</v>
      </c>
      <c r="C43" t="s">
        <v>4</v>
      </c>
      <c r="D43" t="s">
        <v>8</v>
      </c>
    </row>
    <row r="44" spans="1:4">
      <c r="A44" t="s">
        <v>59</v>
      </c>
      <c r="B44" t="s">
        <v>7</v>
      </c>
      <c r="C44" t="s">
        <v>4</v>
      </c>
      <c r="D44" t="s">
        <v>8</v>
      </c>
    </row>
    <row r="45" spans="1:4">
      <c r="A45" t="s">
        <v>60</v>
      </c>
      <c r="B45" t="s">
        <v>7</v>
      </c>
      <c r="C45" t="s">
        <v>4</v>
      </c>
      <c r="D45" t="s">
        <v>8</v>
      </c>
    </row>
    <row r="46" spans="1:4">
      <c r="A46" t="s">
        <v>61</v>
      </c>
      <c r="B46" t="s">
        <v>7</v>
      </c>
      <c r="C46" t="s">
        <v>4</v>
      </c>
      <c r="D46" t="s">
        <v>8</v>
      </c>
    </row>
    <row r="47" spans="1:4">
      <c r="A47" t="s">
        <v>62</v>
      </c>
      <c r="B47" t="s">
        <v>7</v>
      </c>
      <c r="C47" t="s">
        <v>4</v>
      </c>
      <c r="D47" t="s">
        <v>8</v>
      </c>
    </row>
    <row r="48" spans="1:4">
      <c r="A48" t="s">
        <v>63</v>
      </c>
      <c r="B48" t="s">
        <v>7</v>
      </c>
      <c r="C48" t="s">
        <v>4</v>
      </c>
      <c r="D48" t="s">
        <v>8</v>
      </c>
    </row>
    <row r="49" spans="1:4">
      <c r="A49" t="s">
        <v>64</v>
      </c>
      <c r="B49" t="s">
        <v>48</v>
      </c>
      <c r="C49" t="s">
        <v>4</v>
      </c>
      <c r="D49" t="s">
        <v>8</v>
      </c>
    </row>
    <row r="50" spans="1:4">
      <c r="A50" t="s">
        <v>65</v>
      </c>
      <c r="B50" t="s">
        <v>48</v>
      </c>
      <c r="C50" t="s">
        <v>4</v>
      </c>
      <c r="D50" t="s">
        <v>8</v>
      </c>
    </row>
    <row r="51" spans="1:4">
      <c r="A51" t="s">
        <v>66</v>
      </c>
      <c r="B51" t="s">
        <v>48</v>
      </c>
      <c r="C51" t="s">
        <v>4</v>
      </c>
      <c r="D51" t="s">
        <v>8</v>
      </c>
    </row>
    <row r="52" spans="1:4">
      <c r="A52" t="s">
        <v>67</v>
      </c>
      <c r="B52" t="s">
        <v>48</v>
      </c>
      <c r="C52" t="s">
        <v>4</v>
      </c>
      <c r="D52" t="s">
        <v>8</v>
      </c>
    </row>
    <row r="53" spans="1:4">
      <c r="A53" t="s">
        <v>68</v>
      </c>
      <c r="B53" t="s">
        <v>7</v>
      </c>
      <c r="C53" t="s">
        <v>4</v>
      </c>
      <c r="D53" t="s">
        <v>8</v>
      </c>
    </row>
    <row r="54" spans="1:4">
      <c r="A54" t="s">
        <v>69</v>
      </c>
      <c r="B54" t="s">
        <v>7</v>
      </c>
      <c r="C54" t="s">
        <v>4</v>
      </c>
      <c r="D54" t="s">
        <v>8</v>
      </c>
    </row>
    <row r="55" spans="1:4">
      <c r="A55" t="s">
        <v>70</v>
      </c>
      <c r="B55" t="s">
        <v>48</v>
      </c>
      <c r="C55" t="s">
        <v>4</v>
      </c>
      <c r="D55" t="s">
        <v>8</v>
      </c>
    </row>
    <row r="56" spans="1:4">
      <c r="A56" t="s">
        <v>71</v>
      </c>
      <c r="B56" t="s">
        <v>48</v>
      </c>
      <c r="C56" t="s">
        <v>4</v>
      </c>
      <c r="D56" t="s">
        <v>8</v>
      </c>
    </row>
    <row r="57" spans="1:4">
      <c r="A57" t="s">
        <v>72</v>
      </c>
      <c r="B57" t="s">
        <v>48</v>
      </c>
      <c r="C57" t="s">
        <v>4</v>
      </c>
      <c r="D57" t="s">
        <v>8</v>
      </c>
    </row>
    <row r="58" spans="1:4">
      <c r="A58" t="s">
        <v>73</v>
      </c>
      <c r="B58" t="s">
        <v>48</v>
      </c>
      <c r="C58" t="s">
        <v>4</v>
      </c>
      <c r="D58" t="s">
        <v>8</v>
      </c>
    </row>
    <row r="59" spans="1:4">
      <c r="A59" t="s">
        <v>74</v>
      </c>
      <c r="B59" t="s">
        <v>48</v>
      </c>
      <c r="C59" t="s">
        <v>4</v>
      </c>
      <c r="D59" t="s">
        <v>8</v>
      </c>
    </row>
    <row r="60" spans="1:4">
      <c r="A60" t="s">
        <v>75</v>
      </c>
      <c r="B60" t="s">
        <v>48</v>
      </c>
      <c r="C60" t="s">
        <v>4</v>
      </c>
      <c r="D60" t="s">
        <v>8</v>
      </c>
    </row>
    <row r="61" spans="1:4">
      <c r="A61" t="s">
        <v>76</v>
      </c>
      <c r="B61" t="s">
        <v>48</v>
      </c>
      <c r="C61" t="s">
        <v>4</v>
      </c>
      <c r="D61" t="s">
        <v>8</v>
      </c>
    </row>
    <row r="62" spans="1:4">
      <c r="A62" t="s">
        <v>77</v>
      </c>
      <c r="B62" t="s">
        <v>48</v>
      </c>
      <c r="C62" t="s">
        <v>4</v>
      </c>
      <c r="D62" t="s">
        <v>8</v>
      </c>
    </row>
    <row r="63" spans="1:4">
      <c r="A63" t="s">
        <v>78</v>
      </c>
      <c r="B63" t="s">
        <v>48</v>
      </c>
      <c r="C63" t="s">
        <v>4</v>
      </c>
      <c r="D63" t="s">
        <v>8</v>
      </c>
    </row>
    <row r="64" spans="1:4">
      <c r="A64" t="s">
        <v>79</v>
      </c>
      <c r="B64" t="s">
        <v>48</v>
      </c>
      <c r="C64" t="s">
        <v>4</v>
      </c>
      <c r="D64" t="s">
        <v>8</v>
      </c>
    </row>
    <row r="65" spans="1:4">
      <c r="A65" t="s">
        <v>80</v>
      </c>
      <c r="B65" t="s">
        <v>48</v>
      </c>
      <c r="C65" t="s">
        <v>4</v>
      </c>
      <c r="D65" t="s">
        <v>8</v>
      </c>
    </row>
    <row r="66" spans="1:4">
      <c r="A66" t="s">
        <v>81</v>
      </c>
      <c r="B66" t="s">
        <v>48</v>
      </c>
      <c r="C66" t="s">
        <v>4</v>
      </c>
      <c r="D66" t="s">
        <v>8</v>
      </c>
    </row>
    <row r="67" spans="1:4">
      <c r="A67" t="s">
        <v>82</v>
      </c>
      <c r="B67" t="s">
        <v>48</v>
      </c>
      <c r="C67" t="s">
        <v>4</v>
      </c>
      <c r="D67" t="s">
        <v>8</v>
      </c>
    </row>
    <row r="68" spans="1:4">
      <c r="A68" t="s">
        <v>83</v>
      </c>
      <c r="B68" t="s">
        <v>48</v>
      </c>
      <c r="C68" t="s">
        <v>4</v>
      </c>
      <c r="D68" t="s">
        <v>8</v>
      </c>
    </row>
    <row r="69" spans="1:4">
      <c r="A69" t="s">
        <v>84</v>
      </c>
      <c r="B69" t="s">
        <v>48</v>
      </c>
      <c r="C69" t="s">
        <v>4</v>
      </c>
      <c r="D69" t="s">
        <v>8</v>
      </c>
    </row>
    <row r="70" spans="1:4">
      <c r="A70" t="s">
        <v>85</v>
      </c>
      <c r="B70" t="s">
        <v>48</v>
      </c>
      <c r="C70" t="s">
        <v>4</v>
      </c>
      <c r="D70" t="s">
        <v>8</v>
      </c>
    </row>
    <row r="71" spans="1:4">
      <c r="A71" t="s">
        <v>86</v>
      </c>
      <c r="B71" t="s">
        <v>48</v>
      </c>
      <c r="C71" t="s">
        <v>4</v>
      </c>
      <c r="D71" t="s">
        <v>8</v>
      </c>
    </row>
    <row r="72" spans="1:4">
      <c r="A72" t="s">
        <v>87</v>
      </c>
      <c r="B72" t="s">
        <v>48</v>
      </c>
      <c r="C72" t="s">
        <v>4</v>
      </c>
      <c r="D72" t="s">
        <v>8</v>
      </c>
    </row>
    <row r="73" spans="1:4">
      <c r="A73" t="s">
        <v>88</v>
      </c>
      <c r="B73" t="s">
        <v>48</v>
      </c>
      <c r="C73" t="s">
        <v>4</v>
      </c>
      <c r="D73" t="s">
        <v>8</v>
      </c>
    </row>
    <row r="74" spans="1:4">
      <c r="A74" t="s">
        <v>89</v>
      </c>
      <c r="B74" t="s">
        <v>48</v>
      </c>
      <c r="C74" t="s">
        <v>4</v>
      </c>
      <c r="D74" t="s">
        <v>8</v>
      </c>
    </row>
    <row r="75" spans="1:4">
      <c r="A75" t="s">
        <v>90</v>
      </c>
      <c r="B75" t="s">
        <v>48</v>
      </c>
      <c r="C75" t="s">
        <v>4</v>
      </c>
      <c r="D75" t="s">
        <v>8</v>
      </c>
    </row>
    <row r="76" spans="1:4">
      <c r="A76" t="s">
        <v>91</v>
      </c>
      <c r="B76" t="s">
        <v>48</v>
      </c>
      <c r="C76" t="s">
        <v>4</v>
      </c>
      <c r="D76" t="s">
        <v>8</v>
      </c>
    </row>
    <row r="77" spans="1:4">
      <c r="A77" t="s">
        <v>92</v>
      </c>
      <c r="B77" t="s">
        <v>48</v>
      </c>
      <c r="C77" t="s">
        <v>4</v>
      </c>
      <c r="D77" t="s">
        <v>8</v>
      </c>
    </row>
    <row r="78" spans="1:4">
      <c r="A78" t="s">
        <v>93</v>
      </c>
      <c r="B78" t="s">
        <v>48</v>
      </c>
      <c r="C78" t="s">
        <v>4</v>
      </c>
      <c r="D78" t="s">
        <v>8</v>
      </c>
    </row>
    <row r="79" spans="1:4">
      <c r="A79" t="s">
        <v>94</v>
      </c>
      <c r="B79" t="s">
        <v>48</v>
      </c>
      <c r="C79" t="s">
        <v>4</v>
      </c>
      <c r="D79" t="s">
        <v>8</v>
      </c>
    </row>
    <row r="80" spans="1:4">
      <c r="A80" t="s">
        <v>95</v>
      </c>
      <c r="B80" t="s">
        <v>48</v>
      </c>
      <c r="C80" t="s">
        <v>4</v>
      </c>
      <c r="D80" t="s">
        <v>8</v>
      </c>
    </row>
    <row r="81" spans="1:4">
      <c r="A81" t="s">
        <v>96</v>
      </c>
      <c r="B81" t="s">
        <v>48</v>
      </c>
      <c r="C81" t="s">
        <v>4</v>
      </c>
      <c r="D81" t="s">
        <v>8</v>
      </c>
    </row>
    <row r="82" spans="1:4">
      <c r="A82" t="s">
        <v>97</v>
      </c>
      <c r="B82" t="s">
        <v>48</v>
      </c>
      <c r="C82" t="s">
        <v>4</v>
      </c>
      <c r="D82" t="s">
        <v>8</v>
      </c>
    </row>
    <row r="83" spans="1:4">
      <c r="A83" t="s">
        <v>98</v>
      </c>
      <c r="B83" t="s">
        <v>48</v>
      </c>
      <c r="C83" t="s">
        <v>4</v>
      </c>
      <c r="D83" t="s">
        <v>8</v>
      </c>
    </row>
    <row r="84" spans="1:4">
      <c r="A84" t="s">
        <v>99</v>
      </c>
      <c r="B84" t="s">
        <v>48</v>
      </c>
      <c r="C84" t="s">
        <v>4</v>
      </c>
      <c r="D84" t="s">
        <v>8</v>
      </c>
    </row>
    <row r="85" spans="1:4">
      <c r="A85" t="s">
        <v>100</v>
      </c>
      <c r="B85" t="s">
        <v>48</v>
      </c>
      <c r="C85" t="s">
        <v>4</v>
      </c>
      <c r="D85" t="s">
        <v>8</v>
      </c>
    </row>
    <row r="86" spans="1:4">
      <c r="A86" t="s">
        <v>101</v>
      </c>
      <c r="B86" t="s">
        <v>48</v>
      </c>
      <c r="C86" t="s">
        <v>4</v>
      </c>
      <c r="D86" t="s">
        <v>8</v>
      </c>
    </row>
    <row r="87" spans="1:4">
      <c r="A87" t="s">
        <v>102</v>
      </c>
      <c r="B87" t="s">
        <v>48</v>
      </c>
      <c r="C87" t="s">
        <v>4</v>
      </c>
      <c r="D87" t="s">
        <v>8</v>
      </c>
    </row>
    <row r="88" spans="1:4">
      <c r="A88" t="s">
        <v>103</v>
      </c>
      <c r="B88" t="s">
        <v>48</v>
      </c>
      <c r="C88" t="s">
        <v>4</v>
      </c>
      <c r="D88" t="s">
        <v>8</v>
      </c>
    </row>
    <row r="89" spans="1:4">
      <c r="A89" t="s">
        <v>104</v>
      </c>
      <c r="B89" t="s">
        <v>48</v>
      </c>
      <c r="C89" t="s">
        <v>4</v>
      </c>
      <c r="D89" t="s">
        <v>8</v>
      </c>
    </row>
    <row r="90" spans="1:4">
      <c r="A90" t="s">
        <v>105</v>
      </c>
      <c r="B90" t="s">
        <v>48</v>
      </c>
      <c r="C90" t="s">
        <v>4</v>
      </c>
      <c r="D90" t="s">
        <v>8</v>
      </c>
    </row>
    <row r="91" spans="1:4">
      <c r="A91" t="s">
        <v>106</v>
      </c>
      <c r="B91" t="s">
        <v>48</v>
      </c>
      <c r="C91" t="s">
        <v>4</v>
      </c>
      <c r="D91" t="s">
        <v>8</v>
      </c>
    </row>
    <row r="92" spans="1:4">
      <c r="A92" t="s">
        <v>107</v>
      </c>
      <c r="B92" t="s">
        <v>108</v>
      </c>
      <c r="C92" t="s">
        <v>4</v>
      </c>
      <c r="D92" t="s">
        <v>8</v>
      </c>
    </row>
    <row r="93" spans="1:4">
      <c r="A93" t="s">
        <v>109</v>
      </c>
      <c r="B93" t="s">
        <v>108</v>
      </c>
      <c r="C93" t="s">
        <v>4</v>
      </c>
      <c r="D93" t="s">
        <v>8</v>
      </c>
    </row>
    <row r="94" spans="1:4">
      <c r="A94" t="s">
        <v>110</v>
      </c>
      <c r="B94" t="s">
        <v>108</v>
      </c>
      <c r="C94" t="s">
        <v>4</v>
      </c>
      <c r="D94" t="s">
        <v>8</v>
      </c>
    </row>
    <row r="95" spans="1:4">
      <c r="A95" t="s">
        <v>111</v>
      </c>
      <c r="B95" t="s">
        <v>108</v>
      </c>
      <c r="C95" t="s">
        <v>4</v>
      </c>
      <c r="D95" t="s">
        <v>8</v>
      </c>
    </row>
    <row r="96" spans="1:4">
      <c r="A96" t="s">
        <v>112</v>
      </c>
      <c r="B96" t="s">
        <v>108</v>
      </c>
      <c r="C96" t="s">
        <v>4</v>
      </c>
      <c r="D96" t="s">
        <v>8</v>
      </c>
    </row>
    <row r="97" spans="1:4">
      <c r="A97" t="s">
        <v>113</v>
      </c>
      <c r="B97" t="s">
        <v>108</v>
      </c>
      <c r="C97" t="s">
        <v>4</v>
      </c>
      <c r="D97" t="s">
        <v>8</v>
      </c>
    </row>
    <row r="98" spans="1:4">
      <c r="A98" t="s">
        <v>114</v>
      </c>
      <c r="B98" t="s">
        <v>108</v>
      </c>
      <c r="C98" t="s">
        <v>4</v>
      </c>
      <c r="D98" t="s">
        <v>8</v>
      </c>
    </row>
    <row r="99" spans="1:4">
      <c r="A99" t="s">
        <v>115</v>
      </c>
      <c r="B99" t="s">
        <v>108</v>
      </c>
      <c r="C99" t="s">
        <v>4</v>
      </c>
      <c r="D99" t="s">
        <v>8</v>
      </c>
    </row>
    <row r="100" spans="1:4">
      <c r="A100" t="s">
        <v>116</v>
      </c>
      <c r="B100" t="s">
        <v>48</v>
      </c>
      <c r="C100" t="s">
        <v>4</v>
      </c>
      <c r="D100" t="s">
        <v>8</v>
      </c>
    </row>
    <row r="101" spans="1:4">
      <c r="A101" t="s">
        <v>117</v>
      </c>
      <c r="B101" t="s">
        <v>48</v>
      </c>
      <c r="C101" t="s">
        <v>4</v>
      </c>
      <c r="D101" t="s">
        <v>8</v>
      </c>
    </row>
    <row r="102" spans="1:4">
      <c r="A102" t="s">
        <v>118</v>
      </c>
      <c r="B102" t="s">
        <v>48</v>
      </c>
      <c r="C102" t="s">
        <v>4</v>
      </c>
      <c r="D102" t="s">
        <v>8</v>
      </c>
    </row>
    <row r="103" spans="1:4">
      <c r="A103" t="s">
        <v>119</v>
      </c>
      <c r="B103" t="s">
        <v>48</v>
      </c>
      <c r="C103" t="s">
        <v>4</v>
      </c>
      <c r="D103" t="s">
        <v>8</v>
      </c>
    </row>
    <row r="104" spans="1:4">
      <c r="A104" t="s">
        <v>120</v>
      </c>
      <c r="B104" t="s">
        <v>48</v>
      </c>
      <c r="C104" t="s">
        <v>4</v>
      </c>
      <c r="D104" t="s">
        <v>8</v>
      </c>
    </row>
    <row r="105" spans="1:4">
      <c r="A105" t="s">
        <v>121</v>
      </c>
      <c r="B105" t="s">
        <v>122</v>
      </c>
      <c r="C105" t="s">
        <v>4</v>
      </c>
      <c r="D105" t="s">
        <v>8</v>
      </c>
    </row>
    <row r="106" spans="1:4">
      <c r="A106" t="s">
        <v>123</v>
      </c>
      <c r="B106" t="s">
        <v>122</v>
      </c>
      <c r="C106" t="s">
        <v>4</v>
      </c>
      <c r="D106" t="s">
        <v>8</v>
      </c>
    </row>
    <row r="107" spans="1:4">
      <c r="A107" t="s">
        <v>124</v>
      </c>
      <c r="B107" t="s">
        <v>122</v>
      </c>
      <c r="C107" t="s">
        <v>4</v>
      </c>
      <c r="D107" t="s">
        <v>8</v>
      </c>
    </row>
    <row r="108" spans="1:4">
      <c r="A108" t="s">
        <v>125</v>
      </c>
      <c r="B108" t="s">
        <v>122</v>
      </c>
      <c r="C108" t="s">
        <v>4</v>
      </c>
      <c r="D108" t="s">
        <v>8</v>
      </c>
    </row>
    <row r="109" spans="1:4">
      <c r="A109" t="s">
        <v>126</v>
      </c>
      <c r="B109" t="s">
        <v>122</v>
      </c>
      <c r="C109" t="s">
        <v>4</v>
      </c>
      <c r="D109" t="s">
        <v>8</v>
      </c>
    </row>
    <row r="110" spans="1:4">
      <c r="A110" t="s">
        <v>127</v>
      </c>
      <c r="B110" t="s">
        <v>122</v>
      </c>
      <c r="C110" t="s">
        <v>4</v>
      </c>
      <c r="D110" t="s">
        <v>8</v>
      </c>
    </row>
    <row r="111" spans="1:4">
      <c r="A111" t="s">
        <v>128</v>
      </c>
      <c r="B111" t="s">
        <v>122</v>
      </c>
      <c r="C111" t="s">
        <v>4</v>
      </c>
      <c r="D111" t="s">
        <v>8</v>
      </c>
    </row>
    <row r="112" spans="1:4">
      <c r="A112" t="s">
        <v>129</v>
      </c>
      <c r="B112" t="s">
        <v>122</v>
      </c>
      <c r="C112" t="s">
        <v>4</v>
      </c>
      <c r="D112" t="s">
        <v>8</v>
      </c>
    </row>
    <row r="113" spans="1:4">
      <c r="A113" t="s">
        <v>130</v>
      </c>
      <c r="B113" t="s">
        <v>122</v>
      </c>
      <c r="C113" t="s">
        <v>4</v>
      </c>
      <c r="D113" t="s">
        <v>8</v>
      </c>
    </row>
    <row r="114" spans="1:4">
      <c r="A114" t="s">
        <v>131</v>
      </c>
      <c r="B114" t="s">
        <v>122</v>
      </c>
      <c r="C114" t="s">
        <v>4</v>
      </c>
      <c r="D114" t="s">
        <v>8</v>
      </c>
    </row>
    <row r="115" spans="1:4">
      <c r="A115" t="s">
        <v>132</v>
      </c>
      <c r="B115" t="s">
        <v>122</v>
      </c>
      <c r="C115" t="s">
        <v>4</v>
      </c>
      <c r="D115" t="s">
        <v>8</v>
      </c>
    </row>
    <row r="116" spans="1:4">
      <c r="A116" t="s">
        <v>133</v>
      </c>
      <c r="B116" t="s">
        <v>122</v>
      </c>
      <c r="C116" t="s">
        <v>4</v>
      </c>
      <c r="D116" t="s">
        <v>8</v>
      </c>
    </row>
    <row r="117" spans="1:4">
      <c r="A117" t="s">
        <v>134</v>
      </c>
      <c r="B117" t="s">
        <v>108</v>
      </c>
      <c r="C117" t="s">
        <v>4</v>
      </c>
      <c r="D117" t="s">
        <v>8</v>
      </c>
    </row>
    <row r="118" spans="1:4">
      <c r="A118" t="s">
        <v>135</v>
      </c>
      <c r="B118" t="s">
        <v>108</v>
      </c>
      <c r="C118" t="s">
        <v>4</v>
      </c>
      <c r="D118" t="s">
        <v>8</v>
      </c>
    </row>
    <row r="119" spans="1:4">
      <c r="A119" t="s">
        <v>136</v>
      </c>
      <c r="B119" t="s">
        <v>108</v>
      </c>
      <c r="C119" t="s">
        <v>4</v>
      </c>
      <c r="D119" t="s">
        <v>8</v>
      </c>
    </row>
    <row r="120" spans="1:4">
      <c r="A120" t="s">
        <v>137</v>
      </c>
      <c r="B120" t="s">
        <v>108</v>
      </c>
      <c r="C120" t="s">
        <v>4</v>
      </c>
      <c r="D120" t="s">
        <v>8</v>
      </c>
    </row>
    <row r="121" spans="1:4">
      <c r="A121" t="s">
        <v>138</v>
      </c>
      <c r="B121" t="s">
        <v>108</v>
      </c>
      <c r="C121" t="s">
        <v>4</v>
      </c>
      <c r="D121" t="s">
        <v>8</v>
      </c>
    </row>
    <row r="122" spans="1:4">
      <c r="A122" t="s">
        <v>139</v>
      </c>
      <c r="B122" t="s">
        <v>108</v>
      </c>
      <c r="C122" t="s">
        <v>4</v>
      </c>
      <c r="D122" t="s">
        <v>8</v>
      </c>
    </row>
    <row r="123" spans="1:4">
      <c r="A123" t="s">
        <v>140</v>
      </c>
      <c r="B123" t="s">
        <v>108</v>
      </c>
      <c r="C123" t="s">
        <v>4</v>
      </c>
      <c r="D123" t="s">
        <v>8</v>
      </c>
    </row>
    <row r="124" spans="1:4">
      <c r="A124" t="s">
        <v>141</v>
      </c>
      <c r="B124" t="s">
        <v>108</v>
      </c>
      <c r="C124" t="s">
        <v>4</v>
      </c>
      <c r="D124" t="s">
        <v>8</v>
      </c>
    </row>
    <row r="125" spans="1:4">
      <c r="A125" t="s">
        <v>142</v>
      </c>
      <c r="B125" t="s">
        <v>108</v>
      </c>
      <c r="C125" t="s">
        <v>4</v>
      </c>
      <c r="D125" t="s">
        <v>8</v>
      </c>
    </row>
    <row r="126" spans="1:4">
      <c r="A126" t="s">
        <v>143</v>
      </c>
      <c r="B126" t="s">
        <v>108</v>
      </c>
      <c r="C126" t="s">
        <v>4</v>
      </c>
      <c r="D126" t="s">
        <v>8</v>
      </c>
    </row>
    <row r="127" spans="1:4">
      <c r="A127" t="s">
        <v>144</v>
      </c>
      <c r="B127" t="s">
        <v>108</v>
      </c>
      <c r="C127" t="s">
        <v>4</v>
      </c>
      <c r="D127" t="s">
        <v>8</v>
      </c>
    </row>
    <row r="128" spans="1:4">
      <c r="A128" t="s">
        <v>145</v>
      </c>
      <c r="B128" t="s">
        <v>108</v>
      </c>
      <c r="C128" t="s">
        <v>4</v>
      </c>
      <c r="D128" t="s">
        <v>8</v>
      </c>
    </row>
    <row r="129" spans="1:4">
      <c r="A129" t="s">
        <v>146</v>
      </c>
      <c r="B129" t="s">
        <v>108</v>
      </c>
      <c r="C129" t="s">
        <v>4</v>
      </c>
      <c r="D129" t="s">
        <v>8</v>
      </c>
    </row>
    <row r="130" spans="1:4">
      <c r="A130" t="s">
        <v>147</v>
      </c>
      <c r="B130" t="s">
        <v>108</v>
      </c>
      <c r="C130" t="s">
        <v>4</v>
      </c>
      <c r="D130" t="s">
        <v>8</v>
      </c>
    </row>
    <row r="131" spans="1:4">
      <c r="A131" t="s">
        <v>148</v>
      </c>
      <c r="B131" t="s">
        <v>108</v>
      </c>
      <c r="C131" t="s">
        <v>4</v>
      </c>
      <c r="D131" t="s">
        <v>8</v>
      </c>
    </row>
    <row r="132" spans="1:4">
      <c r="A132" t="s">
        <v>149</v>
      </c>
      <c r="B132" t="s">
        <v>108</v>
      </c>
      <c r="C132" t="s">
        <v>4</v>
      </c>
      <c r="D132" t="s">
        <v>8</v>
      </c>
    </row>
    <row r="133" spans="1:4">
      <c r="A133" t="s">
        <v>150</v>
      </c>
      <c r="B133" t="s">
        <v>122</v>
      </c>
      <c r="C133" t="s">
        <v>4</v>
      </c>
      <c r="D133" t="s">
        <v>8</v>
      </c>
    </row>
    <row r="134" spans="1:4">
      <c r="A134" t="s">
        <v>151</v>
      </c>
      <c r="B134" t="s">
        <v>108</v>
      </c>
      <c r="C134" t="s">
        <v>4</v>
      </c>
      <c r="D134" t="s">
        <v>8</v>
      </c>
    </row>
    <row r="135" spans="1:4">
      <c r="A135" t="s">
        <v>152</v>
      </c>
      <c r="B135" t="s">
        <v>108</v>
      </c>
      <c r="C135" t="s">
        <v>4</v>
      </c>
      <c r="D135" t="s">
        <v>8</v>
      </c>
    </row>
    <row r="136" spans="1:4">
      <c r="A136" t="s">
        <v>153</v>
      </c>
      <c r="B136" t="s">
        <v>108</v>
      </c>
      <c r="C136" t="s">
        <v>4</v>
      </c>
      <c r="D136" t="s">
        <v>8</v>
      </c>
    </row>
    <row r="137" spans="1:4">
      <c r="A137" t="s">
        <v>154</v>
      </c>
      <c r="B137" t="s">
        <v>108</v>
      </c>
      <c r="C137" t="s">
        <v>4</v>
      </c>
      <c r="D137" t="s">
        <v>8</v>
      </c>
    </row>
    <row r="138" spans="1:4">
      <c r="A138" t="s">
        <v>155</v>
      </c>
      <c r="B138" t="s">
        <v>108</v>
      </c>
      <c r="C138" t="s">
        <v>4</v>
      </c>
      <c r="D138" t="s">
        <v>8</v>
      </c>
    </row>
    <row r="139" spans="1:4">
      <c r="A139" t="s">
        <v>156</v>
      </c>
      <c r="B139" t="s">
        <v>108</v>
      </c>
      <c r="C139" t="s">
        <v>4</v>
      </c>
      <c r="D139" t="s">
        <v>8</v>
      </c>
    </row>
    <row r="140" spans="1:4">
      <c r="A140" t="s">
        <v>157</v>
      </c>
      <c r="B140" t="s">
        <v>108</v>
      </c>
      <c r="C140" t="s">
        <v>4</v>
      </c>
      <c r="D140" t="s">
        <v>8</v>
      </c>
    </row>
    <row r="141" spans="1:4">
      <c r="A141" t="s">
        <v>158</v>
      </c>
      <c r="B141" t="s">
        <v>108</v>
      </c>
      <c r="C141" t="s">
        <v>4</v>
      </c>
      <c r="D141" t="s">
        <v>8</v>
      </c>
    </row>
    <row r="142" spans="1:4">
      <c r="A142" t="s">
        <v>159</v>
      </c>
      <c r="B142" t="s">
        <v>108</v>
      </c>
      <c r="C142" t="s">
        <v>4</v>
      </c>
      <c r="D142" t="s">
        <v>8</v>
      </c>
    </row>
    <row r="143" spans="1:4">
      <c r="A143" t="s">
        <v>160</v>
      </c>
      <c r="B143" t="s">
        <v>108</v>
      </c>
      <c r="C143" t="s">
        <v>4</v>
      </c>
      <c r="D143" t="s">
        <v>8</v>
      </c>
    </row>
    <row r="144" spans="1:4">
      <c r="A144" t="s">
        <v>161</v>
      </c>
      <c r="B144" t="s">
        <v>108</v>
      </c>
      <c r="C144" t="s">
        <v>4</v>
      </c>
      <c r="D144" t="s">
        <v>8</v>
      </c>
    </row>
    <row r="145" spans="1:4">
      <c r="A145" t="s">
        <v>162</v>
      </c>
      <c r="B145" t="s">
        <v>108</v>
      </c>
      <c r="C145" t="s">
        <v>4</v>
      </c>
      <c r="D145" t="s">
        <v>8</v>
      </c>
    </row>
    <row r="146" spans="1:4">
      <c r="A146" t="s">
        <v>163</v>
      </c>
      <c r="B146" t="s">
        <v>108</v>
      </c>
      <c r="C146" t="s">
        <v>4</v>
      </c>
      <c r="D146" t="s">
        <v>8</v>
      </c>
    </row>
    <row r="147" spans="1:4">
      <c r="A147" t="s">
        <v>164</v>
      </c>
      <c r="B147" t="s">
        <v>122</v>
      </c>
      <c r="C147" t="s">
        <v>4</v>
      </c>
      <c r="D147" t="s">
        <v>8</v>
      </c>
    </row>
    <row r="148" spans="1:4">
      <c r="A148" t="s">
        <v>165</v>
      </c>
      <c r="B148" t="s">
        <v>122</v>
      </c>
      <c r="C148" t="s">
        <v>4</v>
      </c>
      <c r="D148" t="s">
        <v>8</v>
      </c>
    </row>
    <row r="149" spans="1:4">
      <c r="A149" t="s">
        <v>166</v>
      </c>
      <c r="B149" t="s">
        <v>122</v>
      </c>
      <c r="C149" t="s">
        <v>4</v>
      </c>
      <c r="D149" t="s">
        <v>8</v>
      </c>
    </row>
    <row r="150" spans="1:4">
      <c r="A150" t="s">
        <v>167</v>
      </c>
      <c r="B150" t="s">
        <v>122</v>
      </c>
      <c r="C150" t="s">
        <v>4</v>
      </c>
      <c r="D150" t="s">
        <v>8</v>
      </c>
    </row>
    <row r="151" spans="1:4">
      <c r="A151" t="s">
        <v>168</v>
      </c>
      <c r="B151" t="s">
        <v>122</v>
      </c>
      <c r="C151" t="s">
        <v>4</v>
      </c>
      <c r="D151" t="s">
        <v>8</v>
      </c>
    </row>
    <row r="152" spans="1:4">
      <c r="A152" t="s">
        <v>169</v>
      </c>
      <c r="B152" t="s">
        <v>122</v>
      </c>
      <c r="C152" t="s">
        <v>4</v>
      </c>
      <c r="D152" t="s">
        <v>8</v>
      </c>
    </row>
    <row r="153" spans="1:4">
      <c r="A153" t="s">
        <v>170</v>
      </c>
      <c r="B153" t="s">
        <v>122</v>
      </c>
      <c r="C153" t="s">
        <v>4</v>
      </c>
      <c r="D153" t="s">
        <v>8</v>
      </c>
    </row>
    <row r="154" spans="1:4">
      <c r="A154" t="s">
        <v>171</v>
      </c>
      <c r="B154" t="s">
        <v>122</v>
      </c>
      <c r="C154" t="s">
        <v>4</v>
      </c>
      <c r="D154" t="s">
        <v>8</v>
      </c>
    </row>
    <row r="155" spans="1:4">
      <c r="A155" t="s">
        <v>172</v>
      </c>
      <c r="B155" t="s">
        <v>122</v>
      </c>
      <c r="C155" t="s">
        <v>4</v>
      </c>
      <c r="D155" t="s">
        <v>8</v>
      </c>
    </row>
    <row r="156" spans="1:4">
      <c r="A156" t="s">
        <v>173</v>
      </c>
      <c r="B156" t="s">
        <v>122</v>
      </c>
      <c r="C156" t="s">
        <v>4</v>
      </c>
      <c r="D156" t="s">
        <v>8</v>
      </c>
    </row>
    <row r="157" spans="1:4">
      <c r="A157" t="s">
        <v>174</v>
      </c>
      <c r="B157" t="s">
        <v>122</v>
      </c>
      <c r="C157" t="s">
        <v>4</v>
      </c>
      <c r="D157" t="s">
        <v>8</v>
      </c>
    </row>
    <row r="158" spans="1:4">
      <c r="A158" t="s">
        <v>175</v>
      </c>
      <c r="B158" t="s">
        <v>122</v>
      </c>
      <c r="C158" t="s">
        <v>4</v>
      </c>
      <c r="D158" t="s">
        <v>8</v>
      </c>
    </row>
    <row r="159" spans="1:4">
      <c r="A159" t="s">
        <v>176</v>
      </c>
      <c r="B159" t="s">
        <v>122</v>
      </c>
      <c r="C159" t="s">
        <v>4</v>
      </c>
      <c r="D159" t="s">
        <v>8</v>
      </c>
    </row>
    <row r="160" spans="1:4">
      <c r="A160" t="s">
        <v>177</v>
      </c>
      <c r="B160" t="s">
        <v>122</v>
      </c>
      <c r="C160" t="s">
        <v>4</v>
      </c>
      <c r="D160" t="s">
        <v>8</v>
      </c>
    </row>
    <row r="161" spans="1:4">
      <c r="A161" t="s">
        <v>178</v>
      </c>
      <c r="B161" t="s">
        <v>122</v>
      </c>
      <c r="C161" t="s">
        <v>4</v>
      </c>
      <c r="D161" t="s">
        <v>8</v>
      </c>
    </row>
    <row r="162" spans="1:4">
      <c r="A162" t="s">
        <v>179</v>
      </c>
      <c r="B162" t="s">
        <v>108</v>
      </c>
      <c r="C162" t="s">
        <v>4</v>
      </c>
      <c r="D162" t="s">
        <v>8</v>
      </c>
    </row>
    <row r="163" spans="1:4">
      <c r="A163" t="s">
        <v>180</v>
      </c>
      <c r="B163" t="s">
        <v>108</v>
      </c>
      <c r="C163" t="s">
        <v>4</v>
      </c>
      <c r="D163" t="s">
        <v>8</v>
      </c>
    </row>
    <row r="164" spans="1:4">
      <c r="A164" t="s">
        <v>181</v>
      </c>
      <c r="B164" t="s">
        <v>108</v>
      </c>
      <c r="C164" t="s">
        <v>4</v>
      </c>
      <c r="D164" t="s">
        <v>8</v>
      </c>
    </row>
    <row r="165" spans="1:4">
      <c r="A165" t="s">
        <v>182</v>
      </c>
      <c r="B165" t="s">
        <v>108</v>
      </c>
      <c r="C165" t="s">
        <v>4</v>
      </c>
      <c r="D165" t="s">
        <v>8</v>
      </c>
    </row>
    <row r="166" spans="1:4">
      <c r="A166" t="s">
        <v>183</v>
      </c>
      <c r="B166" t="s">
        <v>108</v>
      </c>
      <c r="C166" t="s">
        <v>4</v>
      </c>
      <c r="D166" t="s">
        <v>8</v>
      </c>
    </row>
    <row r="167" spans="1:4">
      <c r="A167" t="s">
        <v>184</v>
      </c>
      <c r="B167" t="s">
        <v>48</v>
      </c>
      <c r="C167" t="s">
        <v>4</v>
      </c>
      <c r="D167" t="s">
        <v>8</v>
      </c>
    </row>
    <row r="168" spans="1:4">
      <c r="A168" t="s">
        <v>185</v>
      </c>
      <c r="B168" t="s">
        <v>122</v>
      </c>
      <c r="C168" t="s">
        <v>4</v>
      </c>
      <c r="D168" t="s">
        <v>8</v>
      </c>
    </row>
    <row r="169" spans="1:4">
      <c r="A169" t="s">
        <v>186</v>
      </c>
      <c r="B169" t="s">
        <v>122</v>
      </c>
      <c r="C169" t="s">
        <v>4</v>
      </c>
      <c r="D169" t="s">
        <v>8</v>
      </c>
    </row>
    <row r="170" spans="1:4">
      <c r="A170" t="s">
        <v>187</v>
      </c>
      <c r="B170" t="s">
        <v>122</v>
      </c>
      <c r="C170" t="s">
        <v>4</v>
      </c>
      <c r="D170" t="s">
        <v>8</v>
      </c>
    </row>
    <row r="171" spans="1:4">
      <c r="A171" t="s">
        <v>188</v>
      </c>
      <c r="B171" t="s">
        <v>122</v>
      </c>
      <c r="C171" t="s">
        <v>4</v>
      </c>
      <c r="D171" t="s">
        <v>8</v>
      </c>
    </row>
    <row r="172" spans="1:4">
      <c r="A172" t="s">
        <v>189</v>
      </c>
      <c r="B172" t="s">
        <v>122</v>
      </c>
      <c r="C172" t="s">
        <v>4</v>
      </c>
      <c r="D172" t="s">
        <v>8</v>
      </c>
    </row>
    <row r="173" spans="1:4">
      <c r="A173" t="s">
        <v>190</v>
      </c>
      <c r="B173" t="s">
        <v>122</v>
      </c>
      <c r="C173" t="s">
        <v>4</v>
      </c>
      <c r="D173" t="s">
        <v>8</v>
      </c>
    </row>
    <row r="174" spans="1:4">
      <c r="A174" t="s">
        <v>191</v>
      </c>
      <c r="B174" t="s">
        <v>122</v>
      </c>
      <c r="C174" t="s">
        <v>4</v>
      </c>
      <c r="D174" t="s">
        <v>8</v>
      </c>
    </row>
    <row r="175" spans="1:4">
      <c r="A175" t="s">
        <v>192</v>
      </c>
      <c r="B175" t="s">
        <v>122</v>
      </c>
      <c r="C175" t="s">
        <v>4</v>
      </c>
      <c r="D175" t="s">
        <v>8</v>
      </c>
    </row>
    <row r="176" spans="1:4">
      <c r="A176" t="s">
        <v>193</v>
      </c>
      <c r="B176" t="s">
        <v>194</v>
      </c>
      <c r="C176" t="s">
        <v>4</v>
      </c>
      <c r="D176" t="s">
        <v>8</v>
      </c>
    </row>
    <row r="177" spans="1:4">
      <c r="A177" t="s">
        <v>195</v>
      </c>
      <c r="B177" t="s">
        <v>194</v>
      </c>
      <c r="C177" t="s">
        <v>4</v>
      </c>
      <c r="D177" t="s">
        <v>8</v>
      </c>
    </row>
    <row r="178" spans="1:4">
      <c r="A178" t="s">
        <v>196</v>
      </c>
      <c r="B178" t="s">
        <v>194</v>
      </c>
      <c r="C178" t="s">
        <v>4</v>
      </c>
      <c r="D178" t="s">
        <v>8</v>
      </c>
    </row>
    <row r="179" spans="1:4">
      <c r="A179" t="s">
        <v>197</v>
      </c>
      <c r="B179" t="s">
        <v>194</v>
      </c>
      <c r="C179" t="s">
        <v>4</v>
      </c>
      <c r="D179" t="s">
        <v>8</v>
      </c>
    </row>
    <row r="180" spans="1:4">
      <c r="A180" t="s">
        <v>198</v>
      </c>
      <c r="B180" t="s">
        <v>194</v>
      </c>
      <c r="C180" t="s">
        <v>4</v>
      </c>
      <c r="D180" t="s">
        <v>8</v>
      </c>
    </row>
    <row r="181" spans="1:4">
      <c r="A181" t="s">
        <v>199</v>
      </c>
      <c r="B181" t="s">
        <v>194</v>
      </c>
      <c r="C181" t="s">
        <v>4</v>
      </c>
      <c r="D181" t="s">
        <v>8</v>
      </c>
    </row>
    <row r="182" spans="1:4">
      <c r="A182" t="s">
        <v>200</v>
      </c>
      <c r="B182" t="s">
        <v>194</v>
      </c>
      <c r="C182" t="s">
        <v>4</v>
      </c>
      <c r="D182" t="s">
        <v>8</v>
      </c>
    </row>
    <row r="183" spans="1:4">
      <c r="A183" t="s">
        <v>201</v>
      </c>
      <c r="B183" t="s">
        <v>194</v>
      </c>
      <c r="C183" t="s">
        <v>4</v>
      </c>
      <c r="D183" t="s">
        <v>8</v>
      </c>
    </row>
    <row r="184" spans="1:4">
      <c r="A184" t="s">
        <v>202</v>
      </c>
      <c r="B184" t="s">
        <v>194</v>
      </c>
      <c r="C184" t="s">
        <v>4</v>
      </c>
      <c r="D184" t="s">
        <v>8</v>
      </c>
    </row>
    <row r="185" spans="1:4">
      <c r="A185" t="s">
        <v>203</v>
      </c>
      <c r="B185" t="s">
        <v>194</v>
      </c>
      <c r="C185" t="s">
        <v>4</v>
      </c>
      <c r="D185" t="s">
        <v>8</v>
      </c>
    </row>
    <row r="186" spans="1:4">
      <c r="A186" t="s">
        <v>204</v>
      </c>
      <c r="B186" t="s">
        <v>194</v>
      </c>
      <c r="C186" t="s">
        <v>4</v>
      </c>
      <c r="D186" t="s">
        <v>8</v>
      </c>
    </row>
    <row r="187" spans="1:4">
      <c r="A187" t="s">
        <v>205</v>
      </c>
      <c r="B187" t="s">
        <v>194</v>
      </c>
      <c r="C187" t="s">
        <v>4</v>
      </c>
      <c r="D187" t="s">
        <v>8</v>
      </c>
    </row>
    <row r="188" spans="1:4">
      <c r="A188" t="s">
        <v>206</v>
      </c>
      <c r="B188" t="s">
        <v>194</v>
      </c>
      <c r="C188" t="s">
        <v>4</v>
      </c>
      <c r="D188" t="s">
        <v>8</v>
      </c>
    </row>
    <row r="189" spans="1:4">
      <c r="A189" t="s">
        <v>207</v>
      </c>
      <c r="B189" t="s">
        <v>194</v>
      </c>
      <c r="C189" t="s">
        <v>4</v>
      </c>
      <c r="D189" t="s">
        <v>8</v>
      </c>
    </row>
    <row r="190" spans="1:4">
      <c r="A190" t="s">
        <v>208</v>
      </c>
      <c r="B190" t="s">
        <v>194</v>
      </c>
      <c r="C190" t="s">
        <v>4</v>
      </c>
      <c r="D190" t="s">
        <v>8</v>
      </c>
    </row>
    <row r="191" spans="1:4">
      <c r="A191" t="s">
        <v>209</v>
      </c>
      <c r="B191" t="s">
        <v>194</v>
      </c>
      <c r="C191" t="s">
        <v>4</v>
      </c>
      <c r="D191" t="s">
        <v>8</v>
      </c>
    </row>
    <row r="192" spans="1:4">
      <c r="A192" t="s">
        <v>210</v>
      </c>
      <c r="B192" t="s">
        <v>194</v>
      </c>
      <c r="C192" t="s">
        <v>4</v>
      </c>
      <c r="D192" t="s">
        <v>8</v>
      </c>
    </row>
    <row r="193" spans="1:4">
      <c r="A193" t="s">
        <v>211</v>
      </c>
      <c r="B193" t="s">
        <v>194</v>
      </c>
      <c r="C193" t="s">
        <v>4</v>
      </c>
      <c r="D193" t="s">
        <v>8</v>
      </c>
    </row>
    <row r="194" spans="1:4">
      <c r="A194" t="s">
        <v>212</v>
      </c>
      <c r="B194" t="s">
        <v>194</v>
      </c>
      <c r="C194" t="s">
        <v>4</v>
      </c>
      <c r="D194" t="s">
        <v>8</v>
      </c>
    </row>
    <row r="195" spans="1:4">
      <c r="A195" t="s">
        <v>213</v>
      </c>
      <c r="B195" t="s">
        <v>194</v>
      </c>
      <c r="C195" t="s">
        <v>4</v>
      </c>
      <c r="D195" t="s">
        <v>8</v>
      </c>
    </row>
    <row r="196" spans="1:4">
      <c r="A196" t="s">
        <v>214</v>
      </c>
      <c r="B196" t="s">
        <v>194</v>
      </c>
      <c r="C196" t="s">
        <v>4</v>
      </c>
      <c r="D196" t="s">
        <v>8</v>
      </c>
    </row>
    <row r="197" spans="1:4">
      <c r="A197" t="s">
        <v>215</v>
      </c>
      <c r="B197" t="s">
        <v>194</v>
      </c>
      <c r="C197" t="s">
        <v>4</v>
      </c>
      <c r="D197" t="s">
        <v>8</v>
      </c>
    </row>
    <row r="198" spans="1:4">
      <c r="A198" t="s">
        <v>216</v>
      </c>
      <c r="B198" t="s">
        <v>194</v>
      </c>
      <c r="C198" t="s">
        <v>4</v>
      </c>
      <c r="D198" t="s">
        <v>8</v>
      </c>
    </row>
    <row r="199" spans="1:4">
      <c r="A199" t="s">
        <v>217</v>
      </c>
      <c r="B199" t="s">
        <v>194</v>
      </c>
      <c r="C199" t="s">
        <v>4</v>
      </c>
      <c r="D199" t="s">
        <v>8</v>
      </c>
    </row>
    <row r="200" spans="1:4">
      <c r="A200" t="s">
        <v>218</v>
      </c>
      <c r="B200" t="s">
        <v>194</v>
      </c>
      <c r="C200" t="s">
        <v>4</v>
      </c>
      <c r="D200" t="s">
        <v>8</v>
      </c>
    </row>
    <row r="201" spans="1:4">
      <c r="A201" t="s">
        <v>219</v>
      </c>
      <c r="B201" t="s">
        <v>220</v>
      </c>
      <c r="C201" t="s">
        <v>4</v>
      </c>
      <c r="D201" t="s">
        <v>8</v>
      </c>
    </row>
    <row r="202" spans="1:4">
      <c r="A202" t="s">
        <v>221</v>
      </c>
      <c r="B202" t="s">
        <v>220</v>
      </c>
      <c r="C202" t="s">
        <v>4</v>
      </c>
      <c r="D202" t="s">
        <v>8</v>
      </c>
    </row>
    <row r="203" spans="1:4">
      <c r="A203" t="s">
        <v>222</v>
      </c>
      <c r="B203" t="s">
        <v>220</v>
      </c>
      <c r="C203" t="s">
        <v>4</v>
      </c>
      <c r="D203" t="s">
        <v>8</v>
      </c>
    </row>
    <row r="204" spans="1:4">
      <c r="A204" t="s">
        <v>223</v>
      </c>
      <c r="B204" t="s">
        <v>220</v>
      </c>
      <c r="C204" t="s">
        <v>4</v>
      </c>
      <c r="D204" t="s">
        <v>8</v>
      </c>
    </row>
    <row r="205" spans="1:4">
      <c r="A205" t="s">
        <v>224</v>
      </c>
      <c r="B205" t="s">
        <v>220</v>
      </c>
      <c r="C205" t="s">
        <v>4</v>
      </c>
      <c r="D205" t="s">
        <v>8</v>
      </c>
    </row>
    <row r="206" spans="1:4">
      <c r="A206" t="s">
        <v>225</v>
      </c>
      <c r="B206" t="s">
        <v>220</v>
      </c>
      <c r="C206" t="s">
        <v>4</v>
      </c>
      <c r="D206" t="s">
        <v>8</v>
      </c>
    </row>
    <row r="207" spans="1:4">
      <c r="A207" t="s">
        <v>226</v>
      </c>
      <c r="B207" t="s">
        <v>220</v>
      </c>
      <c r="C207" t="s">
        <v>4</v>
      </c>
      <c r="D207" t="s">
        <v>8</v>
      </c>
    </row>
    <row r="208" spans="1:4">
      <c r="A208" t="s">
        <v>227</v>
      </c>
      <c r="B208" t="s">
        <v>220</v>
      </c>
      <c r="C208" t="s">
        <v>4</v>
      </c>
      <c r="D208" t="s">
        <v>8</v>
      </c>
    </row>
    <row r="209" spans="1:4">
      <c r="A209" t="s">
        <v>228</v>
      </c>
      <c r="B209" t="s">
        <v>194</v>
      </c>
      <c r="C209" t="s">
        <v>4</v>
      </c>
      <c r="D209" t="s">
        <v>8</v>
      </c>
    </row>
    <row r="210" spans="1:4">
      <c r="A210" t="s">
        <v>229</v>
      </c>
      <c r="B210" t="s">
        <v>194</v>
      </c>
      <c r="C210" t="s">
        <v>4</v>
      </c>
      <c r="D210" t="s">
        <v>8</v>
      </c>
    </row>
    <row r="211" spans="1:4">
      <c r="A211" t="s">
        <v>230</v>
      </c>
      <c r="B211" t="s">
        <v>194</v>
      </c>
      <c r="C211" t="s">
        <v>4</v>
      </c>
      <c r="D211" t="s">
        <v>8</v>
      </c>
    </row>
    <row r="212" spans="1:4">
      <c r="A212" t="s">
        <v>231</v>
      </c>
      <c r="B212" t="s">
        <v>194</v>
      </c>
      <c r="C212" t="s">
        <v>4</v>
      </c>
      <c r="D212" t="s">
        <v>8</v>
      </c>
    </row>
    <row r="213" spans="1:4">
      <c r="A213" t="s">
        <v>232</v>
      </c>
      <c r="B213" t="s">
        <v>194</v>
      </c>
      <c r="C213" t="s">
        <v>4</v>
      </c>
      <c r="D213" t="s">
        <v>8</v>
      </c>
    </row>
    <row r="214" spans="1:4">
      <c r="A214" t="s">
        <v>233</v>
      </c>
      <c r="B214" t="s">
        <v>194</v>
      </c>
      <c r="C214" t="s">
        <v>4</v>
      </c>
      <c r="D214" t="s">
        <v>8</v>
      </c>
    </row>
    <row r="215" spans="1:4">
      <c r="A215" t="s">
        <v>234</v>
      </c>
      <c r="B215" t="s">
        <v>194</v>
      </c>
      <c r="C215" t="s">
        <v>4</v>
      </c>
      <c r="D215" t="s">
        <v>8</v>
      </c>
    </row>
    <row r="216" spans="1:4">
      <c r="A216" t="s">
        <v>235</v>
      </c>
      <c r="B216" t="s">
        <v>194</v>
      </c>
      <c r="C216" t="s">
        <v>4</v>
      </c>
      <c r="D216" t="s">
        <v>8</v>
      </c>
    </row>
    <row r="217" spans="1:4">
      <c r="A217" t="s">
        <v>236</v>
      </c>
      <c r="B217" t="s">
        <v>194</v>
      </c>
      <c r="C217" t="s">
        <v>4</v>
      </c>
      <c r="D217" t="s">
        <v>8</v>
      </c>
    </row>
    <row r="218" spans="1:4">
      <c r="A218" t="s">
        <v>237</v>
      </c>
      <c r="B218" t="s">
        <v>194</v>
      </c>
      <c r="C218" t="s">
        <v>4</v>
      </c>
      <c r="D218" t="s">
        <v>8</v>
      </c>
    </row>
    <row r="219" spans="1:4">
      <c r="A219" t="s">
        <v>238</v>
      </c>
      <c r="B219" t="s">
        <v>194</v>
      </c>
      <c r="C219" t="s">
        <v>4</v>
      </c>
      <c r="D219" t="s">
        <v>8</v>
      </c>
    </row>
    <row r="220" spans="1:4">
      <c r="A220" t="s">
        <v>239</v>
      </c>
      <c r="B220" t="s">
        <v>194</v>
      </c>
      <c r="C220" t="s">
        <v>4</v>
      </c>
      <c r="D220" t="s">
        <v>8</v>
      </c>
    </row>
    <row r="221" spans="1:4">
      <c r="A221" t="s">
        <v>240</v>
      </c>
      <c r="B221" t="s">
        <v>194</v>
      </c>
      <c r="C221" t="s">
        <v>4</v>
      </c>
      <c r="D221" t="s">
        <v>8</v>
      </c>
    </row>
    <row r="222" spans="1:4">
      <c r="A222" t="s">
        <v>241</v>
      </c>
      <c r="B222" t="s">
        <v>194</v>
      </c>
      <c r="C222" t="s">
        <v>4</v>
      </c>
      <c r="D222" t="s">
        <v>8</v>
      </c>
    </row>
    <row r="223" spans="1:4">
      <c r="A223" t="s">
        <v>242</v>
      </c>
      <c r="B223" t="s">
        <v>194</v>
      </c>
      <c r="C223" t="s">
        <v>4</v>
      </c>
      <c r="D223" t="s">
        <v>8</v>
      </c>
    </row>
    <row r="224" spans="1:4">
      <c r="A224" t="s">
        <v>243</v>
      </c>
      <c r="B224" t="s">
        <v>194</v>
      </c>
      <c r="C224" t="s">
        <v>4</v>
      </c>
      <c r="D224" t="s">
        <v>8</v>
      </c>
    </row>
    <row r="225" spans="1:4">
      <c r="A225" t="s">
        <v>244</v>
      </c>
      <c r="B225" t="s">
        <v>194</v>
      </c>
      <c r="C225" t="s">
        <v>4</v>
      </c>
      <c r="D225" t="s">
        <v>8</v>
      </c>
    </row>
    <row r="226" spans="1:4">
      <c r="A226" t="s">
        <v>245</v>
      </c>
      <c r="B226" t="s">
        <v>194</v>
      </c>
      <c r="C226" t="s">
        <v>4</v>
      </c>
      <c r="D226" t="s">
        <v>8</v>
      </c>
    </row>
    <row r="227" spans="1:4">
      <c r="A227" t="s">
        <v>246</v>
      </c>
      <c r="B227" t="s">
        <v>194</v>
      </c>
      <c r="C227" t="s">
        <v>4</v>
      </c>
      <c r="D227" t="s">
        <v>8</v>
      </c>
    </row>
    <row r="228" spans="1:4">
      <c r="A228" t="s">
        <v>247</v>
      </c>
      <c r="B228" t="s">
        <v>194</v>
      </c>
      <c r="C228" t="s">
        <v>4</v>
      </c>
      <c r="D228" t="s">
        <v>8</v>
      </c>
    </row>
    <row r="229" spans="1:4">
      <c r="A229" t="s">
        <v>248</v>
      </c>
      <c r="B229" t="s">
        <v>194</v>
      </c>
      <c r="C229" t="s">
        <v>4</v>
      </c>
      <c r="D229" t="s">
        <v>8</v>
      </c>
    </row>
    <row r="230" spans="1:4">
      <c r="A230" t="s">
        <v>249</v>
      </c>
      <c r="B230" t="s">
        <v>194</v>
      </c>
      <c r="C230" t="s">
        <v>4</v>
      </c>
      <c r="D230" t="s">
        <v>8</v>
      </c>
    </row>
    <row r="231" spans="1:4">
      <c r="A231" t="s">
        <v>250</v>
      </c>
      <c r="B231" t="s">
        <v>194</v>
      </c>
      <c r="C231" t="s">
        <v>4</v>
      </c>
      <c r="D231" t="s">
        <v>8</v>
      </c>
    </row>
    <row r="232" spans="1:4">
      <c r="A232" t="s">
        <v>251</v>
      </c>
      <c r="B232" t="s">
        <v>194</v>
      </c>
      <c r="C232" t="s">
        <v>4</v>
      </c>
      <c r="D232" t="s">
        <v>8</v>
      </c>
    </row>
    <row r="233" spans="1:4">
      <c r="A233" t="s">
        <v>252</v>
      </c>
      <c r="B233" t="s">
        <v>194</v>
      </c>
      <c r="C233" t="s">
        <v>4</v>
      </c>
      <c r="D233" t="s">
        <v>8</v>
      </c>
    </row>
    <row r="234" spans="1:4">
      <c r="A234" t="s">
        <v>253</v>
      </c>
      <c r="B234" t="s">
        <v>194</v>
      </c>
      <c r="C234" t="s">
        <v>4</v>
      </c>
      <c r="D234" t="s">
        <v>8</v>
      </c>
    </row>
    <row r="235" spans="1:4">
      <c r="A235" t="s">
        <v>254</v>
      </c>
      <c r="B235" t="s">
        <v>194</v>
      </c>
      <c r="C235" t="s">
        <v>4</v>
      </c>
      <c r="D235" t="s">
        <v>8</v>
      </c>
    </row>
    <row r="236" spans="1:4">
      <c r="A236" t="s">
        <v>255</v>
      </c>
      <c r="B236" t="s">
        <v>194</v>
      </c>
      <c r="C236" t="s">
        <v>4</v>
      </c>
      <c r="D236" t="s">
        <v>8</v>
      </c>
    </row>
    <row r="237" spans="1:4">
      <c r="A237" t="s">
        <v>256</v>
      </c>
      <c r="B237" t="s">
        <v>194</v>
      </c>
      <c r="C237" t="s">
        <v>4</v>
      </c>
      <c r="D237" t="s">
        <v>8</v>
      </c>
    </row>
    <row r="238" spans="1:4">
      <c r="A238" t="s">
        <v>257</v>
      </c>
      <c r="B238" t="s">
        <v>194</v>
      </c>
      <c r="C238" t="s">
        <v>4</v>
      </c>
      <c r="D238" t="s">
        <v>8</v>
      </c>
    </row>
    <row r="239" spans="1:4">
      <c r="A239" t="s">
        <v>258</v>
      </c>
      <c r="B239" t="s">
        <v>220</v>
      </c>
      <c r="C239" t="s">
        <v>4</v>
      </c>
      <c r="D239" t="s">
        <v>8</v>
      </c>
    </row>
    <row r="240" spans="1:4">
      <c r="A240" t="s">
        <v>259</v>
      </c>
      <c r="B240" t="s">
        <v>220</v>
      </c>
      <c r="C240" t="s">
        <v>4</v>
      </c>
      <c r="D240" t="s">
        <v>8</v>
      </c>
    </row>
    <row r="241" spans="1:4">
      <c r="A241" t="s">
        <v>260</v>
      </c>
      <c r="B241" t="s">
        <v>220</v>
      </c>
      <c r="C241" t="s">
        <v>4</v>
      </c>
      <c r="D241" t="s">
        <v>8</v>
      </c>
    </row>
    <row r="242" spans="1:4">
      <c r="A242" t="s">
        <v>261</v>
      </c>
      <c r="B242" t="s">
        <v>220</v>
      </c>
      <c r="C242" t="s">
        <v>4</v>
      </c>
      <c r="D242" t="s">
        <v>8</v>
      </c>
    </row>
    <row r="243" spans="1:4">
      <c r="A243" t="s">
        <v>262</v>
      </c>
      <c r="B243" t="s">
        <v>220</v>
      </c>
      <c r="C243" t="s">
        <v>4</v>
      </c>
      <c r="D243" t="s">
        <v>8</v>
      </c>
    </row>
    <row r="244" spans="1:4">
      <c r="A244" t="s">
        <v>263</v>
      </c>
      <c r="B244" t="s">
        <v>220</v>
      </c>
      <c r="C244" t="s">
        <v>4</v>
      </c>
      <c r="D244" t="s">
        <v>8</v>
      </c>
    </row>
    <row r="245" spans="1:4">
      <c r="A245" t="s">
        <v>264</v>
      </c>
      <c r="B245" t="s">
        <v>220</v>
      </c>
      <c r="C245" t="s">
        <v>4</v>
      </c>
      <c r="D245" t="s">
        <v>8</v>
      </c>
    </row>
    <row r="246" spans="1:4">
      <c r="A246" t="s">
        <v>265</v>
      </c>
      <c r="B246" t="s">
        <v>220</v>
      </c>
      <c r="C246" t="s">
        <v>4</v>
      </c>
      <c r="D246" t="s">
        <v>8</v>
      </c>
    </row>
    <row r="247" spans="1:4">
      <c r="A247" t="s">
        <v>266</v>
      </c>
      <c r="B247" t="s">
        <v>220</v>
      </c>
      <c r="C247" t="s">
        <v>4</v>
      </c>
      <c r="D247" t="s">
        <v>8</v>
      </c>
    </row>
    <row r="248" spans="1:4">
      <c r="A248" t="s">
        <v>267</v>
      </c>
      <c r="B248" t="s">
        <v>220</v>
      </c>
      <c r="C248" t="s">
        <v>4</v>
      </c>
      <c r="D248" t="s">
        <v>8</v>
      </c>
    </row>
    <row r="249" spans="1:4">
      <c r="A249" t="s">
        <v>268</v>
      </c>
      <c r="B249" t="s">
        <v>220</v>
      </c>
      <c r="C249" t="s">
        <v>4</v>
      </c>
      <c r="D249" t="s">
        <v>8</v>
      </c>
    </row>
    <row r="250" spans="1:4">
      <c r="A250" t="s">
        <v>269</v>
      </c>
      <c r="B250" t="s">
        <v>220</v>
      </c>
      <c r="C250" t="s">
        <v>4</v>
      </c>
      <c r="D250" t="s">
        <v>8</v>
      </c>
    </row>
    <row r="251" spans="1:4">
      <c r="A251" t="s">
        <v>270</v>
      </c>
      <c r="B251" t="s">
        <v>220</v>
      </c>
      <c r="C251" t="s">
        <v>4</v>
      </c>
      <c r="D251" t="s">
        <v>8</v>
      </c>
    </row>
    <row r="252" spans="1:4">
      <c r="A252" t="s">
        <v>271</v>
      </c>
      <c r="B252" t="s">
        <v>220</v>
      </c>
      <c r="C252" t="s">
        <v>4</v>
      </c>
      <c r="D252" t="s">
        <v>8</v>
      </c>
    </row>
    <row r="253" spans="1:4">
      <c r="A253" t="s">
        <v>272</v>
      </c>
      <c r="B253" t="s">
        <v>220</v>
      </c>
      <c r="C253" t="s">
        <v>4</v>
      </c>
      <c r="D253" t="s">
        <v>8</v>
      </c>
    </row>
    <row r="254" spans="1:4">
      <c r="A254" t="s">
        <v>273</v>
      </c>
      <c r="B254" t="s">
        <v>220</v>
      </c>
      <c r="C254" t="s">
        <v>4</v>
      </c>
      <c r="D254" t="s">
        <v>8</v>
      </c>
    </row>
    <row r="255" spans="1:4">
      <c r="A255" t="s">
        <v>274</v>
      </c>
      <c r="B255" t="s">
        <v>220</v>
      </c>
      <c r="C255" t="s">
        <v>4</v>
      </c>
      <c r="D255" t="s">
        <v>8</v>
      </c>
    </row>
    <row r="256" spans="1:4">
      <c r="A256" t="s">
        <v>275</v>
      </c>
      <c r="B256" t="s">
        <v>220</v>
      </c>
      <c r="C256" t="s">
        <v>4</v>
      </c>
      <c r="D256" t="s">
        <v>8</v>
      </c>
    </row>
    <row r="257" spans="1:4">
      <c r="A257" t="s">
        <v>276</v>
      </c>
      <c r="B257" t="s">
        <v>220</v>
      </c>
      <c r="C257" t="s">
        <v>4</v>
      </c>
      <c r="D257" t="s">
        <v>8</v>
      </c>
    </row>
    <row r="258" spans="1:4">
      <c r="A258" t="s">
        <v>277</v>
      </c>
      <c r="B258" t="s">
        <v>220</v>
      </c>
      <c r="C258" t="s">
        <v>4</v>
      </c>
      <c r="D258" t="s">
        <v>8</v>
      </c>
    </row>
    <row r="259" spans="1:4">
      <c r="A259" t="s">
        <v>278</v>
      </c>
      <c r="B259" t="s">
        <v>220</v>
      </c>
      <c r="C259" t="s">
        <v>4</v>
      </c>
      <c r="D259" t="s">
        <v>8</v>
      </c>
    </row>
    <row r="260" spans="1:4">
      <c r="A260" t="s">
        <v>279</v>
      </c>
      <c r="B260" t="s">
        <v>220</v>
      </c>
      <c r="C260" t="s">
        <v>4</v>
      </c>
      <c r="D260" t="s">
        <v>8</v>
      </c>
    </row>
    <row r="261" spans="1:4">
      <c r="A261" t="s">
        <v>280</v>
      </c>
      <c r="B261" t="s">
        <v>220</v>
      </c>
      <c r="C261" t="s">
        <v>4</v>
      </c>
      <c r="D261" t="s">
        <v>8</v>
      </c>
    </row>
    <row r="262" spans="1:4">
      <c r="A262" t="s">
        <v>281</v>
      </c>
      <c r="B262" t="s">
        <v>220</v>
      </c>
      <c r="C262" t="s">
        <v>4</v>
      </c>
      <c r="D262" t="s">
        <v>8</v>
      </c>
    </row>
    <row r="263" spans="1:4">
      <c r="A263" t="s">
        <v>282</v>
      </c>
      <c r="B263" t="s">
        <v>220</v>
      </c>
      <c r="C263" t="s">
        <v>4</v>
      </c>
      <c r="D263" t="s">
        <v>8</v>
      </c>
    </row>
    <row r="264" spans="1:4">
      <c r="A264" t="s">
        <v>283</v>
      </c>
      <c r="B264" t="s">
        <v>220</v>
      </c>
      <c r="C264" t="s">
        <v>4</v>
      </c>
      <c r="D264" t="s">
        <v>8</v>
      </c>
    </row>
    <row r="265" spans="1:4">
      <c r="A265" t="s">
        <v>284</v>
      </c>
      <c r="B265" t="s">
        <v>220</v>
      </c>
      <c r="C265" t="s">
        <v>4</v>
      </c>
      <c r="D265" t="s">
        <v>8</v>
      </c>
    </row>
    <row r="266" spans="1:4">
      <c r="A266" t="s">
        <v>285</v>
      </c>
      <c r="B266" t="s">
        <v>220</v>
      </c>
      <c r="C266" t="s">
        <v>4</v>
      </c>
      <c r="D266" t="s">
        <v>8</v>
      </c>
    </row>
    <row r="267" spans="1:4">
      <c r="A267" t="s">
        <v>286</v>
      </c>
      <c r="B267" t="s">
        <v>220</v>
      </c>
      <c r="C267" t="s">
        <v>4</v>
      </c>
      <c r="D267" t="s">
        <v>8</v>
      </c>
    </row>
    <row r="268" spans="1:4">
      <c r="A268" t="s">
        <v>287</v>
      </c>
      <c r="B268" t="s">
        <v>220</v>
      </c>
      <c r="C268" t="s">
        <v>4</v>
      </c>
      <c r="D268" t="s">
        <v>8</v>
      </c>
    </row>
    <row r="269" spans="1:4">
      <c r="A269" t="s">
        <v>288</v>
      </c>
      <c r="B269" t="s">
        <v>220</v>
      </c>
      <c r="C269" t="s">
        <v>4</v>
      </c>
      <c r="D269" t="s">
        <v>8</v>
      </c>
    </row>
    <row r="270" spans="1:4">
      <c r="A270" t="s">
        <v>289</v>
      </c>
      <c r="B270" t="s">
        <v>220</v>
      </c>
      <c r="C270" t="s">
        <v>4</v>
      </c>
      <c r="D270" t="s">
        <v>8</v>
      </c>
    </row>
    <row r="271" spans="1:4">
      <c r="A271" t="s">
        <v>290</v>
      </c>
      <c r="B271" t="s">
        <v>220</v>
      </c>
      <c r="C271" t="s">
        <v>4</v>
      </c>
      <c r="D271" t="s">
        <v>8</v>
      </c>
    </row>
    <row r="272" spans="1:4">
      <c r="A272" t="s">
        <v>291</v>
      </c>
      <c r="B272" t="s">
        <v>220</v>
      </c>
      <c r="C272" t="s">
        <v>4</v>
      </c>
      <c r="D272" t="s">
        <v>8</v>
      </c>
    </row>
    <row r="273" spans="1:4">
      <c r="A273" t="s">
        <v>292</v>
      </c>
      <c r="B273" t="s">
        <v>220</v>
      </c>
      <c r="C273" t="s">
        <v>4</v>
      </c>
      <c r="D273" t="s">
        <v>8</v>
      </c>
    </row>
    <row r="274" spans="1:4">
      <c r="A274" t="s">
        <v>293</v>
      </c>
      <c r="B274" t="s">
        <v>220</v>
      </c>
      <c r="C274" t="s">
        <v>4</v>
      </c>
      <c r="D274" t="s">
        <v>8</v>
      </c>
    </row>
    <row r="275" spans="1:4">
      <c r="A275" t="s">
        <v>294</v>
      </c>
      <c r="B275" t="s">
        <v>220</v>
      </c>
      <c r="C275" t="s">
        <v>4</v>
      </c>
      <c r="D275" t="s">
        <v>8</v>
      </c>
    </row>
    <row r="276" spans="1:4">
      <c r="A276" t="s">
        <v>295</v>
      </c>
      <c r="B276" t="s">
        <v>220</v>
      </c>
      <c r="C276" t="s">
        <v>4</v>
      </c>
      <c r="D276" t="s">
        <v>8</v>
      </c>
    </row>
    <row r="277" spans="1:4">
      <c r="A277" t="s">
        <v>296</v>
      </c>
      <c r="B277" t="s">
        <v>220</v>
      </c>
      <c r="C277" t="s">
        <v>4</v>
      </c>
      <c r="D277" t="s">
        <v>8</v>
      </c>
    </row>
    <row r="278" spans="1:4">
      <c r="A278" t="s">
        <v>297</v>
      </c>
      <c r="B278" t="s">
        <v>220</v>
      </c>
      <c r="C278" t="s">
        <v>4</v>
      </c>
      <c r="D278" t="s">
        <v>8</v>
      </c>
    </row>
    <row r="279" spans="1:4">
      <c r="A279" t="s">
        <v>298</v>
      </c>
      <c r="B279" t="s">
        <v>299</v>
      </c>
      <c r="C279" t="s">
        <v>4</v>
      </c>
      <c r="D279" t="s">
        <v>8</v>
      </c>
    </row>
    <row r="280" spans="1:4">
      <c r="A280" t="s">
        <v>300</v>
      </c>
      <c r="B280" t="s">
        <v>299</v>
      </c>
      <c r="C280" t="s">
        <v>4</v>
      </c>
      <c r="D280" t="s">
        <v>8</v>
      </c>
    </row>
    <row r="281" spans="1:4">
      <c r="A281" t="s">
        <v>301</v>
      </c>
      <c r="B281" t="s">
        <v>299</v>
      </c>
      <c r="C281" t="s">
        <v>4</v>
      </c>
      <c r="D281" t="s">
        <v>8</v>
      </c>
    </row>
    <row r="282" spans="1:4">
      <c r="A282" t="s">
        <v>302</v>
      </c>
      <c r="B282" t="s">
        <v>299</v>
      </c>
      <c r="C282" t="s">
        <v>4</v>
      </c>
      <c r="D282" t="s">
        <v>8</v>
      </c>
    </row>
    <row r="283" spans="1:4">
      <c r="A283" t="s">
        <v>303</v>
      </c>
      <c r="B283" t="s">
        <v>299</v>
      </c>
      <c r="C283" t="s">
        <v>4</v>
      </c>
      <c r="D283" t="s">
        <v>8</v>
      </c>
    </row>
    <row r="284" spans="1:4">
      <c r="A284" t="s">
        <v>304</v>
      </c>
      <c r="B284" t="s">
        <v>299</v>
      </c>
      <c r="C284" t="s">
        <v>4</v>
      </c>
      <c r="D284" t="s">
        <v>8</v>
      </c>
    </row>
    <row r="285" spans="1:4">
      <c r="A285" t="s">
        <v>305</v>
      </c>
      <c r="B285" t="s">
        <v>299</v>
      </c>
      <c r="C285" t="s">
        <v>4</v>
      </c>
      <c r="D285" t="s">
        <v>8</v>
      </c>
    </row>
    <row r="286" spans="1:4">
      <c r="A286" t="s">
        <v>306</v>
      </c>
      <c r="B286" t="s">
        <v>299</v>
      </c>
      <c r="C286" t="s">
        <v>4</v>
      </c>
      <c r="D286" t="s">
        <v>8</v>
      </c>
    </row>
    <row r="287" spans="1:4">
      <c r="A287" t="s">
        <v>307</v>
      </c>
      <c r="B287" t="s">
        <v>299</v>
      </c>
      <c r="C287" t="s">
        <v>4</v>
      </c>
      <c r="D287" t="s">
        <v>8</v>
      </c>
    </row>
    <row r="288" spans="1:4">
      <c r="A288" t="s">
        <v>308</v>
      </c>
      <c r="B288" t="s">
        <v>299</v>
      </c>
      <c r="C288" t="s">
        <v>4</v>
      </c>
      <c r="D288" t="s">
        <v>8</v>
      </c>
    </row>
    <row r="289" spans="1:4">
      <c r="A289" t="s">
        <v>309</v>
      </c>
      <c r="B289" t="s">
        <v>299</v>
      </c>
      <c r="C289" t="s">
        <v>4</v>
      </c>
      <c r="D289" t="s">
        <v>8</v>
      </c>
    </row>
    <row r="290" spans="1:4">
      <c r="A290" t="s">
        <v>310</v>
      </c>
      <c r="B290" t="s">
        <v>299</v>
      </c>
      <c r="C290" t="s">
        <v>4</v>
      </c>
      <c r="D290" t="s">
        <v>8</v>
      </c>
    </row>
    <row r="291" spans="1:4">
      <c r="A291" t="s">
        <v>311</v>
      </c>
      <c r="B291" t="s">
        <v>299</v>
      </c>
      <c r="C291" t="s">
        <v>4</v>
      </c>
      <c r="D291" t="s">
        <v>8</v>
      </c>
    </row>
    <row r="292" spans="1:4">
      <c r="A292" t="s">
        <v>312</v>
      </c>
      <c r="B292" t="s">
        <v>299</v>
      </c>
      <c r="C292" t="s">
        <v>4</v>
      </c>
      <c r="D292" t="s">
        <v>8</v>
      </c>
    </row>
    <row r="293" spans="1:4">
      <c r="A293" t="s">
        <v>313</v>
      </c>
      <c r="B293" t="s">
        <v>299</v>
      </c>
      <c r="C293" t="s">
        <v>4</v>
      </c>
      <c r="D293" t="s">
        <v>8</v>
      </c>
    </row>
    <row r="294" spans="1:4">
      <c r="A294" t="s">
        <v>314</v>
      </c>
      <c r="B294" t="s">
        <v>299</v>
      </c>
      <c r="C294" t="s">
        <v>4</v>
      </c>
      <c r="D294" t="s">
        <v>8</v>
      </c>
    </row>
    <row r="295" spans="1:4">
      <c r="A295" t="s">
        <v>315</v>
      </c>
      <c r="B295" t="s">
        <v>299</v>
      </c>
      <c r="C295" t="s">
        <v>4</v>
      </c>
      <c r="D295" t="s">
        <v>8</v>
      </c>
    </row>
    <row r="296" spans="1:4">
      <c r="A296" t="s">
        <v>316</v>
      </c>
      <c r="B296" t="s">
        <v>299</v>
      </c>
      <c r="C296" t="s">
        <v>4</v>
      </c>
      <c r="D296" t="s">
        <v>8</v>
      </c>
    </row>
    <row r="297" spans="1:4">
      <c r="A297" t="s">
        <v>317</v>
      </c>
      <c r="B297" t="s">
        <v>299</v>
      </c>
      <c r="C297" t="s">
        <v>4</v>
      </c>
      <c r="D297" t="s">
        <v>8</v>
      </c>
    </row>
    <row r="298" spans="1:4">
      <c r="A298" t="s">
        <v>318</v>
      </c>
      <c r="B298" t="s">
        <v>299</v>
      </c>
      <c r="C298" t="s">
        <v>4</v>
      </c>
      <c r="D298" t="s">
        <v>8</v>
      </c>
    </row>
    <row r="299" spans="1:4">
      <c r="A299" t="s">
        <v>319</v>
      </c>
      <c r="B299" t="s">
        <v>299</v>
      </c>
      <c r="C299" t="s">
        <v>4</v>
      </c>
      <c r="D299" t="s">
        <v>8</v>
      </c>
    </row>
    <row r="300" spans="1:4">
      <c r="A300" t="s">
        <v>320</v>
      </c>
      <c r="B300" t="s">
        <v>299</v>
      </c>
      <c r="C300" t="s">
        <v>4</v>
      </c>
      <c r="D300" t="s">
        <v>8</v>
      </c>
    </row>
    <row r="301" spans="1:4">
      <c r="A301" t="s">
        <v>321</v>
      </c>
      <c r="B301" t="s">
        <v>299</v>
      </c>
      <c r="C301" t="s">
        <v>4</v>
      </c>
      <c r="D301" t="s">
        <v>8</v>
      </c>
    </row>
    <row r="302" spans="1:4">
      <c r="A302" t="s">
        <v>322</v>
      </c>
      <c r="B302" t="s">
        <v>299</v>
      </c>
      <c r="C302" t="s">
        <v>4</v>
      </c>
      <c r="D302" t="s">
        <v>8</v>
      </c>
    </row>
    <row r="303" spans="1:4">
      <c r="A303" t="s">
        <v>323</v>
      </c>
      <c r="B303" t="s">
        <v>299</v>
      </c>
      <c r="C303" t="s">
        <v>4</v>
      </c>
      <c r="D303" t="s">
        <v>8</v>
      </c>
    </row>
    <row r="304" spans="1:4">
      <c r="A304" t="s">
        <v>324</v>
      </c>
      <c r="B304" t="s">
        <v>299</v>
      </c>
      <c r="C304" t="s">
        <v>4</v>
      </c>
      <c r="D304" t="s">
        <v>8</v>
      </c>
    </row>
    <row r="305" spans="1:4">
      <c r="A305" t="s">
        <v>325</v>
      </c>
      <c r="B305" t="s">
        <v>326</v>
      </c>
      <c r="C305" t="s">
        <v>9</v>
      </c>
      <c r="D305" t="s">
        <v>8</v>
      </c>
    </row>
    <row r="306" spans="1:4">
      <c r="A306" t="s">
        <v>327</v>
      </c>
      <c r="B306" t="s">
        <v>326</v>
      </c>
      <c r="C306" t="s">
        <v>9</v>
      </c>
      <c r="D306" t="s">
        <v>8</v>
      </c>
    </row>
    <row r="307" spans="1:4">
      <c r="A307" t="s">
        <v>328</v>
      </c>
      <c r="B307" t="s">
        <v>326</v>
      </c>
      <c r="C307" t="s">
        <v>9</v>
      </c>
      <c r="D307" t="s">
        <v>8</v>
      </c>
    </row>
    <row r="308" spans="1:4">
      <c r="A308" t="s">
        <v>329</v>
      </c>
      <c r="B308" t="s">
        <v>326</v>
      </c>
      <c r="C308" t="s">
        <v>9</v>
      </c>
      <c r="D308" t="s">
        <v>8</v>
      </c>
    </row>
    <row r="309" spans="1:4">
      <c r="A309" t="s">
        <v>330</v>
      </c>
      <c r="B309" t="s">
        <v>326</v>
      </c>
      <c r="C309" t="s">
        <v>9</v>
      </c>
      <c r="D309" t="s">
        <v>8</v>
      </c>
    </row>
    <row r="310" spans="1:4">
      <c r="A310" t="s">
        <v>331</v>
      </c>
      <c r="B310" t="s">
        <v>326</v>
      </c>
      <c r="C310" t="s">
        <v>9</v>
      </c>
      <c r="D310" t="s">
        <v>8</v>
      </c>
    </row>
    <row r="311" spans="1:4">
      <c r="A311" t="s">
        <v>332</v>
      </c>
      <c r="B311" t="s">
        <v>326</v>
      </c>
      <c r="C311" t="s">
        <v>9</v>
      </c>
      <c r="D311" t="s">
        <v>8</v>
      </c>
    </row>
    <row r="312" spans="1:4">
      <c r="A312" t="s">
        <v>333</v>
      </c>
      <c r="B312" t="s">
        <v>326</v>
      </c>
      <c r="C312" t="s">
        <v>9</v>
      </c>
      <c r="D312" t="s">
        <v>8</v>
      </c>
    </row>
    <row r="313" spans="1:4">
      <c r="A313" t="s">
        <v>334</v>
      </c>
      <c r="B313" t="s">
        <v>326</v>
      </c>
      <c r="C313" t="s">
        <v>9</v>
      </c>
      <c r="D313" t="s">
        <v>8</v>
      </c>
    </row>
    <row r="314" spans="1:4">
      <c r="A314" t="s">
        <v>335</v>
      </c>
      <c r="B314" t="s">
        <v>326</v>
      </c>
      <c r="C314" t="s">
        <v>9</v>
      </c>
      <c r="D314" t="s">
        <v>8</v>
      </c>
    </row>
    <row r="315" spans="1:4">
      <c r="A315" t="s">
        <v>336</v>
      </c>
      <c r="B315" t="s">
        <v>326</v>
      </c>
      <c r="C315" t="s">
        <v>9</v>
      </c>
      <c r="D315" t="s">
        <v>8</v>
      </c>
    </row>
    <row r="316" spans="1:4">
      <c r="A316" t="s">
        <v>337</v>
      </c>
      <c r="B316" t="s">
        <v>326</v>
      </c>
      <c r="C316" t="s">
        <v>9</v>
      </c>
      <c r="D316" t="s">
        <v>8</v>
      </c>
    </row>
    <row r="317" spans="1:4">
      <c r="A317" t="s">
        <v>338</v>
      </c>
      <c r="B317" t="s">
        <v>326</v>
      </c>
      <c r="C317" t="s">
        <v>9</v>
      </c>
      <c r="D317" t="s">
        <v>8</v>
      </c>
    </row>
    <row r="318" spans="1:4">
      <c r="A318" t="s">
        <v>339</v>
      </c>
      <c r="B318" t="s">
        <v>326</v>
      </c>
      <c r="C318" t="s">
        <v>9</v>
      </c>
      <c r="D318" t="s">
        <v>8</v>
      </c>
    </row>
    <row r="319" spans="1:4">
      <c r="A319" t="s">
        <v>340</v>
      </c>
      <c r="B319" t="s">
        <v>326</v>
      </c>
      <c r="C319" t="s">
        <v>9</v>
      </c>
      <c r="D319" t="s">
        <v>8</v>
      </c>
    </row>
    <row r="320" spans="1:4">
      <c r="A320" t="s">
        <v>341</v>
      </c>
      <c r="B320" t="s">
        <v>326</v>
      </c>
      <c r="C320" t="s">
        <v>9</v>
      </c>
      <c r="D320" t="s">
        <v>8</v>
      </c>
    </row>
    <row r="321" spans="1:4">
      <c r="A321" t="s">
        <v>342</v>
      </c>
      <c r="B321" t="s">
        <v>326</v>
      </c>
      <c r="C321" t="s">
        <v>9</v>
      </c>
      <c r="D321" t="s">
        <v>8</v>
      </c>
    </row>
    <row r="322" spans="1:4">
      <c r="A322" t="s">
        <v>343</v>
      </c>
      <c r="B322" t="s">
        <v>326</v>
      </c>
      <c r="C322" t="s">
        <v>9</v>
      </c>
      <c r="D322" t="s">
        <v>8</v>
      </c>
    </row>
    <row r="323" spans="1:4">
      <c r="A323" t="s">
        <v>344</v>
      </c>
      <c r="B323" t="s">
        <v>326</v>
      </c>
      <c r="C323" t="s">
        <v>9</v>
      </c>
      <c r="D323" t="s">
        <v>8</v>
      </c>
    </row>
    <row r="324" spans="1:4">
      <c r="A324" t="s">
        <v>345</v>
      </c>
      <c r="B324" t="s">
        <v>326</v>
      </c>
      <c r="C324" t="s">
        <v>9</v>
      </c>
      <c r="D324" t="s">
        <v>8</v>
      </c>
    </row>
    <row r="325" spans="1:4">
      <c r="A325" t="s">
        <v>346</v>
      </c>
      <c r="B325" t="s">
        <v>326</v>
      </c>
      <c r="C325" t="s">
        <v>9</v>
      </c>
      <c r="D325" t="s">
        <v>8</v>
      </c>
    </row>
    <row r="326" spans="1:4">
      <c r="A326" t="s">
        <v>347</v>
      </c>
      <c r="B326" t="s">
        <v>326</v>
      </c>
      <c r="C326" t="s">
        <v>9</v>
      </c>
      <c r="D326" t="s">
        <v>8</v>
      </c>
    </row>
    <row r="327" spans="1:4">
      <c r="A327" t="s">
        <v>348</v>
      </c>
      <c r="B327" t="s">
        <v>326</v>
      </c>
      <c r="C327" t="s">
        <v>9</v>
      </c>
      <c r="D327" t="s">
        <v>8</v>
      </c>
    </row>
    <row r="328" spans="1:4">
      <c r="A328" t="s">
        <v>349</v>
      </c>
      <c r="B328" t="s">
        <v>326</v>
      </c>
      <c r="C328" t="s">
        <v>9</v>
      </c>
      <c r="D328" t="s">
        <v>8</v>
      </c>
    </row>
    <row r="329" spans="1:4">
      <c r="A329" t="s">
        <v>350</v>
      </c>
      <c r="B329" t="s">
        <v>326</v>
      </c>
      <c r="C329" t="s">
        <v>9</v>
      </c>
      <c r="D329" t="s">
        <v>8</v>
      </c>
    </row>
    <row r="330" spans="1:4">
      <c r="A330" t="s">
        <v>351</v>
      </c>
      <c r="B330" t="s">
        <v>326</v>
      </c>
      <c r="C330" t="s">
        <v>9</v>
      </c>
      <c r="D330" t="s">
        <v>8</v>
      </c>
    </row>
    <row r="331" spans="1:4">
      <c r="A331" t="s">
        <v>352</v>
      </c>
      <c r="B331" t="s">
        <v>326</v>
      </c>
      <c r="C331" t="s">
        <v>9</v>
      </c>
      <c r="D331" t="s">
        <v>8</v>
      </c>
    </row>
    <row r="332" spans="1:4">
      <c r="A332" t="s">
        <v>353</v>
      </c>
      <c r="B332" t="s">
        <v>326</v>
      </c>
      <c r="C332" t="s">
        <v>9</v>
      </c>
      <c r="D332" t="s">
        <v>8</v>
      </c>
    </row>
    <row r="333" spans="1:4">
      <c r="A333" t="s">
        <v>354</v>
      </c>
      <c r="B333" t="s">
        <v>355</v>
      </c>
      <c r="C333" t="s">
        <v>9</v>
      </c>
      <c r="D333" t="s">
        <v>8</v>
      </c>
    </row>
    <row r="334" spans="1:4">
      <c r="A334" t="s">
        <v>356</v>
      </c>
      <c r="B334" t="s">
        <v>355</v>
      </c>
      <c r="C334" t="s">
        <v>9</v>
      </c>
      <c r="D334" t="s">
        <v>8</v>
      </c>
    </row>
    <row r="335" spans="1:4">
      <c r="A335" t="s">
        <v>357</v>
      </c>
      <c r="B335" t="s">
        <v>355</v>
      </c>
      <c r="C335" t="s">
        <v>9</v>
      </c>
      <c r="D335" t="s">
        <v>8</v>
      </c>
    </row>
    <row r="336" spans="1:4">
      <c r="A336" t="s">
        <v>358</v>
      </c>
      <c r="B336" t="s">
        <v>355</v>
      </c>
      <c r="C336" t="s">
        <v>9</v>
      </c>
      <c r="D336" t="s">
        <v>8</v>
      </c>
    </row>
    <row r="337" spans="1:4">
      <c r="A337" t="s">
        <v>359</v>
      </c>
      <c r="B337" t="s">
        <v>355</v>
      </c>
      <c r="C337" t="s">
        <v>9</v>
      </c>
      <c r="D337" t="s">
        <v>8</v>
      </c>
    </row>
    <row r="338" spans="1:4">
      <c r="A338" t="s">
        <v>360</v>
      </c>
      <c r="B338" t="s">
        <v>355</v>
      </c>
      <c r="C338" t="s">
        <v>9</v>
      </c>
      <c r="D338" t="s">
        <v>8</v>
      </c>
    </row>
    <row r="339" spans="1:4">
      <c r="A339" t="s">
        <v>361</v>
      </c>
      <c r="B339" t="s">
        <v>355</v>
      </c>
      <c r="C339" t="s">
        <v>9</v>
      </c>
      <c r="D339" t="s">
        <v>8</v>
      </c>
    </row>
    <row r="340" spans="1:4">
      <c r="A340" t="s">
        <v>362</v>
      </c>
      <c r="B340" t="s">
        <v>355</v>
      </c>
      <c r="C340" t="s">
        <v>9</v>
      </c>
      <c r="D340" t="s">
        <v>8</v>
      </c>
    </row>
    <row r="341" spans="1:4">
      <c r="A341" t="s">
        <v>363</v>
      </c>
      <c r="B341" t="s">
        <v>326</v>
      </c>
      <c r="C341" t="s">
        <v>9</v>
      </c>
      <c r="D341" t="s">
        <v>8</v>
      </c>
    </row>
    <row r="342" spans="1:4">
      <c r="A342" t="s">
        <v>364</v>
      </c>
      <c r="B342" t="s">
        <v>326</v>
      </c>
      <c r="C342" t="s">
        <v>9</v>
      </c>
      <c r="D342" t="s">
        <v>8</v>
      </c>
    </row>
    <row r="343" spans="1:4">
      <c r="A343" t="s">
        <v>365</v>
      </c>
      <c r="B343" t="s">
        <v>326</v>
      </c>
      <c r="C343" t="s">
        <v>9</v>
      </c>
      <c r="D343" t="s">
        <v>8</v>
      </c>
    </row>
    <row r="344" spans="1:4">
      <c r="A344" t="s">
        <v>366</v>
      </c>
      <c r="B344" t="s">
        <v>326</v>
      </c>
      <c r="C344" t="s">
        <v>9</v>
      </c>
      <c r="D344" t="s">
        <v>8</v>
      </c>
    </row>
    <row r="345" spans="1:4">
      <c r="A345" t="s">
        <v>367</v>
      </c>
      <c r="B345" t="s">
        <v>326</v>
      </c>
      <c r="C345" t="s">
        <v>9</v>
      </c>
      <c r="D345" t="s">
        <v>8</v>
      </c>
    </row>
    <row r="346" spans="1:4">
      <c r="A346" t="s">
        <v>368</v>
      </c>
      <c r="B346" t="s">
        <v>326</v>
      </c>
      <c r="C346" t="s">
        <v>9</v>
      </c>
      <c r="D346" t="s">
        <v>8</v>
      </c>
    </row>
    <row r="347" spans="1:4">
      <c r="A347" t="s">
        <v>369</v>
      </c>
      <c r="B347" t="s">
        <v>326</v>
      </c>
      <c r="C347" t="s">
        <v>9</v>
      </c>
      <c r="D347" t="s">
        <v>8</v>
      </c>
    </row>
    <row r="348" spans="1:4">
      <c r="A348" t="s">
        <v>370</v>
      </c>
      <c r="B348" t="s">
        <v>326</v>
      </c>
      <c r="C348" t="s">
        <v>9</v>
      </c>
      <c r="D348" t="s">
        <v>8</v>
      </c>
    </row>
    <row r="349" spans="1:4">
      <c r="A349" t="s">
        <v>371</v>
      </c>
      <c r="B349" t="s">
        <v>326</v>
      </c>
      <c r="C349" t="s">
        <v>9</v>
      </c>
      <c r="D349" t="s">
        <v>8</v>
      </c>
    </row>
    <row r="350" spans="1:4">
      <c r="A350" t="s">
        <v>372</v>
      </c>
      <c r="B350" t="s">
        <v>326</v>
      </c>
      <c r="C350" t="s">
        <v>9</v>
      </c>
      <c r="D350" t="s">
        <v>8</v>
      </c>
    </row>
    <row r="351" spans="1:4">
      <c r="A351" t="s">
        <v>373</v>
      </c>
      <c r="B351" t="s">
        <v>326</v>
      </c>
      <c r="C351" t="s">
        <v>9</v>
      </c>
      <c r="D351" t="s">
        <v>8</v>
      </c>
    </row>
    <row r="352" spans="1:4">
      <c r="A352" t="s">
        <v>374</v>
      </c>
      <c r="B352" t="s">
        <v>355</v>
      </c>
      <c r="C352" t="s">
        <v>9</v>
      </c>
      <c r="D352" t="s">
        <v>8</v>
      </c>
    </row>
    <row r="353" spans="1:4">
      <c r="A353" t="s">
        <v>375</v>
      </c>
      <c r="B353" t="s">
        <v>355</v>
      </c>
      <c r="C353" t="s">
        <v>9</v>
      </c>
      <c r="D353" t="s">
        <v>8</v>
      </c>
    </row>
    <row r="354" spans="1:4">
      <c r="A354" t="s">
        <v>376</v>
      </c>
      <c r="B354" t="s">
        <v>355</v>
      </c>
      <c r="C354" t="s">
        <v>9</v>
      </c>
      <c r="D354" t="s">
        <v>8</v>
      </c>
    </row>
    <row r="355" spans="1:4">
      <c r="A355" t="s">
        <v>377</v>
      </c>
      <c r="B355" t="s">
        <v>355</v>
      </c>
      <c r="C355" t="s">
        <v>9</v>
      </c>
      <c r="D355" t="s">
        <v>8</v>
      </c>
    </row>
    <row r="356" spans="1:4">
      <c r="A356" t="s">
        <v>378</v>
      </c>
      <c r="B356" t="s">
        <v>355</v>
      </c>
      <c r="C356" t="s">
        <v>9</v>
      </c>
      <c r="D356" t="s">
        <v>8</v>
      </c>
    </row>
    <row r="357" spans="1:4">
      <c r="A357" t="s">
        <v>379</v>
      </c>
      <c r="B357" t="s">
        <v>355</v>
      </c>
      <c r="C357" t="s">
        <v>9</v>
      </c>
      <c r="D357" t="s">
        <v>8</v>
      </c>
    </row>
    <row r="358" spans="1:4">
      <c r="A358" t="s">
        <v>380</v>
      </c>
      <c r="B358" t="s">
        <v>355</v>
      </c>
      <c r="C358" t="s">
        <v>9</v>
      </c>
      <c r="D358" t="s">
        <v>8</v>
      </c>
    </row>
    <row r="359" spans="1:4">
      <c r="A359" t="s">
        <v>381</v>
      </c>
      <c r="B359" t="s">
        <v>326</v>
      </c>
      <c r="C359" t="s">
        <v>9</v>
      </c>
      <c r="D359" t="s">
        <v>8</v>
      </c>
    </row>
    <row r="360" spans="1:4">
      <c r="A360" t="s">
        <v>382</v>
      </c>
      <c r="B360" t="s">
        <v>326</v>
      </c>
      <c r="C360" t="s">
        <v>9</v>
      </c>
      <c r="D360" t="s">
        <v>8</v>
      </c>
    </row>
    <row r="361" spans="1:4">
      <c r="A361" t="s">
        <v>383</v>
      </c>
      <c r="B361" t="s">
        <v>326</v>
      </c>
      <c r="C361" t="s">
        <v>9</v>
      </c>
      <c r="D361" t="s">
        <v>8</v>
      </c>
    </row>
    <row r="362" spans="1:4">
      <c r="A362" t="s">
        <v>384</v>
      </c>
      <c r="B362" t="s">
        <v>326</v>
      </c>
      <c r="C362" t="s">
        <v>9</v>
      </c>
      <c r="D362" t="s">
        <v>8</v>
      </c>
    </row>
    <row r="363" spans="1:4">
      <c r="A363" t="s">
        <v>385</v>
      </c>
      <c r="B363" t="s">
        <v>355</v>
      </c>
      <c r="C363" t="s">
        <v>9</v>
      </c>
      <c r="D363" t="s">
        <v>8</v>
      </c>
    </row>
    <row r="364" spans="1:4">
      <c r="A364" t="s">
        <v>386</v>
      </c>
      <c r="B364" t="s">
        <v>355</v>
      </c>
      <c r="C364" t="s">
        <v>9</v>
      </c>
      <c r="D364" t="s">
        <v>8</v>
      </c>
    </row>
    <row r="365" spans="1:4">
      <c r="A365" t="s">
        <v>387</v>
      </c>
      <c r="B365" t="s">
        <v>355</v>
      </c>
      <c r="C365" t="s">
        <v>9</v>
      </c>
      <c r="D365" t="s">
        <v>8</v>
      </c>
    </row>
    <row r="366" spans="1:4">
      <c r="A366" t="s">
        <v>388</v>
      </c>
      <c r="B366" t="s">
        <v>355</v>
      </c>
      <c r="C366" t="s">
        <v>9</v>
      </c>
      <c r="D366" t="s">
        <v>8</v>
      </c>
    </row>
    <row r="367" spans="1:4">
      <c r="A367" t="s">
        <v>389</v>
      </c>
      <c r="B367" t="s">
        <v>355</v>
      </c>
      <c r="C367" t="s">
        <v>9</v>
      </c>
      <c r="D367" t="s">
        <v>8</v>
      </c>
    </row>
    <row r="368" spans="1:4">
      <c r="A368" t="s">
        <v>390</v>
      </c>
      <c r="B368" t="s">
        <v>355</v>
      </c>
      <c r="C368" t="s">
        <v>9</v>
      </c>
      <c r="D368" t="s">
        <v>8</v>
      </c>
    </row>
    <row r="369" spans="1:4">
      <c r="A369" t="s">
        <v>391</v>
      </c>
      <c r="B369" t="s">
        <v>355</v>
      </c>
      <c r="C369" t="s">
        <v>9</v>
      </c>
      <c r="D369" t="s">
        <v>8</v>
      </c>
    </row>
    <row r="370" spans="1:4">
      <c r="A370" t="s">
        <v>392</v>
      </c>
      <c r="B370" t="s">
        <v>355</v>
      </c>
      <c r="C370" t="s">
        <v>9</v>
      </c>
      <c r="D370" t="s">
        <v>8</v>
      </c>
    </row>
    <row r="371" spans="1:4">
      <c r="A371" t="s">
        <v>393</v>
      </c>
      <c r="B371" t="s">
        <v>355</v>
      </c>
      <c r="C371" t="s">
        <v>9</v>
      </c>
      <c r="D371" t="s">
        <v>8</v>
      </c>
    </row>
    <row r="372" spans="1:4">
      <c r="A372" t="s">
        <v>394</v>
      </c>
      <c r="B372" t="s">
        <v>355</v>
      </c>
      <c r="C372" t="s">
        <v>9</v>
      </c>
      <c r="D372" t="s">
        <v>8</v>
      </c>
    </row>
    <row r="373" spans="1:4">
      <c r="A373" t="s">
        <v>395</v>
      </c>
      <c r="B373" t="s">
        <v>355</v>
      </c>
      <c r="C373" t="s">
        <v>9</v>
      </c>
      <c r="D373" t="s">
        <v>8</v>
      </c>
    </row>
    <row r="374" spans="1:4">
      <c r="A374" t="s">
        <v>396</v>
      </c>
      <c r="B374" t="s">
        <v>355</v>
      </c>
      <c r="C374" t="s">
        <v>9</v>
      </c>
      <c r="D374" t="s">
        <v>8</v>
      </c>
    </row>
    <row r="375" spans="1:4">
      <c r="A375" t="s">
        <v>397</v>
      </c>
      <c r="B375" t="s">
        <v>355</v>
      </c>
      <c r="C375" t="s">
        <v>9</v>
      </c>
      <c r="D375" t="s">
        <v>8</v>
      </c>
    </row>
    <row r="376" spans="1:4">
      <c r="A376" t="s">
        <v>398</v>
      </c>
      <c r="B376" t="s">
        <v>326</v>
      </c>
      <c r="C376" t="s">
        <v>9</v>
      </c>
      <c r="D376" t="s">
        <v>8</v>
      </c>
    </row>
    <row r="377" spans="1:4">
      <c r="A377" t="s">
        <v>399</v>
      </c>
      <c r="B377" t="s">
        <v>326</v>
      </c>
      <c r="C377" t="s">
        <v>9</v>
      </c>
      <c r="D377" t="s">
        <v>8</v>
      </c>
    </row>
    <row r="378" spans="1:4">
      <c r="A378" t="s">
        <v>400</v>
      </c>
      <c r="B378" t="s">
        <v>326</v>
      </c>
      <c r="C378" t="s">
        <v>9</v>
      </c>
      <c r="D378" t="s">
        <v>8</v>
      </c>
    </row>
    <row r="379" spans="1:4">
      <c r="A379" t="s">
        <v>401</v>
      </c>
      <c r="B379" t="s">
        <v>326</v>
      </c>
      <c r="C379" t="s">
        <v>9</v>
      </c>
      <c r="D379" t="s">
        <v>8</v>
      </c>
    </row>
    <row r="380" spans="1:4">
      <c r="A380" t="s">
        <v>402</v>
      </c>
      <c r="B380" t="s">
        <v>355</v>
      </c>
      <c r="C380" t="s">
        <v>9</v>
      </c>
      <c r="D380" t="s">
        <v>8</v>
      </c>
    </row>
    <row r="381" spans="1:4">
      <c r="A381" t="s">
        <v>403</v>
      </c>
      <c r="B381" t="s">
        <v>355</v>
      </c>
      <c r="C381" t="s">
        <v>9</v>
      </c>
      <c r="D381" t="s">
        <v>8</v>
      </c>
    </row>
    <row r="382" spans="1:4">
      <c r="A382" t="s">
        <v>404</v>
      </c>
      <c r="B382" t="s">
        <v>355</v>
      </c>
      <c r="C382" t="s">
        <v>9</v>
      </c>
      <c r="D382" t="s">
        <v>8</v>
      </c>
    </row>
    <row r="383" spans="1:4">
      <c r="A383" t="s">
        <v>405</v>
      </c>
      <c r="B383" t="s">
        <v>355</v>
      </c>
      <c r="C383" t="s">
        <v>9</v>
      </c>
      <c r="D383" t="s">
        <v>8</v>
      </c>
    </row>
    <row r="384" spans="1:4">
      <c r="A384" t="s">
        <v>406</v>
      </c>
      <c r="B384" t="s">
        <v>355</v>
      </c>
      <c r="C384" t="s">
        <v>9</v>
      </c>
      <c r="D384" t="s">
        <v>8</v>
      </c>
    </row>
    <row r="385" spans="1:4">
      <c r="A385" t="s">
        <v>407</v>
      </c>
      <c r="B385" t="s">
        <v>355</v>
      </c>
      <c r="C385" t="s">
        <v>9</v>
      </c>
      <c r="D385" t="s">
        <v>8</v>
      </c>
    </row>
    <row r="386" spans="1:4">
      <c r="A386" t="s">
        <v>408</v>
      </c>
      <c r="B386" t="s">
        <v>355</v>
      </c>
      <c r="C386" t="s">
        <v>9</v>
      </c>
      <c r="D386" t="s">
        <v>8</v>
      </c>
    </row>
    <row r="387" spans="1:4">
      <c r="A387" t="s">
        <v>409</v>
      </c>
      <c r="B387" t="s">
        <v>355</v>
      </c>
      <c r="C387" t="s">
        <v>9</v>
      </c>
      <c r="D387" t="s">
        <v>8</v>
      </c>
    </row>
    <row r="388" spans="1:4">
      <c r="A388" t="s">
        <v>410</v>
      </c>
      <c r="B388" t="s">
        <v>355</v>
      </c>
      <c r="C388" t="s">
        <v>9</v>
      </c>
      <c r="D388" t="s">
        <v>8</v>
      </c>
    </row>
    <row r="389" spans="1:4">
      <c r="A389" t="s">
        <v>411</v>
      </c>
      <c r="B389" t="s">
        <v>355</v>
      </c>
      <c r="C389" t="s">
        <v>9</v>
      </c>
      <c r="D389" t="s">
        <v>8</v>
      </c>
    </row>
    <row r="390" spans="1:4">
      <c r="A390" t="s">
        <v>412</v>
      </c>
      <c r="B390" t="s">
        <v>355</v>
      </c>
      <c r="C390" t="s">
        <v>9</v>
      </c>
      <c r="D390" t="s">
        <v>8</v>
      </c>
    </row>
    <row r="391" spans="1:4">
      <c r="A391" t="s">
        <v>413</v>
      </c>
      <c r="B391" t="s">
        <v>355</v>
      </c>
      <c r="C391" t="s">
        <v>9</v>
      </c>
      <c r="D391" t="s">
        <v>8</v>
      </c>
    </row>
    <row r="392" spans="1:4">
      <c r="A392" t="s">
        <v>414</v>
      </c>
      <c r="B392" t="s">
        <v>355</v>
      </c>
      <c r="C392" t="s">
        <v>9</v>
      </c>
      <c r="D392" t="s">
        <v>8</v>
      </c>
    </row>
    <row r="393" spans="1:4">
      <c r="A393" t="s">
        <v>415</v>
      </c>
      <c r="B393" t="s">
        <v>355</v>
      </c>
      <c r="C393" t="s">
        <v>9</v>
      </c>
      <c r="D393" t="s">
        <v>8</v>
      </c>
    </row>
    <row r="394" spans="1:4">
      <c r="A394" t="s">
        <v>416</v>
      </c>
      <c r="B394" t="s">
        <v>417</v>
      </c>
      <c r="C394" t="s">
        <v>9</v>
      </c>
      <c r="D394" t="s">
        <v>8</v>
      </c>
    </row>
    <row r="395" spans="1:4">
      <c r="A395" t="s">
        <v>418</v>
      </c>
      <c r="B395" t="s">
        <v>417</v>
      </c>
      <c r="C395" t="s">
        <v>9</v>
      </c>
      <c r="D395" t="s">
        <v>8</v>
      </c>
    </row>
    <row r="396" spans="1:4">
      <c r="A396" t="s">
        <v>419</v>
      </c>
      <c r="B396" t="s">
        <v>417</v>
      </c>
      <c r="C396" t="s">
        <v>9</v>
      </c>
      <c r="D396" t="s">
        <v>8</v>
      </c>
    </row>
    <row r="397" spans="1:4">
      <c r="A397" t="s">
        <v>420</v>
      </c>
      <c r="B397" t="s">
        <v>417</v>
      </c>
      <c r="C397" t="s">
        <v>9</v>
      </c>
      <c r="D397" t="s">
        <v>8</v>
      </c>
    </row>
    <row r="398" spans="1:4">
      <c r="A398" t="s">
        <v>421</v>
      </c>
      <c r="B398" t="s">
        <v>417</v>
      </c>
      <c r="C398" t="s">
        <v>9</v>
      </c>
      <c r="D398" t="s">
        <v>8</v>
      </c>
    </row>
    <row r="399" spans="1:4">
      <c r="A399" t="s">
        <v>422</v>
      </c>
      <c r="B399" t="s">
        <v>417</v>
      </c>
      <c r="C399" t="s">
        <v>9</v>
      </c>
      <c r="D399" t="s">
        <v>8</v>
      </c>
    </row>
    <row r="400" spans="1:4">
      <c r="A400" t="s">
        <v>423</v>
      </c>
      <c r="B400" t="s">
        <v>417</v>
      </c>
      <c r="C400" t="s">
        <v>9</v>
      </c>
      <c r="D400" t="s">
        <v>8</v>
      </c>
    </row>
    <row r="401" spans="1:4">
      <c r="A401" t="s">
        <v>424</v>
      </c>
      <c r="B401" t="s">
        <v>417</v>
      </c>
      <c r="C401" t="s">
        <v>9</v>
      </c>
      <c r="D401" t="s">
        <v>8</v>
      </c>
    </row>
    <row r="402" spans="1:4">
      <c r="A402" t="s">
        <v>425</v>
      </c>
      <c r="B402" t="s">
        <v>417</v>
      </c>
      <c r="C402" t="s">
        <v>9</v>
      </c>
      <c r="D402" t="s">
        <v>8</v>
      </c>
    </row>
    <row r="403" spans="1:4">
      <c r="A403" t="s">
        <v>426</v>
      </c>
      <c r="B403" t="s">
        <v>417</v>
      </c>
      <c r="C403" t="s">
        <v>9</v>
      </c>
      <c r="D403" t="s">
        <v>8</v>
      </c>
    </row>
    <row r="404" spans="1:4">
      <c r="A404" t="s">
        <v>427</v>
      </c>
      <c r="B404" t="s">
        <v>417</v>
      </c>
      <c r="C404" t="s">
        <v>9</v>
      </c>
      <c r="D404" t="s">
        <v>8</v>
      </c>
    </row>
    <row r="405" spans="1:4">
      <c r="A405" t="s">
        <v>428</v>
      </c>
      <c r="B405" t="s">
        <v>417</v>
      </c>
      <c r="C405" t="s">
        <v>9</v>
      </c>
      <c r="D405" t="s">
        <v>8</v>
      </c>
    </row>
    <row r="406" spans="1:4">
      <c r="A406" t="s">
        <v>429</v>
      </c>
      <c r="B406" t="s">
        <v>417</v>
      </c>
      <c r="C406" t="s">
        <v>9</v>
      </c>
      <c r="D406" t="s">
        <v>8</v>
      </c>
    </row>
    <row r="407" spans="1:4">
      <c r="A407" t="s">
        <v>430</v>
      </c>
      <c r="B407" t="s">
        <v>417</v>
      </c>
      <c r="C407" t="s">
        <v>9</v>
      </c>
      <c r="D407" t="s">
        <v>8</v>
      </c>
    </row>
    <row r="408" spans="1:4">
      <c r="A408" t="s">
        <v>431</v>
      </c>
      <c r="B408" t="s">
        <v>417</v>
      </c>
      <c r="C408" t="s">
        <v>9</v>
      </c>
      <c r="D408" t="s">
        <v>8</v>
      </c>
    </row>
    <row r="409" spans="1:4">
      <c r="A409" t="s">
        <v>432</v>
      </c>
      <c r="B409" t="s">
        <v>417</v>
      </c>
      <c r="C409" t="s">
        <v>9</v>
      </c>
      <c r="D409" t="s">
        <v>8</v>
      </c>
    </row>
    <row r="410" spans="1:4">
      <c r="A410" t="s">
        <v>433</v>
      </c>
      <c r="B410" t="s">
        <v>417</v>
      </c>
      <c r="C410" t="s">
        <v>9</v>
      </c>
      <c r="D410" t="s">
        <v>8</v>
      </c>
    </row>
    <row r="411" spans="1:4">
      <c r="A411" t="s">
        <v>434</v>
      </c>
      <c r="B411" t="s">
        <v>417</v>
      </c>
      <c r="C411" t="s">
        <v>9</v>
      </c>
      <c r="D411" t="s">
        <v>8</v>
      </c>
    </row>
    <row r="412" spans="1:4">
      <c r="A412" t="s">
        <v>435</v>
      </c>
      <c r="B412" t="s">
        <v>417</v>
      </c>
      <c r="C412" t="s">
        <v>9</v>
      </c>
      <c r="D412" t="s">
        <v>8</v>
      </c>
    </row>
    <row r="413" spans="1:4">
      <c r="A413" t="s">
        <v>436</v>
      </c>
      <c r="B413" t="s">
        <v>417</v>
      </c>
      <c r="C413" t="s">
        <v>9</v>
      </c>
      <c r="D413" t="s">
        <v>8</v>
      </c>
    </row>
    <row r="414" spans="1:4">
      <c r="A414" t="s">
        <v>437</v>
      </c>
      <c r="B414" t="s">
        <v>417</v>
      </c>
      <c r="C414" t="s">
        <v>9</v>
      </c>
      <c r="D414" t="s">
        <v>8</v>
      </c>
    </row>
    <row r="415" spans="1:4">
      <c r="A415" t="s">
        <v>438</v>
      </c>
      <c r="B415" t="s">
        <v>417</v>
      </c>
      <c r="C415" t="s">
        <v>9</v>
      </c>
      <c r="D415" t="s">
        <v>8</v>
      </c>
    </row>
    <row r="416" spans="1:4">
      <c r="A416" t="s">
        <v>439</v>
      </c>
      <c r="B416" t="s">
        <v>417</v>
      </c>
      <c r="C416" t="s">
        <v>9</v>
      </c>
      <c r="D416" t="s">
        <v>8</v>
      </c>
    </row>
    <row r="417" spans="1:4">
      <c r="A417" t="s">
        <v>440</v>
      </c>
      <c r="B417" t="s">
        <v>417</v>
      </c>
      <c r="C417" t="s">
        <v>9</v>
      </c>
      <c r="D417" t="s">
        <v>8</v>
      </c>
    </row>
    <row r="418" spans="1:4">
      <c r="A418" t="s">
        <v>441</v>
      </c>
      <c r="B418" t="s">
        <v>417</v>
      </c>
      <c r="C418" t="s">
        <v>9</v>
      </c>
      <c r="D418" t="s">
        <v>8</v>
      </c>
    </row>
    <row r="419" spans="1:4">
      <c r="A419" t="s">
        <v>442</v>
      </c>
      <c r="B419" t="s">
        <v>417</v>
      </c>
      <c r="C419" t="s">
        <v>9</v>
      </c>
      <c r="D419" t="s">
        <v>8</v>
      </c>
    </row>
    <row r="420" spans="1:4">
      <c r="A420" t="s">
        <v>443</v>
      </c>
      <c r="B420" t="s">
        <v>417</v>
      </c>
      <c r="C420" t="s">
        <v>9</v>
      </c>
      <c r="D420" t="s">
        <v>8</v>
      </c>
    </row>
    <row r="421" spans="1:4">
      <c r="A421" t="s">
        <v>444</v>
      </c>
      <c r="B421" t="s">
        <v>417</v>
      </c>
      <c r="C421" t="s">
        <v>9</v>
      </c>
      <c r="D421" t="s">
        <v>8</v>
      </c>
    </row>
    <row r="422" spans="1:4">
      <c r="A422" t="s">
        <v>445</v>
      </c>
      <c r="B422" t="s">
        <v>417</v>
      </c>
      <c r="C422" t="s">
        <v>9</v>
      </c>
      <c r="D422" t="s">
        <v>8</v>
      </c>
    </row>
    <row r="423" spans="1:4">
      <c r="A423" t="s">
        <v>446</v>
      </c>
      <c r="B423" t="s">
        <v>417</v>
      </c>
      <c r="C423" t="s">
        <v>9</v>
      </c>
      <c r="D423" t="s">
        <v>8</v>
      </c>
    </row>
    <row r="424" spans="1:4">
      <c r="A424" t="s">
        <v>447</v>
      </c>
      <c r="B424" t="s">
        <v>417</v>
      </c>
      <c r="C424" t="s">
        <v>9</v>
      </c>
      <c r="D424" t="s">
        <v>8</v>
      </c>
    </row>
    <row r="425" spans="1:4">
      <c r="A425" t="s">
        <v>448</v>
      </c>
      <c r="B425" t="s">
        <v>417</v>
      </c>
      <c r="C425" t="s">
        <v>9</v>
      </c>
      <c r="D425" t="s">
        <v>8</v>
      </c>
    </row>
    <row r="426" spans="1:4">
      <c r="A426" t="s">
        <v>449</v>
      </c>
      <c r="B426" t="s">
        <v>417</v>
      </c>
      <c r="C426" t="s">
        <v>9</v>
      </c>
      <c r="D426" t="s">
        <v>8</v>
      </c>
    </row>
    <row r="427" spans="1:4">
      <c r="A427" t="s">
        <v>450</v>
      </c>
      <c r="B427" t="s">
        <v>417</v>
      </c>
      <c r="C427" t="s">
        <v>9</v>
      </c>
      <c r="D427" t="s">
        <v>8</v>
      </c>
    </row>
    <row r="428" spans="1:4">
      <c r="A428" t="s">
        <v>451</v>
      </c>
      <c r="B428" t="s">
        <v>417</v>
      </c>
      <c r="C428" t="s">
        <v>9</v>
      </c>
      <c r="D428" t="s">
        <v>8</v>
      </c>
    </row>
    <row r="429" spans="1:4">
      <c r="A429" t="s">
        <v>452</v>
      </c>
      <c r="B429" t="s">
        <v>417</v>
      </c>
      <c r="C429" t="s">
        <v>9</v>
      </c>
      <c r="D429" t="s">
        <v>8</v>
      </c>
    </row>
    <row r="430" spans="1:4">
      <c r="A430" t="s">
        <v>453</v>
      </c>
      <c r="B430" t="s">
        <v>417</v>
      </c>
      <c r="C430" t="s">
        <v>9</v>
      </c>
      <c r="D430" t="s">
        <v>8</v>
      </c>
    </row>
    <row r="431" spans="1:4">
      <c r="A431" t="s">
        <v>454</v>
      </c>
      <c r="B431" t="s">
        <v>417</v>
      </c>
      <c r="C431" t="s">
        <v>9</v>
      </c>
      <c r="D431" t="s">
        <v>8</v>
      </c>
    </row>
    <row r="432" spans="1:4">
      <c r="A432" t="s">
        <v>455</v>
      </c>
      <c r="B432" t="s">
        <v>417</v>
      </c>
      <c r="C432" t="s">
        <v>9</v>
      </c>
      <c r="D432" t="s">
        <v>8</v>
      </c>
    </row>
    <row r="433" spans="1:4">
      <c r="A433" t="s">
        <v>456</v>
      </c>
      <c r="B433" t="s">
        <v>417</v>
      </c>
      <c r="C433" t="s">
        <v>9</v>
      </c>
      <c r="D433" t="s">
        <v>8</v>
      </c>
    </row>
    <row r="434" spans="1:4">
      <c r="A434" t="s">
        <v>457</v>
      </c>
      <c r="B434" t="s">
        <v>417</v>
      </c>
      <c r="C434" t="s">
        <v>9</v>
      </c>
      <c r="D434" t="s">
        <v>8</v>
      </c>
    </row>
    <row r="435" spans="1:4">
      <c r="A435" t="s">
        <v>458</v>
      </c>
      <c r="B435" t="s">
        <v>417</v>
      </c>
      <c r="C435" t="s">
        <v>9</v>
      </c>
      <c r="D435" t="s">
        <v>8</v>
      </c>
    </row>
    <row r="436" spans="1:4">
      <c r="A436" t="s">
        <v>459</v>
      </c>
      <c r="B436" t="s">
        <v>417</v>
      </c>
      <c r="C436" t="s">
        <v>9</v>
      </c>
      <c r="D436" t="s">
        <v>8</v>
      </c>
    </row>
    <row r="437" spans="1:4">
      <c r="A437" t="s">
        <v>460</v>
      </c>
      <c r="B437" t="s">
        <v>461</v>
      </c>
      <c r="C437" t="s">
        <v>9</v>
      </c>
      <c r="D437" t="s">
        <v>8</v>
      </c>
    </row>
    <row r="438" spans="1:4">
      <c r="A438" t="s">
        <v>462</v>
      </c>
      <c r="B438" t="s">
        <v>461</v>
      </c>
      <c r="C438" t="s">
        <v>9</v>
      </c>
      <c r="D438" t="s">
        <v>8</v>
      </c>
    </row>
    <row r="439" spans="1:4">
      <c r="A439" t="s">
        <v>463</v>
      </c>
      <c r="B439" t="s">
        <v>461</v>
      </c>
      <c r="C439" t="s">
        <v>9</v>
      </c>
      <c r="D439" t="s">
        <v>8</v>
      </c>
    </row>
    <row r="440" spans="1:4">
      <c r="A440" t="s">
        <v>464</v>
      </c>
      <c r="B440" t="s">
        <v>461</v>
      </c>
      <c r="C440" t="s">
        <v>9</v>
      </c>
      <c r="D440" t="s">
        <v>8</v>
      </c>
    </row>
    <row r="441" spans="1:4">
      <c r="A441" t="s">
        <v>465</v>
      </c>
      <c r="B441" t="s">
        <v>461</v>
      </c>
      <c r="C441" t="s">
        <v>9</v>
      </c>
      <c r="D441" t="s">
        <v>8</v>
      </c>
    </row>
    <row r="442" spans="1:4">
      <c r="A442" t="s">
        <v>466</v>
      </c>
      <c r="B442" t="s">
        <v>461</v>
      </c>
      <c r="C442" t="s">
        <v>9</v>
      </c>
      <c r="D442" t="s">
        <v>8</v>
      </c>
    </row>
    <row r="443" spans="1:4">
      <c r="A443" t="s">
        <v>467</v>
      </c>
      <c r="B443" t="s">
        <v>461</v>
      </c>
      <c r="C443" t="s">
        <v>9</v>
      </c>
      <c r="D443" t="s">
        <v>8</v>
      </c>
    </row>
    <row r="444" spans="1:4">
      <c r="A444" t="s">
        <v>468</v>
      </c>
      <c r="B444" t="s">
        <v>461</v>
      </c>
      <c r="C444" t="s">
        <v>9</v>
      </c>
      <c r="D444" t="s">
        <v>8</v>
      </c>
    </row>
    <row r="445" spans="1:4">
      <c r="A445" t="s">
        <v>469</v>
      </c>
      <c r="B445" t="s">
        <v>461</v>
      </c>
      <c r="C445" t="s">
        <v>9</v>
      </c>
      <c r="D445" t="s">
        <v>8</v>
      </c>
    </row>
    <row r="446" spans="1:4">
      <c r="A446" t="s">
        <v>470</v>
      </c>
      <c r="B446" t="s">
        <v>461</v>
      </c>
      <c r="C446" t="s">
        <v>9</v>
      </c>
      <c r="D446" t="s">
        <v>8</v>
      </c>
    </row>
    <row r="447" spans="1:4">
      <c r="A447" t="s">
        <v>471</v>
      </c>
      <c r="B447" t="s">
        <v>461</v>
      </c>
      <c r="C447" t="s">
        <v>9</v>
      </c>
      <c r="D447" t="s">
        <v>8</v>
      </c>
    </row>
    <row r="448" spans="1:4">
      <c r="A448" t="s">
        <v>472</v>
      </c>
      <c r="B448" t="s">
        <v>461</v>
      </c>
      <c r="C448" t="s">
        <v>9</v>
      </c>
      <c r="D448" t="s">
        <v>8</v>
      </c>
    </row>
    <row r="449" spans="1:4">
      <c r="A449" t="s">
        <v>473</v>
      </c>
      <c r="B449" t="s">
        <v>461</v>
      </c>
      <c r="C449" t="s">
        <v>9</v>
      </c>
      <c r="D449" t="s">
        <v>8</v>
      </c>
    </row>
    <row r="450" spans="1:4">
      <c r="A450" t="s">
        <v>474</v>
      </c>
      <c r="B450" t="s">
        <v>461</v>
      </c>
      <c r="C450" t="s">
        <v>9</v>
      </c>
      <c r="D450" t="s">
        <v>8</v>
      </c>
    </row>
    <row r="451" spans="1:4">
      <c r="A451" t="s">
        <v>475</v>
      </c>
      <c r="B451" t="s">
        <v>461</v>
      </c>
      <c r="C451" t="s">
        <v>9</v>
      </c>
      <c r="D451" t="s">
        <v>8</v>
      </c>
    </row>
    <row r="452" spans="1:4">
      <c r="A452" t="s">
        <v>476</v>
      </c>
      <c r="B452" t="s">
        <v>461</v>
      </c>
      <c r="C452" t="s">
        <v>9</v>
      </c>
      <c r="D452" t="s">
        <v>8</v>
      </c>
    </row>
    <row r="453" spans="1:4">
      <c r="A453" t="s">
        <v>477</v>
      </c>
      <c r="B453" t="s">
        <v>461</v>
      </c>
      <c r="C453" t="s">
        <v>9</v>
      </c>
      <c r="D453" t="s">
        <v>8</v>
      </c>
    </row>
    <row r="454" spans="1:4">
      <c r="A454" t="s">
        <v>478</v>
      </c>
      <c r="B454" t="s">
        <v>461</v>
      </c>
      <c r="C454" t="s">
        <v>9</v>
      </c>
      <c r="D454" t="s">
        <v>8</v>
      </c>
    </row>
    <row r="455" spans="1:4">
      <c r="A455" t="s">
        <v>479</v>
      </c>
      <c r="B455" t="s">
        <v>461</v>
      </c>
      <c r="C455" t="s">
        <v>9</v>
      </c>
      <c r="D455" t="s">
        <v>8</v>
      </c>
    </row>
    <row r="456" spans="1:4">
      <c r="A456" t="s">
        <v>480</v>
      </c>
      <c r="B456" t="s">
        <v>461</v>
      </c>
      <c r="C456" t="s">
        <v>9</v>
      </c>
      <c r="D456" t="s">
        <v>8</v>
      </c>
    </row>
    <row r="457" spans="1:4">
      <c r="A457" t="s">
        <v>481</v>
      </c>
      <c r="B457" t="s">
        <v>461</v>
      </c>
      <c r="C457" t="s">
        <v>9</v>
      </c>
      <c r="D457" t="s">
        <v>8</v>
      </c>
    </row>
    <row r="458" spans="1:4">
      <c r="A458" t="s">
        <v>482</v>
      </c>
      <c r="B458" t="s">
        <v>461</v>
      </c>
      <c r="C458" t="s">
        <v>9</v>
      </c>
      <c r="D458" t="s">
        <v>8</v>
      </c>
    </row>
    <row r="459" spans="1:4">
      <c r="A459" t="s">
        <v>483</v>
      </c>
      <c r="B459" t="s">
        <v>461</v>
      </c>
      <c r="C459" t="s">
        <v>9</v>
      </c>
      <c r="D459" t="s">
        <v>8</v>
      </c>
    </row>
    <row r="460" spans="1:4">
      <c r="A460" t="s">
        <v>484</v>
      </c>
      <c r="B460" t="s">
        <v>461</v>
      </c>
      <c r="C460" t="s">
        <v>9</v>
      </c>
      <c r="D460" t="s">
        <v>8</v>
      </c>
    </row>
    <row r="461" spans="1:4">
      <c r="A461" t="s">
        <v>485</v>
      </c>
      <c r="B461" t="s">
        <v>461</v>
      </c>
      <c r="C461" t="s">
        <v>9</v>
      </c>
      <c r="D461" t="s">
        <v>8</v>
      </c>
    </row>
    <row r="462" spans="1:4">
      <c r="A462" t="s">
        <v>486</v>
      </c>
      <c r="B462" t="s">
        <v>461</v>
      </c>
      <c r="C462" t="s">
        <v>9</v>
      </c>
      <c r="D462" t="s">
        <v>8</v>
      </c>
    </row>
    <row r="463" spans="1:4">
      <c r="A463" t="s">
        <v>487</v>
      </c>
      <c r="B463" t="s">
        <v>461</v>
      </c>
      <c r="C463" t="s">
        <v>9</v>
      </c>
      <c r="D463" t="s">
        <v>8</v>
      </c>
    </row>
    <row r="464" spans="1:4">
      <c r="A464" t="s">
        <v>488</v>
      </c>
      <c r="B464" t="s">
        <v>461</v>
      </c>
      <c r="C464" t="s">
        <v>9</v>
      </c>
      <c r="D464" t="s">
        <v>8</v>
      </c>
    </row>
    <row r="465" spans="1:4">
      <c r="A465" t="s">
        <v>489</v>
      </c>
      <c r="B465" t="s">
        <v>461</v>
      </c>
      <c r="C465" t="s">
        <v>9</v>
      </c>
      <c r="D465" t="s">
        <v>8</v>
      </c>
    </row>
    <row r="466" spans="1:4">
      <c r="A466" t="s">
        <v>490</v>
      </c>
      <c r="B466" t="s">
        <v>461</v>
      </c>
      <c r="C466" t="s">
        <v>9</v>
      </c>
      <c r="D466" t="s">
        <v>8</v>
      </c>
    </row>
    <row r="467" spans="1:4">
      <c r="A467" t="s">
        <v>491</v>
      </c>
      <c r="B467" t="s">
        <v>492</v>
      </c>
      <c r="C467" t="s">
        <v>15</v>
      </c>
      <c r="D467" t="s">
        <v>8</v>
      </c>
    </row>
    <row r="468" spans="1:4">
      <c r="A468" t="s">
        <v>493</v>
      </c>
      <c r="B468" t="s">
        <v>492</v>
      </c>
      <c r="C468" t="s">
        <v>15</v>
      </c>
      <c r="D468" t="s">
        <v>8</v>
      </c>
    </row>
    <row r="469" spans="1:4">
      <c r="A469" t="s">
        <v>494</v>
      </c>
      <c r="B469" t="s">
        <v>492</v>
      </c>
      <c r="C469" t="s">
        <v>15</v>
      </c>
      <c r="D469" t="s">
        <v>8</v>
      </c>
    </row>
    <row r="470" spans="1:4">
      <c r="A470" t="s">
        <v>495</v>
      </c>
      <c r="B470" t="s">
        <v>492</v>
      </c>
      <c r="C470" t="s">
        <v>15</v>
      </c>
      <c r="D470" t="s">
        <v>8</v>
      </c>
    </row>
    <row r="471" spans="1:4">
      <c r="A471" t="s">
        <v>496</v>
      </c>
      <c r="B471" t="s">
        <v>492</v>
      </c>
      <c r="C471" t="s">
        <v>15</v>
      </c>
      <c r="D471" t="s">
        <v>8</v>
      </c>
    </row>
    <row r="472" spans="1:4">
      <c r="A472" t="s">
        <v>497</v>
      </c>
      <c r="B472" t="s">
        <v>492</v>
      </c>
      <c r="C472" t="s">
        <v>15</v>
      </c>
      <c r="D472" t="s">
        <v>8</v>
      </c>
    </row>
    <row r="473" spans="1:4">
      <c r="A473" t="s">
        <v>498</v>
      </c>
      <c r="B473" t="s">
        <v>492</v>
      </c>
      <c r="C473" t="s">
        <v>15</v>
      </c>
      <c r="D473" t="s">
        <v>8</v>
      </c>
    </row>
    <row r="474" spans="1:4">
      <c r="A474" t="s">
        <v>499</v>
      </c>
      <c r="B474" t="s">
        <v>492</v>
      </c>
      <c r="C474" t="s">
        <v>15</v>
      </c>
      <c r="D474" t="s">
        <v>8</v>
      </c>
    </row>
    <row r="475" spans="1:4">
      <c r="A475" t="s">
        <v>500</v>
      </c>
      <c r="B475" t="s">
        <v>492</v>
      </c>
      <c r="C475" t="s">
        <v>15</v>
      </c>
      <c r="D475" t="s">
        <v>8</v>
      </c>
    </row>
    <row r="476" spans="1:4">
      <c r="A476" t="s">
        <v>501</v>
      </c>
      <c r="B476" t="s">
        <v>492</v>
      </c>
      <c r="C476" t="s">
        <v>15</v>
      </c>
      <c r="D476" t="s">
        <v>8</v>
      </c>
    </row>
    <row r="477" spans="1:4">
      <c r="A477" t="s">
        <v>502</v>
      </c>
      <c r="B477" t="s">
        <v>492</v>
      </c>
      <c r="C477" t="s">
        <v>15</v>
      </c>
      <c r="D477" t="s">
        <v>8</v>
      </c>
    </row>
    <row r="478" spans="1:4">
      <c r="A478" t="s">
        <v>503</v>
      </c>
      <c r="B478" t="s">
        <v>492</v>
      </c>
      <c r="C478" t="s">
        <v>15</v>
      </c>
      <c r="D478" t="s">
        <v>8</v>
      </c>
    </row>
    <row r="479" spans="1:4">
      <c r="A479" t="s">
        <v>504</v>
      </c>
      <c r="B479" t="s">
        <v>492</v>
      </c>
      <c r="C479" t="s">
        <v>15</v>
      </c>
      <c r="D479" t="s">
        <v>8</v>
      </c>
    </row>
    <row r="480" spans="1:4">
      <c r="A480" t="s">
        <v>505</v>
      </c>
      <c r="B480" t="s">
        <v>492</v>
      </c>
      <c r="C480" t="s">
        <v>15</v>
      </c>
      <c r="D480" t="s">
        <v>8</v>
      </c>
    </row>
    <row r="481" spans="1:4">
      <c r="A481" t="s">
        <v>506</v>
      </c>
      <c r="B481" t="s">
        <v>492</v>
      </c>
      <c r="C481" t="s">
        <v>15</v>
      </c>
      <c r="D481" t="s">
        <v>8</v>
      </c>
    </row>
    <row r="482" spans="1:4">
      <c r="A482" t="s">
        <v>507</v>
      </c>
      <c r="B482" t="s">
        <v>492</v>
      </c>
      <c r="C482" t="s">
        <v>15</v>
      </c>
      <c r="D482" t="s">
        <v>8</v>
      </c>
    </row>
    <row r="483" spans="1:4">
      <c r="A483" t="s">
        <v>508</v>
      </c>
      <c r="B483" t="s">
        <v>492</v>
      </c>
      <c r="C483" t="s">
        <v>15</v>
      </c>
      <c r="D483" t="s">
        <v>8</v>
      </c>
    </row>
    <row r="484" spans="1:4">
      <c r="A484" t="s">
        <v>509</v>
      </c>
      <c r="B484" t="s">
        <v>492</v>
      </c>
      <c r="C484" t="s">
        <v>15</v>
      </c>
      <c r="D484" t="s">
        <v>8</v>
      </c>
    </row>
    <row r="485" spans="1:4">
      <c r="A485" t="s">
        <v>510</v>
      </c>
      <c r="B485" t="s">
        <v>492</v>
      </c>
      <c r="C485" t="s">
        <v>15</v>
      </c>
      <c r="D485" t="s">
        <v>8</v>
      </c>
    </row>
    <row r="486" spans="1:4">
      <c r="A486" t="s">
        <v>511</v>
      </c>
      <c r="B486" t="s">
        <v>492</v>
      </c>
      <c r="C486" t="s">
        <v>15</v>
      </c>
      <c r="D486" t="s">
        <v>8</v>
      </c>
    </row>
    <row r="487" spans="1:4">
      <c r="A487" t="s">
        <v>512</v>
      </c>
      <c r="B487" t="s">
        <v>492</v>
      </c>
      <c r="C487" t="s">
        <v>15</v>
      </c>
      <c r="D487" t="s">
        <v>8</v>
      </c>
    </row>
    <row r="488" spans="1:4">
      <c r="A488" t="s">
        <v>513</v>
      </c>
      <c r="B488" t="s">
        <v>492</v>
      </c>
      <c r="C488" t="s">
        <v>15</v>
      </c>
      <c r="D488" t="s">
        <v>8</v>
      </c>
    </row>
    <row r="489" spans="1:4">
      <c r="A489" t="s">
        <v>514</v>
      </c>
      <c r="B489" t="s">
        <v>492</v>
      </c>
      <c r="C489" t="s">
        <v>15</v>
      </c>
      <c r="D489" t="s">
        <v>8</v>
      </c>
    </row>
    <row r="490" spans="1:4">
      <c r="A490" t="s">
        <v>515</v>
      </c>
      <c r="B490" t="s">
        <v>492</v>
      </c>
      <c r="C490" t="s">
        <v>15</v>
      </c>
      <c r="D490" t="s">
        <v>8</v>
      </c>
    </row>
    <row r="491" spans="1:4">
      <c r="A491" t="s">
        <v>516</v>
      </c>
      <c r="B491" t="s">
        <v>492</v>
      </c>
      <c r="C491" t="s">
        <v>15</v>
      </c>
      <c r="D491" t="s">
        <v>8</v>
      </c>
    </row>
    <row r="492" spans="1:4">
      <c r="A492" t="s">
        <v>517</v>
      </c>
      <c r="B492" t="s">
        <v>492</v>
      </c>
      <c r="C492" t="s">
        <v>15</v>
      </c>
      <c r="D492" t="s">
        <v>8</v>
      </c>
    </row>
    <row r="493" spans="1:4">
      <c r="A493" t="s">
        <v>518</v>
      </c>
      <c r="B493" t="s">
        <v>492</v>
      </c>
      <c r="C493" t="s">
        <v>15</v>
      </c>
      <c r="D493" t="s">
        <v>8</v>
      </c>
    </row>
    <row r="494" spans="1:4">
      <c r="A494" t="s">
        <v>519</v>
      </c>
      <c r="B494" t="s">
        <v>492</v>
      </c>
      <c r="C494" t="s">
        <v>15</v>
      </c>
      <c r="D494" t="s">
        <v>8</v>
      </c>
    </row>
    <row r="495" spans="1:4">
      <c r="A495" t="s">
        <v>520</v>
      </c>
      <c r="B495" t="s">
        <v>492</v>
      </c>
      <c r="C495" t="s">
        <v>15</v>
      </c>
      <c r="D495" t="s">
        <v>8</v>
      </c>
    </row>
    <row r="496" spans="1:4">
      <c r="A496" t="s">
        <v>521</v>
      </c>
      <c r="B496" t="s">
        <v>492</v>
      </c>
      <c r="C496" t="s">
        <v>15</v>
      </c>
      <c r="D496" t="s">
        <v>8</v>
      </c>
    </row>
    <row r="497" spans="1:4">
      <c r="A497" t="s">
        <v>522</v>
      </c>
      <c r="B497" t="s">
        <v>492</v>
      </c>
      <c r="C497" t="s">
        <v>15</v>
      </c>
      <c r="D497" t="s">
        <v>8</v>
      </c>
    </row>
    <row r="498" spans="1:4">
      <c r="A498" t="s">
        <v>523</v>
      </c>
      <c r="B498" t="s">
        <v>492</v>
      </c>
      <c r="C498" t="s">
        <v>15</v>
      </c>
      <c r="D498" t="s">
        <v>8</v>
      </c>
    </row>
    <row r="499" spans="1:4">
      <c r="A499" t="s">
        <v>524</v>
      </c>
      <c r="B499" t="s">
        <v>492</v>
      </c>
      <c r="C499" t="s">
        <v>15</v>
      </c>
      <c r="D499" t="s">
        <v>8</v>
      </c>
    </row>
    <row r="500" spans="1:4">
      <c r="A500" t="s">
        <v>525</v>
      </c>
      <c r="B500" t="s">
        <v>492</v>
      </c>
      <c r="C500" t="s">
        <v>15</v>
      </c>
      <c r="D500" t="s">
        <v>8</v>
      </c>
    </row>
    <row r="501" spans="1:4">
      <c r="A501" t="s">
        <v>526</v>
      </c>
      <c r="B501" t="s">
        <v>492</v>
      </c>
      <c r="C501" t="s">
        <v>15</v>
      </c>
      <c r="D501" t="s">
        <v>8</v>
      </c>
    </row>
    <row r="502" spans="1:4">
      <c r="A502" t="s">
        <v>527</v>
      </c>
      <c r="B502" t="s">
        <v>492</v>
      </c>
      <c r="C502" t="s">
        <v>15</v>
      </c>
      <c r="D502" t="s">
        <v>8</v>
      </c>
    </row>
    <row r="503" spans="1:4">
      <c r="A503" t="s">
        <v>528</v>
      </c>
      <c r="B503" t="s">
        <v>492</v>
      </c>
      <c r="C503" t="s">
        <v>15</v>
      </c>
      <c r="D503" t="s">
        <v>8</v>
      </c>
    </row>
    <row r="504" spans="1:4">
      <c r="A504" t="s">
        <v>529</v>
      </c>
      <c r="B504" t="s">
        <v>492</v>
      </c>
      <c r="C504" t="s">
        <v>15</v>
      </c>
      <c r="D504" t="s">
        <v>8</v>
      </c>
    </row>
    <row r="505" spans="1:4">
      <c r="A505" t="s">
        <v>530</v>
      </c>
      <c r="B505" t="s">
        <v>492</v>
      </c>
      <c r="C505" t="s">
        <v>15</v>
      </c>
      <c r="D505" t="s">
        <v>8</v>
      </c>
    </row>
    <row r="506" spans="1:4">
      <c r="A506" t="s">
        <v>531</v>
      </c>
      <c r="B506" t="s">
        <v>492</v>
      </c>
      <c r="C506" t="s">
        <v>15</v>
      </c>
      <c r="D506" t="s">
        <v>8</v>
      </c>
    </row>
    <row r="507" spans="1:4">
      <c r="A507" t="s">
        <v>532</v>
      </c>
      <c r="B507" t="s">
        <v>492</v>
      </c>
      <c r="C507" t="s">
        <v>15</v>
      </c>
      <c r="D507" t="s">
        <v>8</v>
      </c>
    </row>
    <row r="508" spans="1:4">
      <c r="A508" t="s">
        <v>533</v>
      </c>
      <c r="B508" t="s">
        <v>492</v>
      </c>
      <c r="C508" t="s">
        <v>15</v>
      </c>
      <c r="D508" t="s">
        <v>8</v>
      </c>
    </row>
    <row r="509" spans="1:4">
      <c r="A509" t="s">
        <v>534</v>
      </c>
      <c r="B509" t="s">
        <v>492</v>
      </c>
      <c r="C509" t="s">
        <v>15</v>
      </c>
      <c r="D509" t="s">
        <v>8</v>
      </c>
    </row>
    <row r="510" spans="1:4">
      <c r="A510" t="s">
        <v>535</v>
      </c>
      <c r="B510" t="s">
        <v>492</v>
      </c>
      <c r="C510" t="s">
        <v>15</v>
      </c>
      <c r="D510" t="s">
        <v>8</v>
      </c>
    </row>
    <row r="511" spans="1:4">
      <c r="A511" t="s">
        <v>536</v>
      </c>
      <c r="B511" t="s">
        <v>492</v>
      </c>
      <c r="C511" t="s">
        <v>15</v>
      </c>
      <c r="D511" t="s">
        <v>8</v>
      </c>
    </row>
    <row r="512" spans="1:4">
      <c r="A512" t="s">
        <v>537</v>
      </c>
      <c r="B512" t="s">
        <v>492</v>
      </c>
      <c r="C512" t="s">
        <v>15</v>
      </c>
      <c r="D512" t="s">
        <v>8</v>
      </c>
    </row>
    <row r="513" spans="1:4">
      <c r="A513" t="s">
        <v>538</v>
      </c>
      <c r="B513" t="s">
        <v>492</v>
      </c>
      <c r="C513" t="s">
        <v>15</v>
      </c>
      <c r="D513" t="s">
        <v>8</v>
      </c>
    </row>
    <row r="514" spans="1:4">
      <c r="A514" t="s">
        <v>539</v>
      </c>
      <c r="B514" t="s">
        <v>492</v>
      </c>
      <c r="C514" t="s">
        <v>15</v>
      </c>
      <c r="D514" t="s">
        <v>8</v>
      </c>
    </row>
    <row r="515" spans="1:4">
      <c r="A515" t="s">
        <v>540</v>
      </c>
      <c r="B515" t="s">
        <v>492</v>
      </c>
      <c r="C515" t="s">
        <v>15</v>
      </c>
      <c r="D515" t="s">
        <v>8</v>
      </c>
    </row>
    <row r="516" spans="1:4">
      <c r="A516" t="s">
        <v>541</v>
      </c>
      <c r="B516" t="s">
        <v>492</v>
      </c>
      <c r="C516" t="s">
        <v>15</v>
      </c>
      <c r="D516" t="s">
        <v>8</v>
      </c>
    </row>
    <row r="517" spans="1:4">
      <c r="A517" t="s">
        <v>542</v>
      </c>
      <c r="B517" t="s">
        <v>492</v>
      </c>
      <c r="C517" t="s">
        <v>15</v>
      </c>
      <c r="D517" t="s">
        <v>8</v>
      </c>
    </row>
    <row r="518" spans="1:4">
      <c r="A518" t="s">
        <v>543</v>
      </c>
      <c r="B518" t="s">
        <v>544</v>
      </c>
      <c r="C518" t="s">
        <v>15</v>
      </c>
      <c r="D518" t="s">
        <v>8</v>
      </c>
    </row>
    <row r="519" spans="1:4">
      <c r="A519" t="s">
        <v>545</v>
      </c>
      <c r="B519" t="s">
        <v>544</v>
      </c>
      <c r="C519" t="s">
        <v>15</v>
      </c>
      <c r="D519" t="s">
        <v>8</v>
      </c>
    </row>
    <row r="520" spans="1:4">
      <c r="A520" t="s">
        <v>546</v>
      </c>
      <c r="B520" t="s">
        <v>544</v>
      </c>
      <c r="C520" t="s">
        <v>15</v>
      </c>
      <c r="D520" t="s">
        <v>8</v>
      </c>
    </row>
    <row r="521" spans="1:4">
      <c r="A521" t="s">
        <v>547</v>
      </c>
      <c r="B521" t="s">
        <v>544</v>
      </c>
      <c r="C521" t="s">
        <v>15</v>
      </c>
      <c r="D521" t="s">
        <v>8</v>
      </c>
    </row>
    <row r="522" spans="1:4">
      <c r="A522" t="s">
        <v>548</v>
      </c>
      <c r="B522" t="s">
        <v>544</v>
      </c>
      <c r="C522" t="s">
        <v>15</v>
      </c>
      <c r="D522" t="s">
        <v>8</v>
      </c>
    </row>
    <row r="523" spans="1:4">
      <c r="A523" t="s">
        <v>549</v>
      </c>
      <c r="B523" t="s">
        <v>544</v>
      </c>
      <c r="C523" t="s">
        <v>15</v>
      </c>
      <c r="D523" t="s">
        <v>8</v>
      </c>
    </row>
    <row r="524" spans="1:4">
      <c r="A524" t="s">
        <v>550</v>
      </c>
      <c r="B524" t="s">
        <v>544</v>
      </c>
      <c r="C524" t="s">
        <v>15</v>
      </c>
      <c r="D524" t="s">
        <v>8</v>
      </c>
    </row>
    <row r="525" spans="1:4">
      <c r="A525" t="s">
        <v>551</v>
      </c>
      <c r="B525" t="s">
        <v>544</v>
      </c>
      <c r="C525" t="s">
        <v>15</v>
      </c>
      <c r="D525" t="s">
        <v>8</v>
      </c>
    </row>
    <row r="526" spans="1:4">
      <c r="A526" t="s">
        <v>552</v>
      </c>
      <c r="B526" t="s">
        <v>544</v>
      </c>
      <c r="C526" t="s">
        <v>15</v>
      </c>
      <c r="D526" t="s">
        <v>8</v>
      </c>
    </row>
    <row r="527" spans="1:4">
      <c r="A527" t="s">
        <v>553</v>
      </c>
      <c r="B527" t="s">
        <v>554</v>
      </c>
      <c r="C527" t="s">
        <v>15</v>
      </c>
      <c r="D527" t="s">
        <v>8</v>
      </c>
    </row>
    <row r="528" spans="1:4">
      <c r="A528" t="s">
        <v>555</v>
      </c>
      <c r="B528" t="s">
        <v>554</v>
      </c>
      <c r="C528" t="s">
        <v>15</v>
      </c>
      <c r="D528" t="s">
        <v>8</v>
      </c>
    </row>
    <row r="529" spans="1:4">
      <c r="A529" t="s">
        <v>556</v>
      </c>
      <c r="B529" t="s">
        <v>554</v>
      </c>
      <c r="C529" t="s">
        <v>15</v>
      </c>
      <c r="D529" t="s">
        <v>8</v>
      </c>
    </row>
    <row r="530" spans="1:4">
      <c r="A530" t="s">
        <v>557</v>
      </c>
      <c r="B530" t="s">
        <v>554</v>
      </c>
      <c r="C530" t="s">
        <v>15</v>
      </c>
      <c r="D530" t="s">
        <v>8</v>
      </c>
    </row>
    <row r="531" spans="1:4">
      <c r="A531" t="s">
        <v>558</v>
      </c>
      <c r="B531" t="s">
        <v>554</v>
      </c>
      <c r="C531" t="s">
        <v>15</v>
      </c>
      <c r="D531" t="s">
        <v>8</v>
      </c>
    </row>
    <row r="532" spans="1:4">
      <c r="A532" t="s">
        <v>559</v>
      </c>
      <c r="B532" t="s">
        <v>544</v>
      </c>
      <c r="C532" t="s">
        <v>15</v>
      </c>
      <c r="D532" t="s">
        <v>8</v>
      </c>
    </row>
    <row r="533" spans="1:4">
      <c r="A533" t="s">
        <v>560</v>
      </c>
      <c r="B533" t="s">
        <v>544</v>
      </c>
      <c r="C533" t="s">
        <v>15</v>
      </c>
      <c r="D533" t="s">
        <v>8</v>
      </c>
    </row>
    <row r="534" spans="1:4">
      <c r="A534" t="s">
        <v>561</v>
      </c>
      <c r="B534" t="s">
        <v>544</v>
      </c>
      <c r="C534" t="s">
        <v>15</v>
      </c>
      <c r="D534" t="s">
        <v>8</v>
      </c>
    </row>
    <row r="535" spans="1:4">
      <c r="A535" t="s">
        <v>562</v>
      </c>
      <c r="B535" t="s">
        <v>544</v>
      </c>
      <c r="C535" t="s">
        <v>15</v>
      </c>
      <c r="D535" t="s">
        <v>8</v>
      </c>
    </row>
    <row r="536" spans="1:4">
      <c r="A536" t="s">
        <v>563</v>
      </c>
      <c r="B536" t="s">
        <v>544</v>
      </c>
      <c r="C536" t="s">
        <v>15</v>
      </c>
      <c r="D536" t="s">
        <v>8</v>
      </c>
    </row>
    <row r="537" spans="1:4">
      <c r="A537" t="s">
        <v>564</v>
      </c>
      <c r="B537" t="s">
        <v>544</v>
      </c>
      <c r="C537" t="s">
        <v>15</v>
      </c>
      <c r="D537" t="s">
        <v>8</v>
      </c>
    </row>
    <row r="538" spans="1:4">
      <c r="A538" t="s">
        <v>565</v>
      </c>
      <c r="B538" t="s">
        <v>544</v>
      </c>
      <c r="C538" t="s">
        <v>15</v>
      </c>
      <c r="D538" t="s">
        <v>8</v>
      </c>
    </row>
    <row r="539" spans="1:4">
      <c r="A539" t="s">
        <v>566</v>
      </c>
      <c r="B539" t="s">
        <v>544</v>
      </c>
      <c r="C539" t="s">
        <v>15</v>
      </c>
      <c r="D539" t="s">
        <v>8</v>
      </c>
    </row>
    <row r="540" spans="1:4">
      <c r="A540" t="s">
        <v>567</v>
      </c>
      <c r="B540" t="s">
        <v>544</v>
      </c>
      <c r="C540" t="s">
        <v>15</v>
      </c>
      <c r="D540" t="s">
        <v>8</v>
      </c>
    </row>
    <row r="541" spans="1:4">
      <c r="A541" t="s">
        <v>568</v>
      </c>
      <c r="B541" t="s">
        <v>544</v>
      </c>
      <c r="C541" t="s">
        <v>15</v>
      </c>
      <c r="D541" t="s">
        <v>8</v>
      </c>
    </row>
    <row r="542" spans="1:4">
      <c r="A542" t="s">
        <v>569</v>
      </c>
      <c r="B542" t="s">
        <v>544</v>
      </c>
      <c r="C542" t="s">
        <v>15</v>
      </c>
      <c r="D542" t="s">
        <v>8</v>
      </c>
    </row>
    <row r="543" spans="1:4">
      <c r="A543" t="s">
        <v>570</v>
      </c>
      <c r="B543" t="s">
        <v>544</v>
      </c>
      <c r="C543" t="s">
        <v>15</v>
      </c>
      <c r="D543" t="s">
        <v>8</v>
      </c>
    </row>
    <row r="544" spans="1:4">
      <c r="A544" t="s">
        <v>571</v>
      </c>
      <c r="B544" t="s">
        <v>544</v>
      </c>
      <c r="C544" t="s">
        <v>15</v>
      </c>
      <c r="D544" t="s">
        <v>8</v>
      </c>
    </row>
    <row r="545" spans="1:4">
      <c r="A545" t="s">
        <v>572</v>
      </c>
      <c r="B545" t="s">
        <v>544</v>
      </c>
      <c r="C545" t="s">
        <v>15</v>
      </c>
      <c r="D545" t="s">
        <v>8</v>
      </c>
    </row>
    <row r="546" spans="1:4">
      <c r="A546" t="s">
        <v>573</v>
      </c>
      <c r="B546" t="s">
        <v>544</v>
      </c>
      <c r="C546" t="s">
        <v>15</v>
      </c>
      <c r="D546" t="s">
        <v>8</v>
      </c>
    </row>
    <row r="547" spans="1:4">
      <c r="A547" t="s">
        <v>574</v>
      </c>
      <c r="B547" t="s">
        <v>544</v>
      </c>
      <c r="C547" t="s">
        <v>15</v>
      </c>
      <c r="D547" t="s">
        <v>8</v>
      </c>
    </row>
    <row r="548" spans="1:4">
      <c r="A548" t="s">
        <v>575</v>
      </c>
      <c r="B548" t="s">
        <v>544</v>
      </c>
      <c r="C548" t="s">
        <v>15</v>
      </c>
      <c r="D548" t="s">
        <v>8</v>
      </c>
    </row>
    <row r="549" spans="1:4">
      <c r="A549" t="s">
        <v>576</v>
      </c>
      <c r="B549" t="s">
        <v>544</v>
      </c>
      <c r="C549" t="s">
        <v>15</v>
      </c>
      <c r="D549" t="s">
        <v>8</v>
      </c>
    </row>
    <row r="550" spans="1:4">
      <c r="A550" t="s">
        <v>577</v>
      </c>
      <c r="B550" t="s">
        <v>554</v>
      </c>
      <c r="C550" t="s">
        <v>15</v>
      </c>
      <c r="D550" t="s">
        <v>8</v>
      </c>
    </row>
    <row r="551" spans="1:4">
      <c r="A551" t="s">
        <v>578</v>
      </c>
      <c r="B551" t="s">
        <v>554</v>
      </c>
      <c r="C551" t="s">
        <v>15</v>
      </c>
      <c r="D551" t="s">
        <v>8</v>
      </c>
    </row>
    <row r="552" spans="1:4">
      <c r="A552" t="s">
        <v>579</v>
      </c>
      <c r="B552" t="s">
        <v>554</v>
      </c>
      <c r="C552" t="s">
        <v>15</v>
      </c>
      <c r="D552" t="s">
        <v>8</v>
      </c>
    </row>
    <row r="553" spans="1:4">
      <c r="A553" t="s">
        <v>580</v>
      </c>
      <c r="B553" t="s">
        <v>554</v>
      </c>
      <c r="C553" t="s">
        <v>15</v>
      </c>
      <c r="D553" t="s">
        <v>8</v>
      </c>
    </row>
    <row r="554" spans="1:4">
      <c r="A554" t="s">
        <v>581</v>
      </c>
      <c r="B554" t="s">
        <v>554</v>
      </c>
      <c r="C554" t="s">
        <v>15</v>
      </c>
      <c r="D554" t="s">
        <v>8</v>
      </c>
    </row>
    <row r="555" spans="1:4">
      <c r="A555" t="s">
        <v>582</v>
      </c>
      <c r="B555" t="s">
        <v>554</v>
      </c>
      <c r="C555" t="s">
        <v>15</v>
      </c>
      <c r="D555" t="s">
        <v>8</v>
      </c>
    </row>
    <row r="556" spans="1:4">
      <c r="A556" t="s">
        <v>583</v>
      </c>
      <c r="B556" t="s">
        <v>554</v>
      </c>
      <c r="C556" t="s">
        <v>15</v>
      </c>
      <c r="D556" t="s">
        <v>8</v>
      </c>
    </row>
    <row r="557" spans="1:4">
      <c r="A557" t="s">
        <v>584</v>
      </c>
      <c r="B557" t="s">
        <v>554</v>
      </c>
      <c r="C557" t="s">
        <v>15</v>
      </c>
      <c r="D557" t="s">
        <v>8</v>
      </c>
    </row>
    <row r="558" spans="1:4">
      <c r="A558" t="s">
        <v>585</v>
      </c>
      <c r="B558" t="s">
        <v>554</v>
      </c>
      <c r="C558" t="s">
        <v>15</v>
      </c>
      <c r="D558" t="s">
        <v>8</v>
      </c>
    </row>
    <row r="559" spans="1:4">
      <c r="A559" t="s">
        <v>586</v>
      </c>
      <c r="B559" t="s">
        <v>554</v>
      </c>
      <c r="C559" t="s">
        <v>15</v>
      </c>
      <c r="D559" t="s">
        <v>8</v>
      </c>
    </row>
    <row r="560" spans="1:4">
      <c r="A560" t="s">
        <v>587</v>
      </c>
      <c r="B560" t="s">
        <v>554</v>
      </c>
      <c r="C560" t="s">
        <v>15</v>
      </c>
      <c r="D560" t="s">
        <v>8</v>
      </c>
    </row>
    <row r="561" spans="1:4">
      <c r="A561" t="s">
        <v>588</v>
      </c>
      <c r="B561" t="s">
        <v>554</v>
      </c>
      <c r="C561" t="s">
        <v>15</v>
      </c>
      <c r="D561" t="s">
        <v>8</v>
      </c>
    </row>
    <row r="562" spans="1:4">
      <c r="A562" t="s">
        <v>589</v>
      </c>
      <c r="B562" t="s">
        <v>554</v>
      </c>
      <c r="C562" t="s">
        <v>15</v>
      </c>
      <c r="D562" t="s">
        <v>8</v>
      </c>
    </row>
    <row r="563" spans="1:4">
      <c r="A563" t="s">
        <v>590</v>
      </c>
      <c r="B563" t="s">
        <v>554</v>
      </c>
      <c r="C563" t="s">
        <v>15</v>
      </c>
      <c r="D563" t="s">
        <v>8</v>
      </c>
    </row>
    <row r="564" spans="1:4">
      <c r="A564" t="s">
        <v>591</v>
      </c>
      <c r="B564" t="s">
        <v>554</v>
      </c>
      <c r="C564" t="s">
        <v>15</v>
      </c>
      <c r="D564" t="s">
        <v>8</v>
      </c>
    </row>
    <row r="565" spans="1:4">
      <c r="A565" t="s">
        <v>592</v>
      </c>
      <c r="B565" t="s">
        <v>554</v>
      </c>
      <c r="C565" t="s">
        <v>15</v>
      </c>
      <c r="D565" t="s">
        <v>8</v>
      </c>
    </row>
    <row r="566" spans="1:4">
      <c r="A566" t="s">
        <v>593</v>
      </c>
      <c r="B566" t="s">
        <v>554</v>
      </c>
      <c r="C566" t="s">
        <v>15</v>
      </c>
      <c r="D566" t="s">
        <v>8</v>
      </c>
    </row>
    <row r="567" spans="1:4">
      <c r="A567" t="s">
        <v>594</v>
      </c>
      <c r="B567" t="s">
        <v>554</v>
      </c>
      <c r="C567" t="s">
        <v>15</v>
      </c>
      <c r="D567" t="s">
        <v>8</v>
      </c>
    </row>
    <row r="568" spans="1:4">
      <c r="A568" t="s">
        <v>595</v>
      </c>
      <c r="B568" t="s">
        <v>554</v>
      </c>
      <c r="C568" t="s">
        <v>15</v>
      </c>
      <c r="D568" t="s">
        <v>8</v>
      </c>
    </row>
    <row r="569" spans="1:4">
      <c r="A569" t="s">
        <v>596</v>
      </c>
      <c r="B569" t="s">
        <v>554</v>
      </c>
      <c r="C569" t="s">
        <v>15</v>
      </c>
      <c r="D569" t="s">
        <v>8</v>
      </c>
    </row>
    <row r="570" spans="1:4">
      <c r="A570" t="s">
        <v>597</v>
      </c>
      <c r="B570" t="s">
        <v>554</v>
      </c>
      <c r="C570" t="s">
        <v>15</v>
      </c>
      <c r="D570" t="s">
        <v>8</v>
      </c>
    </row>
    <row r="571" spans="1:4">
      <c r="A571" t="s">
        <v>598</v>
      </c>
      <c r="B571" t="s">
        <v>554</v>
      </c>
      <c r="C571" t="s">
        <v>15</v>
      </c>
      <c r="D571" t="s">
        <v>8</v>
      </c>
    </row>
    <row r="572" spans="1:4">
      <c r="A572" t="s">
        <v>599</v>
      </c>
      <c r="B572" t="s">
        <v>554</v>
      </c>
      <c r="C572" t="s">
        <v>15</v>
      </c>
      <c r="D572" t="s">
        <v>8</v>
      </c>
    </row>
    <row r="573" spans="1:4">
      <c r="A573" t="s">
        <v>600</v>
      </c>
      <c r="B573" t="s">
        <v>554</v>
      </c>
      <c r="C573" t="s">
        <v>15</v>
      </c>
      <c r="D573" t="s">
        <v>8</v>
      </c>
    </row>
    <row r="574" spans="1:4">
      <c r="A574" t="s">
        <v>601</v>
      </c>
      <c r="B574" t="s">
        <v>554</v>
      </c>
      <c r="C574" t="s">
        <v>15</v>
      </c>
      <c r="D574" t="s">
        <v>8</v>
      </c>
    </row>
    <row r="575" spans="1:4">
      <c r="A575" t="s">
        <v>602</v>
      </c>
      <c r="B575" t="s">
        <v>554</v>
      </c>
      <c r="C575" t="s">
        <v>15</v>
      </c>
      <c r="D575" t="s">
        <v>8</v>
      </c>
    </row>
    <row r="576" spans="1:4">
      <c r="A576" t="s">
        <v>603</v>
      </c>
      <c r="B576" t="s">
        <v>554</v>
      </c>
      <c r="C576" t="s">
        <v>15</v>
      </c>
      <c r="D576" t="s">
        <v>8</v>
      </c>
    </row>
    <row r="577" spans="1:4">
      <c r="A577" t="s">
        <v>604</v>
      </c>
      <c r="B577" t="s">
        <v>554</v>
      </c>
      <c r="C577" t="s">
        <v>15</v>
      </c>
      <c r="D577" t="s">
        <v>8</v>
      </c>
    </row>
    <row r="578" spans="1:4">
      <c r="A578" t="s">
        <v>605</v>
      </c>
      <c r="B578" t="s">
        <v>554</v>
      </c>
      <c r="C578" t="s">
        <v>15</v>
      </c>
      <c r="D578" t="s">
        <v>8</v>
      </c>
    </row>
    <row r="579" spans="1:4">
      <c r="A579" t="s">
        <v>606</v>
      </c>
      <c r="B579" t="s">
        <v>554</v>
      </c>
      <c r="C579" t="s">
        <v>15</v>
      </c>
      <c r="D579" t="s">
        <v>8</v>
      </c>
    </row>
    <row r="580" spans="1:4">
      <c r="A580" t="s">
        <v>607</v>
      </c>
      <c r="B580" t="s">
        <v>554</v>
      </c>
      <c r="C580" t="s">
        <v>15</v>
      </c>
      <c r="D580" t="s">
        <v>8</v>
      </c>
    </row>
    <row r="581" spans="1:4">
      <c r="A581" t="s">
        <v>608</v>
      </c>
      <c r="B581" t="s">
        <v>554</v>
      </c>
      <c r="C581" t="s">
        <v>15</v>
      </c>
      <c r="D581" t="s">
        <v>8</v>
      </c>
    </row>
    <row r="582" spans="1:4">
      <c r="A582" t="s">
        <v>609</v>
      </c>
      <c r="B582" t="s">
        <v>554</v>
      </c>
      <c r="C582" t="s">
        <v>15</v>
      </c>
      <c r="D582" t="s">
        <v>8</v>
      </c>
    </row>
    <row r="583" spans="1:4">
      <c r="A583" t="s">
        <v>610</v>
      </c>
      <c r="B583" t="s">
        <v>554</v>
      </c>
      <c r="C583" t="s">
        <v>15</v>
      </c>
      <c r="D583" t="s">
        <v>8</v>
      </c>
    </row>
    <row r="584" spans="1:4">
      <c r="A584" t="s">
        <v>611</v>
      </c>
      <c r="B584" t="s">
        <v>554</v>
      </c>
      <c r="C584" t="s">
        <v>15</v>
      </c>
      <c r="D584" t="s">
        <v>8</v>
      </c>
    </row>
    <row r="585" spans="1:4">
      <c r="A585" t="s">
        <v>612</v>
      </c>
      <c r="B585" t="s">
        <v>554</v>
      </c>
      <c r="C585" t="s">
        <v>15</v>
      </c>
      <c r="D585" t="s">
        <v>8</v>
      </c>
    </row>
    <row r="586" spans="1:4">
      <c r="A586" t="s">
        <v>613</v>
      </c>
      <c r="B586" t="s">
        <v>554</v>
      </c>
      <c r="C586" t="s">
        <v>15</v>
      </c>
      <c r="D586" t="s">
        <v>8</v>
      </c>
    </row>
    <row r="587" spans="1:4">
      <c r="A587" t="s">
        <v>614</v>
      </c>
      <c r="B587" t="s">
        <v>554</v>
      </c>
      <c r="C587" t="s">
        <v>15</v>
      </c>
      <c r="D587" t="s">
        <v>8</v>
      </c>
    </row>
    <row r="588" spans="1:4">
      <c r="A588" t="s">
        <v>615</v>
      </c>
      <c r="B588" t="s">
        <v>554</v>
      </c>
      <c r="C588" t="s">
        <v>15</v>
      </c>
      <c r="D588" t="s">
        <v>8</v>
      </c>
    </row>
    <row r="589" spans="1:4">
      <c r="A589" t="s">
        <v>616</v>
      </c>
      <c r="B589" t="s">
        <v>554</v>
      </c>
      <c r="C589" t="s">
        <v>15</v>
      </c>
      <c r="D589" t="s">
        <v>8</v>
      </c>
    </row>
    <row r="590" spans="1:4">
      <c r="A590" t="s">
        <v>617</v>
      </c>
      <c r="B590" t="s">
        <v>554</v>
      </c>
      <c r="C590" t="s">
        <v>15</v>
      </c>
      <c r="D590" t="s">
        <v>8</v>
      </c>
    </row>
    <row r="591" spans="1:4">
      <c r="A591" t="s">
        <v>618</v>
      </c>
      <c r="B591" t="s">
        <v>554</v>
      </c>
      <c r="C591" t="s">
        <v>15</v>
      </c>
      <c r="D591" t="s">
        <v>8</v>
      </c>
    </row>
    <row r="592" spans="1:4">
      <c r="A592" t="s">
        <v>619</v>
      </c>
      <c r="B592" t="s">
        <v>554</v>
      </c>
      <c r="C592" t="s">
        <v>15</v>
      </c>
      <c r="D592" t="s">
        <v>8</v>
      </c>
    </row>
    <row r="593" spans="1:4">
      <c r="A593" t="s">
        <v>620</v>
      </c>
      <c r="B593" t="s">
        <v>554</v>
      </c>
      <c r="C593" t="s">
        <v>15</v>
      </c>
      <c r="D593" t="s">
        <v>8</v>
      </c>
    </row>
    <row r="594" spans="1:4">
      <c r="A594" t="s">
        <v>621</v>
      </c>
      <c r="B594" t="s">
        <v>554</v>
      </c>
      <c r="C594" t="s">
        <v>15</v>
      </c>
      <c r="D594" t="s">
        <v>8</v>
      </c>
    </row>
    <row r="595" spans="1:4">
      <c r="A595" t="s">
        <v>622</v>
      </c>
      <c r="B595" t="s">
        <v>544</v>
      </c>
      <c r="C595" t="s">
        <v>15</v>
      </c>
      <c r="D595" t="s">
        <v>8</v>
      </c>
    </row>
    <row r="596" spans="1:4">
      <c r="A596" t="s">
        <v>623</v>
      </c>
      <c r="B596" t="s">
        <v>544</v>
      </c>
      <c r="C596" t="s">
        <v>15</v>
      </c>
      <c r="D596" t="s">
        <v>8</v>
      </c>
    </row>
    <row r="597" spans="1:4">
      <c r="A597" t="s">
        <v>624</v>
      </c>
      <c r="B597" t="s">
        <v>544</v>
      </c>
      <c r="C597" t="s">
        <v>15</v>
      </c>
      <c r="D597" t="s">
        <v>8</v>
      </c>
    </row>
    <row r="598" spans="1:4">
      <c r="A598" t="s">
        <v>625</v>
      </c>
      <c r="B598" t="s">
        <v>544</v>
      </c>
      <c r="C598" t="s">
        <v>15</v>
      </c>
      <c r="D598" t="s">
        <v>8</v>
      </c>
    </row>
    <row r="599" spans="1:4">
      <c r="A599" t="s">
        <v>626</v>
      </c>
      <c r="B599" t="s">
        <v>544</v>
      </c>
      <c r="C599" t="s">
        <v>15</v>
      </c>
      <c r="D599" t="s">
        <v>8</v>
      </c>
    </row>
    <row r="600" spans="1:4">
      <c r="A600" t="s">
        <v>627</v>
      </c>
      <c r="B600" t="s">
        <v>544</v>
      </c>
      <c r="C600" t="s">
        <v>15</v>
      </c>
      <c r="D600" t="s">
        <v>8</v>
      </c>
    </row>
    <row r="601" spans="1:4">
      <c r="A601" t="s">
        <v>628</v>
      </c>
      <c r="B601" t="s">
        <v>544</v>
      </c>
      <c r="C601" t="s">
        <v>15</v>
      </c>
      <c r="D601" t="s">
        <v>8</v>
      </c>
    </row>
    <row r="602" spans="1:4">
      <c r="A602" t="s">
        <v>629</v>
      </c>
      <c r="B602" t="s">
        <v>544</v>
      </c>
      <c r="C602" t="s">
        <v>15</v>
      </c>
      <c r="D602" t="s">
        <v>8</v>
      </c>
    </row>
    <row r="603" spans="1:4">
      <c r="A603" t="s">
        <v>630</v>
      </c>
      <c r="B603" t="s">
        <v>544</v>
      </c>
      <c r="C603" t="s">
        <v>15</v>
      </c>
      <c r="D603" t="s">
        <v>8</v>
      </c>
    </row>
    <row r="604" spans="1:4">
      <c r="A604" t="s">
        <v>631</v>
      </c>
      <c r="B604" t="s">
        <v>544</v>
      </c>
      <c r="C604" t="s">
        <v>15</v>
      </c>
      <c r="D604" t="s">
        <v>8</v>
      </c>
    </row>
    <row r="605" spans="1:4">
      <c r="A605" t="s">
        <v>632</v>
      </c>
      <c r="B605" t="s">
        <v>544</v>
      </c>
      <c r="C605" t="s">
        <v>15</v>
      </c>
      <c r="D605" t="s">
        <v>8</v>
      </c>
    </row>
    <row r="606" spans="1:4">
      <c r="A606" t="s">
        <v>633</v>
      </c>
      <c r="B606" t="s">
        <v>544</v>
      </c>
      <c r="C606" t="s">
        <v>15</v>
      </c>
      <c r="D606" t="s">
        <v>8</v>
      </c>
    </row>
    <row r="607" spans="1:4">
      <c r="A607" t="s">
        <v>634</v>
      </c>
      <c r="B607" t="s">
        <v>544</v>
      </c>
      <c r="C607" t="s">
        <v>15</v>
      </c>
      <c r="D607" t="s">
        <v>8</v>
      </c>
    </row>
    <row r="608" spans="1:4">
      <c r="A608" t="s">
        <v>635</v>
      </c>
      <c r="B608" t="s">
        <v>544</v>
      </c>
      <c r="C608" t="s">
        <v>15</v>
      </c>
      <c r="D608" t="s">
        <v>8</v>
      </c>
    </row>
    <row r="609" spans="1:4">
      <c r="A609" t="s">
        <v>636</v>
      </c>
      <c r="B609" t="s">
        <v>544</v>
      </c>
      <c r="C609" t="s">
        <v>15</v>
      </c>
      <c r="D609" t="s">
        <v>8</v>
      </c>
    </row>
    <row r="610" spans="1:4">
      <c r="A610" t="s">
        <v>637</v>
      </c>
      <c r="B610" t="s">
        <v>544</v>
      </c>
      <c r="C610" t="s">
        <v>15</v>
      </c>
      <c r="D610" t="s">
        <v>8</v>
      </c>
    </row>
    <row r="611" spans="1:4">
      <c r="A611" t="s">
        <v>638</v>
      </c>
      <c r="B611" t="s">
        <v>544</v>
      </c>
      <c r="C611" t="s">
        <v>15</v>
      </c>
      <c r="D611" t="s">
        <v>8</v>
      </c>
    </row>
    <row r="612" spans="1:4">
      <c r="A612" t="s">
        <v>639</v>
      </c>
      <c r="B612" t="s">
        <v>544</v>
      </c>
      <c r="C612" t="s">
        <v>15</v>
      </c>
      <c r="D612" t="s">
        <v>8</v>
      </c>
    </row>
    <row r="613" spans="1:4">
      <c r="A613" t="s">
        <v>640</v>
      </c>
      <c r="B613" t="s">
        <v>554</v>
      </c>
      <c r="C613" t="s">
        <v>15</v>
      </c>
      <c r="D613" t="s">
        <v>8</v>
      </c>
    </row>
    <row r="614" spans="1:4">
      <c r="A614" t="s">
        <v>641</v>
      </c>
      <c r="B614" t="s">
        <v>554</v>
      </c>
      <c r="C614" t="s">
        <v>15</v>
      </c>
      <c r="D614" t="s">
        <v>8</v>
      </c>
    </row>
    <row r="615" spans="1:4">
      <c r="A615" t="s">
        <v>642</v>
      </c>
      <c r="B615" t="s">
        <v>643</v>
      </c>
      <c r="C615" t="s">
        <v>15</v>
      </c>
      <c r="D615" t="s">
        <v>8</v>
      </c>
    </row>
    <row r="616" spans="1:4">
      <c r="A616" t="s">
        <v>644</v>
      </c>
      <c r="B616" t="s">
        <v>643</v>
      </c>
      <c r="C616" t="s">
        <v>15</v>
      </c>
      <c r="D616" t="s">
        <v>8</v>
      </c>
    </row>
    <row r="617" spans="1:4">
      <c r="A617" t="s">
        <v>645</v>
      </c>
      <c r="B617" t="s">
        <v>643</v>
      </c>
      <c r="C617" t="s">
        <v>15</v>
      </c>
      <c r="D617" t="s">
        <v>8</v>
      </c>
    </row>
    <row r="618" spans="1:4">
      <c r="A618" t="s">
        <v>646</v>
      </c>
      <c r="B618" t="s">
        <v>643</v>
      </c>
      <c r="C618" t="s">
        <v>15</v>
      </c>
      <c r="D618" t="s">
        <v>8</v>
      </c>
    </row>
    <row r="619" spans="1:4">
      <c r="A619" t="s">
        <v>647</v>
      </c>
      <c r="B619" t="s">
        <v>643</v>
      </c>
      <c r="C619" t="s">
        <v>15</v>
      </c>
      <c r="D619" t="s">
        <v>8</v>
      </c>
    </row>
    <row r="620" spans="1:4">
      <c r="A620" t="s">
        <v>648</v>
      </c>
      <c r="B620" t="s">
        <v>643</v>
      </c>
      <c r="C620" t="s">
        <v>15</v>
      </c>
      <c r="D620" t="s">
        <v>8</v>
      </c>
    </row>
    <row r="621" spans="1:4">
      <c r="A621" t="s">
        <v>649</v>
      </c>
      <c r="B621" t="s">
        <v>643</v>
      </c>
      <c r="C621" t="s">
        <v>15</v>
      </c>
      <c r="D621" t="s">
        <v>8</v>
      </c>
    </row>
    <row r="622" spans="1:4">
      <c r="A622" t="s">
        <v>650</v>
      </c>
      <c r="B622" t="s">
        <v>643</v>
      </c>
      <c r="C622" t="s">
        <v>15</v>
      </c>
      <c r="D622" t="s">
        <v>8</v>
      </c>
    </row>
    <row r="623" spans="1:4">
      <c r="A623" t="s">
        <v>651</v>
      </c>
      <c r="B623" t="s">
        <v>643</v>
      </c>
      <c r="C623" t="s">
        <v>15</v>
      </c>
      <c r="D623" t="s">
        <v>8</v>
      </c>
    </row>
    <row r="624" spans="1:4">
      <c r="A624" t="s">
        <v>652</v>
      </c>
      <c r="B624" t="s">
        <v>643</v>
      </c>
      <c r="C624" t="s">
        <v>15</v>
      </c>
      <c r="D624" t="s">
        <v>8</v>
      </c>
    </row>
    <row r="625" spans="1:4">
      <c r="A625" t="s">
        <v>653</v>
      </c>
      <c r="B625" t="s">
        <v>643</v>
      </c>
      <c r="C625" t="s">
        <v>15</v>
      </c>
      <c r="D625" t="s">
        <v>8</v>
      </c>
    </row>
    <row r="626" spans="1:4">
      <c r="A626" t="s">
        <v>654</v>
      </c>
      <c r="B626" t="s">
        <v>643</v>
      </c>
      <c r="C626" t="s">
        <v>15</v>
      </c>
      <c r="D626" t="s">
        <v>8</v>
      </c>
    </row>
    <row r="627" spans="1:4">
      <c r="A627" t="s">
        <v>655</v>
      </c>
      <c r="B627" t="s">
        <v>643</v>
      </c>
      <c r="C627" t="s">
        <v>15</v>
      </c>
      <c r="D627" t="s">
        <v>8</v>
      </c>
    </row>
    <row r="628" spans="1:4">
      <c r="A628" t="s">
        <v>656</v>
      </c>
      <c r="B628" t="s">
        <v>643</v>
      </c>
      <c r="C628" t="s">
        <v>15</v>
      </c>
      <c r="D628" t="s">
        <v>8</v>
      </c>
    </row>
    <row r="629" spans="1:4">
      <c r="A629" t="s">
        <v>657</v>
      </c>
      <c r="B629" t="s">
        <v>643</v>
      </c>
      <c r="C629" t="s">
        <v>15</v>
      </c>
      <c r="D629" t="s">
        <v>8</v>
      </c>
    </row>
    <row r="630" spans="1:4">
      <c r="A630" t="s">
        <v>658</v>
      </c>
      <c r="B630" t="s">
        <v>643</v>
      </c>
      <c r="C630" t="s">
        <v>15</v>
      </c>
      <c r="D630" t="s">
        <v>8</v>
      </c>
    </row>
    <row r="631" spans="1:4">
      <c r="A631" t="s">
        <v>659</v>
      </c>
      <c r="B631" t="s">
        <v>643</v>
      </c>
      <c r="C631" t="s">
        <v>15</v>
      </c>
      <c r="D631" t="s">
        <v>8</v>
      </c>
    </row>
    <row r="632" spans="1:4">
      <c r="A632" t="s">
        <v>660</v>
      </c>
      <c r="B632" t="s">
        <v>643</v>
      </c>
      <c r="C632" t="s">
        <v>15</v>
      </c>
      <c r="D632" t="s">
        <v>8</v>
      </c>
    </row>
    <row r="633" spans="1:4">
      <c r="A633" t="s">
        <v>661</v>
      </c>
      <c r="B633" t="s">
        <v>643</v>
      </c>
      <c r="C633" t="s">
        <v>15</v>
      </c>
      <c r="D633" t="s">
        <v>8</v>
      </c>
    </row>
    <row r="634" spans="1:4">
      <c r="A634" t="s">
        <v>662</v>
      </c>
      <c r="B634" t="s">
        <v>643</v>
      </c>
      <c r="C634" t="s">
        <v>15</v>
      </c>
      <c r="D634" t="s">
        <v>8</v>
      </c>
    </row>
    <row r="635" spans="1:4">
      <c r="A635" t="s">
        <v>663</v>
      </c>
      <c r="B635" t="s">
        <v>643</v>
      </c>
      <c r="C635" t="s">
        <v>15</v>
      </c>
      <c r="D635" t="s">
        <v>8</v>
      </c>
    </row>
    <row r="636" spans="1:4">
      <c r="A636" t="s">
        <v>664</v>
      </c>
      <c r="B636" t="s">
        <v>643</v>
      </c>
      <c r="C636" t="s">
        <v>15</v>
      </c>
      <c r="D636" t="s">
        <v>8</v>
      </c>
    </row>
    <row r="637" spans="1:4">
      <c r="A637" t="s">
        <v>665</v>
      </c>
      <c r="B637" t="s">
        <v>643</v>
      </c>
      <c r="C637" t="s">
        <v>15</v>
      </c>
      <c r="D637" t="s">
        <v>8</v>
      </c>
    </row>
    <row r="638" spans="1:4">
      <c r="A638" t="s">
        <v>666</v>
      </c>
      <c r="B638" t="s">
        <v>643</v>
      </c>
      <c r="C638" t="s">
        <v>15</v>
      </c>
      <c r="D638" t="s">
        <v>8</v>
      </c>
    </row>
    <row r="639" spans="1:4">
      <c r="A639" t="s">
        <v>667</v>
      </c>
      <c r="B639" t="s">
        <v>643</v>
      </c>
      <c r="C639" t="s">
        <v>15</v>
      </c>
      <c r="D639" t="s">
        <v>8</v>
      </c>
    </row>
    <row r="640" spans="1:4">
      <c r="A640" t="s">
        <v>668</v>
      </c>
      <c r="B640" t="s">
        <v>643</v>
      </c>
      <c r="C640" t="s">
        <v>15</v>
      </c>
      <c r="D640" t="s">
        <v>8</v>
      </c>
    </row>
    <row r="641" spans="1:4">
      <c r="A641" t="s">
        <v>669</v>
      </c>
      <c r="B641" t="s">
        <v>643</v>
      </c>
      <c r="C641" t="s">
        <v>15</v>
      </c>
      <c r="D641" t="s">
        <v>8</v>
      </c>
    </row>
    <row r="642" spans="1:4">
      <c r="A642" t="s">
        <v>670</v>
      </c>
      <c r="B642" t="s">
        <v>643</v>
      </c>
      <c r="C642" t="s">
        <v>15</v>
      </c>
      <c r="D642" t="s">
        <v>8</v>
      </c>
    </row>
    <row r="643" spans="1:4">
      <c r="A643" t="s">
        <v>671</v>
      </c>
      <c r="B643" t="s">
        <v>643</v>
      </c>
      <c r="C643" t="s">
        <v>15</v>
      </c>
      <c r="D643" t="s">
        <v>8</v>
      </c>
    </row>
    <row r="644" spans="1:4">
      <c r="A644" t="s">
        <v>672</v>
      </c>
      <c r="B644" t="s">
        <v>643</v>
      </c>
      <c r="C644" t="s">
        <v>15</v>
      </c>
      <c r="D644" t="s">
        <v>8</v>
      </c>
    </row>
    <row r="645" spans="1:4">
      <c r="A645" t="s">
        <v>673</v>
      </c>
      <c r="B645" t="s">
        <v>643</v>
      </c>
      <c r="C645" t="s">
        <v>15</v>
      </c>
      <c r="D645" t="s">
        <v>8</v>
      </c>
    </row>
    <row r="646" spans="1:4">
      <c r="A646" t="s">
        <v>674</v>
      </c>
      <c r="B646" t="s">
        <v>643</v>
      </c>
      <c r="C646" t="s">
        <v>15</v>
      </c>
      <c r="D646" t="s">
        <v>8</v>
      </c>
    </row>
    <row r="647" spans="1:4">
      <c r="A647" t="s">
        <v>675</v>
      </c>
      <c r="B647" t="s">
        <v>643</v>
      </c>
      <c r="C647" t="s">
        <v>15</v>
      </c>
      <c r="D647" t="s">
        <v>8</v>
      </c>
    </row>
    <row r="648" spans="1:4">
      <c r="A648" t="s">
        <v>676</v>
      </c>
      <c r="B648" t="s">
        <v>643</v>
      </c>
      <c r="C648" t="s">
        <v>15</v>
      </c>
      <c r="D648" t="s">
        <v>8</v>
      </c>
    </row>
    <row r="649" spans="1:4">
      <c r="A649" t="s">
        <v>677</v>
      </c>
      <c r="B649" t="s">
        <v>643</v>
      </c>
      <c r="C649" t="s">
        <v>15</v>
      </c>
      <c r="D649" t="s">
        <v>8</v>
      </c>
    </row>
    <row r="650" spans="1:4">
      <c r="A650" t="s">
        <v>678</v>
      </c>
      <c r="B650" t="s">
        <v>643</v>
      </c>
      <c r="C650" t="s">
        <v>15</v>
      </c>
      <c r="D650" t="s">
        <v>8</v>
      </c>
    </row>
    <row r="651" spans="1:4">
      <c r="A651" t="s">
        <v>679</v>
      </c>
      <c r="B651" t="s">
        <v>643</v>
      </c>
      <c r="C651" t="s">
        <v>15</v>
      </c>
      <c r="D651" t="s">
        <v>8</v>
      </c>
    </row>
    <row r="652" spans="1:4">
      <c r="A652" t="s">
        <v>680</v>
      </c>
      <c r="B652" t="s">
        <v>643</v>
      </c>
      <c r="C652" t="s">
        <v>15</v>
      </c>
      <c r="D652" t="s">
        <v>8</v>
      </c>
    </row>
    <row r="653" spans="1:4">
      <c r="A653" t="s">
        <v>681</v>
      </c>
      <c r="B653" t="s">
        <v>643</v>
      </c>
      <c r="C653" t="s">
        <v>15</v>
      </c>
      <c r="D653" t="s">
        <v>8</v>
      </c>
    </row>
    <row r="654" spans="1:4">
      <c r="A654" t="s">
        <v>682</v>
      </c>
      <c r="B654" t="s">
        <v>643</v>
      </c>
      <c r="C654" t="s">
        <v>15</v>
      </c>
      <c r="D654" t="s">
        <v>8</v>
      </c>
    </row>
    <row r="655" spans="1:4">
      <c r="A655" t="s">
        <v>683</v>
      </c>
      <c r="B655" t="s">
        <v>643</v>
      </c>
      <c r="C655" t="s">
        <v>15</v>
      </c>
      <c r="D655" t="s">
        <v>8</v>
      </c>
    </row>
    <row r="656" spans="1:4">
      <c r="A656" t="s">
        <v>684</v>
      </c>
      <c r="B656" t="s">
        <v>643</v>
      </c>
      <c r="C656" t="s">
        <v>15</v>
      </c>
      <c r="D656" t="s">
        <v>8</v>
      </c>
    </row>
    <row r="657" spans="1:4">
      <c r="A657" t="s">
        <v>685</v>
      </c>
      <c r="B657" t="s">
        <v>643</v>
      </c>
      <c r="C657" t="s">
        <v>15</v>
      </c>
      <c r="D657" t="s">
        <v>8</v>
      </c>
    </row>
    <row r="658" spans="1:4">
      <c r="A658" t="s">
        <v>686</v>
      </c>
      <c r="B658" t="s">
        <v>643</v>
      </c>
      <c r="C658" t="s">
        <v>15</v>
      </c>
      <c r="D658" t="s">
        <v>8</v>
      </c>
    </row>
    <row r="659" spans="1:4">
      <c r="A659" t="s">
        <v>687</v>
      </c>
      <c r="B659" t="s">
        <v>643</v>
      </c>
      <c r="C659" t="s">
        <v>15</v>
      </c>
      <c r="D659" t="s">
        <v>8</v>
      </c>
    </row>
    <row r="660" spans="1:4">
      <c r="A660" t="s">
        <v>688</v>
      </c>
      <c r="B660" t="s">
        <v>643</v>
      </c>
      <c r="C660" t="s">
        <v>15</v>
      </c>
      <c r="D660" t="s">
        <v>8</v>
      </c>
    </row>
    <row r="661" spans="1:4">
      <c r="A661" t="s">
        <v>689</v>
      </c>
      <c r="B661" t="s">
        <v>643</v>
      </c>
      <c r="C661" t="s">
        <v>15</v>
      </c>
      <c r="D661" t="s">
        <v>8</v>
      </c>
    </row>
    <row r="662" spans="1:4">
      <c r="A662" t="s">
        <v>690</v>
      </c>
      <c r="B662" t="s">
        <v>643</v>
      </c>
      <c r="C662" t="s">
        <v>15</v>
      </c>
      <c r="D662" t="s">
        <v>8</v>
      </c>
    </row>
    <row r="663" spans="1:4">
      <c r="A663" t="s">
        <v>691</v>
      </c>
      <c r="B663" t="s">
        <v>643</v>
      </c>
      <c r="C663" t="s">
        <v>15</v>
      </c>
      <c r="D663" t="s">
        <v>8</v>
      </c>
    </row>
    <row r="664" spans="1:4">
      <c r="A664" t="s">
        <v>692</v>
      </c>
      <c r="B664" t="s">
        <v>643</v>
      </c>
      <c r="C664" t="s">
        <v>15</v>
      </c>
      <c r="D664" t="s">
        <v>8</v>
      </c>
    </row>
    <row r="665" spans="1:4">
      <c r="A665" t="s">
        <v>693</v>
      </c>
      <c r="B665" t="s">
        <v>643</v>
      </c>
      <c r="C665" t="s">
        <v>15</v>
      </c>
      <c r="D665" t="s">
        <v>8</v>
      </c>
    </row>
    <row r="666" spans="1:4">
      <c r="A666" t="s">
        <v>694</v>
      </c>
      <c r="B666" t="s">
        <v>643</v>
      </c>
      <c r="C666" t="s">
        <v>15</v>
      </c>
      <c r="D666" t="s">
        <v>8</v>
      </c>
    </row>
    <row r="667" spans="1:4">
      <c r="A667" t="s">
        <v>695</v>
      </c>
      <c r="B667" t="s">
        <v>643</v>
      </c>
      <c r="C667" t="s">
        <v>15</v>
      </c>
      <c r="D667" t="s">
        <v>8</v>
      </c>
    </row>
    <row r="668" spans="1:4">
      <c r="A668" t="s">
        <v>696</v>
      </c>
      <c r="B668" t="s">
        <v>643</v>
      </c>
      <c r="C668" t="s">
        <v>15</v>
      </c>
      <c r="D668" t="s">
        <v>8</v>
      </c>
    </row>
    <row r="669" spans="1:4">
      <c r="A669" t="s">
        <v>697</v>
      </c>
      <c r="B669" t="s">
        <v>643</v>
      </c>
      <c r="C669" t="s">
        <v>15</v>
      </c>
      <c r="D669" t="s">
        <v>8</v>
      </c>
    </row>
    <row r="670" spans="1:4">
      <c r="A670" t="s">
        <v>698</v>
      </c>
      <c r="B670" t="s">
        <v>643</v>
      </c>
      <c r="C670" t="s">
        <v>15</v>
      </c>
      <c r="D670" t="s">
        <v>8</v>
      </c>
    </row>
    <row r="671" spans="1:4">
      <c r="A671" t="s">
        <v>699</v>
      </c>
      <c r="B671" t="s">
        <v>643</v>
      </c>
      <c r="C671" t="s">
        <v>15</v>
      </c>
      <c r="D671" t="s">
        <v>8</v>
      </c>
    </row>
    <row r="672" spans="1:4">
      <c r="A672" t="s">
        <v>700</v>
      </c>
      <c r="B672" t="s">
        <v>701</v>
      </c>
      <c r="C672" t="s">
        <v>15</v>
      </c>
      <c r="D672" t="s">
        <v>8</v>
      </c>
    </row>
    <row r="673" spans="1:4">
      <c r="A673" t="s">
        <v>702</v>
      </c>
      <c r="B673" t="s">
        <v>701</v>
      </c>
      <c r="C673" t="s">
        <v>15</v>
      </c>
      <c r="D673" t="s">
        <v>8</v>
      </c>
    </row>
    <row r="674" spans="1:4">
      <c r="A674" t="s">
        <v>703</v>
      </c>
      <c r="B674" t="s">
        <v>701</v>
      </c>
      <c r="C674" t="s">
        <v>15</v>
      </c>
      <c r="D674" t="s">
        <v>8</v>
      </c>
    </row>
    <row r="675" spans="1:4">
      <c r="A675" t="s">
        <v>704</v>
      </c>
      <c r="B675" t="s">
        <v>701</v>
      </c>
      <c r="C675" t="s">
        <v>15</v>
      </c>
      <c r="D675" t="s">
        <v>8</v>
      </c>
    </row>
    <row r="676" spans="1:4">
      <c r="A676" t="s">
        <v>705</v>
      </c>
      <c r="B676" t="s">
        <v>701</v>
      </c>
      <c r="C676" t="s">
        <v>15</v>
      </c>
      <c r="D676" t="s">
        <v>8</v>
      </c>
    </row>
    <row r="677" spans="1:4">
      <c r="A677" t="s">
        <v>706</v>
      </c>
      <c r="B677" t="s">
        <v>701</v>
      </c>
      <c r="C677" t="s">
        <v>15</v>
      </c>
      <c r="D677" t="s">
        <v>8</v>
      </c>
    </row>
    <row r="678" spans="1:4">
      <c r="A678" t="s">
        <v>707</v>
      </c>
      <c r="B678" t="s">
        <v>701</v>
      </c>
      <c r="C678" t="s">
        <v>15</v>
      </c>
      <c r="D678" t="s">
        <v>8</v>
      </c>
    </row>
    <row r="679" spans="1:4">
      <c r="A679" t="s">
        <v>708</v>
      </c>
      <c r="B679" t="s">
        <v>701</v>
      </c>
      <c r="C679" t="s">
        <v>15</v>
      </c>
      <c r="D679" t="s">
        <v>8</v>
      </c>
    </row>
    <row r="680" spans="1:4">
      <c r="A680" t="s">
        <v>709</v>
      </c>
      <c r="B680" t="s">
        <v>701</v>
      </c>
      <c r="C680" t="s">
        <v>15</v>
      </c>
      <c r="D680" t="s">
        <v>8</v>
      </c>
    </row>
    <row r="681" spans="1:4">
      <c r="A681" t="s">
        <v>710</v>
      </c>
      <c r="B681" t="s">
        <v>701</v>
      </c>
      <c r="C681" t="s">
        <v>15</v>
      </c>
      <c r="D681" t="s">
        <v>8</v>
      </c>
    </row>
    <row r="682" spans="1:4">
      <c r="A682" t="s">
        <v>711</v>
      </c>
      <c r="B682" t="s">
        <v>701</v>
      </c>
      <c r="C682" t="s">
        <v>15</v>
      </c>
      <c r="D682" t="s">
        <v>8</v>
      </c>
    </row>
    <row r="683" spans="1:4">
      <c r="A683" t="s">
        <v>712</v>
      </c>
      <c r="B683" t="s">
        <v>701</v>
      </c>
      <c r="C683" t="s">
        <v>15</v>
      </c>
      <c r="D683" t="s">
        <v>8</v>
      </c>
    </row>
    <row r="684" spans="1:4">
      <c r="A684" t="s">
        <v>713</v>
      </c>
      <c r="B684" t="s">
        <v>701</v>
      </c>
      <c r="C684" t="s">
        <v>15</v>
      </c>
      <c r="D684" t="s">
        <v>8</v>
      </c>
    </row>
    <row r="685" spans="1:4">
      <c r="A685" t="s">
        <v>714</v>
      </c>
      <c r="B685" t="s">
        <v>701</v>
      </c>
      <c r="C685" t="s">
        <v>15</v>
      </c>
      <c r="D685" t="s">
        <v>8</v>
      </c>
    </row>
    <row r="686" spans="1:4">
      <c r="A686" t="s">
        <v>715</v>
      </c>
      <c r="B686" t="s">
        <v>701</v>
      </c>
      <c r="C686" t="s">
        <v>15</v>
      </c>
      <c r="D686" t="s">
        <v>8</v>
      </c>
    </row>
    <row r="687" spans="1:4">
      <c r="A687" t="s">
        <v>716</v>
      </c>
      <c r="B687" t="s">
        <v>701</v>
      </c>
      <c r="C687" t="s">
        <v>15</v>
      </c>
      <c r="D687" t="s">
        <v>8</v>
      </c>
    </row>
    <row r="688" spans="1:4">
      <c r="A688" t="s">
        <v>717</v>
      </c>
      <c r="B688" t="s">
        <v>701</v>
      </c>
      <c r="C688" t="s">
        <v>15</v>
      </c>
      <c r="D688" t="s">
        <v>8</v>
      </c>
    </row>
    <row r="689" spans="1:4">
      <c r="A689" t="s">
        <v>718</v>
      </c>
      <c r="B689" t="s">
        <v>701</v>
      </c>
      <c r="C689" t="s">
        <v>15</v>
      </c>
      <c r="D689" t="s">
        <v>8</v>
      </c>
    </row>
    <row r="690" spans="1:4">
      <c r="A690" t="s">
        <v>719</v>
      </c>
      <c r="B690" t="s">
        <v>701</v>
      </c>
      <c r="C690" t="s">
        <v>15</v>
      </c>
      <c r="D690" t="s">
        <v>8</v>
      </c>
    </row>
    <row r="691" spans="1:4">
      <c r="A691" t="s">
        <v>720</v>
      </c>
      <c r="B691" t="s">
        <v>701</v>
      </c>
      <c r="C691" t="s">
        <v>15</v>
      </c>
      <c r="D691" t="s">
        <v>8</v>
      </c>
    </row>
    <row r="692" spans="1:4">
      <c r="A692" t="s">
        <v>721</v>
      </c>
      <c r="B692" t="s">
        <v>701</v>
      </c>
      <c r="C692" t="s">
        <v>15</v>
      </c>
      <c r="D692" t="s">
        <v>8</v>
      </c>
    </row>
    <row r="693" spans="1:4">
      <c r="A693" t="s">
        <v>722</v>
      </c>
      <c r="B693" t="s">
        <v>701</v>
      </c>
      <c r="C693" t="s">
        <v>15</v>
      </c>
      <c r="D693" t="s">
        <v>8</v>
      </c>
    </row>
    <row r="694" spans="1:4">
      <c r="A694" t="s">
        <v>723</v>
      </c>
      <c r="B694" t="s">
        <v>701</v>
      </c>
      <c r="C694" t="s">
        <v>15</v>
      </c>
      <c r="D694" t="s">
        <v>8</v>
      </c>
    </row>
    <row r="695" spans="1:4">
      <c r="A695" t="s">
        <v>724</v>
      </c>
      <c r="B695" t="s">
        <v>701</v>
      </c>
      <c r="C695" t="s">
        <v>15</v>
      </c>
      <c r="D695" t="s">
        <v>8</v>
      </c>
    </row>
    <row r="696" spans="1:4">
      <c r="A696" t="s">
        <v>725</v>
      </c>
      <c r="B696" t="s">
        <v>701</v>
      </c>
      <c r="C696" t="s">
        <v>15</v>
      </c>
      <c r="D696" t="s">
        <v>8</v>
      </c>
    </row>
    <row r="697" spans="1:4">
      <c r="A697" t="s">
        <v>726</v>
      </c>
      <c r="B697" t="s">
        <v>701</v>
      </c>
      <c r="C697" t="s">
        <v>15</v>
      </c>
      <c r="D697" t="s">
        <v>8</v>
      </c>
    </row>
    <row r="698" spans="1:4">
      <c r="A698" t="s">
        <v>727</v>
      </c>
      <c r="B698" t="s">
        <v>701</v>
      </c>
      <c r="C698" t="s">
        <v>15</v>
      </c>
      <c r="D698" t="s">
        <v>8</v>
      </c>
    </row>
    <row r="699" spans="1:4">
      <c r="A699" t="s">
        <v>728</v>
      </c>
      <c r="B699" t="s">
        <v>701</v>
      </c>
      <c r="C699" t="s">
        <v>15</v>
      </c>
      <c r="D699" t="s">
        <v>8</v>
      </c>
    </row>
    <row r="700" spans="1:4">
      <c r="A700" t="s">
        <v>729</v>
      </c>
      <c r="B700" t="s">
        <v>701</v>
      </c>
      <c r="C700" t="s">
        <v>15</v>
      </c>
      <c r="D700" t="s">
        <v>8</v>
      </c>
    </row>
    <row r="701" spans="1:4">
      <c r="A701" t="s">
        <v>730</v>
      </c>
      <c r="B701" t="s">
        <v>701</v>
      </c>
      <c r="C701" t="s">
        <v>15</v>
      </c>
      <c r="D701" t="s">
        <v>8</v>
      </c>
    </row>
    <row r="702" spans="1:4">
      <c r="A702" t="s">
        <v>731</v>
      </c>
      <c r="B702" t="s">
        <v>701</v>
      </c>
      <c r="C702" t="s">
        <v>15</v>
      </c>
      <c r="D702" t="s">
        <v>8</v>
      </c>
    </row>
    <row r="703" spans="1:4">
      <c r="A703" t="s">
        <v>732</v>
      </c>
      <c r="B703" t="s">
        <v>701</v>
      </c>
      <c r="C703" t="s">
        <v>15</v>
      </c>
      <c r="D703" t="s">
        <v>8</v>
      </c>
    </row>
    <row r="704" spans="1:4">
      <c r="A704" t="s">
        <v>733</v>
      </c>
      <c r="B704" t="s">
        <v>701</v>
      </c>
      <c r="C704" t="s">
        <v>15</v>
      </c>
      <c r="D704" t="s">
        <v>8</v>
      </c>
    </row>
    <row r="705" spans="1:4">
      <c r="A705" t="s">
        <v>734</v>
      </c>
      <c r="B705" t="s">
        <v>701</v>
      </c>
      <c r="C705" t="s">
        <v>15</v>
      </c>
      <c r="D705" t="s">
        <v>8</v>
      </c>
    </row>
    <row r="706" spans="1:4">
      <c r="A706" t="s">
        <v>735</v>
      </c>
      <c r="B706" t="s">
        <v>701</v>
      </c>
      <c r="C706" t="s">
        <v>15</v>
      </c>
      <c r="D706" t="s">
        <v>8</v>
      </c>
    </row>
    <row r="707" spans="1:4">
      <c r="A707" t="s">
        <v>736</v>
      </c>
      <c r="B707" t="s">
        <v>701</v>
      </c>
      <c r="C707" t="s">
        <v>15</v>
      </c>
      <c r="D707" t="s">
        <v>8</v>
      </c>
    </row>
    <row r="708" spans="1:4">
      <c r="A708" t="s">
        <v>737</v>
      </c>
      <c r="B708" t="s">
        <v>701</v>
      </c>
      <c r="C708" t="s">
        <v>15</v>
      </c>
      <c r="D708" t="s">
        <v>8</v>
      </c>
    </row>
    <row r="709" spans="1:4">
      <c r="A709" t="s">
        <v>738</v>
      </c>
      <c r="B709" t="s">
        <v>701</v>
      </c>
      <c r="C709" t="s">
        <v>15</v>
      </c>
      <c r="D709" t="s">
        <v>8</v>
      </c>
    </row>
    <row r="710" spans="1:4">
      <c r="A710" t="s">
        <v>739</v>
      </c>
      <c r="B710" t="s">
        <v>701</v>
      </c>
      <c r="C710" t="s">
        <v>15</v>
      </c>
      <c r="D710" t="s">
        <v>8</v>
      </c>
    </row>
    <row r="711" spans="1:4">
      <c r="A711" t="s">
        <v>740</v>
      </c>
      <c r="B711" t="s">
        <v>701</v>
      </c>
      <c r="C711" t="s">
        <v>15</v>
      </c>
      <c r="D711" t="s">
        <v>8</v>
      </c>
    </row>
    <row r="712" spans="1:4">
      <c r="A712" t="s">
        <v>741</v>
      </c>
      <c r="B712" t="s">
        <v>701</v>
      </c>
      <c r="C712" t="s">
        <v>15</v>
      </c>
      <c r="D712" t="s">
        <v>8</v>
      </c>
    </row>
    <row r="713" spans="1:4">
      <c r="A713" t="s">
        <v>742</v>
      </c>
      <c r="B713" t="s">
        <v>701</v>
      </c>
      <c r="C713" t="s">
        <v>15</v>
      </c>
      <c r="D713" t="s">
        <v>8</v>
      </c>
    </row>
    <row r="714" spans="1:4">
      <c r="A714" t="s">
        <v>743</v>
      </c>
      <c r="B714" t="s">
        <v>701</v>
      </c>
      <c r="C714" t="s">
        <v>15</v>
      </c>
      <c r="D714" t="s">
        <v>8</v>
      </c>
    </row>
    <row r="715" spans="1:4">
      <c r="A715" t="s">
        <v>744</v>
      </c>
      <c r="B715" t="s">
        <v>701</v>
      </c>
      <c r="C715" t="s">
        <v>15</v>
      </c>
      <c r="D715" t="s">
        <v>8</v>
      </c>
    </row>
    <row r="716" spans="1:4">
      <c r="A716" t="s">
        <v>745</v>
      </c>
      <c r="B716" t="s">
        <v>701</v>
      </c>
      <c r="C716" t="s">
        <v>15</v>
      </c>
      <c r="D716" t="s">
        <v>8</v>
      </c>
    </row>
    <row r="717" spans="1:4">
      <c r="A717" t="s">
        <v>746</v>
      </c>
      <c r="B717" t="s">
        <v>701</v>
      </c>
      <c r="C717" t="s">
        <v>15</v>
      </c>
      <c r="D717" t="s">
        <v>8</v>
      </c>
    </row>
    <row r="718" spans="1:4">
      <c r="A718" t="s">
        <v>747</v>
      </c>
      <c r="B718" t="s">
        <v>748</v>
      </c>
      <c r="C718" t="s">
        <v>12</v>
      </c>
      <c r="D718" t="s">
        <v>8</v>
      </c>
    </row>
    <row r="719" spans="1:4">
      <c r="A719" t="s">
        <v>749</v>
      </c>
      <c r="B719" t="s">
        <v>748</v>
      </c>
      <c r="C719" t="s">
        <v>12</v>
      </c>
      <c r="D719" t="s">
        <v>8</v>
      </c>
    </row>
    <row r="720" spans="1:4">
      <c r="A720" t="s">
        <v>750</v>
      </c>
      <c r="B720" t="s">
        <v>748</v>
      </c>
      <c r="C720" t="s">
        <v>12</v>
      </c>
      <c r="D720" t="s">
        <v>8</v>
      </c>
    </row>
    <row r="721" spans="1:4">
      <c r="A721" t="s">
        <v>751</v>
      </c>
      <c r="B721" t="s">
        <v>748</v>
      </c>
      <c r="C721" t="s">
        <v>12</v>
      </c>
      <c r="D721" t="s">
        <v>8</v>
      </c>
    </row>
    <row r="722" spans="1:4">
      <c r="A722" t="s">
        <v>752</v>
      </c>
      <c r="B722" t="s">
        <v>748</v>
      </c>
      <c r="C722" t="s">
        <v>12</v>
      </c>
      <c r="D722" t="s">
        <v>8</v>
      </c>
    </row>
    <row r="723" spans="1:4">
      <c r="A723" t="s">
        <v>753</v>
      </c>
      <c r="B723" t="s">
        <v>748</v>
      </c>
      <c r="C723" t="s">
        <v>12</v>
      </c>
      <c r="D723" t="s">
        <v>8</v>
      </c>
    </row>
    <row r="724" spans="1:4">
      <c r="A724" t="s">
        <v>754</v>
      </c>
      <c r="B724" t="s">
        <v>748</v>
      </c>
      <c r="C724" t="s">
        <v>12</v>
      </c>
      <c r="D724" t="s">
        <v>8</v>
      </c>
    </row>
    <row r="725" spans="1:4">
      <c r="A725" t="s">
        <v>755</v>
      </c>
      <c r="B725" t="s">
        <v>748</v>
      </c>
      <c r="C725" t="s">
        <v>12</v>
      </c>
      <c r="D725" t="s">
        <v>8</v>
      </c>
    </row>
    <row r="726" spans="1:4">
      <c r="A726" t="s">
        <v>756</v>
      </c>
      <c r="B726" t="s">
        <v>748</v>
      </c>
      <c r="C726" t="s">
        <v>12</v>
      </c>
      <c r="D726" t="s">
        <v>8</v>
      </c>
    </row>
    <row r="727" spans="1:4">
      <c r="A727" t="s">
        <v>757</v>
      </c>
      <c r="B727" t="s">
        <v>748</v>
      </c>
      <c r="C727" t="s">
        <v>12</v>
      </c>
      <c r="D727" t="s">
        <v>8</v>
      </c>
    </row>
    <row r="728" spans="1:4">
      <c r="A728" t="s">
        <v>758</v>
      </c>
      <c r="B728" t="s">
        <v>748</v>
      </c>
      <c r="C728" t="s">
        <v>12</v>
      </c>
      <c r="D728" t="s">
        <v>8</v>
      </c>
    </row>
    <row r="729" spans="1:4">
      <c r="A729" t="s">
        <v>759</v>
      </c>
      <c r="B729" t="s">
        <v>748</v>
      </c>
      <c r="C729" t="s">
        <v>12</v>
      </c>
      <c r="D729" t="s">
        <v>8</v>
      </c>
    </row>
    <row r="730" spans="1:4">
      <c r="A730" t="s">
        <v>760</v>
      </c>
      <c r="B730" t="s">
        <v>748</v>
      </c>
      <c r="C730" t="s">
        <v>12</v>
      </c>
      <c r="D730" t="s">
        <v>8</v>
      </c>
    </row>
    <row r="731" spans="1:4">
      <c r="A731" t="s">
        <v>761</v>
      </c>
      <c r="B731" t="s">
        <v>748</v>
      </c>
      <c r="C731" t="s">
        <v>12</v>
      </c>
      <c r="D731" t="s">
        <v>8</v>
      </c>
    </row>
    <row r="732" spans="1:4">
      <c r="A732" t="s">
        <v>762</v>
      </c>
      <c r="B732" t="s">
        <v>748</v>
      </c>
      <c r="C732" t="s">
        <v>12</v>
      </c>
      <c r="D732" t="s">
        <v>8</v>
      </c>
    </row>
    <row r="733" spans="1:4">
      <c r="A733" t="s">
        <v>763</v>
      </c>
      <c r="B733" t="s">
        <v>748</v>
      </c>
      <c r="C733" t="s">
        <v>12</v>
      </c>
      <c r="D733" t="s">
        <v>8</v>
      </c>
    </row>
    <row r="734" spans="1:4">
      <c r="A734" t="s">
        <v>764</v>
      </c>
      <c r="B734" t="s">
        <v>748</v>
      </c>
      <c r="C734" t="s">
        <v>12</v>
      </c>
      <c r="D734" t="s">
        <v>8</v>
      </c>
    </row>
    <row r="735" spans="1:4">
      <c r="A735" t="s">
        <v>765</v>
      </c>
      <c r="B735" t="s">
        <v>748</v>
      </c>
      <c r="C735" t="s">
        <v>12</v>
      </c>
      <c r="D735" t="s">
        <v>8</v>
      </c>
    </row>
    <row r="736" spans="1:4">
      <c r="A736" t="s">
        <v>766</v>
      </c>
      <c r="B736" t="s">
        <v>748</v>
      </c>
      <c r="C736" t="s">
        <v>12</v>
      </c>
      <c r="D736" t="s">
        <v>8</v>
      </c>
    </row>
    <row r="737" spans="1:4">
      <c r="A737" t="s">
        <v>767</v>
      </c>
      <c r="B737" t="s">
        <v>748</v>
      </c>
      <c r="C737" t="s">
        <v>12</v>
      </c>
      <c r="D737" t="s">
        <v>8</v>
      </c>
    </row>
    <row r="738" spans="1:4">
      <c r="A738" t="s">
        <v>768</v>
      </c>
      <c r="B738" t="s">
        <v>769</v>
      </c>
      <c r="C738" t="s">
        <v>12</v>
      </c>
      <c r="D738" t="s">
        <v>8</v>
      </c>
    </row>
    <row r="739" spans="1:4">
      <c r="A739" t="s">
        <v>770</v>
      </c>
      <c r="B739" t="s">
        <v>769</v>
      </c>
      <c r="C739" t="s">
        <v>12</v>
      </c>
      <c r="D739" t="s">
        <v>8</v>
      </c>
    </row>
    <row r="740" spans="1:4">
      <c r="A740" t="s">
        <v>771</v>
      </c>
      <c r="B740" t="s">
        <v>769</v>
      </c>
      <c r="C740" t="s">
        <v>12</v>
      </c>
      <c r="D740" t="s">
        <v>8</v>
      </c>
    </row>
    <row r="741" spans="1:4">
      <c r="A741" t="s">
        <v>772</v>
      </c>
      <c r="B741" t="s">
        <v>769</v>
      </c>
      <c r="C741" t="s">
        <v>12</v>
      </c>
      <c r="D741" t="s">
        <v>8</v>
      </c>
    </row>
    <row r="742" spans="1:4">
      <c r="A742" t="s">
        <v>773</v>
      </c>
      <c r="B742" t="s">
        <v>769</v>
      </c>
      <c r="C742" t="s">
        <v>12</v>
      </c>
      <c r="D742" t="s">
        <v>8</v>
      </c>
    </row>
    <row r="743" spans="1:4">
      <c r="A743" t="s">
        <v>774</v>
      </c>
      <c r="B743" t="s">
        <v>769</v>
      </c>
      <c r="C743" t="s">
        <v>12</v>
      </c>
      <c r="D743" t="s">
        <v>8</v>
      </c>
    </row>
    <row r="744" spans="1:4">
      <c r="A744" t="s">
        <v>775</v>
      </c>
      <c r="B744" t="s">
        <v>769</v>
      </c>
      <c r="C744" t="s">
        <v>12</v>
      </c>
      <c r="D744" t="s">
        <v>8</v>
      </c>
    </row>
    <row r="745" spans="1:4">
      <c r="A745" t="s">
        <v>776</v>
      </c>
      <c r="B745" t="s">
        <v>769</v>
      </c>
      <c r="C745" t="s">
        <v>12</v>
      </c>
      <c r="D745" t="s">
        <v>8</v>
      </c>
    </row>
    <row r="746" spans="1:4">
      <c r="A746" t="s">
        <v>777</v>
      </c>
      <c r="B746" t="s">
        <v>748</v>
      </c>
      <c r="C746" t="s">
        <v>12</v>
      </c>
      <c r="D746" t="s">
        <v>8</v>
      </c>
    </row>
    <row r="747" spans="1:4">
      <c r="A747" t="s">
        <v>778</v>
      </c>
      <c r="B747" t="s">
        <v>748</v>
      </c>
      <c r="C747" t="s">
        <v>12</v>
      </c>
      <c r="D747" t="s">
        <v>8</v>
      </c>
    </row>
    <row r="748" spans="1:4">
      <c r="A748" t="s">
        <v>779</v>
      </c>
      <c r="B748" t="s">
        <v>748</v>
      </c>
      <c r="C748" t="s">
        <v>12</v>
      </c>
      <c r="D748" t="s">
        <v>8</v>
      </c>
    </row>
    <row r="749" spans="1:4">
      <c r="A749" t="s">
        <v>780</v>
      </c>
      <c r="B749" t="s">
        <v>748</v>
      </c>
      <c r="C749" t="s">
        <v>12</v>
      </c>
      <c r="D749" t="s">
        <v>8</v>
      </c>
    </row>
    <row r="750" spans="1:4">
      <c r="A750" t="s">
        <v>781</v>
      </c>
      <c r="B750" t="s">
        <v>748</v>
      </c>
      <c r="C750" t="s">
        <v>12</v>
      </c>
      <c r="D750" t="s">
        <v>8</v>
      </c>
    </row>
    <row r="751" spans="1:4">
      <c r="A751" t="s">
        <v>782</v>
      </c>
      <c r="B751" t="s">
        <v>748</v>
      </c>
      <c r="C751" t="s">
        <v>12</v>
      </c>
      <c r="D751" t="s">
        <v>8</v>
      </c>
    </row>
    <row r="752" spans="1:4">
      <c r="A752" t="s">
        <v>783</v>
      </c>
      <c r="B752" t="s">
        <v>748</v>
      </c>
      <c r="C752" t="s">
        <v>12</v>
      </c>
      <c r="D752" t="s">
        <v>8</v>
      </c>
    </row>
    <row r="753" spans="1:4">
      <c r="A753" t="s">
        <v>784</v>
      </c>
      <c r="B753" t="s">
        <v>748</v>
      </c>
      <c r="C753" t="s">
        <v>12</v>
      </c>
      <c r="D753" t="s">
        <v>8</v>
      </c>
    </row>
    <row r="754" spans="1:4">
      <c r="A754" t="s">
        <v>785</v>
      </c>
      <c r="B754" t="s">
        <v>748</v>
      </c>
      <c r="C754" t="s">
        <v>12</v>
      </c>
      <c r="D754" t="s">
        <v>8</v>
      </c>
    </row>
    <row r="755" spans="1:4">
      <c r="A755" t="s">
        <v>786</v>
      </c>
      <c r="B755" t="s">
        <v>748</v>
      </c>
      <c r="C755" t="s">
        <v>12</v>
      </c>
      <c r="D755" t="s">
        <v>8</v>
      </c>
    </row>
    <row r="756" spans="1:4">
      <c r="A756" t="s">
        <v>787</v>
      </c>
      <c r="B756" t="s">
        <v>748</v>
      </c>
      <c r="C756" t="s">
        <v>12</v>
      </c>
      <c r="D756" t="s">
        <v>8</v>
      </c>
    </row>
    <row r="757" spans="1:4">
      <c r="A757" t="s">
        <v>788</v>
      </c>
      <c r="B757" t="s">
        <v>748</v>
      </c>
      <c r="C757" t="s">
        <v>12</v>
      </c>
      <c r="D757" t="s">
        <v>8</v>
      </c>
    </row>
    <row r="758" spans="1:4">
      <c r="A758" t="s">
        <v>789</v>
      </c>
      <c r="B758" t="s">
        <v>748</v>
      </c>
      <c r="C758" t="s">
        <v>12</v>
      </c>
      <c r="D758" t="s">
        <v>8</v>
      </c>
    </row>
    <row r="759" spans="1:4">
      <c r="A759" t="s">
        <v>790</v>
      </c>
      <c r="B759" t="s">
        <v>748</v>
      </c>
      <c r="C759" t="s">
        <v>12</v>
      </c>
      <c r="D759" t="s">
        <v>8</v>
      </c>
    </row>
    <row r="760" spans="1:4">
      <c r="A760" t="s">
        <v>791</v>
      </c>
      <c r="B760" t="s">
        <v>748</v>
      </c>
      <c r="C760" t="s">
        <v>12</v>
      </c>
      <c r="D760" t="s">
        <v>8</v>
      </c>
    </row>
    <row r="761" spans="1:4">
      <c r="A761" t="s">
        <v>792</v>
      </c>
      <c r="B761" t="s">
        <v>748</v>
      </c>
      <c r="C761" t="s">
        <v>12</v>
      </c>
      <c r="D761" t="s">
        <v>8</v>
      </c>
    </row>
    <row r="762" spans="1:4">
      <c r="A762" t="s">
        <v>793</v>
      </c>
      <c r="B762" t="s">
        <v>748</v>
      </c>
      <c r="C762" t="s">
        <v>12</v>
      </c>
      <c r="D762" t="s">
        <v>8</v>
      </c>
    </row>
    <row r="763" spans="1:4">
      <c r="A763" t="s">
        <v>794</v>
      </c>
      <c r="B763" t="s">
        <v>748</v>
      </c>
      <c r="C763" t="s">
        <v>12</v>
      </c>
      <c r="D763" t="s">
        <v>8</v>
      </c>
    </row>
    <row r="764" spans="1:4">
      <c r="A764" t="s">
        <v>795</v>
      </c>
      <c r="B764" t="s">
        <v>748</v>
      </c>
      <c r="C764" t="s">
        <v>12</v>
      </c>
      <c r="D764" t="s">
        <v>8</v>
      </c>
    </row>
    <row r="765" spans="1:4">
      <c r="A765" t="s">
        <v>796</v>
      </c>
      <c r="B765" t="s">
        <v>769</v>
      </c>
      <c r="C765" t="s">
        <v>12</v>
      </c>
      <c r="D765" t="s">
        <v>8</v>
      </c>
    </row>
    <row r="766" spans="1:4">
      <c r="A766" t="s">
        <v>797</v>
      </c>
      <c r="B766" t="s">
        <v>769</v>
      </c>
      <c r="C766" t="s">
        <v>12</v>
      </c>
      <c r="D766" t="s">
        <v>8</v>
      </c>
    </row>
    <row r="767" spans="1:4">
      <c r="A767" t="s">
        <v>798</v>
      </c>
      <c r="B767" t="s">
        <v>769</v>
      </c>
      <c r="C767" t="s">
        <v>12</v>
      </c>
      <c r="D767" t="s">
        <v>8</v>
      </c>
    </row>
    <row r="768" spans="1:4">
      <c r="A768" t="s">
        <v>799</v>
      </c>
      <c r="B768" t="s">
        <v>769</v>
      </c>
      <c r="C768" t="s">
        <v>12</v>
      </c>
      <c r="D768" t="s">
        <v>8</v>
      </c>
    </row>
    <row r="769" spans="1:4">
      <c r="A769" t="s">
        <v>800</v>
      </c>
      <c r="B769" t="s">
        <v>769</v>
      </c>
      <c r="C769" t="s">
        <v>12</v>
      </c>
      <c r="D769" t="s">
        <v>8</v>
      </c>
    </row>
    <row r="770" spans="1:4">
      <c r="A770" t="s">
        <v>801</v>
      </c>
      <c r="B770" t="s">
        <v>769</v>
      </c>
      <c r="C770" t="s">
        <v>12</v>
      </c>
      <c r="D770" t="s">
        <v>8</v>
      </c>
    </row>
    <row r="771" spans="1:4">
      <c r="A771" t="s">
        <v>802</v>
      </c>
      <c r="B771" t="s">
        <v>769</v>
      </c>
      <c r="C771" t="s">
        <v>12</v>
      </c>
      <c r="D771" t="s">
        <v>8</v>
      </c>
    </row>
    <row r="772" spans="1:4">
      <c r="A772" t="s">
        <v>803</v>
      </c>
      <c r="B772" t="s">
        <v>769</v>
      </c>
      <c r="C772" t="s">
        <v>12</v>
      </c>
      <c r="D772" t="s">
        <v>8</v>
      </c>
    </row>
    <row r="773" spans="1:4">
      <c r="A773" t="s">
        <v>804</v>
      </c>
      <c r="B773" t="s">
        <v>769</v>
      </c>
      <c r="C773" t="s">
        <v>12</v>
      </c>
      <c r="D773" t="s">
        <v>8</v>
      </c>
    </row>
    <row r="774" spans="1:4">
      <c r="A774" t="s">
        <v>805</v>
      </c>
      <c r="B774" t="s">
        <v>769</v>
      </c>
      <c r="C774" t="s">
        <v>12</v>
      </c>
      <c r="D774" t="s">
        <v>8</v>
      </c>
    </row>
    <row r="775" spans="1:4">
      <c r="A775" t="s">
        <v>806</v>
      </c>
      <c r="B775" t="s">
        <v>769</v>
      </c>
      <c r="C775" t="s">
        <v>12</v>
      </c>
      <c r="D775" t="s">
        <v>8</v>
      </c>
    </row>
    <row r="776" spans="1:4">
      <c r="A776" t="s">
        <v>807</v>
      </c>
      <c r="B776" t="s">
        <v>769</v>
      </c>
      <c r="C776" t="s">
        <v>12</v>
      </c>
      <c r="D776" t="s">
        <v>8</v>
      </c>
    </row>
    <row r="777" spans="1:4">
      <c r="A777" t="s">
        <v>808</v>
      </c>
      <c r="B777" t="s">
        <v>769</v>
      </c>
      <c r="C777" t="s">
        <v>12</v>
      </c>
      <c r="D777" t="s">
        <v>8</v>
      </c>
    </row>
    <row r="778" spans="1:4">
      <c r="A778" t="s">
        <v>809</v>
      </c>
      <c r="B778" t="s">
        <v>769</v>
      </c>
      <c r="C778" t="s">
        <v>12</v>
      </c>
      <c r="D778" t="s">
        <v>8</v>
      </c>
    </row>
    <row r="779" spans="1:4">
      <c r="A779" t="s">
        <v>810</v>
      </c>
      <c r="B779" t="s">
        <v>769</v>
      </c>
      <c r="C779" t="s">
        <v>12</v>
      </c>
      <c r="D779" t="s">
        <v>8</v>
      </c>
    </row>
    <row r="780" spans="1:4">
      <c r="A780" t="s">
        <v>811</v>
      </c>
      <c r="B780" t="s">
        <v>769</v>
      </c>
      <c r="C780" t="s">
        <v>12</v>
      </c>
      <c r="D780" t="s">
        <v>8</v>
      </c>
    </row>
    <row r="781" spans="1:4">
      <c r="A781" t="s">
        <v>812</v>
      </c>
      <c r="B781" t="s">
        <v>769</v>
      </c>
      <c r="C781" t="s">
        <v>12</v>
      </c>
      <c r="D781" t="s">
        <v>8</v>
      </c>
    </row>
    <row r="782" spans="1:4">
      <c r="A782" t="s">
        <v>813</v>
      </c>
      <c r="B782" t="s">
        <v>769</v>
      </c>
      <c r="C782" t="s">
        <v>12</v>
      </c>
      <c r="D782" t="s">
        <v>8</v>
      </c>
    </row>
    <row r="783" spans="1:4">
      <c r="A783" t="s">
        <v>814</v>
      </c>
      <c r="B783" t="s">
        <v>769</v>
      </c>
      <c r="C783" t="s">
        <v>12</v>
      </c>
      <c r="D783" t="s">
        <v>8</v>
      </c>
    </row>
    <row r="784" spans="1:4">
      <c r="A784" t="s">
        <v>815</v>
      </c>
      <c r="B784" t="s">
        <v>769</v>
      </c>
      <c r="C784" t="s">
        <v>12</v>
      </c>
      <c r="D784" t="s">
        <v>8</v>
      </c>
    </row>
    <row r="785" spans="1:4">
      <c r="A785" t="s">
        <v>816</v>
      </c>
      <c r="B785" t="s">
        <v>769</v>
      </c>
      <c r="C785" t="s">
        <v>12</v>
      </c>
      <c r="D785" t="s">
        <v>8</v>
      </c>
    </row>
    <row r="786" spans="1:4">
      <c r="A786" t="s">
        <v>817</v>
      </c>
      <c r="B786" t="s">
        <v>769</v>
      </c>
      <c r="C786" t="s">
        <v>12</v>
      </c>
      <c r="D786" t="s">
        <v>8</v>
      </c>
    </row>
    <row r="787" spans="1:4">
      <c r="A787" t="s">
        <v>818</v>
      </c>
      <c r="B787" t="s">
        <v>769</v>
      </c>
      <c r="C787" t="s">
        <v>12</v>
      </c>
      <c r="D787" t="s">
        <v>8</v>
      </c>
    </row>
    <row r="788" spans="1:4">
      <c r="A788" t="s">
        <v>819</v>
      </c>
      <c r="B788" t="s">
        <v>769</v>
      </c>
      <c r="C788" t="s">
        <v>12</v>
      </c>
      <c r="D788" t="s">
        <v>8</v>
      </c>
    </row>
    <row r="789" spans="1:4">
      <c r="A789" t="s">
        <v>820</v>
      </c>
      <c r="B789" t="s">
        <v>769</v>
      </c>
      <c r="C789" t="s">
        <v>12</v>
      </c>
      <c r="D789" t="s">
        <v>8</v>
      </c>
    </row>
    <row r="790" spans="1:4">
      <c r="A790" t="s">
        <v>821</v>
      </c>
      <c r="B790" t="s">
        <v>769</v>
      </c>
      <c r="C790" t="s">
        <v>12</v>
      </c>
      <c r="D790" t="s">
        <v>8</v>
      </c>
    </row>
    <row r="791" spans="1:4">
      <c r="A791" t="s">
        <v>822</v>
      </c>
      <c r="B791" t="s">
        <v>769</v>
      </c>
      <c r="C791" t="s">
        <v>12</v>
      </c>
      <c r="D791" t="s">
        <v>8</v>
      </c>
    </row>
    <row r="792" spans="1:4">
      <c r="A792" t="s">
        <v>823</v>
      </c>
      <c r="B792" t="s">
        <v>769</v>
      </c>
      <c r="C792" t="s">
        <v>12</v>
      </c>
      <c r="D792" t="s">
        <v>8</v>
      </c>
    </row>
    <row r="793" spans="1:4">
      <c r="A793" t="s">
        <v>824</v>
      </c>
      <c r="B793" t="s">
        <v>769</v>
      </c>
      <c r="C793" t="s">
        <v>12</v>
      </c>
      <c r="D793" t="s">
        <v>8</v>
      </c>
    </row>
    <row r="794" spans="1:4">
      <c r="A794" t="s">
        <v>825</v>
      </c>
      <c r="B794" t="s">
        <v>769</v>
      </c>
      <c r="C794" t="s">
        <v>12</v>
      </c>
      <c r="D794" t="s">
        <v>8</v>
      </c>
    </row>
    <row r="795" spans="1:4">
      <c r="A795" t="s">
        <v>826</v>
      </c>
      <c r="B795" t="s">
        <v>769</v>
      </c>
      <c r="C795" t="s">
        <v>12</v>
      </c>
      <c r="D795" t="s">
        <v>8</v>
      </c>
    </row>
    <row r="796" spans="1:4">
      <c r="A796" t="s">
        <v>827</v>
      </c>
      <c r="B796" t="s">
        <v>769</v>
      </c>
      <c r="C796" t="s">
        <v>12</v>
      </c>
      <c r="D796" t="s">
        <v>8</v>
      </c>
    </row>
    <row r="797" spans="1:4">
      <c r="A797" t="s">
        <v>828</v>
      </c>
      <c r="B797" t="s">
        <v>769</v>
      </c>
      <c r="C797" t="s">
        <v>12</v>
      </c>
      <c r="D797" t="s">
        <v>8</v>
      </c>
    </row>
    <row r="798" spans="1:4">
      <c r="A798" t="s">
        <v>829</v>
      </c>
      <c r="B798" t="s">
        <v>769</v>
      </c>
      <c r="C798" t="s">
        <v>12</v>
      </c>
      <c r="D798" t="s">
        <v>8</v>
      </c>
    </row>
    <row r="799" spans="1:4">
      <c r="A799" t="s">
        <v>830</v>
      </c>
      <c r="B799" t="s">
        <v>769</v>
      </c>
      <c r="C799" t="s">
        <v>12</v>
      </c>
      <c r="D799" t="s">
        <v>8</v>
      </c>
    </row>
    <row r="800" spans="1:4">
      <c r="A800" t="s">
        <v>831</v>
      </c>
      <c r="B800" t="s">
        <v>769</v>
      </c>
      <c r="C800" t="s">
        <v>12</v>
      </c>
      <c r="D800" t="s">
        <v>8</v>
      </c>
    </row>
    <row r="801" spans="1:4">
      <c r="A801" t="s">
        <v>832</v>
      </c>
      <c r="B801" t="s">
        <v>769</v>
      </c>
      <c r="C801" t="s">
        <v>12</v>
      </c>
      <c r="D801" t="s">
        <v>8</v>
      </c>
    </row>
    <row r="802" spans="1:4">
      <c r="A802" t="s">
        <v>833</v>
      </c>
      <c r="B802" t="s">
        <v>769</v>
      </c>
      <c r="C802" t="s">
        <v>12</v>
      </c>
      <c r="D802" t="s">
        <v>8</v>
      </c>
    </row>
    <row r="803" spans="1:4">
      <c r="A803" t="s">
        <v>834</v>
      </c>
      <c r="B803" t="s">
        <v>769</v>
      </c>
      <c r="C803" t="s">
        <v>12</v>
      </c>
      <c r="D803" t="s">
        <v>8</v>
      </c>
    </row>
    <row r="804" spans="1:4">
      <c r="A804" t="s">
        <v>835</v>
      </c>
      <c r="B804" t="s">
        <v>769</v>
      </c>
      <c r="C804" t="s">
        <v>12</v>
      </c>
      <c r="D804" t="s">
        <v>8</v>
      </c>
    </row>
    <row r="805" spans="1:4">
      <c r="A805" t="s">
        <v>836</v>
      </c>
      <c r="B805" t="s">
        <v>769</v>
      </c>
      <c r="C805" t="s">
        <v>12</v>
      </c>
      <c r="D805" t="s">
        <v>8</v>
      </c>
    </row>
    <row r="806" spans="1:4">
      <c r="A806" t="s">
        <v>837</v>
      </c>
      <c r="B806" t="s">
        <v>769</v>
      </c>
      <c r="C806" t="s">
        <v>12</v>
      </c>
      <c r="D806" t="s">
        <v>8</v>
      </c>
    </row>
    <row r="807" spans="1:4">
      <c r="A807" t="s">
        <v>838</v>
      </c>
      <c r="B807" t="s">
        <v>769</v>
      </c>
      <c r="C807" t="s">
        <v>12</v>
      </c>
      <c r="D807" t="s">
        <v>8</v>
      </c>
    </row>
    <row r="808" spans="1:4">
      <c r="A808" t="s">
        <v>839</v>
      </c>
      <c r="B808" t="s">
        <v>769</v>
      </c>
      <c r="C808" t="s">
        <v>12</v>
      </c>
      <c r="D808" t="s">
        <v>8</v>
      </c>
    </row>
    <row r="809" spans="1:4">
      <c r="A809" t="s">
        <v>840</v>
      </c>
      <c r="B809" t="s">
        <v>769</v>
      </c>
      <c r="C809" t="s">
        <v>12</v>
      </c>
      <c r="D809" t="s">
        <v>8</v>
      </c>
    </row>
    <row r="810" spans="1:4">
      <c r="A810" t="s">
        <v>841</v>
      </c>
      <c r="B810" t="s">
        <v>769</v>
      </c>
      <c r="C810" t="s">
        <v>12</v>
      </c>
      <c r="D810" t="s">
        <v>8</v>
      </c>
    </row>
    <row r="811" spans="1:4">
      <c r="A811" t="s">
        <v>842</v>
      </c>
      <c r="B811" t="s">
        <v>769</v>
      </c>
      <c r="C811" t="s">
        <v>12</v>
      </c>
      <c r="D811" t="s">
        <v>8</v>
      </c>
    </row>
    <row r="812" spans="1:4">
      <c r="A812" t="s">
        <v>843</v>
      </c>
      <c r="B812" t="s">
        <v>769</v>
      </c>
      <c r="C812" t="s">
        <v>12</v>
      </c>
      <c r="D812" t="s">
        <v>8</v>
      </c>
    </row>
    <row r="813" spans="1:4">
      <c r="A813" t="s">
        <v>844</v>
      </c>
      <c r="B813" t="s">
        <v>769</v>
      </c>
      <c r="C813" t="s">
        <v>12</v>
      </c>
      <c r="D813" t="s">
        <v>8</v>
      </c>
    </row>
    <row r="814" spans="1:4">
      <c r="A814" t="s">
        <v>845</v>
      </c>
      <c r="B814" t="s">
        <v>769</v>
      </c>
      <c r="C814" t="s">
        <v>12</v>
      </c>
      <c r="D814" t="s">
        <v>8</v>
      </c>
    </row>
    <row r="815" spans="1:4">
      <c r="A815" t="s">
        <v>846</v>
      </c>
      <c r="B815" t="s">
        <v>769</v>
      </c>
      <c r="C815" t="s">
        <v>12</v>
      </c>
      <c r="D815" t="s">
        <v>8</v>
      </c>
    </row>
    <row r="816" spans="1:4">
      <c r="A816" t="s">
        <v>847</v>
      </c>
      <c r="B816" t="s">
        <v>769</v>
      </c>
      <c r="C816" t="s">
        <v>12</v>
      </c>
      <c r="D816" t="s">
        <v>8</v>
      </c>
    </row>
    <row r="817" spans="1:4">
      <c r="A817" t="s">
        <v>848</v>
      </c>
      <c r="B817" t="s">
        <v>769</v>
      </c>
      <c r="C817" t="s">
        <v>12</v>
      </c>
      <c r="D817" t="s">
        <v>8</v>
      </c>
    </row>
    <row r="818" spans="1:4">
      <c r="A818" t="s">
        <v>849</v>
      </c>
      <c r="B818" t="s">
        <v>850</v>
      </c>
      <c r="C818" t="s">
        <v>12</v>
      </c>
      <c r="D818" t="s">
        <v>8</v>
      </c>
    </row>
    <row r="819" spans="1:4">
      <c r="A819" t="s">
        <v>851</v>
      </c>
      <c r="B819" t="s">
        <v>850</v>
      </c>
      <c r="C819" t="s">
        <v>12</v>
      </c>
      <c r="D819" t="s">
        <v>8</v>
      </c>
    </row>
    <row r="820" spans="1:4">
      <c r="A820" t="s">
        <v>852</v>
      </c>
      <c r="B820" t="s">
        <v>850</v>
      </c>
      <c r="C820" t="s">
        <v>12</v>
      </c>
      <c r="D820" t="s">
        <v>8</v>
      </c>
    </row>
    <row r="821" spans="1:4">
      <c r="A821" t="s">
        <v>853</v>
      </c>
      <c r="B821" t="s">
        <v>850</v>
      </c>
      <c r="C821" t="s">
        <v>12</v>
      </c>
      <c r="D821" t="s">
        <v>8</v>
      </c>
    </row>
    <row r="822" spans="1:4">
      <c r="A822" t="s">
        <v>854</v>
      </c>
      <c r="B822" t="s">
        <v>850</v>
      </c>
      <c r="C822" t="s">
        <v>12</v>
      </c>
      <c r="D822" t="s">
        <v>8</v>
      </c>
    </row>
    <row r="823" spans="1:4">
      <c r="A823" t="s">
        <v>855</v>
      </c>
      <c r="B823" t="s">
        <v>850</v>
      </c>
      <c r="C823" t="s">
        <v>12</v>
      </c>
      <c r="D823" t="s">
        <v>8</v>
      </c>
    </row>
    <row r="824" spans="1:4">
      <c r="A824" t="s">
        <v>856</v>
      </c>
      <c r="B824" t="s">
        <v>850</v>
      </c>
      <c r="C824" t="s">
        <v>12</v>
      </c>
      <c r="D824" t="s">
        <v>8</v>
      </c>
    </row>
    <row r="825" spans="1:4">
      <c r="A825" t="s">
        <v>857</v>
      </c>
      <c r="B825" t="s">
        <v>850</v>
      </c>
      <c r="C825" t="s">
        <v>12</v>
      </c>
      <c r="D825" t="s">
        <v>8</v>
      </c>
    </row>
    <row r="826" spans="1:4">
      <c r="A826" t="s">
        <v>858</v>
      </c>
      <c r="B826" t="s">
        <v>850</v>
      </c>
      <c r="C826" t="s">
        <v>12</v>
      </c>
      <c r="D826" t="s">
        <v>8</v>
      </c>
    </row>
    <row r="827" spans="1:4">
      <c r="A827" t="s">
        <v>859</v>
      </c>
      <c r="B827" t="s">
        <v>850</v>
      </c>
      <c r="C827" t="s">
        <v>12</v>
      </c>
      <c r="D827" t="s">
        <v>8</v>
      </c>
    </row>
    <row r="828" spans="1:4">
      <c r="A828" t="s">
        <v>860</v>
      </c>
      <c r="B828" t="s">
        <v>850</v>
      </c>
      <c r="C828" t="s">
        <v>12</v>
      </c>
      <c r="D828" t="s">
        <v>8</v>
      </c>
    </row>
    <row r="829" spans="1:4">
      <c r="A829" t="s">
        <v>861</v>
      </c>
      <c r="B829" t="s">
        <v>850</v>
      </c>
      <c r="C829" t="s">
        <v>12</v>
      </c>
      <c r="D829" t="s">
        <v>8</v>
      </c>
    </row>
    <row r="830" spans="1:4">
      <c r="A830" t="s">
        <v>862</v>
      </c>
      <c r="B830" t="s">
        <v>850</v>
      </c>
      <c r="C830" t="s">
        <v>12</v>
      </c>
      <c r="D830" t="s">
        <v>8</v>
      </c>
    </row>
    <row r="831" spans="1:4">
      <c r="A831" t="s">
        <v>863</v>
      </c>
      <c r="B831" t="s">
        <v>850</v>
      </c>
      <c r="C831" t="s">
        <v>12</v>
      </c>
      <c r="D831" t="s">
        <v>8</v>
      </c>
    </row>
    <row r="832" spans="1:4">
      <c r="A832" t="s">
        <v>864</v>
      </c>
      <c r="B832" t="s">
        <v>850</v>
      </c>
      <c r="C832" t="s">
        <v>12</v>
      </c>
      <c r="D832" t="s">
        <v>8</v>
      </c>
    </row>
    <row r="833" spans="1:4">
      <c r="A833" t="s">
        <v>865</v>
      </c>
      <c r="B833" t="s">
        <v>850</v>
      </c>
      <c r="C833" t="s">
        <v>12</v>
      </c>
      <c r="D833" t="s">
        <v>8</v>
      </c>
    </row>
    <row r="834" spans="1:4">
      <c r="A834" t="s">
        <v>866</v>
      </c>
      <c r="B834" t="s">
        <v>850</v>
      </c>
      <c r="C834" t="s">
        <v>12</v>
      </c>
      <c r="D834" t="s">
        <v>8</v>
      </c>
    </row>
    <row r="835" spans="1:4">
      <c r="A835" t="s">
        <v>867</v>
      </c>
      <c r="B835" t="s">
        <v>850</v>
      </c>
      <c r="C835" t="s">
        <v>12</v>
      </c>
      <c r="D835" t="s">
        <v>8</v>
      </c>
    </row>
    <row r="836" spans="1:4">
      <c r="A836" t="s">
        <v>868</v>
      </c>
      <c r="B836" t="s">
        <v>850</v>
      </c>
      <c r="C836" t="s">
        <v>12</v>
      </c>
      <c r="D836" t="s">
        <v>8</v>
      </c>
    </row>
    <row r="837" spans="1:4">
      <c r="A837" t="s">
        <v>869</v>
      </c>
      <c r="B837" t="s">
        <v>850</v>
      </c>
      <c r="C837" t="s">
        <v>12</v>
      </c>
      <c r="D837" t="s">
        <v>8</v>
      </c>
    </row>
    <row r="838" spans="1:4">
      <c r="A838" t="s">
        <v>870</v>
      </c>
      <c r="B838" t="s">
        <v>850</v>
      </c>
      <c r="C838" t="s">
        <v>12</v>
      </c>
      <c r="D838" t="s">
        <v>8</v>
      </c>
    </row>
    <row r="839" spans="1:4">
      <c r="A839" t="s">
        <v>871</v>
      </c>
      <c r="B839" t="s">
        <v>850</v>
      </c>
      <c r="C839" t="s">
        <v>12</v>
      </c>
      <c r="D839" t="s">
        <v>8</v>
      </c>
    </row>
    <row r="840" spans="1:4">
      <c r="A840" t="s">
        <v>872</v>
      </c>
      <c r="B840" t="s">
        <v>850</v>
      </c>
      <c r="C840" t="s">
        <v>12</v>
      </c>
      <c r="D840" t="s">
        <v>8</v>
      </c>
    </row>
    <row r="841" spans="1:4">
      <c r="A841" t="s">
        <v>873</v>
      </c>
      <c r="B841" t="s">
        <v>850</v>
      </c>
      <c r="C841" t="s">
        <v>12</v>
      </c>
      <c r="D841" t="s">
        <v>8</v>
      </c>
    </row>
    <row r="842" spans="1:4">
      <c r="A842" t="s">
        <v>874</v>
      </c>
      <c r="B842" t="s">
        <v>850</v>
      </c>
      <c r="C842" t="s">
        <v>12</v>
      </c>
      <c r="D842" t="s">
        <v>8</v>
      </c>
    </row>
    <row r="843" spans="1:4">
      <c r="A843" t="s">
        <v>875</v>
      </c>
      <c r="B843" t="s">
        <v>850</v>
      </c>
      <c r="C843" t="s">
        <v>12</v>
      </c>
      <c r="D843" t="s">
        <v>8</v>
      </c>
    </row>
    <row r="844" spans="1:4">
      <c r="A844" t="s">
        <v>876</v>
      </c>
      <c r="B844" t="s">
        <v>850</v>
      </c>
      <c r="C844" t="s">
        <v>12</v>
      </c>
      <c r="D844" t="s">
        <v>8</v>
      </c>
    </row>
    <row r="845" spans="1:4">
      <c r="A845" t="s">
        <v>877</v>
      </c>
      <c r="B845" t="s">
        <v>850</v>
      </c>
      <c r="C845" t="s">
        <v>12</v>
      </c>
      <c r="D845" t="s">
        <v>8</v>
      </c>
    </row>
    <row r="846" spans="1:4">
      <c r="A846" t="s">
        <v>878</v>
      </c>
      <c r="B846" t="s">
        <v>850</v>
      </c>
      <c r="C846" t="s">
        <v>12</v>
      </c>
      <c r="D846" t="s">
        <v>8</v>
      </c>
    </row>
    <row r="847" spans="1:4">
      <c r="A847" t="s">
        <v>879</v>
      </c>
      <c r="B847" t="s">
        <v>850</v>
      </c>
      <c r="C847" t="s">
        <v>12</v>
      </c>
      <c r="D847" t="s">
        <v>8</v>
      </c>
    </row>
    <row r="848" spans="1:4">
      <c r="A848" t="s">
        <v>880</v>
      </c>
      <c r="B848" t="s">
        <v>850</v>
      </c>
      <c r="C848" t="s">
        <v>12</v>
      </c>
      <c r="D848" t="s">
        <v>8</v>
      </c>
    </row>
    <row r="849" spans="1:4">
      <c r="A849" t="s">
        <v>881</v>
      </c>
      <c r="B849" t="s">
        <v>850</v>
      </c>
      <c r="C849" t="s">
        <v>12</v>
      </c>
      <c r="D849" t="s">
        <v>8</v>
      </c>
    </row>
    <row r="850" spans="1:4">
      <c r="A850" t="s">
        <v>882</v>
      </c>
      <c r="B850" t="s">
        <v>850</v>
      </c>
      <c r="C850" t="s">
        <v>12</v>
      </c>
      <c r="D850" t="s">
        <v>8</v>
      </c>
    </row>
    <row r="851" spans="1:4">
      <c r="A851" t="s">
        <v>883</v>
      </c>
      <c r="B851" t="s">
        <v>850</v>
      </c>
      <c r="C851" t="s">
        <v>12</v>
      </c>
      <c r="D851" t="s">
        <v>8</v>
      </c>
    </row>
    <row r="852" spans="1:4">
      <c r="A852" t="s">
        <v>884</v>
      </c>
      <c r="B852" t="s">
        <v>850</v>
      </c>
      <c r="C852" t="s">
        <v>12</v>
      </c>
      <c r="D852" t="s">
        <v>8</v>
      </c>
    </row>
    <row r="853" spans="1:4">
      <c r="A853" t="s">
        <v>885</v>
      </c>
      <c r="B853" t="s">
        <v>850</v>
      </c>
      <c r="C853" t="s">
        <v>12</v>
      </c>
      <c r="D853" t="s">
        <v>8</v>
      </c>
    </row>
    <row r="854" spans="1:4">
      <c r="A854" t="s">
        <v>886</v>
      </c>
      <c r="B854" t="s">
        <v>850</v>
      </c>
      <c r="C854" t="s">
        <v>12</v>
      </c>
      <c r="D854" t="s">
        <v>8</v>
      </c>
    </row>
    <row r="855" spans="1:4">
      <c r="A855" t="s">
        <v>887</v>
      </c>
      <c r="B855" t="s">
        <v>850</v>
      </c>
      <c r="C855" t="s">
        <v>12</v>
      </c>
      <c r="D855" t="s">
        <v>8</v>
      </c>
    </row>
    <row r="856" spans="1:4">
      <c r="A856" t="s">
        <v>888</v>
      </c>
      <c r="B856" t="s">
        <v>850</v>
      </c>
      <c r="C856" t="s">
        <v>12</v>
      </c>
      <c r="D856" t="s">
        <v>8</v>
      </c>
    </row>
    <row r="857" spans="1:4">
      <c r="A857" t="s">
        <v>889</v>
      </c>
      <c r="B857" t="s">
        <v>850</v>
      </c>
      <c r="C857" t="s">
        <v>12</v>
      </c>
      <c r="D857" t="s">
        <v>8</v>
      </c>
    </row>
    <row r="858" spans="1:4">
      <c r="A858" t="s">
        <v>890</v>
      </c>
      <c r="B858" t="s">
        <v>850</v>
      </c>
      <c r="C858" t="s">
        <v>12</v>
      </c>
      <c r="D858" t="s">
        <v>8</v>
      </c>
    </row>
    <row r="859" spans="1:4">
      <c r="A859" t="s">
        <v>891</v>
      </c>
      <c r="B859" t="s">
        <v>850</v>
      </c>
      <c r="C859" t="s">
        <v>12</v>
      </c>
      <c r="D859" t="s">
        <v>8</v>
      </c>
    </row>
    <row r="860" spans="1:4">
      <c r="A860" t="s">
        <v>892</v>
      </c>
      <c r="B860" t="s">
        <v>850</v>
      </c>
      <c r="C860" t="s">
        <v>12</v>
      </c>
      <c r="D860" t="s">
        <v>8</v>
      </c>
    </row>
    <row r="861" spans="1:4">
      <c r="A861" t="s">
        <v>893</v>
      </c>
      <c r="B861" t="s">
        <v>850</v>
      </c>
      <c r="C861" t="s">
        <v>12</v>
      </c>
      <c r="D861" t="s">
        <v>8</v>
      </c>
    </row>
    <row r="862" spans="1:4">
      <c r="A862" t="s">
        <v>894</v>
      </c>
      <c r="B862" t="s">
        <v>850</v>
      </c>
      <c r="C862" t="s">
        <v>12</v>
      </c>
      <c r="D862" t="s">
        <v>8</v>
      </c>
    </row>
    <row r="863" spans="1:4">
      <c r="A863" t="s">
        <v>895</v>
      </c>
      <c r="B863" t="s">
        <v>850</v>
      </c>
      <c r="C863" t="s">
        <v>12</v>
      </c>
      <c r="D863" t="s">
        <v>8</v>
      </c>
    </row>
    <row r="864" spans="1:4">
      <c r="A864" t="s">
        <v>896</v>
      </c>
      <c r="B864" t="s">
        <v>850</v>
      </c>
      <c r="C864" t="s">
        <v>12</v>
      </c>
      <c r="D864" t="s">
        <v>8</v>
      </c>
    </row>
    <row r="865" spans="1:4">
      <c r="A865" t="s">
        <v>897</v>
      </c>
      <c r="B865" t="s">
        <v>748</v>
      </c>
      <c r="C865" t="s">
        <v>12</v>
      </c>
      <c r="D865" t="s">
        <v>8</v>
      </c>
    </row>
    <row r="866" spans="1:4">
      <c r="A866" t="s">
        <v>898</v>
      </c>
      <c r="B866" t="s">
        <v>748</v>
      </c>
      <c r="C866" t="s">
        <v>12</v>
      </c>
      <c r="D866" t="s">
        <v>8</v>
      </c>
    </row>
    <row r="867" spans="1:4">
      <c r="A867" t="s">
        <v>899</v>
      </c>
      <c r="B867" t="s">
        <v>850</v>
      </c>
      <c r="C867" t="s">
        <v>12</v>
      </c>
      <c r="D867" t="s">
        <v>8</v>
      </c>
    </row>
    <row r="868" spans="1:4">
      <c r="A868" t="s">
        <v>900</v>
      </c>
      <c r="B868" t="s">
        <v>850</v>
      </c>
      <c r="C868" t="s">
        <v>12</v>
      </c>
      <c r="D868" t="s">
        <v>8</v>
      </c>
    </row>
    <row r="869" spans="1:4">
      <c r="A869" t="s">
        <v>901</v>
      </c>
      <c r="B869" t="s">
        <v>850</v>
      </c>
      <c r="C869" t="s">
        <v>12</v>
      </c>
      <c r="D869" t="s">
        <v>8</v>
      </c>
    </row>
    <row r="870" spans="1:4">
      <c r="A870" t="s">
        <v>902</v>
      </c>
      <c r="B870" t="s">
        <v>850</v>
      </c>
      <c r="C870" t="s">
        <v>12</v>
      </c>
      <c r="D870" t="s">
        <v>8</v>
      </c>
    </row>
    <row r="871" spans="1:4">
      <c r="A871" t="s">
        <v>903</v>
      </c>
      <c r="B871" t="s">
        <v>850</v>
      </c>
      <c r="C871" t="s">
        <v>12</v>
      </c>
      <c r="D871" t="s">
        <v>8</v>
      </c>
    </row>
    <row r="872" spans="1:4">
      <c r="A872" t="s">
        <v>904</v>
      </c>
      <c r="B872" t="s">
        <v>850</v>
      </c>
      <c r="C872" t="s">
        <v>12</v>
      </c>
      <c r="D872" t="s">
        <v>8</v>
      </c>
    </row>
    <row r="873" spans="1:4">
      <c r="A873" t="s">
        <v>905</v>
      </c>
      <c r="B873" t="s">
        <v>906</v>
      </c>
      <c r="C873" t="s">
        <v>12</v>
      </c>
      <c r="D873" t="s">
        <v>8</v>
      </c>
    </row>
    <row r="874" spans="1:4">
      <c r="A874" t="s">
        <v>907</v>
      </c>
      <c r="B874" t="s">
        <v>906</v>
      </c>
      <c r="C874" t="s">
        <v>12</v>
      </c>
      <c r="D874" t="s">
        <v>8</v>
      </c>
    </row>
    <row r="875" spans="1:4">
      <c r="A875" t="s">
        <v>908</v>
      </c>
      <c r="B875" t="s">
        <v>906</v>
      </c>
      <c r="C875" t="s">
        <v>12</v>
      </c>
      <c r="D875" t="s">
        <v>8</v>
      </c>
    </row>
    <row r="876" spans="1:4">
      <c r="A876" t="s">
        <v>909</v>
      </c>
      <c r="B876" t="s">
        <v>906</v>
      </c>
      <c r="C876" t="s">
        <v>12</v>
      </c>
      <c r="D876" t="s">
        <v>8</v>
      </c>
    </row>
    <row r="877" spans="1:4">
      <c r="A877" t="s">
        <v>910</v>
      </c>
      <c r="B877" t="s">
        <v>906</v>
      </c>
      <c r="C877" t="s">
        <v>12</v>
      </c>
      <c r="D877" t="s">
        <v>8</v>
      </c>
    </row>
    <row r="878" spans="1:4">
      <c r="A878" t="s">
        <v>911</v>
      </c>
      <c r="B878" t="s">
        <v>906</v>
      </c>
      <c r="C878" t="s">
        <v>12</v>
      </c>
      <c r="D878" t="s">
        <v>8</v>
      </c>
    </row>
    <row r="879" spans="1:4">
      <c r="A879" t="s">
        <v>912</v>
      </c>
      <c r="B879" t="s">
        <v>906</v>
      </c>
      <c r="C879" t="s">
        <v>12</v>
      </c>
      <c r="D879" t="s">
        <v>8</v>
      </c>
    </row>
    <row r="880" spans="1:4">
      <c r="A880" t="s">
        <v>913</v>
      </c>
      <c r="B880" t="s">
        <v>906</v>
      </c>
      <c r="C880" t="s">
        <v>12</v>
      </c>
      <c r="D880" t="s">
        <v>8</v>
      </c>
    </row>
    <row r="881" spans="1:4">
      <c r="A881" t="s">
        <v>914</v>
      </c>
      <c r="B881" t="s">
        <v>906</v>
      </c>
      <c r="C881" t="s">
        <v>12</v>
      </c>
      <c r="D881" t="s">
        <v>8</v>
      </c>
    </row>
    <row r="882" spans="1:4">
      <c r="A882" t="s">
        <v>915</v>
      </c>
      <c r="B882" t="s">
        <v>906</v>
      </c>
      <c r="C882" t="s">
        <v>12</v>
      </c>
      <c r="D882" t="s">
        <v>8</v>
      </c>
    </row>
    <row r="883" spans="1:4">
      <c r="A883" t="s">
        <v>916</v>
      </c>
      <c r="B883" t="s">
        <v>906</v>
      </c>
      <c r="C883" t="s">
        <v>12</v>
      </c>
      <c r="D883" t="s">
        <v>8</v>
      </c>
    </row>
    <row r="884" spans="1:4">
      <c r="A884" t="s">
        <v>917</v>
      </c>
      <c r="B884" t="s">
        <v>906</v>
      </c>
      <c r="C884" t="s">
        <v>12</v>
      </c>
      <c r="D884" t="s">
        <v>8</v>
      </c>
    </row>
    <row r="885" spans="1:4">
      <c r="A885" t="s">
        <v>918</v>
      </c>
      <c r="B885" t="s">
        <v>906</v>
      </c>
      <c r="C885" t="s">
        <v>12</v>
      </c>
      <c r="D885" t="s">
        <v>8</v>
      </c>
    </row>
    <row r="886" spans="1:4">
      <c r="A886" t="s">
        <v>919</v>
      </c>
      <c r="B886" t="s">
        <v>906</v>
      </c>
      <c r="C886" t="s">
        <v>12</v>
      </c>
      <c r="D886" t="s">
        <v>8</v>
      </c>
    </row>
    <row r="887" spans="1:4">
      <c r="A887" t="s">
        <v>920</v>
      </c>
      <c r="B887" t="s">
        <v>906</v>
      </c>
      <c r="C887" t="s">
        <v>12</v>
      </c>
      <c r="D887" t="s">
        <v>8</v>
      </c>
    </row>
    <row r="888" spans="1:4">
      <c r="A888" t="s">
        <v>921</v>
      </c>
      <c r="B888" t="s">
        <v>906</v>
      </c>
      <c r="C888" t="s">
        <v>12</v>
      </c>
      <c r="D888" t="s">
        <v>8</v>
      </c>
    </row>
    <row r="889" spans="1:4">
      <c r="A889" t="s">
        <v>922</v>
      </c>
      <c r="B889" t="s">
        <v>906</v>
      </c>
      <c r="C889" t="s">
        <v>12</v>
      </c>
      <c r="D889" t="s">
        <v>8</v>
      </c>
    </row>
    <row r="890" spans="1:4">
      <c r="A890" t="s">
        <v>923</v>
      </c>
      <c r="B890" t="s">
        <v>906</v>
      </c>
      <c r="C890" t="s">
        <v>12</v>
      </c>
      <c r="D890" t="s">
        <v>8</v>
      </c>
    </row>
    <row r="891" spans="1:4">
      <c r="A891" t="s">
        <v>924</v>
      </c>
      <c r="B891" t="s">
        <v>906</v>
      </c>
      <c r="C891" t="s">
        <v>12</v>
      </c>
      <c r="D891" t="s">
        <v>8</v>
      </c>
    </row>
    <row r="892" spans="1:4">
      <c r="A892" t="s">
        <v>925</v>
      </c>
      <c r="B892" t="s">
        <v>906</v>
      </c>
      <c r="C892" t="s">
        <v>12</v>
      </c>
      <c r="D892" t="s">
        <v>8</v>
      </c>
    </row>
    <row r="893" spans="1:4">
      <c r="A893" t="s">
        <v>926</v>
      </c>
      <c r="B893" t="s">
        <v>906</v>
      </c>
      <c r="C893" t="s">
        <v>12</v>
      </c>
      <c r="D893" t="s">
        <v>8</v>
      </c>
    </row>
    <row r="894" spans="1:4">
      <c r="A894" t="s">
        <v>927</v>
      </c>
      <c r="B894" t="s">
        <v>906</v>
      </c>
      <c r="C894" t="s">
        <v>12</v>
      </c>
      <c r="D894" t="s">
        <v>8</v>
      </c>
    </row>
    <row r="895" spans="1:4">
      <c r="A895" t="s">
        <v>928</v>
      </c>
      <c r="B895" t="s">
        <v>906</v>
      </c>
      <c r="C895" t="s">
        <v>12</v>
      </c>
      <c r="D895" t="s">
        <v>8</v>
      </c>
    </row>
    <row r="896" spans="1:4">
      <c r="A896" t="s">
        <v>929</v>
      </c>
      <c r="B896" t="s">
        <v>906</v>
      </c>
      <c r="C896" t="s">
        <v>12</v>
      </c>
      <c r="D896" t="s">
        <v>8</v>
      </c>
    </row>
    <row r="897" spans="1:4">
      <c r="A897" t="s">
        <v>930</v>
      </c>
      <c r="B897" t="s">
        <v>906</v>
      </c>
      <c r="C897" t="s">
        <v>12</v>
      </c>
      <c r="D897" t="s">
        <v>8</v>
      </c>
    </row>
    <row r="898" spans="1:4">
      <c r="A898" t="s">
        <v>931</v>
      </c>
      <c r="B898" t="s">
        <v>906</v>
      </c>
      <c r="C898" t="s">
        <v>12</v>
      </c>
      <c r="D898" t="s">
        <v>8</v>
      </c>
    </row>
    <row r="899" spans="1:4">
      <c r="A899" t="s">
        <v>932</v>
      </c>
      <c r="B899" t="s">
        <v>906</v>
      </c>
      <c r="C899" t="s">
        <v>12</v>
      </c>
      <c r="D899" t="s">
        <v>8</v>
      </c>
    </row>
    <row r="900" spans="1:4">
      <c r="A900" t="s">
        <v>933</v>
      </c>
      <c r="B900" t="s">
        <v>906</v>
      </c>
      <c r="C900" t="s">
        <v>12</v>
      </c>
      <c r="D900" t="s">
        <v>8</v>
      </c>
    </row>
    <row r="901" spans="1:4">
      <c r="A901" t="s">
        <v>934</v>
      </c>
      <c r="B901" t="s">
        <v>906</v>
      </c>
      <c r="C901" t="s">
        <v>12</v>
      </c>
      <c r="D901" t="s">
        <v>8</v>
      </c>
    </row>
    <row r="902" spans="1:4">
      <c r="A902" t="s">
        <v>935</v>
      </c>
      <c r="B902" t="s">
        <v>906</v>
      </c>
      <c r="C902" t="s">
        <v>12</v>
      </c>
      <c r="D902" t="s">
        <v>8</v>
      </c>
    </row>
    <row r="903" spans="1:4">
      <c r="A903" t="s">
        <v>936</v>
      </c>
      <c r="B903" t="s">
        <v>906</v>
      </c>
      <c r="C903" t="s">
        <v>12</v>
      </c>
      <c r="D903" t="s">
        <v>8</v>
      </c>
    </row>
    <row r="904" spans="1:4">
      <c r="A904" t="s">
        <v>937</v>
      </c>
      <c r="B904" t="s">
        <v>906</v>
      </c>
      <c r="C904" t="s">
        <v>12</v>
      </c>
      <c r="D904" t="s">
        <v>8</v>
      </c>
    </row>
    <row r="905" spans="1:4">
      <c r="A905" t="s">
        <v>938</v>
      </c>
      <c r="B905" t="s">
        <v>906</v>
      </c>
      <c r="C905" t="s">
        <v>12</v>
      </c>
      <c r="D905" t="s">
        <v>8</v>
      </c>
    </row>
    <row r="906" spans="1:4">
      <c r="A906" t="s">
        <v>939</v>
      </c>
      <c r="B906" t="s">
        <v>906</v>
      </c>
      <c r="C906" t="s">
        <v>12</v>
      </c>
      <c r="D906" t="s">
        <v>8</v>
      </c>
    </row>
    <row r="907" spans="1:4">
      <c r="A907" t="s">
        <v>940</v>
      </c>
      <c r="B907" t="s">
        <v>906</v>
      </c>
      <c r="C907" t="s">
        <v>12</v>
      </c>
      <c r="D907" t="s">
        <v>8</v>
      </c>
    </row>
    <row r="908" spans="1:4">
      <c r="A908" t="s">
        <v>941</v>
      </c>
      <c r="B908" t="s">
        <v>906</v>
      </c>
      <c r="C908" t="s">
        <v>12</v>
      </c>
      <c r="D908" t="s">
        <v>8</v>
      </c>
    </row>
    <row r="909" spans="1:4">
      <c r="A909" t="s">
        <v>942</v>
      </c>
      <c r="B909" t="s">
        <v>906</v>
      </c>
      <c r="C909" t="s">
        <v>12</v>
      </c>
      <c r="D909" t="s">
        <v>8</v>
      </c>
    </row>
    <row r="910" spans="1:4">
      <c r="A910" t="s">
        <v>943</v>
      </c>
      <c r="B910" t="s">
        <v>906</v>
      </c>
      <c r="C910" t="s">
        <v>12</v>
      </c>
      <c r="D910" t="s">
        <v>8</v>
      </c>
    </row>
    <row r="911" spans="1:4">
      <c r="A911" t="s">
        <v>944</v>
      </c>
      <c r="B911" t="s">
        <v>906</v>
      </c>
      <c r="C911" t="s">
        <v>12</v>
      </c>
      <c r="D911" t="s">
        <v>8</v>
      </c>
    </row>
    <row r="912" spans="1:4">
      <c r="A912" t="s">
        <v>945</v>
      </c>
      <c r="B912" t="s">
        <v>906</v>
      </c>
      <c r="C912" t="s">
        <v>12</v>
      </c>
      <c r="D912" t="s">
        <v>8</v>
      </c>
    </row>
    <row r="913" spans="1:4">
      <c r="A913" t="s">
        <v>946</v>
      </c>
      <c r="B913" t="s">
        <v>906</v>
      </c>
      <c r="C913" t="s">
        <v>12</v>
      </c>
      <c r="D913" t="s">
        <v>8</v>
      </c>
    </row>
    <row r="914" spans="1:4">
      <c r="A914" t="s">
        <v>947</v>
      </c>
      <c r="B914" t="s">
        <v>906</v>
      </c>
      <c r="C914" t="s">
        <v>12</v>
      </c>
      <c r="D914" t="s">
        <v>8</v>
      </c>
    </row>
    <row r="915" spans="1:4">
      <c r="A915" t="s">
        <v>948</v>
      </c>
      <c r="B915" t="s">
        <v>906</v>
      </c>
      <c r="C915" t="s">
        <v>12</v>
      </c>
      <c r="D915" t="s">
        <v>8</v>
      </c>
    </row>
    <row r="916" spans="1:4">
      <c r="A916" t="s">
        <v>949</v>
      </c>
      <c r="B916" t="s">
        <v>906</v>
      </c>
      <c r="C916" t="s">
        <v>12</v>
      </c>
      <c r="D916" t="s">
        <v>8</v>
      </c>
    </row>
    <row r="917" spans="1:4">
      <c r="A917" t="s">
        <v>950</v>
      </c>
      <c r="B917" t="s">
        <v>906</v>
      </c>
      <c r="C917" t="s">
        <v>12</v>
      </c>
      <c r="D917" t="s">
        <v>8</v>
      </c>
    </row>
    <row r="918" spans="1:4">
      <c r="A918" t="s">
        <v>951</v>
      </c>
      <c r="B918" t="s">
        <v>906</v>
      </c>
      <c r="C918" t="s">
        <v>12</v>
      </c>
      <c r="D918" t="s">
        <v>8</v>
      </c>
    </row>
    <row r="919" spans="1:4">
      <c r="A919" t="s">
        <v>952</v>
      </c>
      <c r="B919" t="s">
        <v>906</v>
      </c>
      <c r="C919" t="s">
        <v>12</v>
      </c>
      <c r="D919" t="s">
        <v>8</v>
      </c>
    </row>
    <row r="920" spans="1:4">
      <c r="A920" t="s">
        <v>953</v>
      </c>
      <c r="B920" t="s">
        <v>906</v>
      </c>
      <c r="C920" t="s">
        <v>12</v>
      </c>
      <c r="D920" t="s">
        <v>8</v>
      </c>
    </row>
    <row r="921" spans="1:4">
      <c r="A921" t="s">
        <v>954</v>
      </c>
      <c r="B921" t="s">
        <v>955</v>
      </c>
      <c r="C921" t="s">
        <v>12</v>
      </c>
      <c r="D921" t="s">
        <v>8</v>
      </c>
    </row>
    <row r="922" spans="1:4">
      <c r="A922" t="s">
        <v>956</v>
      </c>
      <c r="B922" t="s">
        <v>955</v>
      </c>
      <c r="C922" t="s">
        <v>12</v>
      </c>
      <c r="D922" t="s">
        <v>8</v>
      </c>
    </row>
    <row r="923" spans="1:4">
      <c r="A923" t="s">
        <v>957</v>
      </c>
      <c r="B923" t="s">
        <v>955</v>
      </c>
      <c r="C923" t="s">
        <v>12</v>
      </c>
      <c r="D923" t="s">
        <v>8</v>
      </c>
    </row>
    <row r="924" spans="1:4">
      <c r="A924" t="s">
        <v>958</v>
      </c>
      <c r="B924" t="s">
        <v>955</v>
      </c>
      <c r="C924" t="s">
        <v>12</v>
      </c>
      <c r="D924" t="s">
        <v>8</v>
      </c>
    </row>
    <row r="925" spans="1:4">
      <c r="A925" t="s">
        <v>959</v>
      </c>
      <c r="B925" t="s">
        <v>955</v>
      </c>
      <c r="C925" t="s">
        <v>12</v>
      </c>
      <c r="D925" t="s">
        <v>8</v>
      </c>
    </row>
    <row r="926" spans="1:4">
      <c r="A926" t="s">
        <v>960</v>
      </c>
      <c r="B926" t="s">
        <v>955</v>
      </c>
      <c r="C926" t="s">
        <v>12</v>
      </c>
      <c r="D926" t="s">
        <v>8</v>
      </c>
    </row>
    <row r="927" spans="1:4">
      <c r="A927" t="s">
        <v>961</v>
      </c>
      <c r="B927" t="s">
        <v>955</v>
      </c>
      <c r="C927" t="s">
        <v>12</v>
      </c>
      <c r="D927" t="s">
        <v>8</v>
      </c>
    </row>
    <row r="928" spans="1:4">
      <c r="A928" t="s">
        <v>962</v>
      </c>
      <c r="B928" t="s">
        <v>955</v>
      </c>
      <c r="C928" t="s">
        <v>12</v>
      </c>
      <c r="D928" t="s">
        <v>8</v>
      </c>
    </row>
    <row r="929" spans="1:4">
      <c r="A929" t="s">
        <v>963</v>
      </c>
      <c r="B929" t="s">
        <v>955</v>
      </c>
      <c r="C929" t="s">
        <v>12</v>
      </c>
      <c r="D929" t="s">
        <v>8</v>
      </c>
    </row>
    <row r="930" spans="1:4">
      <c r="A930" t="s">
        <v>964</v>
      </c>
      <c r="B930" t="s">
        <v>955</v>
      </c>
      <c r="C930" t="s">
        <v>12</v>
      </c>
      <c r="D930" t="s">
        <v>8</v>
      </c>
    </row>
    <row r="931" spans="1:4">
      <c r="A931" t="s">
        <v>965</v>
      </c>
      <c r="B931" t="s">
        <v>955</v>
      </c>
      <c r="C931" t="s">
        <v>12</v>
      </c>
      <c r="D931" t="s">
        <v>8</v>
      </c>
    </row>
    <row r="932" spans="1:4">
      <c r="A932" t="s">
        <v>966</v>
      </c>
      <c r="B932" t="s">
        <v>955</v>
      </c>
      <c r="C932" t="s">
        <v>12</v>
      </c>
      <c r="D932" t="s">
        <v>8</v>
      </c>
    </row>
    <row r="933" spans="1:4">
      <c r="A933" t="s">
        <v>967</v>
      </c>
      <c r="B933" t="s">
        <v>955</v>
      </c>
      <c r="C933" t="s">
        <v>12</v>
      </c>
      <c r="D933" t="s">
        <v>8</v>
      </c>
    </row>
    <row r="934" spans="1:4">
      <c r="A934" t="s">
        <v>968</v>
      </c>
      <c r="B934" t="s">
        <v>955</v>
      </c>
      <c r="C934" t="s">
        <v>12</v>
      </c>
      <c r="D934" t="s">
        <v>8</v>
      </c>
    </row>
    <row r="935" spans="1:4">
      <c r="A935" t="s">
        <v>969</v>
      </c>
      <c r="B935" t="s">
        <v>955</v>
      </c>
      <c r="C935" t="s">
        <v>12</v>
      </c>
      <c r="D935" t="s">
        <v>8</v>
      </c>
    </row>
    <row r="936" spans="1:4">
      <c r="A936" t="s">
        <v>970</v>
      </c>
      <c r="B936" t="s">
        <v>955</v>
      </c>
      <c r="C936" t="s">
        <v>12</v>
      </c>
      <c r="D936" t="s">
        <v>8</v>
      </c>
    </row>
    <row r="937" spans="1:4">
      <c r="A937" t="s">
        <v>971</v>
      </c>
      <c r="B937" t="s">
        <v>955</v>
      </c>
      <c r="C937" t="s">
        <v>12</v>
      </c>
      <c r="D937" t="s">
        <v>8</v>
      </c>
    </row>
    <row r="938" spans="1:4">
      <c r="A938" t="s">
        <v>972</v>
      </c>
      <c r="B938" t="s">
        <v>955</v>
      </c>
      <c r="C938" t="s">
        <v>12</v>
      </c>
      <c r="D938" t="s">
        <v>8</v>
      </c>
    </row>
    <row r="939" spans="1:4">
      <c r="A939" t="s">
        <v>973</v>
      </c>
      <c r="B939" t="s">
        <v>955</v>
      </c>
      <c r="C939" t="s">
        <v>12</v>
      </c>
      <c r="D939" t="s">
        <v>8</v>
      </c>
    </row>
    <row r="940" spans="1:4">
      <c r="A940" t="s">
        <v>974</v>
      </c>
      <c r="B940" t="s">
        <v>955</v>
      </c>
      <c r="C940" t="s">
        <v>12</v>
      </c>
      <c r="D940" t="s">
        <v>8</v>
      </c>
    </row>
    <row r="941" spans="1:4">
      <c r="A941" t="s">
        <v>975</v>
      </c>
      <c r="B941" t="s">
        <v>955</v>
      </c>
      <c r="C941" t="s">
        <v>12</v>
      </c>
      <c r="D941" t="s">
        <v>8</v>
      </c>
    </row>
    <row r="942" spans="1:4">
      <c r="A942" t="s">
        <v>976</v>
      </c>
      <c r="B942" t="s">
        <v>955</v>
      </c>
      <c r="C942" t="s">
        <v>12</v>
      </c>
      <c r="D942" t="s">
        <v>8</v>
      </c>
    </row>
    <row r="943" spans="1:4">
      <c r="A943" t="s">
        <v>977</v>
      </c>
      <c r="B943" t="s">
        <v>955</v>
      </c>
      <c r="C943" t="s">
        <v>12</v>
      </c>
      <c r="D943" t="s">
        <v>8</v>
      </c>
    </row>
    <row r="944" spans="1:4">
      <c r="A944" t="s">
        <v>978</v>
      </c>
      <c r="B944" t="s">
        <v>955</v>
      </c>
      <c r="C944" t="s">
        <v>12</v>
      </c>
      <c r="D944" t="s">
        <v>8</v>
      </c>
    </row>
    <row r="945" spans="1:4">
      <c r="A945" t="s">
        <v>979</v>
      </c>
      <c r="B945" t="s">
        <v>955</v>
      </c>
      <c r="C945" t="s">
        <v>12</v>
      </c>
      <c r="D945" t="s">
        <v>8</v>
      </c>
    </row>
    <row r="946" spans="1:4">
      <c r="A946" t="s">
        <v>980</v>
      </c>
      <c r="B946" t="s">
        <v>955</v>
      </c>
      <c r="C946" t="s">
        <v>12</v>
      </c>
      <c r="D946" t="s">
        <v>8</v>
      </c>
    </row>
    <row r="947" spans="1:4">
      <c r="A947" t="s">
        <v>981</v>
      </c>
      <c r="B947" t="s">
        <v>955</v>
      </c>
      <c r="C947" t="s">
        <v>12</v>
      </c>
      <c r="D947" t="s">
        <v>8</v>
      </c>
    </row>
    <row r="948" spans="1:4">
      <c r="A948" t="s">
        <v>982</v>
      </c>
      <c r="B948" t="s">
        <v>955</v>
      </c>
      <c r="C948" t="s">
        <v>12</v>
      </c>
      <c r="D948" t="s">
        <v>8</v>
      </c>
    </row>
    <row r="949" spans="1:4">
      <c r="A949" t="s">
        <v>983</v>
      </c>
      <c r="B949" t="s">
        <v>955</v>
      </c>
      <c r="C949" t="s">
        <v>12</v>
      </c>
      <c r="D949" t="s">
        <v>8</v>
      </c>
    </row>
    <row r="950" spans="1:4">
      <c r="A950" t="s">
        <v>984</v>
      </c>
      <c r="B950" t="s">
        <v>955</v>
      </c>
      <c r="C950" t="s">
        <v>12</v>
      </c>
      <c r="D950" t="s">
        <v>8</v>
      </c>
    </row>
    <row r="951" spans="1:4">
      <c r="A951" t="s">
        <v>985</v>
      </c>
      <c r="B951" t="s">
        <v>955</v>
      </c>
      <c r="C951" t="s">
        <v>12</v>
      </c>
      <c r="D951" t="s">
        <v>8</v>
      </c>
    </row>
    <row r="952" spans="1:4">
      <c r="A952" t="s">
        <v>986</v>
      </c>
      <c r="B952" t="s">
        <v>955</v>
      </c>
      <c r="C952" t="s">
        <v>12</v>
      </c>
      <c r="D952" t="s">
        <v>8</v>
      </c>
    </row>
    <row r="953" spans="1:4">
      <c r="A953" t="s">
        <v>987</v>
      </c>
      <c r="B953" t="s">
        <v>955</v>
      </c>
      <c r="C953" t="s">
        <v>12</v>
      </c>
      <c r="D953" t="s">
        <v>8</v>
      </c>
    </row>
    <row r="954" spans="1:4">
      <c r="A954" t="s">
        <v>988</v>
      </c>
      <c r="B954" t="s">
        <v>955</v>
      </c>
      <c r="C954" t="s">
        <v>12</v>
      </c>
      <c r="D954" t="s">
        <v>8</v>
      </c>
    </row>
    <row r="955" spans="1:4">
      <c r="A955" t="s">
        <v>989</v>
      </c>
      <c r="B955" t="s">
        <v>955</v>
      </c>
      <c r="C955" t="s">
        <v>12</v>
      </c>
      <c r="D955" t="s">
        <v>8</v>
      </c>
    </row>
    <row r="956" spans="1:4">
      <c r="A956" t="s">
        <v>990</v>
      </c>
      <c r="B956" t="s">
        <v>955</v>
      </c>
      <c r="C956" t="s">
        <v>12</v>
      </c>
      <c r="D956" t="s">
        <v>8</v>
      </c>
    </row>
    <row r="957" spans="1:4">
      <c r="A957" t="s">
        <v>991</v>
      </c>
      <c r="B957" t="s">
        <v>955</v>
      </c>
      <c r="C957" t="s">
        <v>12</v>
      </c>
      <c r="D957" t="s">
        <v>8</v>
      </c>
    </row>
    <row r="958" spans="1:4">
      <c r="A958" t="s">
        <v>992</v>
      </c>
      <c r="B958" t="s">
        <v>955</v>
      </c>
      <c r="C958" t="s">
        <v>12</v>
      </c>
      <c r="D958" t="s">
        <v>8</v>
      </c>
    </row>
    <row r="959" spans="1:4">
      <c r="A959" t="s">
        <v>993</v>
      </c>
      <c r="B959" t="s">
        <v>955</v>
      </c>
      <c r="C959" t="s">
        <v>12</v>
      </c>
      <c r="D959" t="s">
        <v>8</v>
      </c>
    </row>
    <row r="960" spans="1:4">
      <c r="A960" t="s">
        <v>994</v>
      </c>
      <c r="B960" t="s">
        <v>955</v>
      </c>
      <c r="C960" t="s">
        <v>12</v>
      </c>
      <c r="D960" t="s">
        <v>8</v>
      </c>
    </row>
    <row r="961" spans="1:4">
      <c r="A961" t="s">
        <v>995</v>
      </c>
      <c r="B961" t="s">
        <v>955</v>
      </c>
      <c r="C961" t="s">
        <v>12</v>
      </c>
      <c r="D961" t="s">
        <v>8</v>
      </c>
    </row>
    <row r="962" spans="1:4">
      <c r="A962" t="s">
        <v>996</v>
      </c>
      <c r="B962" t="s">
        <v>955</v>
      </c>
      <c r="C962" t="s">
        <v>12</v>
      </c>
      <c r="D962" t="s">
        <v>8</v>
      </c>
    </row>
    <row r="963" spans="1:4">
      <c r="A963" t="s">
        <v>997</v>
      </c>
      <c r="B963" t="s">
        <v>955</v>
      </c>
      <c r="C963" t="s">
        <v>12</v>
      </c>
      <c r="D963" t="s">
        <v>8</v>
      </c>
    </row>
    <row r="964" spans="1:4">
      <c r="A964" t="s">
        <v>998</v>
      </c>
      <c r="B964" t="s">
        <v>955</v>
      </c>
      <c r="C964" t="s">
        <v>12</v>
      </c>
      <c r="D964" t="s">
        <v>8</v>
      </c>
    </row>
    <row r="965" spans="1:4">
      <c r="A965" t="s">
        <v>999</v>
      </c>
      <c r="B965" t="s">
        <v>955</v>
      </c>
      <c r="C965" t="s">
        <v>12</v>
      </c>
      <c r="D965" t="s">
        <v>8</v>
      </c>
    </row>
    <row r="966" spans="1:4">
      <c r="A966" t="s">
        <v>1000</v>
      </c>
      <c r="B966" t="s">
        <v>955</v>
      </c>
      <c r="C966" t="s">
        <v>12</v>
      </c>
      <c r="D966" t="s">
        <v>8</v>
      </c>
    </row>
    <row r="967" spans="1:4">
      <c r="A967" t="s">
        <v>1001</v>
      </c>
      <c r="B967" t="s">
        <v>955</v>
      </c>
      <c r="C967" t="s">
        <v>12</v>
      </c>
      <c r="D967" t="s">
        <v>8</v>
      </c>
    </row>
    <row r="968" spans="1:4">
      <c r="A968" t="s">
        <v>1002</v>
      </c>
      <c r="B968" t="s">
        <v>955</v>
      </c>
      <c r="C968" t="s">
        <v>12</v>
      </c>
      <c r="D968" t="s">
        <v>8</v>
      </c>
    </row>
    <row r="969" spans="1:4">
      <c r="A969" t="s">
        <v>1003</v>
      </c>
      <c r="B969" t="s">
        <v>955</v>
      </c>
      <c r="C969" t="s">
        <v>12</v>
      </c>
      <c r="D969" t="s">
        <v>8</v>
      </c>
    </row>
    <row r="970" spans="1:4">
      <c r="A970" t="s">
        <v>1004</v>
      </c>
      <c r="B970" t="s">
        <v>955</v>
      </c>
      <c r="C970" t="s">
        <v>12</v>
      </c>
      <c r="D970" t="s">
        <v>8</v>
      </c>
    </row>
    <row r="971" spans="1:4">
      <c r="A971" t="s">
        <v>1005</v>
      </c>
      <c r="B971" t="s">
        <v>955</v>
      </c>
      <c r="C971" t="s">
        <v>12</v>
      </c>
      <c r="D971" t="s">
        <v>8</v>
      </c>
    </row>
    <row r="972" spans="1:4">
      <c r="A972" t="s">
        <v>1006</v>
      </c>
      <c r="B972" t="s">
        <v>955</v>
      </c>
      <c r="C972" t="s">
        <v>12</v>
      </c>
      <c r="D972" t="s">
        <v>8</v>
      </c>
    </row>
    <row r="973" spans="1:4">
      <c r="A973" t="s">
        <v>1007</v>
      </c>
      <c r="B973" t="s">
        <v>955</v>
      </c>
      <c r="C973" t="s">
        <v>12</v>
      </c>
      <c r="D973" t="s">
        <v>8</v>
      </c>
    </row>
    <row r="974" spans="1:4">
      <c r="A974" t="s">
        <v>1008</v>
      </c>
      <c r="B974" t="s">
        <v>1009</v>
      </c>
      <c r="C974" t="s">
        <v>1010</v>
      </c>
      <c r="D974" t="s">
        <v>8</v>
      </c>
    </row>
    <row r="975" spans="1:4">
      <c r="A975" t="s">
        <v>1011</v>
      </c>
      <c r="B975" t="s">
        <v>1009</v>
      </c>
      <c r="C975" t="s">
        <v>1010</v>
      </c>
      <c r="D975" t="s">
        <v>8</v>
      </c>
    </row>
    <row r="976" spans="1:4">
      <c r="A976" t="s">
        <v>1012</v>
      </c>
      <c r="B976" t="s">
        <v>1009</v>
      </c>
      <c r="C976" t="s">
        <v>1010</v>
      </c>
      <c r="D976" t="s">
        <v>8</v>
      </c>
    </row>
    <row r="977" spans="1:4">
      <c r="A977" t="s">
        <v>1013</v>
      </c>
      <c r="B977" t="s">
        <v>1009</v>
      </c>
      <c r="C977" t="s">
        <v>1010</v>
      </c>
      <c r="D977" t="s">
        <v>8</v>
      </c>
    </row>
    <row r="978" spans="1:4">
      <c r="A978" t="s">
        <v>1014</v>
      </c>
      <c r="B978" t="s">
        <v>1009</v>
      </c>
      <c r="C978" t="s">
        <v>1010</v>
      </c>
      <c r="D978" t="s">
        <v>8</v>
      </c>
    </row>
    <row r="979" spans="1:4">
      <c r="A979" t="s">
        <v>1015</v>
      </c>
      <c r="B979" t="s">
        <v>1009</v>
      </c>
      <c r="C979" t="s">
        <v>1010</v>
      </c>
      <c r="D979" t="s">
        <v>8</v>
      </c>
    </row>
    <row r="980" spans="1:4">
      <c r="A980" t="s">
        <v>1016</v>
      </c>
      <c r="B980" t="s">
        <v>1009</v>
      </c>
      <c r="C980" t="s">
        <v>1010</v>
      </c>
      <c r="D980" t="s">
        <v>8</v>
      </c>
    </row>
    <row r="981" spans="1:4">
      <c r="A981" t="s">
        <v>1017</v>
      </c>
      <c r="B981" t="s">
        <v>1009</v>
      </c>
      <c r="C981" t="s">
        <v>1010</v>
      </c>
      <c r="D981" t="s">
        <v>8</v>
      </c>
    </row>
    <row r="982" spans="1:4">
      <c r="A982" t="s">
        <v>1018</v>
      </c>
      <c r="B982" t="s">
        <v>1009</v>
      </c>
      <c r="C982" t="s">
        <v>1010</v>
      </c>
      <c r="D982" t="s">
        <v>8</v>
      </c>
    </row>
    <row r="983" spans="1:4">
      <c r="A983" t="s">
        <v>1019</v>
      </c>
      <c r="B983" t="s">
        <v>1009</v>
      </c>
      <c r="C983" t="s">
        <v>1010</v>
      </c>
      <c r="D983" t="s">
        <v>8</v>
      </c>
    </row>
    <row r="984" spans="1:4">
      <c r="A984" t="s">
        <v>1020</v>
      </c>
      <c r="B984" t="s">
        <v>1009</v>
      </c>
      <c r="C984" t="s">
        <v>1010</v>
      </c>
      <c r="D984" t="s">
        <v>8</v>
      </c>
    </row>
    <row r="985" spans="1:4">
      <c r="A985" t="s">
        <v>1021</v>
      </c>
      <c r="B985" t="s">
        <v>1009</v>
      </c>
      <c r="C985" t="s">
        <v>1010</v>
      </c>
      <c r="D985" t="s">
        <v>8</v>
      </c>
    </row>
    <row r="986" spans="1:4">
      <c r="A986" t="s">
        <v>1022</v>
      </c>
      <c r="B986" t="s">
        <v>1009</v>
      </c>
      <c r="C986" t="s">
        <v>1010</v>
      </c>
      <c r="D986" t="s">
        <v>8</v>
      </c>
    </row>
    <row r="987" spans="1:4">
      <c r="A987" t="s">
        <v>1023</v>
      </c>
      <c r="B987" t="s">
        <v>1009</v>
      </c>
      <c r="C987" t="s">
        <v>1010</v>
      </c>
      <c r="D987" t="s">
        <v>8</v>
      </c>
    </row>
    <row r="988" spans="1:4">
      <c r="A988" t="s">
        <v>1024</v>
      </c>
      <c r="B988" t="s">
        <v>1009</v>
      </c>
      <c r="C988" t="s">
        <v>1010</v>
      </c>
      <c r="D988" t="s">
        <v>8</v>
      </c>
    </row>
    <row r="989" spans="1:4">
      <c r="A989" t="s">
        <v>1025</v>
      </c>
      <c r="B989" t="s">
        <v>1009</v>
      </c>
      <c r="C989" t="s">
        <v>1010</v>
      </c>
      <c r="D989" t="s">
        <v>8</v>
      </c>
    </row>
    <row r="990" spans="1:4">
      <c r="A990" t="s">
        <v>1026</v>
      </c>
      <c r="B990" t="s">
        <v>1009</v>
      </c>
      <c r="C990" t="s">
        <v>1010</v>
      </c>
      <c r="D990" t="s">
        <v>8</v>
      </c>
    </row>
    <row r="991" spans="1:4">
      <c r="A991" t="s">
        <v>1027</v>
      </c>
      <c r="B991" t="s">
        <v>1028</v>
      </c>
      <c r="C991" t="s">
        <v>1010</v>
      </c>
      <c r="D991" t="s">
        <v>8</v>
      </c>
    </row>
    <row r="992" spans="1:4">
      <c r="A992" t="s">
        <v>1029</v>
      </c>
      <c r="B992" t="s">
        <v>1009</v>
      </c>
      <c r="C992" t="s">
        <v>1010</v>
      </c>
      <c r="D992" t="s">
        <v>8</v>
      </c>
    </row>
    <row r="993" spans="1:4">
      <c r="A993" t="s">
        <v>1030</v>
      </c>
      <c r="B993" t="s">
        <v>1009</v>
      </c>
      <c r="C993" t="s">
        <v>1010</v>
      </c>
      <c r="D993" t="s">
        <v>8</v>
      </c>
    </row>
    <row r="994" spans="1:4">
      <c r="A994" t="s">
        <v>1031</v>
      </c>
      <c r="B994" t="s">
        <v>1009</v>
      </c>
      <c r="C994" t="s">
        <v>1010</v>
      </c>
      <c r="D994" t="s">
        <v>8</v>
      </c>
    </row>
    <row r="995" spans="1:4">
      <c r="A995" t="s">
        <v>1032</v>
      </c>
      <c r="B995" t="s">
        <v>1009</v>
      </c>
      <c r="C995" t="s">
        <v>1010</v>
      </c>
      <c r="D995" t="s">
        <v>8</v>
      </c>
    </row>
    <row r="996" spans="1:4">
      <c r="A996" t="s">
        <v>1033</v>
      </c>
      <c r="B996" t="s">
        <v>1009</v>
      </c>
      <c r="C996" t="s">
        <v>1010</v>
      </c>
      <c r="D996" t="s">
        <v>8</v>
      </c>
    </row>
    <row r="997" spans="1:4">
      <c r="A997" t="s">
        <v>1034</v>
      </c>
      <c r="B997" t="s">
        <v>1028</v>
      </c>
      <c r="C997" t="s">
        <v>1010</v>
      </c>
      <c r="D997" t="s">
        <v>8</v>
      </c>
    </row>
    <row r="998" spans="1:4">
      <c r="A998" t="s">
        <v>1035</v>
      </c>
      <c r="B998" t="s">
        <v>1028</v>
      </c>
      <c r="C998" t="s">
        <v>1010</v>
      </c>
      <c r="D998" t="s">
        <v>8</v>
      </c>
    </row>
    <row r="999" spans="1:4">
      <c r="A999" t="s">
        <v>1036</v>
      </c>
      <c r="B999" t="s">
        <v>1028</v>
      </c>
      <c r="C999" t="s">
        <v>1010</v>
      </c>
      <c r="D999" t="s">
        <v>8</v>
      </c>
    </row>
    <row r="1000" spans="1:4">
      <c r="A1000" t="s">
        <v>1037</v>
      </c>
      <c r="B1000" t="s">
        <v>1028</v>
      </c>
      <c r="C1000" t="s">
        <v>1010</v>
      </c>
      <c r="D1000" t="s">
        <v>8</v>
      </c>
    </row>
    <row r="1001" spans="1:4">
      <c r="A1001" t="s">
        <v>1038</v>
      </c>
      <c r="B1001" t="s">
        <v>1028</v>
      </c>
      <c r="C1001" t="s">
        <v>1010</v>
      </c>
      <c r="D1001" t="s">
        <v>8</v>
      </c>
    </row>
    <row r="1002" spans="1:4">
      <c r="A1002" t="s">
        <v>1039</v>
      </c>
      <c r="B1002" t="s">
        <v>1028</v>
      </c>
      <c r="C1002" t="s">
        <v>1010</v>
      </c>
      <c r="D1002" t="s">
        <v>8</v>
      </c>
    </row>
    <row r="1003" spans="1:4">
      <c r="A1003" t="s">
        <v>1040</v>
      </c>
      <c r="B1003" t="s">
        <v>1028</v>
      </c>
      <c r="C1003" t="s">
        <v>1010</v>
      </c>
      <c r="D1003" t="s">
        <v>8</v>
      </c>
    </row>
    <row r="1004" spans="1:4">
      <c r="A1004" t="s">
        <v>1041</v>
      </c>
      <c r="B1004" t="s">
        <v>1009</v>
      </c>
      <c r="C1004" t="s">
        <v>1010</v>
      </c>
      <c r="D1004" t="s">
        <v>8</v>
      </c>
    </row>
    <row r="1005" spans="1:4">
      <c r="A1005" t="s">
        <v>1042</v>
      </c>
      <c r="B1005" t="s">
        <v>1009</v>
      </c>
      <c r="C1005" t="s">
        <v>1010</v>
      </c>
      <c r="D1005" t="s">
        <v>8</v>
      </c>
    </row>
    <row r="1006" spans="1:4">
      <c r="A1006" t="s">
        <v>1043</v>
      </c>
      <c r="B1006" t="s">
        <v>1009</v>
      </c>
      <c r="C1006" t="s">
        <v>1010</v>
      </c>
      <c r="D1006" t="s">
        <v>8</v>
      </c>
    </row>
    <row r="1007" spans="1:4">
      <c r="A1007" t="s">
        <v>1044</v>
      </c>
      <c r="B1007" t="s">
        <v>1045</v>
      </c>
      <c r="C1007" t="s">
        <v>1010</v>
      </c>
      <c r="D1007" t="s">
        <v>8</v>
      </c>
    </row>
    <row r="1008" spans="1:4">
      <c r="A1008" t="s">
        <v>1046</v>
      </c>
      <c r="B1008" t="s">
        <v>1045</v>
      </c>
      <c r="C1008" t="s">
        <v>1010</v>
      </c>
      <c r="D1008" t="s">
        <v>8</v>
      </c>
    </row>
    <row r="1009" spans="1:4">
      <c r="A1009" t="s">
        <v>1047</v>
      </c>
      <c r="B1009" t="s">
        <v>1045</v>
      </c>
      <c r="C1009" t="s">
        <v>1010</v>
      </c>
      <c r="D1009" t="s">
        <v>8</v>
      </c>
    </row>
    <row r="1010" spans="1:4">
      <c r="A1010" t="s">
        <v>1048</v>
      </c>
      <c r="B1010" t="s">
        <v>1009</v>
      </c>
      <c r="C1010" t="s">
        <v>1010</v>
      </c>
      <c r="D1010" t="s">
        <v>8</v>
      </c>
    </row>
    <row r="1011" spans="1:4">
      <c r="A1011" t="s">
        <v>1049</v>
      </c>
      <c r="B1011" t="s">
        <v>1009</v>
      </c>
      <c r="C1011" t="s">
        <v>1010</v>
      </c>
      <c r="D1011" t="s">
        <v>8</v>
      </c>
    </row>
    <row r="1012" spans="1:4">
      <c r="A1012" t="s">
        <v>1050</v>
      </c>
      <c r="B1012" t="s">
        <v>1045</v>
      </c>
      <c r="C1012" t="s">
        <v>1010</v>
      </c>
      <c r="D1012" t="s">
        <v>8</v>
      </c>
    </row>
    <row r="1013" spans="1:4">
      <c r="A1013" t="s">
        <v>1051</v>
      </c>
      <c r="B1013" t="s">
        <v>1045</v>
      </c>
      <c r="C1013" t="s">
        <v>1010</v>
      </c>
      <c r="D1013" t="s">
        <v>8</v>
      </c>
    </row>
    <row r="1014" spans="1:4">
      <c r="A1014" t="s">
        <v>1052</v>
      </c>
      <c r="B1014" t="s">
        <v>1045</v>
      </c>
      <c r="C1014" t="s">
        <v>1010</v>
      </c>
      <c r="D1014" t="s">
        <v>8</v>
      </c>
    </row>
    <row r="1015" spans="1:4">
      <c r="A1015" t="s">
        <v>1053</v>
      </c>
      <c r="B1015" t="s">
        <v>1045</v>
      </c>
      <c r="C1015" t="s">
        <v>1010</v>
      </c>
      <c r="D1015" t="s">
        <v>8</v>
      </c>
    </row>
    <row r="1016" spans="1:4">
      <c r="A1016" t="s">
        <v>1054</v>
      </c>
      <c r="B1016" t="s">
        <v>1045</v>
      </c>
      <c r="C1016" t="s">
        <v>1010</v>
      </c>
      <c r="D1016" t="s">
        <v>8</v>
      </c>
    </row>
    <row r="1017" spans="1:4">
      <c r="A1017" t="s">
        <v>1055</v>
      </c>
      <c r="B1017" t="s">
        <v>1009</v>
      </c>
      <c r="C1017" t="s">
        <v>1010</v>
      </c>
      <c r="D1017" t="s">
        <v>8</v>
      </c>
    </row>
    <row r="1018" spans="1:4">
      <c r="A1018" t="s">
        <v>1056</v>
      </c>
      <c r="B1018" t="s">
        <v>1009</v>
      </c>
      <c r="C1018" t="s">
        <v>1010</v>
      </c>
      <c r="D1018" t="s">
        <v>8</v>
      </c>
    </row>
    <row r="1019" spans="1:4">
      <c r="A1019" t="s">
        <v>1057</v>
      </c>
      <c r="B1019" t="s">
        <v>1009</v>
      </c>
      <c r="C1019" t="s">
        <v>1010</v>
      </c>
      <c r="D1019" t="s">
        <v>8</v>
      </c>
    </row>
    <row r="1020" spans="1:4">
      <c r="A1020" t="s">
        <v>1058</v>
      </c>
      <c r="B1020" t="s">
        <v>1059</v>
      </c>
      <c r="C1020" t="s">
        <v>1010</v>
      </c>
      <c r="D1020" t="s">
        <v>8</v>
      </c>
    </row>
    <row r="1021" spans="1:4">
      <c r="A1021" t="s">
        <v>1060</v>
      </c>
      <c r="B1021" t="s">
        <v>1059</v>
      </c>
      <c r="C1021" t="s">
        <v>1010</v>
      </c>
      <c r="D1021" t="s">
        <v>8</v>
      </c>
    </row>
    <row r="1022" spans="1:4">
      <c r="A1022" t="s">
        <v>1061</v>
      </c>
      <c r="B1022" t="s">
        <v>1059</v>
      </c>
      <c r="C1022" t="s">
        <v>1010</v>
      </c>
      <c r="D1022" t="s">
        <v>8</v>
      </c>
    </row>
    <row r="1023" spans="1:4">
      <c r="A1023" t="s">
        <v>1062</v>
      </c>
      <c r="B1023" t="s">
        <v>1059</v>
      </c>
      <c r="C1023" t="s">
        <v>1010</v>
      </c>
      <c r="D1023" t="s">
        <v>8</v>
      </c>
    </row>
    <row r="1024" spans="1:4">
      <c r="A1024" t="s">
        <v>1063</v>
      </c>
      <c r="B1024" t="s">
        <v>1045</v>
      </c>
      <c r="C1024" t="s">
        <v>1010</v>
      </c>
      <c r="D1024" t="s">
        <v>8</v>
      </c>
    </row>
    <row r="1025" spans="1:4">
      <c r="A1025" t="s">
        <v>1064</v>
      </c>
      <c r="B1025" t="s">
        <v>1045</v>
      </c>
      <c r="C1025" t="s">
        <v>1010</v>
      </c>
      <c r="D1025" t="s">
        <v>8</v>
      </c>
    </row>
    <row r="1026" spans="1:4">
      <c r="A1026" t="s">
        <v>1065</v>
      </c>
      <c r="B1026" t="s">
        <v>1045</v>
      </c>
      <c r="C1026" t="s">
        <v>1010</v>
      </c>
      <c r="D1026" t="s">
        <v>8</v>
      </c>
    </row>
    <row r="1027" spans="1:4">
      <c r="A1027" t="s">
        <v>1066</v>
      </c>
      <c r="B1027" t="s">
        <v>1009</v>
      </c>
      <c r="C1027" t="s">
        <v>1010</v>
      </c>
      <c r="D1027" t="s">
        <v>8</v>
      </c>
    </row>
    <row r="1028" spans="1:4">
      <c r="A1028" t="s">
        <v>1067</v>
      </c>
      <c r="B1028" t="s">
        <v>1009</v>
      </c>
      <c r="C1028" t="s">
        <v>1010</v>
      </c>
      <c r="D1028" t="s">
        <v>8</v>
      </c>
    </row>
    <row r="1029" spans="1:4">
      <c r="A1029" t="s">
        <v>1068</v>
      </c>
      <c r="B1029" t="s">
        <v>1059</v>
      </c>
      <c r="C1029" t="s">
        <v>1010</v>
      </c>
      <c r="D1029" t="s">
        <v>8</v>
      </c>
    </row>
    <row r="1030" spans="1:4">
      <c r="A1030" t="s">
        <v>1069</v>
      </c>
      <c r="B1030" t="s">
        <v>1059</v>
      </c>
      <c r="C1030" t="s">
        <v>1010</v>
      </c>
      <c r="D1030" t="s">
        <v>8</v>
      </c>
    </row>
    <row r="1031" spans="1:4">
      <c r="A1031" t="s">
        <v>1070</v>
      </c>
      <c r="B1031" t="s">
        <v>1059</v>
      </c>
      <c r="C1031" t="s">
        <v>1010</v>
      </c>
      <c r="D1031" t="s">
        <v>8</v>
      </c>
    </row>
    <row r="1032" spans="1:4">
      <c r="A1032" t="s">
        <v>1071</v>
      </c>
      <c r="B1032" t="s">
        <v>1059</v>
      </c>
      <c r="C1032" t="s">
        <v>1010</v>
      </c>
      <c r="D1032" t="s">
        <v>8</v>
      </c>
    </row>
    <row r="1033" spans="1:4">
      <c r="A1033" t="s">
        <v>1072</v>
      </c>
      <c r="B1033" t="s">
        <v>1059</v>
      </c>
      <c r="C1033" t="s">
        <v>1010</v>
      </c>
      <c r="D1033" t="s">
        <v>8</v>
      </c>
    </row>
    <row r="1034" spans="1:4">
      <c r="A1034" t="s">
        <v>1073</v>
      </c>
      <c r="B1034" t="s">
        <v>1059</v>
      </c>
      <c r="C1034" t="s">
        <v>1010</v>
      </c>
      <c r="D1034" t="s">
        <v>8</v>
      </c>
    </row>
    <row r="1035" spans="1:4">
      <c r="A1035" t="s">
        <v>1074</v>
      </c>
      <c r="B1035" t="s">
        <v>1059</v>
      </c>
      <c r="C1035" t="s">
        <v>1010</v>
      </c>
      <c r="D1035" t="s">
        <v>8</v>
      </c>
    </row>
    <row r="1036" spans="1:4">
      <c r="A1036" t="s">
        <v>1075</v>
      </c>
      <c r="B1036" t="s">
        <v>1059</v>
      </c>
      <c r="C1036" t="s">
        <v>1010</v>
      </c>
      <c r="D1036" t="s">
        <v>8</v>
      </c>
    </row>
    <row r="1037" spans="1:4">
      <c r="A1037" t="s">
        <v>1076</v>
      </c>
      <c r="B1037" t="s">
        <v>1028</v>
      </c>
      <c r="C1037" t="s">
        <v>1010</v>
      </c>
      <c r="D1037" t="s">
        <v>8</v>
      </c>
    </row>
    <row r="1038" spans="1:4">
      <c r="A1038" t="s">
        <v>1077</v>
      </c>
      <c r="B1038" t="s">
        <v>1028</v>
      </c>
      <c r="C1038" t="s">
        <v>1010</v>
      </c>
      <c r="D1038" t="s">
        <v>8</v>
      </c>
    </row>
    <row r="1039" spans="1:4">
      <c r="A1039" t="s">
        <v>1078</v>
      </c>
      <c r="B1039" t="s">
        <v>1028</v>
      </c>
      <c r="C1039" t="s">
        <v>1010</v>
      </c>
      <c r="D1039" t="s">
        <v>8</v>
      </c>
    </row>
    <row r="1040" spans="1:4">
      <c r="A1040" t="s">
        <v>1079</v>
      </c>
      <c r="B1040" t="s">
        <v>1028</v>
      </c>
      <c r="C1040" t="s">
        <v>1010</v>
      </c>
      <c r="D1040" t="s">
        <v>8</v>
      </c>
    </row>
    <row r="1041" spans="1:4">
      <c r="A1041" t="s">
        <v>1080</v>
      </c>
      <c r="B1041" t="s">
        <v>1028</v>
      </c>
      <c r="C1041" t="s">
        <v>1010</v>
      </c>
      <c r="D1041" t="s">
        <v>8</v>
      </c>
    </row>
    <row r="1042" spans="1:4">
      <c r="A1042" t="s">
        <v>1081</v>
      </c>
      <c r="B1042" t="s">
        <v>1028</v>
      </c>
      <c r="C1042" t="s">
        <v>1010</v>
      </c>
      <c r="D1042" t="s">
        <v>8</v>
      </c>
    </row>
    <row r="1043" spans="1:4">
      <c r="A1043" t="s">
        <v>1082</v>
      </c>
      <c r="B1043" t="s">
        <v>1028</v>
      </c>
      <c r="C1043" t="s">
        <v>1010</v>
      </c>
      <c r="D1043" t="s">
        <v>8</v>
      </c>
    </row>
    <row r="1044" spans="1:4">
      <c r="A1044" t="s">
        <v>1083</v>
      </c>
      <c r="B1044" t="s">
        <v>1028</v>
      </c>
      <c r="C1044" t="s">
        <v>1010</v>
      </c>
      <c r="D1044" t="s">
        <v>8</v>
      </c>
    </row>
    <row r="1045" spans="1:4">
      <c r="A1045" t="s">
        <v>1084</v>
      </c>
      <c r="B1045" t="s">
        <v>1028</v>
      </c>
      <c r="C1045" t="s">
        <v>1010</v>
      </c>
      <c r="D1045" t="s">
        <v>8</v>
      </c>
    </row>
    <row r="1046" spans="1:4">
      <c r="A1046" t="s">
        <v>1085</v>
      </c>
      <c r="B1046" t="s">
        <v>1028</v>
      </c>
      <c r="C1046" t="s">
        <v>1010</v>
      </c>
      <c r="D1046" t="s">
        <v>8</v>
      </c>
    </row>
    <row r="1047" spans="1:4">
      <c r="A1047" t="s">
        <v>1086</v>
      </c>
      <c r="B1047" t="s">
        <v>1028</v>
      </c>
      <c r="C1047" t="s">
        <v>1010</v>
      </c>
      <c r="D1047" t="s">
        <v>8</v>
      </c>
    </row>
    <row r="1048" spans="1:4">
      <c r="A1048" t="s">
        <v>1087</v>
      </c>
      <c r="B1048" t="s">
        <v>1045</v>
      </c>
      <c r="C1048" t="s">
        <v>1010</v>
      </c>
      <c r="D1048" t="s">
        <v>8</v>
      </c>
    </row>
    <row r="1049" spans="1:4">
      <c r="A1049" t="s">
        <v>1088</v>
      </c>
      <c r="B1049" t="s">
        <v>1045</v>
      </c>
      <c r="C1049" t="s">
        <v>1010</v>
      </c>
      <c r="D1049" t="s">
        <v>8</v>
      </c>
    </row>
    <row r="1050" spans="1:4">
      <c r="A1050" t="s">
        <v>1089</v>
      </c>
      <c r="B1050" t="s">
        <v>1059</v>
      </c>
      <c r="C1050" t="s">
        <v>1010</v>
      </c>
      <c r="D1050" t="s">
        <v>8</v>
      </c>
    </row>
    <row r="1051" spans="1:4">
      <c r="A1051" t="s">
        <v>1090</v>
      </c>
      <c r="B1051" t="s">
        <v>1059</v>
      </c>
      <c r="C1051" t="s">
        <v>1010</v>
      </c>
      <c r="D1051" t="s">
        <v>8</v>
      </c>
    </row>
    <row r="1052" spans="1:4">
      <c r="A1052" t="s">
        <v>1091</v>
      </c>
      <c r="B1052" t="s">
        <v>1059</v>
      </c>
      <c r="C1052" t="s">
        <v>1010</v>
      </c>
      <c r="D1052" t="s">
        <v>8</v>
      </c>
    </row>
    <row r="1053" spans="1:4">
      <c r="A1053" t="s">
        <v>1092</v>
      </c>
      <c r="B1053" t="s">
        <v>1059</v>
      </c>
      <c r="C1053" t="s">
        <v>1010</v>
      </c>
      <c r="D1053" t="s">
        <v>8</v>
      </c>
    </row>
    <row r="1054" spans="1:4">
      <c r="A1054" t="s">
        <v>1093</v>
      </c>
      <c r="B1054" t="s">
        <v>1059</v>
      </c>
      <c r="C1054" t="s">
        <v>1010</v>
      </c>
      <c r="D1054" t="s">
        <v>8</v>
      </c>
    </row>
    <row r="1055" spans="1:4">
      <c r="A1055" t="s">
        <v>1094</v>
      </c>
      <c r="B1055" t="s">
        <v>1045</v>
      </c>
      <c r="C1055" t="s">
        <v>1010</v>
      </c>
      <c r="D1055" t="s">
        <v>8</v>
      </c>
    </row>
    <row r="1056" spans="1:4">
      <c r="A1056" t="s">
        <v>1095</v>
      </c>
      <c r="B1056" t="s">
        <v>1045</v>
      </c>
      <c r="C1056" t="s">
        <v>1010</v>
      </c>
      <c r="D1056" t="s">
        <v>8</v>
      </c>
    </row>
    <row r="1057" spans="1:4">
      <c r="A1057" t="s">
        <v>1096</v>
      </c>
      <c r="B1057" t="s">
        <v>1045</v>
      </c>
      <c r="C1057" t="s">
        <v>1010</v>
      </c>
      <c r="D1057" t="s">
        <v>8</v>
      </c>
    </row>
    <row r="1058" spans="1:4">
      <c r="A1058" t="s">
        <v>1097</v>
      </c>
      <c r="B1058" t="s">
        <v>1028</v>
      </c>
      <c r="C1058" t="s">
        <v>1010</v>
      </c>
      <c r="D1058" t="s">
        <v>8</v>
      </c>
    </row>
    <row r="1059" spans="1:4">
      <c r="A1059" t="s">
        <v>1098</v>
      </c>
      <c r="B1059" t="s">
        <v>1028</v>
      </c>
      <c r="C1059" t="s">
        <v>1010</v>
      </c>
      <c r="D1059" t="s">
        <v>8</v>
      </c>
    </row>
    <row r="1060" spans="1:4">
      <c r="A1060" t="s">
        <v>1099</v>
      </c>
      <c r="B1060" t="s">
        <v>1028</v>
      </c>
      <c r="C1060" t="s">
        <v>1010</v>
      </c>
      <c r="D1060" t="s">
        <v>8</v>
      </c>
    </row>
    <row r="1061" spans="1:4">
      <c r="A1061" t="s">
        <v>1100</v>
      </c>
      <c r="B1061" t="s">
        <v>1028</v>
      </c>
      <c r="C1061" t="s">
        <v>1010</v>
      </c>
      <c r="D1061" t="s">
        <v>8</v>
      </c>
    </row>
    <row r="1062" spans="1:4">
      <c r="A1062" t="s">
        <v>1101</v>
      </c>
      <c r="B1062" t="s">
        <v>1028</v>
      </c>
      <c r="C1062" t="s">
        <v>1010</v>
      </c>
      <c r="D1062" t="s">
        <v>8</v>
      </c>
    </row>
    <row r="1063" spans="1:4">
      <c r="A1063" t="s">
        <v>1102</v>
      </c>
      <c r="B1063" t="s">
        <v>1028</v>
      </c>
      <c r="C1063" t="s">
        <v>1010</v>
      </c>
      <c r="D1063" t="s">
        <v>8</v>
      </c>
    </row>
    <row r="1064" spans="1:4">
      <c r="A1064" t="s">
        <v>1103</v>
      </c>
      <c r="B1064" t="s">
        <v>1028</v>
      </c>
      <c r="C1064" t="s">
        <v>1010</v>
      </c>
      <c r="D1064" t="s">
        <v>8</v>
      </c>
    </row>
    <row r="1065" spans="1:4">
      <c r="A1065" t="s">
        <v>1104</v>
      </c>
      <c r="B1065" t="s">
        <v>1028</v>
      </c>
      <c r="C1065" t="s">
        <v>1010</v>
      </c>
      <c r="D1065" t="s">
        <v>8</v>
      </c>
    </row>
    <row r="1066" spans="1:4">
      <c r="A1066" t="s">
        <v>1105</v>
      </c>
      <c r="B1066" t="s">
        <v>1028</v>
      </c>
      <c r="C1066" t="s">
        <v>1010</v>
      </c>
      <c r="D1066" t="s">
        <v>8</v>
      </c>
    </row>
    <row r="1067" spans="1:4">
      <c r="A1067" t="s">
        <v>1106</v>
      </c>
      <c r="B1067" t="s">
        <v>1028</v>
      </c>
      <c r="C1067" t="s">
        <v>1010</v>
      </c>
      <c r="D1067" t="s">
        <v>8</v>
      </c>
    </row>
    <row r="1068" spans="1:4">
      <c r="A1068" t="s">
        <v>1107</v>
      </c>
      <c r="B1068" t="s">
        <v>1028</v>
      </c>
      <c r="C1068" t="s">
        <v>1010</v>
      </c>
      <c r="D1068" t="s">
        <v>8</v>
      </c>
    </row>
    <row r="1069" spans="1:4">
      <c r="A1069" t="s">
        <v>1108</v>
      </c>
      <c r="B1069" t="s">
        <v>1028</v>
      </c>
      <c r="C1069" t="s">
        <v>1010</v>
      </c>
      <c r="D1069" t="s">
        <v>8</v>
      </c>
    </row>
    <row r="1070" spans="1:4">
      <c r="A1070" t="s">
        <v>1109</v>
      </c>
      <c r="B1070" t="s">
        <v>1045</v>
      </c>
      <c r="C1070" t="s">
        <v>1010</v>
      </c>
      <c r="D1070" t="s">
        <v>8</v>
      </c>
    </row>
    <row r="1071" spans="1:4">
      <c r="A1071" t="s">
        <v>1110</v>
      </c>
      <c r="B1071" t="s">
        <v>1045</v>
      </c>
      <c r="C1071" t="s">
        <v>1010</v>
      </c>
      <c r="D1071" t="s">
        <v>8</v>
      </c>
    </row>
    <row r="1072" spans="1:4">
      <c r="A1072" t="s">
        <v>1111</v>
      </c>
      <c r="B1072" t="s">
        <v>1045</v>
      </c>
      <c r="C1072" t="s">
        <v>1010</v>
      </c>
      <c r="D1072" t="s">
        <v>8</v>
      </c>
    </row>
    <row r="1073" spans="1:4">
      <c r="A1073" t="s">
        <v>1112</v>
      </c>
      <c r="B1073" t="s">
        <v>1045</v>
      </c>
      <c r="C1073" t="s">
        <v>1010</v>
      </c>
      <c r="D1073" t="s">
        <v>8</v>
      </c>
    </row>
    <row r="1074" spans="1:4">
      <c r="A1074" t="s">
        <v>1113</v>
      </c>
      <c r="B1074" t="s">
        <v>1059</v>
      </c>
      <c r="C1074" t="s">
        <v>1010</v>
      </c>
      <c r="D1074" t="s">
        <v>8</v>
      </c>
    </row>
    <row r="1075" spans="1:4">
      <c r="A1075" t="s">
        <v>1114</v>
      </c>
      <c r="B1075" t="s">
        <v>1059</v>
      </c>
      <c r="C1075" t="s">
        <v>1010</v>
      </c>
      <c r="D1075" t="s">
        <v>8</v>
      </c>
    </row>
    <row r="1076" spans="1:4">
      <c r="A1076" t="s">
        <v>1115</v>
      </c>
      <c r="B1076" t="s">
        <v>1059</v>
      </c>
      <c r="C1076" t="s">
        <v>1010</v>
      </c>
      <c r="D1076" t="s">
        <v>8</v>
      </c>
    </row>
    <row r="1077" spans="1:4">
      <c r="A1077" t="s">
        <v>1116</v>
      </c>
      <c r="B1077" t="s">
        <v>1045</v>
      </c>
      <c r="C1077" t="s">
        <v>1010</v>
      </c>
      <c r="D1077" t="s">
        <v>8</v>
      </c>
    </row>
    <row r="1078" spans="1:4">
      <c r="A1078" t="s">
        <v>1117</v>
      </c>
      <c r="B1078" t="s">
        <v>1045</v>
      </c>
      <c r="C1078" t="s">
        <v>1010</v>
      </c>
      <c r="D1078" t="s">
        <v>8</v>
      </c>
    </row>
    <row r="1079" spans="1:4">
      <c r="A1079" t="s">
        <v>1118</v>
      </c>
      <c r="B1079" t="s">
        <v>1059</v>
      </c>
      <c r="C1079" t="s">
        <v>1010</v>
      </c>
      <c r="D1079" t="s">
        <v>8</v>
      </c>
    </row>
    <row r="1080" spans="1:4">
      <c r="A1080" t="s">
        <v>1119</v>
      </c>
      <c r="B1080" t="s">
        <v>1059</v>
      </c>
      <c r="C1080" t="s">
        <v>1010</v>
      </c>
      <c r="D1080" t="s">
        <v>8</v>
      </c>
    </row>
    <row r="1081" spans="1:4">
      <c r="A1081" t="s">
        <v>1120</v>
      </c>
      <c r="B1081" t="s">
        <v>1059</v>
      </c>
      <c r="C1081" t="s">
        <v>1010</v>
      </c>
      <c r="D1081" t="s">
        <v>8</v>
      </c>
    </row>
    <row r="1082" spans="1:4">
      <c r="A1082" t="s">
        <v>1121</v>
      </c>
      <c r="B1082" t="s">
        <v>1059</v>
      </c>
      <c r="C1082" t="s">
        <v>1010</v>
      </c>
      <c r="D1082" t="s">
        <v>8</v>
      </c>
    </row>
    <row r="1083" spans="1:4">
      <c r="A1083" t="s">
        <v>1122</v>
      </c>
      <c r="B1083" t="s">
        <v>1059</v>
      </c>
      <c r="C1083" t="s">
        <v>1010</v>
      </c>
      <c r="D1083" t="s">
        <v>8</v>
      </c>
    </row>
    <row r="1084" spans="1:4">
      <c r="A1084" t="s">
        <v>1123</v>
      </c>
      <c r="B1084" t="s">
        <v>1045</v>
      </c>
      <c r="C1084" t="s">
        <v>1010</v>
      </c>
      <c r="D1084" t="s">
        <v>8</v>
      </c>
    </row>
    <row r="1085" spans="1:4">
      <c r="A1085" t="s">
        <v>1124</v>
      </c>
      <c r="B1085" t="s">
        <v>1045</v>
      </c>
      <c r="C1085" t="s">
        <v>1010</v>
      </c>
      <c r="D1085" t="s">
        <v>8</v>
      </c>
    </row>
    <row r="1086" spans="1:4">
      <c r="A1086" t="s">
        <v>1125</v>
      </c>
      <c r="B1086" t="s">
        <v>1059</v>
      </c>
      <c r="C1086" t="s">
        <v>1010</v>
      </c>
      <c r="D1086" t="s">
        <v>8</v>
      </c>
    </row>
    <row r="1087" spans="1:4">
      <c r="A1087" t="s">
        <v>1126</v>
      </c>
      <c r="B1087" t="s">
        <v>1059</v>
      </c>
      <c r="C1087" t="s">
        <v>1010</v>
      </c>
      <c r="D1087" t="s">
        <v>8</v>
      </c>
    </row>
    <row r="1088" spans="1:4">
      <c r="A1088" t="s">
        <v>1127</v>
      </c>
      <c r="B1088" t="s">
        <v>1059</v>
      </c>
      <c r="C1088" t="s">
        <v>1010</v>
      </c>
      <c r="D1088" t="s">
        <v>8</v>
      </c>
    </row>
    <row r="1089" spans="1:4">
      <c r="A1089" t="s">
        <v>1128</v>
      </c>
      <c r="B1089" t="s">
        <v>1045</v>
      </c>
      <c r="C1089" t="s">
        <v>1010</v>
      </c>
      <c r="D1089" t="s">
        <v>8</v>
      </c>
    </row>
    <row r="1090" spans="1:4">
      <c r="A1090" t="s">
        <v>1129</v>
      </c>
      <c r="B1090" t="s">
        <v>1059</v>
      </c>
      <c r="C1090" t="s">
        <v>1010</v>
      </c>
      <c r="D1090" t="s">
        <v>8</v>
      </c>
    </row>
    <row r="1091" spans="1:4">
      <c r="A1091" t="s">
        <v>1130</v>
      </c>
      <c r="B1091" t="s">
        <v>1059</v>
      </c>
      <c r="C1091" t="s">
        <v>1010</v>
      </c>
      <c r="D1091" t="s">
        <v>8</v>
      </c>
    </row>
    <row r="1092" spans="1:4">
      <c r="A1092" t="s">
        <v>1131</v>
      </c>
      <c r="B1092" t="s">
        <v>1045</v>
      </c>
      <c r="C1092" t="s">
        <v>1010</v>
      </c>
      <c r="D1092" t="s">
        <v>8</v>
      </c>
    </row>
    <row r="1093" spans="1:4">
      <c r="A1093" t="s">
        <v>1132</v>
      </c>
      <c r="B1093" t="s">
        <v>1059</v>
      </c>
      <c r="C1093" t="s">
        <v>1010</v>
      </c>
      <c r="D1093" t="s">
        <v>8</v>
      </c>
    </row>
    <row r="1094" spans="1:4">
      <c r="A1094" t="s">
        <v>1133</v>
      </c>
      <c r="B1094" t="s">
        <v>1028</v>
      </c>
      <c r="C1094" t="s">
        <v>1010</v>
      </c>
      <c r="D1094" t="s">
        <v>8</v>
      </c>
    </row>
    <row r="1095" spans="1:4">
      <c r="A1095" t="s">
        <v>1134</v>
      </c>
      <c r="B1095" t="s">
        <v>1028</v>
      </c>
      <c r="C1095" t="s">
        <v>1010</v>
      </c>
      <c r="D1095" t="s">
        <v>8</v>
      </c>
    </row>
    <row r="1096" spans="1:4">
      <c r="A1096" t="s">
        <v>1135</v>
      </c>
      <c r="B1096" t="s">
        <v>1028</v>
      </c>
      <c r="C1096" t="s">
        <v>1010</v>
      </c>
      <c r="D1096" t="s">
        <v>8</v>
      </c>
    </row>
    <row r="1097" spans="1:4">
      <c r="A1097" t="s">
        <v>1136</v>
      </c>
      <c r="B1097" t="s">
        <v>1028</v>
      </c>
      <c r="C1097" t="s">
        <v>1010</v>
      </c>
      <c r="D1097" t="s">
        <v>8</v>
      </c>
    </row>
    <row r="1098" spans="1:4">
      <c r="A1098" t="s">
        <v>1137</v>
      </c>
      <c r="B1098" t="s">
        <v>1028</v>
      </c>
      <c r="C1098" t="s">
        <v>1010</v>
      </c>
      <c r="D1098" t="s">
        <v>8</v>
      </c>
    </row>
    <row r="1099" spans="1:4">
      <c r="A1099" t="s">
        <v>1138</v>
      </c>
      <c r="B1099" t="s">
        <v>1028</v>
      </c>
      <c r="C1099" t="s">
        <v>1010</v>
      </c>
      <c r="D1099" t="s">
        <v>8</v>
      </c>
    </row>
    <row r="1100" spans="1:4">
      <c r="A1100" t="s">
        <v>1139</v>
      </c>
      <c r="B1100" t="s">
        <v>1028</v>
      </c>
      <c r="C1100" t="s">
        <v>1010</v>
      </c>
      <c r="D1100" t="s">
        <v>8</v>
      </c>
    </row>
    <row r="1101" spans="1:4">
      <c r="A1101" t="s">
        <v>1140</v>
      </c>
      <c r="B1101" t="s">
        <v>1028</v>
      </c>
      <c r="C1101" t="s">
        <v>1010</v>
      </c>
      <c r="D1101" t="s">
        <v>8</v>
      </c>
    </row>
    <row r="1102" spans="1:4">
      <c r="A1102" t="s">
        <v>1141</v>
      </c>
      <c r="B1102" t="s">
        <v>1028</v>
      </c>
      <c r="C1102" t="s">
        <v>1010</v>
      </c>
      <c r="D1102" t="s">
        <v>8</v>
      </c>
    </row>
    <row r="1103" spans="1:4">
      <c r="A1103" t="s">
        <v>1142</v>
      </c>
      <c r="B1103" t="s">
        <v>1028</v>
      </c>
      <c r="C1103" t="s">
        <v>1010</v>
      </c>
      <c r="D1103" t="s">
        <v>8</v>
      </c>
    </row>
    <row r="1104" spans="1:4">
      <c r="A1104" t="s">
        <v>1143</v>
      </c>
      <c r="B1104" t="s">
        <v>1028</v>
      </c>
      <c r="C1104" t="s">
        <v>1010</v>
      </c>
      <c r="D1104" t="s">
        <v>8</v>
      </c>
    </row>
    <row r="1105" spans="1:4">
      <c r="A1105" t="s">
        <v>1144</v>
      </c>
      <c r="B1105" t="s">
        <v>1028</v>
      </c>
      <c r="C1105" t="s">
        <v>1010</v>
      </c>
      <c r="D1105" t="s">
        <v>8</v>
      </c>
    </row>
    <row r="1106" spans="1:4">
      <c r="A1106" t="s">
        <v>1145</v>
      </c>
      <c r="B1106" t="s">
        <v>1059</v>
      </c>
      <c r="C1106" t="s">
        <v>1010</v>
      </c>
      <c r="D1106" t="s">
        <v>8</v>
      </c>
    </row>
    <row r="1107" spans="1:4">
      <c r="A1107" t="s">
        <v>1146</v>
      </c>
      <c r="B1107" t="s">
        <v>1059</v>
      </c>
      <c r="C1107" t="s">
        <v>1010</v>
      </c>
      <c r="D1107" t="s">
        <v>8</v>
      </c>
    </row>
    <row r="1108" spans="1:4">
      <c r="A1108" t="s">
        <v>1147</v>
      </c>
      <c r="B1108" t="s">
        <v>1059</v>
      </c>
      <c r="C1108" t="s">
        <v>1010</v>
      </c>
      <c r="D1108" t="s">
        <v>8</v>
      </c>
    </row>
    <row r="1109" spans="1:4">
      <c r="A1109" t="s">
        <v>1148</v>
      </c>
      <c r="B1109" t="s">
        <v>1059</v>
      </c>
      <c r="C1109" t="s">
        <v>1010</v>
      </c>
      <c r="D1109" t="s">
        <v>8</v>
      </c>
    </row>
    <row r="1110" spans="1:4">
      <c r="A1110" t="s">
        <v>1149</v>
      </c>
      <c r="B1110" t="s">
        <v>1059</v>
      </c>
      <c r="C1110" t="s">
        <v>1010</v>
      </c>
      <c r="D1110" t="s">
        <v>8</v>
      </c>
    </row>
    <row r="1111" spans="1:4">
      <c r="A1111" t="s">
        <v>1150</v>
      </c>
      <c r="B1111" t="s">
        <v>1045</v>
      </c>
      <c r="C1111" t="s">
        <v>1010</v>
      </c>
      <c r="D1111" t="s">
        <v>8</v>
      </c>
    </row>
    <row r="1112" spans="1:4">
      <c r="A1112" t="s">
        <v>1151</v>
      </c>
      <c r="B1112" t="s">
        <v>1152</v>
      </c>
      <c r="C1112" t="s">
        <v>1010</v>
      </c>
      <c r="D1112" t="s">
        <v>8</v>
      </c>
    </row>
    <row r="1113" spans="1:4">
      <c r="A1113" t="s">
        <v>1153</v>
      </c>
      <c r="B1113" t="s">
        <v>1152</v>
      </c>
      <c r="C1113" t="s">
        <v>1010</v>
      </c>
      <c r="D1113" t="s">
        <v>8</v>
      </c>
    </row>
    <row r="1114" spans="1:4">
      <c r="A1114" t="s">
        <v>1154</v>
      </c>
      <c r="B1114" t="s">
        <v>1152</v>
      </c>
      <c r="C1114" t="s">
        <v>1010</v>
      </c>
      <c r="D1114" t="s">
        <v>8</v>
      </c>
    </row>
    <row r="1115" spans="1:4">
      <c r="A1115" t="s">
        <v>1155</v>
      </c>
      <c r="B1115" t="s">
        <v>1152</v>
      </c>
      <c r="C1115" t="s">
        <v>1010</v>
      </c>
      <c r="D1115" t="s">
        <v>8</v>
      </c>
    </row>
    <row r="1116" spans="1:4">
      <c r="A1116" t="s">
        <v>1156</v>
      </c>
      <c r="B1116" t="s">
        <v>1152</v>
      </c>
      <c r="C1116" t="s">
        <v>1010</v>
      </c>
      <c r="D1116" t="s">
        <v>8</v>
      </c>
    </row>
    <row r="1117" spans="1:4">
      <c r="A1117" t="s">
        <v>1157</v>
      </c>
      <c r="B1117" t="s">
        <v>1152</v>
      </c>
      <c r="C1117" t="s">
        <v>1010</v>
      </c>
      <c r="D1117" t="s">
        <v>8</v>
      </c>
    </row>
    <row r="1118" spans="1:4">
      <c r="A1118" t="s">
        <v>1158</v>
      </c>
      <c r="B1118" t="s">
        <v>1152</v>
      </c>
      <c r="C1118" t="s">
        <v>1010</v>
      </c>
      <c r="D1118" t="s">
        <v>8</v>
      </c>
    </row>
    <row r="1119" spans="1:4">
      <c r="A1119" t="s">
        <v>1159</v>
      </c>
      <c r="B1119" t="s">
        <v>1152</v>
      </c>
      <c r="C1119" t="s">
        <v>1010</v>
      </c>
      <c r="D1119" t="s">
        <v>8</v>
      </c>
    </row>
    <row r="1120" spans="1:4">
      <c r="A1120" t="s">
        <v>1160</v>
      </c>
      <c r="B1120" t="s">
        <v>1152</v>
      </c>
      <c r="C1120" t="s">
        <v>1010</v>
      </c>
      <c r="D1120" t="s">
        <v>8</v>
      </c>
    </row>
    <row r="1121" spans="1:4">
      <c r="A1121" t="s">
        <v>1161</v>
      </c>
      <c r="B1121" t="s">
        <v>1152</v>
      </c>
      <c r="C1121" t="s">
        <v>1010</v>
      </c>
      <c r="D1121" t="s">
        <v>8</v>
      </c>
    </row>
    <row r="1122" spans="1:4">
      <c r="A1122" t="s">
        <v>1162</v>
      </c>
      <c r="B1122" t="s">
        <v>1152</v>
      </c>
      <c r="C1122" t="s">
        <v>1010</v>
      </c>
      <c r="D1122" t="s">
        <v>8</v>
      </c>
    </row>
    <row r="1123" spans="1:4">
      <c r="A1123" t="s">
        <v>1163</v>
      </c>
      <c r="B1123" t="s">
        <v>1152</v>
      </c>
      <c r="C1123" t="s">
        <v>1010</v>
      </c>
      <c r="D1123" t="s">
        <v>8</v>
      </c>
    </row>
    <row r="1124" spans="1:4">
      <c r="A1124" t="s">
        <v>1164</v>
      </c>
      <c r="B1124" t="s">
        <v>1152</v>
      </c>
      <c r="C1124" t="s">
        <v>1010</v>
      </c>
      <c r="D1124" t="s">
        <v>8</v>
      </c>
    </row>
    <row r="1125" spans="1:4">
      <c r="A1125" t="s">
        <v>1165</v>
      </c>
      <c r="B1125" t="s">
        <v>1152</v>
      </c>
      <c r="C1125" t="s">
        <v>1010</v>
      </c>
      <c r="D1125" t="s">
        <v>8</v>
      </c>
    </row>
    <row r="1126" spans="1:4">
      <c r="A1126" t="s">
        <v>1166</v>
      </c>
      <c r="B1126" t="s">
        <v>1152</v>
      </c>
      <c r="C1126" t="s">
        <v>1010</v>
      </c>
      <c r="D1126" t="s">
        <v>8</v>
      </c>
    </row>
    <row r="1127" spans="1:4">
      <c r="A1127" t="s">
        <v>1167</v>
      </c>
      <c r="B1127" t="s">
        <v>1152</v>
      </c>
      <c r="C1127" t="s">
        <v>1010</v>
      </c>
      <c r="D1127" t="s">
        <v>8</v>
      </c>
    </row>
    <row r="1128" spans="1:4">
      <c r="A1128" t="s">
        <v>1168</v>
      </c>
      <c r="B1128" t="s">
        <v>1152</v>
      </c>
      <c r="C1128" t="s">
        <v>1010</v>
      </c>
      <c r="D1128" t="s">
        <v>8</v>
      </c>
    </row>
    <row r="1129" spans="1:4">
      <c r="A1129" t="s">
        <v>1169</v>
      </c>
      <c r="B1129" t="s">
        <v>1152</v>
      </c>
      <c r="C1129" t="s">
        <v>1010</v>
      </c>
      <c r="D1129" t="s">
        <v>8</v>
      </c>
    </row>
    <row r="1130" spans="1:4">
      <c r="A1130" t="s">
        <v>1170</v>
      </c>
      <c r="B1130" t="s">
        <v>1152</v>
      </c>
      <c r="C1130" t="s">
        <v>1010</v>
      </c>
      <c r="D1130" t="s">
        <v>8</v>
      </c>
    </row>
    <row r="1131" spans="1:4">
      <c r="A1131" t="s">
        <v>1171</v>
      </c>
      <c r="B1131" t="s">
        <v>1152</v>
      </c>
      <c r="C1131" t="s">
        <v>1010</v>
      </c>
      <c r="D1131" t="s">
        <v>8</v>
      </c>
    </row>
    <row r="1132" spans="1:4">
      <c r="A1132" t="s">
        <v>1172</v>
      </c>
      <c r="B1132" t="s">
        <v>1152</v>
      </c>
      <c r="C1132" t="s">
        <v>1010</v>
      </c>
      <c r="D1132" t="s">
        <v>8</v>
      </c>
    </row>
    <row r="1133" spans="1:4">
      <c r="A1133" t="s">
        <v>1173</v>
      </c>
      <c r="B1133" t="s">
        <v>1152</v>
      </c>
      <c r="C1133" t="s">
        <v>1010</v>
      </c>
      <c r="D1133" t="s">
        <v>8</v>
      </c>
    </row>
    <row r="1134" spans="1:4">
      <c r="A1134" t="s">
        <v>1174</v>
      </c>
      <c r="B1134" t="s">
        <v>1152</v>
      </c>
      <c r="C1134" t="s">
        <v>1010</v>
      </c>
      <c r="D1134" t="s">
        <v>8</v>
      </c>
    </row>
    <row r="1135" spans="1:4">
      <c r="A1135" t="s">
        <v>1175</v>
      </c>
      <c r="B1135" t="s">
        <v>1152</v>
      </c>
      <c r="C1135" t="s">
        <v>1010</v>
      </c>
      <c r="D1135" t="s">
        <v>8</v>
      </c>
    </row>
    <row r="1136" spans="1:4">
      <c r="A1136" t="s">
        <v>1176</v>
      </c>
      <c r="B1136" t="s">
        <v>1152</v>
      </c>
      <c r="C1136" t="s">
        <v>1010</v>
      </c>
      <c r="D1136" t="s">
        <v>8</v>
      </c>
    </row>
    <row r="1137" spans="1:4">
      <c r="A1137" t="s">
        <v>1177</v>
      </c>
      <c r="B1137" t="s">
        <v>1152</v>
      </c>
      <c r="C1137" t="s">
        <v>1010</v>
      </c>
      <c r="D1137" t="s">
        <v>8</v>
      </c>
    </row>
    <row r="1138" spans="1:4">
      <c r="A1138" t="s">
        <v>1178</v>
      </c>
      <c r="B1138" t="s">
        <v>1152</v>
      </c>
      <c r="C1138" t="s">
        <v>1010</v>
      </c>
      <c r="D1138" t="s">
        <v>8</v>
      </c>
    </row>
    <row r="1139" spans="1:4">
      <c r="A1139" t="s">
        <v>1179</v>
      </c>
      <c r="B1139" t="s">
        <v>1152</v>
      </c>
      <c r="C1139" t="s">
        <v>1010</v>
      </c>
      <c r="D1139" t="s">
        <v>8</v>
      </c>
    </row>
    <row r="1140" spans="1:4">
      <c r="A1140" t="s">
        <v>1180</v>
      </c>
      <c r="B1140" t="s">
        <v>1152</v>
      </c>
      <c r="C1140" t="s">
        <v>1010</v>
      </c>
      <c r="D1140" t="s">
        <v>8</v>
      </c>
    </row>
    <row r="1141" spans="1:4">
      <c r="A1141" t="s">
        <v>1181</v>
      </c>
      <c r="B1141" t="s">
        <v>1152</v>
      </c>
      <c r="C1141" t="s">
        <v>1010</v>
      </c>
      <c r="D1141" t="s">
        <v>8</v>
      </c>
    </row>
    <row r="1142" spans="1:4">
      <c r="A1142" t="s">
        <v>1182</v>
      </c>
      <c r="B1142" t="s">
        <v>1152</v>
      </c>
      <c r="C1142" t="s">
        <v>1010</v>
      </c>
      <c r="D1142" t="s">
        <v>8</v>
      </c>
    </row>
    <row r="1143" spans="1:4">
      <c r="A1143" t="s">
        <v>1183</v>
      </c>
      <c r="B1143" t="s">
        <v>1152</v>
      </c>
      <c r="C1143" t="s">
        <v>1010</v>
      </c>
      <c r="D1143" t="s">
        <v>8</v>
      </c>
    </row>
    <row r="1144" spans="1:4">
      <c r="A1144" t="s">
        <v>1184</v>
      </c>
      <c r="B1144" t="s">
        <v>1152</v>
      </c>
      <c r="C1144" t="s">
        <v>1010</v>
      </c>
      <c r="D1144" t="s">
        <v>8</v>
      </c>
    </row>
    <row r="1145" spans="1:4">
      <c r="A1145" t="s">
        <v>1185</v>
      </c>
      <c r="B1145" t="s">
        <v>1152</v>
      </c>
      <c r="C1145" t="s">
        <v>1010</v>
      </c>
      <c r="D1145" t="s">
        <v>8</v>
      </c>
    </row>
    <row r="1146" spans="1:4">
      <c r="A1146" t="s">
        <v>1186</v>
      </c>
      <c r="B1146" t="s">
        <v>1152</v>
      </c>
      <c r="C1146" t="s">
        <v>1010</v>
      </c>
      <c r="D1146" t="s">
        <v>8</v>
      </c>
    </row>
    <row r="1147" spans="1:4">
      <c r="A1147" t="s">
        <v>1187</v>
      </c>
      <c r="B1147" t="s">
        <v>1152</v>
      </c>
      <c r="C1147" t="s">
        <v>1010</v>
      </c>
      <c r="D1147" t="s">
        <v>8</v>
      </c>
    </row>
    <row r="1148" spans="1:4">
      <c r="A1148" t="s">
        <v>1188</v>
      </c>
      <c r="B1148" t="s">
        <v>1152</v>
      </c>
      <c r="C1148" t="s">
        <v>1010</v>
      </c>
      <c r="D1148" t="s">
        <v>8</v>
      </c>
    </row>
    <row r="1149" spans="1:4">
      <c r="A1149" t="s">
        <v>1189</v>
      </c>
      <c r="B1149" t="s">
        <v>1152</v>
      </c>
      <c r="C1149" t="s">
        <v>1010</v>
      </c>
      <c r="D1149" t="s">
        <v>8</v>
      </c>
    </row>
    <row r="1150" spans="1:4">
      <c r="A1150" t="s">
        <v>1190</v>
      </c>
      <c r="B1150" t="s">
        <v>1152</v>
      </c>
      <c r="C1150" t="s">
        <v>1010</v>
      </c>
      <c r="D1150" t="s">
        <v>8</v>
      </c>
    </row>
    <row r="1151" spans="1:4">
      <c r="A1151" t="s">
        <v>1191</v>
      </c>
      <c r="B1151" t="s">
        <v>1152</v>
      </c>
      <c r="C1151" t="s">
        <v>1010</v>
      </c>
      <c r="D1151" t="s">
        <v>8</v>
      </c>
    </row>
    <row r="1152" spans="1:4">
      <c r="A1152" t="s">
        <v>1192</v>
      </c>
      <c r="B1152" t="s">
        <v>1152</v>
      </c>
      <c r="C1152" t="s">
        <v>1010</v>
      </c>
      <c r="D1152" t="s">
        <v>8</v>
      </c>
    </row>
    <row r="1153" spans="1:4">
      <c r="A1153" t="s">
        <v>1193</v>
      </c>
      <c r="B1153" t="s">
        <v>1152</v>
      </c>
      <c r="C1153" t="s">
        <v>1010</v>
      </c>
      <c r="D1153" t="s">
        <v>8</v>
      </c>
    </row>
    <row r="1154" spans="1:4">
      <c r="A1154" t="s">
        <v>1194</v>
      </c>
      <c r="B1154" t="s">
        <v>1152</v>
      </c>
      <c r="C1154" t="s">
        <v>1010</v>
      </c>
      <c r="D1154" t="s">
        <v>8</v>
      </c>
    </row>
    <row r="1155" spans="1:4">
      <c r="A1155" t="s">
        <v>1195</v>
      </c>
      <c r="B1155" t="s">
        <v>1152</v>
      </c>
      <c r="C1155" t="s">
        <v>1010</v>
      </c>
      <c r="D1155" t="s">
        <v>8</v>
      </c>
    </row>
    <row r="1156" spans="1:4">
      <c r="A1156" t="s">
        <v>1196</v>
      </c>
      <c r="B1156" t="s">
        <v>7</v>
      </c>
      <c r="C1156" t="s">
        <v>4</v>
      </c>
      <c r="D1156" t="s">
        <v>1197</v>
      </c>
    </row>
    <row r="1157" spans="1:4">
      <c r="A1157" t="s">
        <v>1198</v>
      </c>
      <c r="B1157" t="s">
        <v>7</v>
      </c>
      <c r="C1157" t="s">
        <v>4</v>
      </c>
      <c r="D1157" t="s">
        <v>1197</v>
      </c>
    </row>
    <row r="1158" spans="1:4">
      <c r="A1158" t="s">
        <v>1199</v>
      </c>
      <c r="B1158" t="s">
        <v>7</v>
      </c>
      <c r="C1158" t="s">
        <v>4</v>
      </c>
      <c r="D1158" t="s">
        <v>1197</v>
      </c>
    </row>
    <row r="1159" spans="1:4">
      <c r="A1159" t="s">
        <v>1200</v>
      </c>
      <c r="B1159" t="s">
        <v>7</v>
      </c>
      <c r="C1159" t="s">
        <v>4</v>
      </c>
      <c r="D1159" t="s">
        <v>1197</v>
      </c>
    </row>
    <row r="1160" spans="1:4">
      <c r="A1160" t="s">
        <v>1201</v>
      </c>
      <c r="B1160" t="s">
        <v>7</v>
      </c>
      <c r="C1160" t="s">
        <v>4</v>
      </c>
      <c r="D1160" t="s">
        <v>1197</v>
      </c>
    </row>
    <row r="1161" spans="1:4">
      <c r="A1161" t="s">
        <v>1202</v>
      </c>
      <c r="B1161" t="s">
        <v>7</v>
      </c>
      <c r="C1161" t="s">
        <v>4</v>
      </c>
      <c r="D1161" t="s">
        <v>1197</v>
      </c>
    </row>
    <row r="1162" spans="1:4">
      <c r="A1162" t="s">
        <v>1203</v>
      </c>
      <c r="B1162" t="s">
        <v>7</v>
      </c>
      <c r="C1162" t="s">
        <v>4</v>
      </c>
      <c r="D1162" t="s">
        <v>1197</v>
      </c>
    </row>
    <row r="1163" spans="1:4">
      <c r="A1163" t="s">
        <v>1204</v>
      </c>
      <c r="B1163" t="s">
        <v>7</v>
      </c>
      <c r="C1163" t="s">
        <v>4</v>
      </c>
      <c r="D1163" t="s">
        <v>1197</v>
      </c>
    </row>
    <row r="1164" spans="1:4">
      <c r="A1164" t="s">
        <v>1205</v>
      </c>
      <c r="B1164" t="s">
        <v>7</v>
      </c>
      <c r="C1164" t="s">
        <v>4</v>
      </c>
      <c r="D1164" t="s">
        <v>1197</v>
      </c>
    </row>
    <row r="1165" spans="1:4">
      <c r="A1165" t="s">
        <v>1206</v>
      </c>
      <c r="B1165" t="s">
        <v>7</v>
      </c>
      <c r="C1165" t="s">
        <v>4</v>
      </c>
      <c r="D1165" t="s">
        <v>1197</v>
      </c>
    </row>
    <row r="1166" spans="1:4">
      <c r="A1166" t="s">
        <v>1207</v>
      </c>
      <c r="B1166" t="s">
        <v>7</v>
      </c>
      <c r="C1166" t="s">
        <v>4</v>
      </c>
      <c r="D1166" t="s">
        <v>1197</v>
      </c>
    </row>
    <row r="1167" spans="1:4">
      <c r="A1167" t="s">
        <v>1208</v>
      </c>
      <c r="B1167" t="s">
        <v>7</v>
      </c>
      <c r="C1167" t="s">
        <v>4</v>
      </c>
      <c r="D1167" t="s">
        <v>1197</v>
      </c>
    </row>
    <row r="1168" spans="1:4">
      <c r="A1168" t="s">
        <v>1209</v>
      </c>
      <c r="B1168" t="s">
        <v>7</v>
      </c>
      <c r="C1168" t="s">
        <v>4</v>
      </c>
      <c r="D1168" t="s">
        <v>1197</v>
      </c>
    </row>
    <row r="1169" spans="1:4">
      <c r="A1169" t="s">
        <v>1210</v>
      </c>
      <c r="B1169" t="s">
        <v>7</v>
      </c>
      <c r="C1169" t="s">
        <v>4</v>
      </c>
      <c r="D1169" t="s">
        <v>1197</v>
      </c>
    </row>
    <row r="1170" spans="1:4">
      <c r="A1170" t="s">
        <v>1211</v>
      </c>
      <c r="B1170" t="s">
        <v>7</v>
      </c>
      <c r="C1170" t="s">
        <v>4</v>
      </c>
      <c r="D1170" t="s">
        <v>1197</v>
      </c>
    </row>
    <row r="1171" spans="1:4">
      <c r="A1171" t="s">
        <v>1212</v>
      </c>
      <c r="B1171" t="s">
        <v>7</v>
      </c>
      <c r="C1171" t="s">
        <v>4</v>
      </c>
      <c r="D1171" t="s">
        <v>1197</v>
      </c>
    </row>
    <row r="1172" spans="1:4">
      <c r="A1172" t="s">
        <v>1213</v>
      </c>
      <c r="B1172" t="s">
        <v>7</v>
      </c>
      <c r="C1172" t="s">
        <v>4</v>
      </c>
      <c r="D1172" t="s">
        <v>1197</v>
      </c>
    </row>
    <row r="1173" spans="1:4">
      <c r="A1173" t="s">
        <v>1214</v>
      </c>
      <c r="B1173" t="s">
        <v>7</v>
      </c>
      <c r="C1173" t="s">
        <v>4</v>
      </c>
      <c r="D1173" t="s">
        <v>1197</v>
      </c>
    </row>
    <row r="1174" spans="1:4">
      <c r="A1174" t="s">
        <v>1215</v>
      </c>
      <c r="B1174" t="s">
        <v>7</v>
      </c>
      <c r="C1174" t="s">
        <v>4</v>
      </c>
      <c r="D1174" t="s">
        <v>1197</v>
      </c>
    </row>
    <row r="1175" spans="1:4">
      <c r="A1175" t="s">
        <v>1216</v>
      </c>
      <c r="B1175" t="s">
        <v>7</v>
      </c>
      <c r="C1175" t="s">
        <v>4</v>
      </c>
      <c r="D1175" t="s">
        <v>1197</v>
      </c>
    </row>
    <row r="1176" spans="1:4">
      <c r="A1176" t="s">
        <v>1217</v>
      </c>
      <c r="B1176" t="s">
        <v>7</v>
      </c>
      <c r="C1176" t="s">
        <v>4</v>
      </c>
      <c r="D1176" t="s">
        <v>1197</v>
      </c>
    </row>
    <row r="1177" spans="1:4">
      <c r="A1177" t="s">
        <v>1218</v>
      </c>
      <c r="B1177" t="s">
        <v>7</v>
      </c>
      <c r="C1177" t="s">
        <v>4</v>
      </c>
      <c r="D1177" t="s">
        <v>1197</v>
      </c>
    </row>
    <row r="1178" spans="1:4">
      <c r="A1178" t="s">
        <v>1219</v>
      </c>
      <c r="B1178" t="s">
        <v>7</v>
      </c>
      <c r="C1178" t="s">
        <v>4</v>
      </c>
      <c r="D1178" t="s">
        <v>1197</v>
      </c>
    </row>
    <row r="1179" spans="1:4">
      <c r="A1179" t="s">
        <v>1220</v>
      </c>
      <c r="B1179" t="s">
        <v>7</v>
      </c>
      <c r="C1179" t="s">
        <v>4</v>
      </c>
      <c r="D1179" t="s">
        <v>1197</v>
      </c>
    </row>
    <row r="1180" spans="1:4">
      <c r="A1180" t="s">
        <v>1221</v>
      </c>
      <c r="B1180" t="s">
        <v>7</v>
      </c>
      <c r="C1180" t="s">
        <v>4</v>
      </c>
      <c r="D1180" t="s">
        <v>1197</v>
      </c>
    </row>
    <row r="1181" spans="1:4">
      <c r="A1181" t="s">
        <v>1222</v>
      </c>
      <c r="B1181" t="s">
        <v>7</v>
      </c>
      <c r="C1181" t="s">
        <v>4</v>
      </c>
      <c r="D1181" t="s">
        <v>1197</v>
      </c>
    </row>
    <row r="1182" spans="1:4">
      <c r="A1182" t="s">
        <v>1223</v>
      </c>
      <c r="B1182" t="s">
        <v>7</v>
      </c>
      <c r="C1182" t="s">
        <v>4</v>
      </c>
      <c r="D1182" t="s">
        <v>1197</v>
      </c>
    </row>
    <row r="1183" spans="1:4">
      <c r="A1183" t="s">
        <v>1224</v>
      </c>
      <c r="B1183" t="s">
        <v>7</v>
      </c>
      <c r="C1183" t="s">
        <v>4</v>
      </c>
      <c r="D1183" t="s">
        <v>1197</v>
      </c>
    </row>
    <row r="1184" spans="1:4">
      <c r="A1184" t="s">
        <v>1225</v>
      </c>
      <c r="B1184" t="s">
        <v>7</v>
      </c>
      <c r="C1184" t="s">
        <v>4</v>
      </c>
      <c r="D1184" t="s">
        <v>1197</v>
      </c>
    </row>
    <row r="1185" spans="1:4">
      <c r="A1185" t="s">
        <v>1226</v>
      </c>
      <c r="B1185" t="s">
        <v>7</v>
      </c>
      <c r="C1185" t="s">
        <v>4</v>
      </c>
      <c r="D1185" t="s">
        <v>1197</v>
      </c>
    </row>
    <row r="1186" spans="1:4">
      <c r="A1186" t="s">
        <v>1227</v>
      </c>
      <c r="B1186" t="s">
        <v>7</v>
      </c>
      <c r="C1186" t="s">
        <v>4</v>
      </c>
      <c r="D1186" t="s">
        <v>1197</v>
      </c>
    </row>
    <row r="1187" spans="1:4">
      <c r="A1187" t="s">
        <v>1228</v>
      </c>
      <c r="B1187" t="s">
        <v>7</v>
      </c>
      <c r="C1187" t="s">
        <v>4</v>
      </c>
      <c r="D1187" t="s">
        <v>1197</v>
      </c>
    </row>
    <row r="1188" spans="1:4">
      <c r="A1188" t="s">
        <v>1229</v>
      </c>
      <c r="B1188" t="s">
        <v>7</v>
      </c>
      <c r="C1188" t="s">
        <v>4</v>
      </c>
      <c r="D1188" t="s">
        <v>1197</v>
      </c>
    </row>
    <row r="1189" spans="1:4">
      <c r="A1189" t="s">
        <v>1230</v>
      </c>
      <c r="B1189" t="s">
        <v>7</v>
      </c>
      <c r="C1189" t="s">
        <v>4</v>
      </c>
      <c r="D1189" t="s">
        <v>1197</v>
      </c>
    </row>
    <row r="1190" spans="1:4">
      <c r="A1190" t="s">
        <v>1231</v>
      </c>
      <c r="B1190" t="s">
        <v>48</v>
      </c>
      <c r="C1190" t="s">
        <v>4</v>
      </c>
      <c r="D1190" t="s">
        <v>1197</v>
      </c>
    </row>
    <row r="1191" spans="1:4">
      <c r="A1191" t="s">
        <v>1232</v>
      </c>
      <c r="B1191" t="s">
        <v>7</v>
      </c>
      <c r="C1191" t="s">
        <v>4</v>
      </c>
      <c r="D1191" t="s">
        <v>1197</v>
      </c>
    </row>
    <row r="1192" spans="1:4">
      <c r="A1192" t="s">
        <v>1233</v>
      </c>
      <c r="B1192" t="s">
        <v>7</v>
      </c>
      <c r="C1192" t="s">
        <v>4</v>
      </c>
      <c r="D1192" t="s">
        <v>1197</v>
      </c>
    </row>
    <row r="1193" spans="1:4">
      <c r="A1193" t="s">
        <v>1234</v>
      </c>
      <c r="B1193" t="s">
        <v>7</v>
      </c>
      <c r="C1193" t="s">
        <v>4</v>
      </c>
      <c r="D1193" t="s">
        <v>1197</v>
      </c>
    </row>
    <row r="1194" spans="1:4">
      <c r="A1194" t="s">
        <v>1235</v>
      </c>
      <c r="B1194" t="s">
        <v>7</v>
      </c>
      <c r="C1194" t="s">
        <v>4</v>
      </c>
      <c r="D1194" t="s">
        <v>1197</v>
      </c>
    </row>
    <row r="1195" spans="1:4">
      <c r="A1195" t="s">
        <v>1236</v>
      </c>
      <c r="B1195" t="s">
        <v>7</v>
      </c>
      <c r="C1195" t="s">
        <v>4</v>
      </c>
      <c r="D1195" t="s">
        <v>1197</v>
      </c>
    </row>
    <row r="1196" spans="1:4">
      <c r="A1196" t="s">
        <v>1237</v>
      </c>
      <c r="B1196" t="s">
        <v>7</v>
      </c>
      <c r="C1196" t="s">
        <v>4</v>
      </c>
      <c r="D1196" t="s">
        <v>1197</v>
      </c>
    </row>
    <row r="1197" spans="1:4">
      <c r="A1197" t="s">
        <v>1238</v>
      </c>
      <c r="B1197" t="s">
        <v>7</v>
      </c>
      <c r="C1197" t="s">
        <v>4</v>
      </c>
      <c r="D1197" t="s">
        <v>1197</v>
      </c>
    </row>
    <row r="1198" spans="1:4">
      <c r="A1198" t="s">
        <v>1239</v>
      </c>
      <c r="B1198" t="s">
        <v>7</v>
      </c>
      <c r="C1198" t="s">
        <v>4</v>
      </c>
      <c r="D1198" t="s">
        <v>1197</v>
      </c>
    </row>
    <row r="1199" spans="1:4">
      <c r="A1199" t="s">
        <v>1240</v>
      </c>
      <c r="B1199" t="s">
        <v>7</v>
      </c>
      <c r="C1199" t="s">
        <v>4</v>
      </c>
      <c r="D1199" t="s">
        <v>1197</v>
      </c>
    </row>
    <row r="1200" spans="1:4">
      <c r="A1200" t="s">
        <v>1241</v>
      </c>
      <c r="B1200" t="s">
        <v>7</v>
      </c>
      <c r="C1200" t="s">
        <v>4</v>
      </c>
      <c r="D1200" t="s">
        <v>1197</v>
      </c>
    </row>
    <row r="1201" spans="1:4">
      <c r="A1201" t="s">
        <v>1242</v>
      </c>
      <c r="B1201" t="s">
        <v>7</v>
      </c>
      <c r="C1201" t="s">
        <v>4</v>
      </c>
      <c r="D1201" t="s">
        <v>1197</v>
      </c>
    </row>
    <row r="1202" spans="1:4">
      <c r="A1202" t="s">
        <v>1243</v>
      </c>
      <c r="B1202" t="s">
        <v>48</v>
      </c>
      <c r="C1202" t="s">
        <v>4</v>
      </c>
      <c r="D1202" t="s">
        <v>1197</v>
      </c>
    </row>
    <row r="1203" spans="1:4">
      <c r="A1203" t="s">
        <v>1244</v>
      </c>
      <c r="B1203" t="s">
        <v>48</v>
      </c>
      <c r="C1203" t="s">
        <v>4</v>
      </c>
      <c r="D1203" t="s">
        <v>1197</v>
      </c>
    </row>
    <row r="1204" spans="1:4">
      <c r="A1204" t="s">
        <v>1245</v>
      </c>
      <c r="B1204" t="s">
        <v>48</v>
      </c>
      <c r="C1204" t="s">
        <v>4</v>
      </c>
      <c r="D1204" t="s">
        <v>1197</v>
      </c>
    </row>
    <row r="1205" spans="1:4">
      <c r="A1205" t="s">
        <v>1246</v>
      </c>
      <c r="B1205" t="s">
        <v>48</v>
      </c>
      <c r="C1205" t="s">
        <v>4</v>
      </c>
      <c r="D1205" t="s">
        <v>1197</v>
      </c>
    </row>
    <row r="1206" spans="1:4">
      <c r="A1206" t="s">
        <v>1247</v>
      </c>
      <c r="B1206" t="s">
        <v>48</v>
      </c>
      <c r="C1206" t="s">
        <v>4</v>
      </c>
      <c r="D1206" t="s">
        <v>1197</v>
      </c>
    </row>
    <row r="1207" spans="1:4">
      <c r="A1207" t="s">
        <v>1248</v>
      </c>
      <c r="B1207" t="s">
        <v>48</v>
      </c>
      <c r="C1207" t="s">
        <v>4</v>
      </c>
      <c r="D1207" t="s">
        <v>1197</v>
      </c>
    </row>
    <row r="1208" spans="1:4">
      <c r="A1208" t="s">
        <v>1249</v>
      </c>
      <c r="B1208" t="s">
        <v>48</v>
      </c>
      <c r="C1208" t="s">
        <v>4</v>
      </c>
      <c r="D1208" t="s">
        <v>1197</v>
      </c>
    </row>
    <row r="1209" spans="1:4">
      <c r="A1209" t="s">
        <v>1250</v>
      </c>
      <c r="B1209" t="s">
        <v>48</v>
      </c>
      <c r="C1209" t="s">
        <v>4</v>
      </c>
      <c r="D1209" t="s">
        <v>1197</v>
      </c>
    </row>
    <row r="1210" spans="1:4">
      <c r="A1210" t="s">
        <v>1251</v>
      </c>
      <c r="B1210" t="s">
        <v>48</v>
      </c>
      <c r="C1210" t="s">
        <v>4</v>
      </c>
      <c r="D1210" t="s">
        <v>1197</v>
      </c>
    </row>
    <row r="1211" spans="1:4">
      <c r="A1211" t="s">
        <v>1252</v>
      </c>
      <c r="B1211" t="s">
        <v>48</v>
      </c>
      <c r="C1211" t="s">
        <v>4</v>
      </c>
      <c r="D1211" t="s">
        <v>1197</v>
      </c>
    </row>
    <row r="1212" spans="1:4">
      <c r="A1212" t="s">
        <v>1253</v>
      </c>
      <c r="B1212" t="s">
        <v>48</v>
      </c>
      <c r="C1212" t="s">
        <v>4</v>
      </c>
      <c r="D1212" t="s">
        <v>1197</v>
      </c>
    </row>
    <row r="1213" spans="1:4">
      <c r="A1213" t="s">
        <v>1254</v>
      </c>
      <c r="B1213" t="s">
        <v>48</v>
      </c>
      <c r="C1213" t="s">
        <v>4</v>
      </c>
      <c r="D1213" t="s">
        <v>1197</v>
      </c>
    </row>
    <row r="1214" spans="1:4">
      <c r="A1214" t="s">
        <v>1255</v>
      </c>
      <c r="B1214" t="s">
        <v>48</v>
      </c>
      <c r="C1214" t="s">
        <v>4</v>
      </c>
      <c r="D1214" t="s">
        <v>1197</v>
      </c>
    </row>
    <row r="1215" spans="1:4">
      <c r="A1215" t="s">
        <v>1256</v>
      </c>
      <c r="B1215" t="s">
        <v>48</v>
      </c>
      <c r="C1215" t="s">
        <v>4</v>
      </c>
      <c r="D1215" t="s">
        <v>1197</v>
      </c>
    </row>
    <row r="1216" spans="1:4">
      <c r="A1216" t="s">
        <v>1257</v>
      </c>
      <c r="B1216" t="s">
        <v>48</v>
      </c>
      <c r="C1216" t="s">
        <v>4</v>
      </c>
      <c r="D1216" t="s">
        <v>1197</v>
      </c>
    </row>
    <row r="1217" spans="1:4">
      <c r="A1217" t="s">
        <v>1258</v>
      </c>
      <c r="B1217" t="s">
        <v>48</v>
      </c>
      <c r="C1217" t="s">
        <v>4</v>
      </c>
      <c r="D1217" t="s">
        <v>1197</v>
      </c>
    </row>
    <row r="1218" spans="1:4">
      <c r="A1218" t="s">
        <v>1259</v>
      </c>
      <c r="B1218" t="s">
        <v>48</v>
      </c>
      <c r="C1218" t="s">
        <v>4</v>
      </c>
      <c r="D1218" t="s">
        <v>1197</v>
      </c>
    </row>
    <row r="1219" spans="1:4">
      <c r="A1219" t="s">
        <v>1260</v>
      </c>
      <c r="B1219" t="s">
        <v>48</v>
      </c>
      <c r="C1219" t="s">
        <v>4</v>
      </c>
      <c r="D1219" t="s">
        <v>1197</v>
      </c>
    </row>
    <row r="1220" spans="1:4">
      <c r="A1220" t="s">
        <v>1261</v>
      </c>
      <c r="B1220" t="s">
        <v>48</v>
      </c>
      <c r="C1220" t="s">
        <v>4</v>
      </c>
      <c r="D1220" t="s">
        <v>1197</v>
      </c>
    </row>
    <row r="1221" spans="1:4">
      <c r="A1221" t="s">
        <v>1262</v>
      </c>
      <c r="B1221" t="s">
        <v>48</v>
      </c>
      <c r="C1221" t="s">
        <v>4</v>
      </c>
      <c r="D1221" t="s">
        <v>1197</v>
      </c>
    </row>
    <row r="1222" spans="1:4">
      <c r="A1222" t="s">
        <v>1263</v>
      </c>
      <c r="B1222" t="s">
        <v>48</v>
      </c>
      <c r="C1222" t="s">
        <v>4</v>
      </c>
      <c r="D1222" t="s">
        <v>1197</v>
      </c>
    </row>
    <row r="1223" spans="1:4">
      <c r="A1223" t="s">
        <v>1264</v>
      </c>
      <c r="B1223" t="s">
        <v>48</v>
      </c>
      <c r="C1223" t="s">
        <v>4</v>
      </c>
      <c r="D1223" t="s">
        <v>1197</v>
      </c>
    </row>
    <row r="1224" spans="1:4">
      <c r="A1224" t="s">
        <v>1265</v>
      </c>
      <c r="B1224" t="s">
        <v>48</v>
      </c>
      <c r="C1224" t="s">
        <v>4</v>
      </c>
      <c r="D1224" t="s">
        <v>1197</v>
      </c>
    </row>
    <row r="1225" spans="1:4">
      <c r="A1225" t="s">
        <v>1266</v>
      </c>
      <c r="B1225" t="s">
        <v>48</v>
      </c>
      <c r="C1225" t="s">
        <v>4</v>
      </c>
      <c r="D1225" t="s">
        <v>1197</v>
      </c>
    </row>
    <row r="1226" spans="1:4">
      <c r="A1226" t="s">
        <v>1267</v>
      </c>
      <c r="B1226" t="s">
        <v>48</v>
      </c>
      <c r="C1226" t="s">
        <v>4</v>
      </c>
      <c r="D1226" t="s">
        <v>1197</v>
      </c>
    </row>
    <row r="1227" spans="1:4">
      <c r="A1227" t="s">
        <v>1268</v>
      </c>
      <c r="B1227" t="s">
        <v>48</v>
      </c>
      <c r="C1227" t="s">
        <v>4</v>
      </c>
      <c r="D1227" t="s">
        <v>1197</v>
      </c>
    </row>
    <row r="1228" spans="1:4">
      <c r="A1228" t="s">
        <v>1269</v>
      </c>
      <c r="B1228" t="s">
        <v>48</v>
      </c>
      <c r="C1228" t="s">
        <v>4</v>
      </c>
      <c r="D1228" t="s">
        <v>1197</v>
      </c>
    </row>
    <row r="1229" spans="1:4">
      <c r="A1229" t="s">
        <v>1270</v>
      </c>
      <c r="B1229" t="s">
        <v>48</v>
      </c>
      <c r="C1229" t="s">
        <v>4</v>
      </c>
      <c r="D1229" t="s">
        <v>1197</v>
      </c>
    </row>
    <row r="1230" spans="1:4">
      <c r="A1230" t="s">
        <v>1271</v>
      </c>
      <c r="B1230" t="s">
        <v>48</v>
      </c>
      <c r="C1230" t="s">
        <v>4</v>
      </c>
      <c r="D1230" t="s">
        <v>1197</v>
      </c>
    </row>
    <row r="1231" spans="1:4">
      <c r="A1231" t="s">
        <v>1272</v>
      </c>
      <c r="B1231" t="s">
        <v>48</v>
      </c>
      <c r="C1231" t="s">
        <v>4</v>
      </c>
      <c r="D1231" t="s">
        <v>1197</v>
      </c>
    </row>
    <row r="1232" spans="1:4">
      <c r="A1232" t="s">
        <v>1273</v>
      </c>
      <c r="B1232" t="s">
        <v>48</v>
      </c>
      <c r="C1232" t="s">
        <v>4</v>
      </c>
      <c r="D1232" t="s">
        <v>1197</v>
      </c>
    </row>
    <row r="1233" spans="1:4">
      <c r="A1233" t="s">
        <v>1274</v>
      </c>
      <c r="B1233" t="s">
        <v>48</v>
      </c>
      <c r="C1233" t="s">
        <v>4</v>
      </c>
      <c r="D1233" t="s">
        <v>1197</v>
      </c>
    </row>
    <row r="1234" spans="1:4">
      <c r="A1234" t="s">
        <v>1275</v>
      </c>
      <c r="B1234" t="s">
        <v>48</v>
      </c>
      <c r="C1234" t="s">
        <v>4</v>
      </c>
      <c r="D1234" t="s">
        <v>1197</v>
      </c>
    </row>
    <row r="1235" spans="1:4">
      <c r="A1235" t="s">
        <v>1276</v>
      </c>
      <c r="B1235" t="s">
        <v>48</v>
      </c>
      <c r="C1235" t="s">
        <v>4</v>
      </c>
      <c r="D1235" t="s">
        <v>1197</v>
      </c>
    </row>
    <row r="1236" spans="1:4">
      <c r="A1236" t="s">
        <v>1277</v>
      </c>
      <c r="B1236" t="s">
        <v>48</v>
      </c>
      <c r="C1236" t="s">
        <v>4</v>
      </c>
      <c r="D1236" t="s">
        <v>1197</v>
      </c>
    </row>
    <row r="1237" spans="1:4">
      <c r="A1237" t="s">
        <v>1278</v>
      </c>
      <c r="B1237" t="s">
        <v>48</v>
      </c>
      <c r="C1237" t="s">
        <v>4</v>
      </c>
      <c r="D1237" t="s">
        <v>1197</v>
      </c>
    </row>
    <row r="1238" spans="1:4">
      <c r="A1238" t="s">
        <v>1279</v>
      </c>
      <c r="B1238" t="s">
        <v>108</v>
      </c>
      <c r="C1238" t="s">
        <v>4</v>
      </c>
      <c r="D1238" t="s">
        <v>1197</v>
      </c>
    </row>
    <row r="1239" spans="1:4">
      <c r="A1239" t="s">
        <v>1280</v>
      </c>
      <c r="B1239" t="s">
        <v>108</v>
      </c>
      <c r="C1239" t="s">
        <v>4</v>
      </c>
      <c r="D1239" t="s">
        <v>1197</v>
      </c>
    </row>
    <row r="1240" spans="1:4">
      <c r="A1240" t="s">
        <v>1281</v>
      </c>
      <c r="B1240" t="s">
        <v>108</v>
      </c>
      <c r="C1240" t="s">
        <v>4</v>
      </c>
      <c r="D1240" t="s">
        <v>1197</v>
      </c>
    </row>
    <row r="1241" spans="1:4">
      <c r="A1241" t="s">
        <v>1282</v>
      </c>
      <c r="B1241" t="s">
        <v>108</v>
      </c>
      <c r="C1241" t="s">
        <v>4</v>
      </c>
      <c r="D1241" t="s">
        <v>1197</v>
      </c>
    </row>
    <row r="1242" spans="1:4">
      <c r="A1242" t="s">
        <v>1283</v>
      </c>
      <c r="B1242" t="s">
        <v>108</v>
      </c>
      <c r="C1242" t="s">
        <v>4</v>
      </c>
      <c r="D1242" t="s">
        <v>1197</v>
      </c>
    </row>
    <row r="1243" spans="1:4">
      <c r="A1243" t="s">
        <v>1284</v>
      </c>
      <c r="B1243" t="s">
        <v>108</v>
      </c>
      <c r="C1243" t="s">
        <v>4</v>
      </c>
      <c r="D1243" t="s">
        <v>1197</v>
      </c>
    </row>
    <row r="1244" spans="1:4">
      <c r="A1244" t="s">
        <v>1285</v>
      </c>
      <c r="B1244" t="s">
        <v>108</v>
      </c>
      <c r="C1244" t="s">
        <v>4</v>
      </c>
      <c r="D1244" t="s">
        <v>1197</v>
      </c>
    </row>
    <row r="1245" spans="1:4">
      <c r="A1245" t="s">
        <v>1286</v>
      </c>
      <c r="B1245" t="s">
        <v>108</v>
      </c>
      <c r="C1245" t="s">
        <v>4</v>
      </c>
      <c r="D1245" t="s">
        <v>1197</v>
      </c>
    </row>
    <row r="1246" spans="1:4">
      <c r="A1246" t="s">
        <v>1287</v>
      </c>
      <c r="B1246" t="s">
        <v>108</v>
      </c>
      <c r="C1246" t="s">
        <v>4</v>
      </c>
      <c r="D1246" t="s">
        <v>1197</v>
      </c>
    </row>
    <row r="1247" spans="1:4">
      <c r="A1247" t="s">
        <v>1288</v>
      </c>
      <c r="B1247" t="s">
        <v>108</v>
      </c>
      <c r="C1247" t="s">
        <v>4</v>
      </c>
      <c r="D1247" t="s">
        <v>1197</v>
      </c>
    </row>
    <row r="1248" spans="1:4">
      <c r="A1248" t="s">
        <v>1289</v>
      </c>
      <c r="B1248" t="s">
        <v>48</v>
      </c>
      <c r="C1248" t="s">
        <v>4</v>
      </c>
      <c r="D1248" t="s">
        <v>1197</v>
      </c>
    </row>
    <row r="1249" spans="1:4">
      <c r="A1249" t="s">
        <v>1290</v>
      </c>
      <c r="B1249" t="s">
        <v>48</v>
      </c>
      <c r="C1249" t="s">
        <v>4</v>
      </c>
      <c r="D1249" t="s">
        <v>1197</v>
      </c>
    </row>
    <row r="1250" spans="1:4">
      <c r="A1250" t="s">
        <v>1291</v>
      </c>
      <c r="B1250" t="s">
        <v>48</v>
      </c>
      <c r="C1250" t="s">
        <v>4</v>
      </c>
      <c r="D1250" t="s">
        <v>1197</v>
      </c>
    </row>
    <row r="1251" spans="1:4">
      <c r="A1251" t="s">
        <v>1292</v>
      </c>
      <c r="B1251" t="s">
        <v>48</v>
      </c>
      <c r="C1251" t="s">
        <v>4</v>
      </c>
      <c r="D1251" t="s">
        <v>1197</v>
      </c>
    </row>
    <row r="1252" spans="1:4">
      <c r="A1252" t="s">
        <v>1293</v>
      </c>
      <c r="B1252" t="s">
        <v>48</v>
      </c>
      <c r="C1252" t="s">
        <v>4</v>
      </c>
      <c r="D1252" t="s">
        <v>1197</v>
      </c>
    </row>
    <row r="1253" spans="1:4">
      <c r="A1253" t="s">
        <v>1294</v>
      </c>
      <c r="B1253" t="s">
        <v>48</v>
      </c>
      <c r="C1253" t="s">
        <v>4</v>
      </c>
      <c r="D1253" t="s">
        <v>1197</v>
      </c>
    </row>
    <row r="1254" spans="1:4">
      <c r="A1254" t="s">
        <v>1295</v>
      </c>
      <c r="B1254" t="s">
        <v>122</v>
      </c>
      <c r="C1254" t="s">
        <v>4</v>
      </c>
      <c r="D1254" t="s">
        <v>1197</v>
      </c>
    </row>
    <row r="1255" spans="1:4">
      <c r="A1255" t="s">
        <v>1296</v>
      </c>
      <c r="B1255" t="s">
        <v>122</v>
      </c>
      <c r="C1255" t="s">
        <v>4</v>
      </c>
      <c r="D1255" t="s">
        <v>1197</v>
      </c>
    </row>
    <row r="1256" spans="1:4">
      <c r="A1256" t="s">
        <v>1297</v>
      </c>
      <c r="B1256" t="s">
        <v>122</v>
      </c>
      <c r="C1256" t="s">
        <v>4</v>
      </c>
      <c r="D1256" t="s">
        <v>1197</v>
      </c>
    </row>
    <row r="1257" spans="1:4">
      <c r="A1257" t="s">
        <v>1298</v>
      </c>
      <c r="B1257" t="s">
        <v>122</v>
      </c>
      <c r="C1257" t="s">
        <v>4</v>
      </c>
      <c r="D1257" t="s">
        <v>1197</v>
      </c>
    </row>
    <row r="1258" spans="1:4">
      <c r="A1258" t="s">
        <v>1299</v>
      </c>
      <c r="B1258" t="s">
        <v>122</v>
      </c>
      <c r="C1258" t="s">
        <v>4</v>
      </c>
      <c r="D1258" t="s">
        <v>1197</v>
      </c>
    </row>
    <row r="1259" spans="1:4">
      <c r="A1259" t="s">
        <v>1300</v>
      </c>
      <c r="B1259" t="s">
        <v>122</v>
      </c>
      <c r="C1259" t="s">
        <v>4</v>
      </c>
      <c r="D1259" t="s">
        <v>1197</v>
      </c>
    </row>
    <row r="1260" spans="1:4">
      <c r="A1260" t="s">
        <v>1301</v>
      </c>
      <c r="B1260" t="s">
        <v>122</v>
      </c>
      <c r="C1260" t="s">
        <v>4</v>
      </c>
      <c r="D1260" t="s">
        <v>1197</v>
      </c>
    </row>
    <row r="1261" spans="1:4">
      <c r="A1261" t="s">
        <v>1302</v>
      </c>
      <c r="B1261" t="s">
        <v>122</v>
      </c>
      <c r="C1261" t="s">
        <v>4</v>
      </c>
      <c r="D1261" t="s">
        <v>1197</v>
      </c>
    </row>
    <row r="1262" spans="1:4">
      <c r="A1262" t="s">
        <v>1303</v>
      </c>
      <c r="B1262" t="s">
        <v>122</v>
      </c>
      <c r="C1262" t="s">
        <v>4</v>
      </c>
      <c r="D1262" t="s">
        <v>1197</v>
      </c>
    </row>
    <row r="1263" spans="1:4">
      <c r="A1263" t="s">
        <v>1304</v>
      </c>
      <c r="B1263" t="s">
        <v>122</v>
      </c>
      <c r="C1263" t="s">
        <v>4</v>
      </c>
      <c r="D1263" t="s">
        <v>1197</v>
      </c>
    </row>
    <row r="1264" spans="1:4">
      <c r="A1264" t="s">
        <v>1305</v>
      </c>
      <c r="B1264" t="s">
        <v>122</v>
      </c>
      <c r="C1264" t="s">
        <v>4</v>
      </c>
      <c r="D1264" t="s">
        <v>1197</v>
      </c>
    </row>
    <row r="1265" spans="1:4">
      <c r="A1265" t="s">
        <v>1306</v>
      </c>
      <c r="B1265" t="s">
        <v>122</v>
      </c>
      <c r="C1265" t="s">
        <v>4</v>
      </c>
      <c r="D1265" t="s">
        <v>1197</v>
      </c>
    </row>
    <row r="1266" spans="1:4">
      <c r="A1266" t="s">
        <v>1307</v>
      </c>
      <c r="B1266" t="s">
        <v>108</v>
      </c>
      <c r="C1266" t="s">
        <v>4</v>
      </c>
      <c r="D1266" t="s">
        <v>1197</v>
      </c>
    </row>
    <row r="1267" spans="1:4">
      <c r="A1267" t="s">
        <v>1308</v>
      </c>
      <c r="B1267" t="s">
        <v>108</v>
      </c>
      <c r="C1267" t="s">
        <v>4</v>
      </c>
      <c r="D1267" t="s">
        <v>1197</v>
      </c>
    </row>
    <row r="1268" spans="1:4">
      <c r="A1268" t="s">
        <v>1309</v>
      </c>
      <c r="B1268" t="s">
        <v>108</v>
      </c>
      <c r="C1268" t="s">
        <v>4</v>
      </c>
      <c r="D1268" t="s">
        <v>1197</v>
      </c>
    </row>
    <row r="1269" spans="1:4">
      <c r="A1269" t="s">
        <v>1310</v>
      </c>
      <c r="B1269" t="s">
        <v>108</v>
      </c>
      <c r="C1269" t="s">
        <v>4</v>
      </c>
      <c r="D1269" t="s">
        <v>1197</v>
      </c>
    </row>
    <row r="1270" spans="1:4">
      <c r="A1270" t="s">
        <v>1311</v>
      </c>
      <c r="B1270" t="s">
        <v>108</v>
      </c>
      <c r="C1270" t="s">
        <v>4</v>
      </c>
      <c r="D1270" t="s">
        <v>1197</v>
      </c>
    </row>
    <row r="1271" spans="1:4">
      <c r="A1271" t="s">
        <v>1312</v>
      </c>
      <c r="B1271" t="s">
        <v>108</v>
      </c>
      <c r="C1271" t="s">
        <v>4</v>
      </c>
      <c r="D1271" t="s">
        <v>1197</v>
      </c>
    </row>
    <row r="1272" spans="1:4">
      <c r="A1272" t="s">
        <v>1313</v>
      </c>
      <c r="B1272" t="s">
        <v>108</v>
      </c>
      <c r="C1272" t="s">
        <v>4</v>
      </c>
      <c r="D1272" t="s">
        <v>1197</v>
      </c>
    </row>
    <row r="1273" spans="1:4">
      <c r="A1273" t="s">
        <v>1314</v>
      </c>
      <c r="B1273" t="s">
        <v>108</v>
      </c>
      <c r="C1273" t="s">
        <v>4</v>
      </c>
      <c r="D1273" t="s">
        <v>1197</v>
      </c>
    </row>
    <row r="1274" spans="1:4">
      <c r="A1274" t="s">
        <v>1315</v>
      </c>
      <c r="B1274" t="s">
        <v>108</v>
      </c>
      <c r="C1274" t="s">
        <v>4</v>
      </c>
      <c r="D1274" t="s">
        <v>1197</v>
      </c>
    </row>
    <row r="1275" spans="1:4">
      <c r="A1275" t="s">
        <v>1316</v>
      </c>
      <c r="B1275" t="s">
        <v>108</v>
      </c>
      <c r="C1275" t="s">
        <v>4</v>
      </c>
      <c r="D1275" t="s">
        <v>1197</v>
      </c>
    </row>
    <row r="1276" spans="1:4">
      <c r="A1276" t="s">
        <v>1317</v>
      </c>
      <c r="B1276" t="s">
        <v>108</v>
      </c>
      <c r="C1276" t="s">
        <v>4</v>
      </c>
      <c r="D1276" t="s">
        <v>1197</v>
      </c>
    </row>
    <row r="1277" spans="1:4">
      <c r="A1277" t="s">
        <v>1318</v>
      </c>
      <c r="B1277" t="s">
        <v>108</v>
      </c>
      <c r="C1277" t="s">
        <v>4</v>
      </c>
      <c r="D1277" t="s">
        <v>1197</v>
      </c>
    </row>
    <row r="1278" spans="1:4">
      <c r="A1278" t="s">
        <v>1319</v>
      </c>
      <c r="B1278" t="s">
        <v>108</v>
      </c>
      <c r="C1278" t="s">
        <v>4</v>
      </c>
      <c r="D1278" t="s">
        <v>1197</v>
      </c>
    </row>
    <row r="1279" spans="1:4">
      <c r="A1279" t="s">
        <v>1320</v>
      </c>
      <c r="B1279" t="s">
        <v>108</v>
      </c>
      <c r="C1279" t="s">
        <v>4</v>
      </c>
      <c r="D1279" t="s">
        <v>1197</v>
      </c>
    </row>
    <row r="1280" spans="1:4">
      <c r="A1280" t="s">
        <v>1321</v>
      </c>
      <c r="B1280" t="s">
        <v>108</v>
      </c>
      <c r="C1280" t="s">
        <v>4</v>
      </c>
      <c r="D1280" t="s">
        <v>1197</v>
      </c>
    </row>
    <row r="1281" spans="1:4">
      <c r="A1281" t="s">
        <v>1322</v>
      </c>
      <c r="B1281" t="s">
        <v>108</v>
      </c>
      <c r="C1281" t="s">
        <v>4</v>
      </c>
      <c r="D1281" t="s">
        <v>1197</v>
      </c>
    </row>
    <row r="1282" spans="1:4">
      <c r="A1282" t="s">
        <v>1323</v>
      </c>
      <c r="B1282" t="s">
        <v>108</v>
      </c>
      <c r="C1282" t="s">
        <v>4</v>
      </c>
      <c r="D1282" t="s">
        <v>1197</v>
      </c>
    </row>
    <row r="1283" spans="1:4">
      <c r="A1283" t="s">
        <v>1324</v>
      </c>
      <c r="B1283" t="s">
        <v>108</v>
      </c>
      <c r="C1283" t="s">
        <v>4</v>
      </c>
      <c r="D1283" t="s">
        <v>1197</v>
      </c>
    </row>
    <row r="1284" spans="1:4">
      <c r="A1284" t="s">
        <v>1325</v>
      </c>
      <c r="B1284" t="s">
        <v>108</v>
      </c>
      <c r="C1284" t="s">
        <v>4</v>
      </c>
      <c r="D1284" t="s">
        <v>1197</v>
      </c>
    </row>
    <row r="1285" spans="1:4">
      <c r="A1285" t="s">
        <v>1326</v>
      </c>
      <c r="B1285" t="s">
        <v>108</v>
      </c>
      <c r="C1285" t="s">
        <v>4</v>
      </c>
      <c r="D1285" t="s">
        <v>1197</v>
      </c>
    </row>
    <row r="1286" spans="1:4">
      <c r="A1286" t="s">
        <v>1327</v>
      </c>
      <c r="B1286" t="s">
        <v>108</v>
      </c>
      <c r="C1286" t="s">
        <v>4</v>
      </c>
      <c r="D1286" t="s">
        <v>1197</v>
      </c>
    </row>
    <row r="1287" spans="1:4">
      <c r="A1287" t="s">
        <v>1328</v>
      </c>
      <c r="B1287" t="s">
        <v>108</v>
      </c>
      <c r="C1287" t="s">
        <v>4</v>
      </c>
      <c r="D1287" t="s">
        <v>1197</v>
      </c>
    </row>
    <row r="1288" spans="1:4">
      <c r="A1288" t="s">
        <v>1329</v>
      </c>
      <c r="B1288" t="s">
        <v>108</v>
      </c>
      <c r="C1288" t="s">
        <v>4</v>
      </c>
      <c r="D1288" t="s">
        <v>1197</v>
      </c>
    </row>
    <row r="1289" spans="1:4">
      <c r="A1289" t="s">
        <v>1330</v>
      </c>
      <c r="B1289" t="s">
        <v>122</v>
      </c>
      <c r="C1289" t="s">
        <v>4</v>
      </c>
      <c r="D1289" t="s">
        <v>1197</v>
      </c>
    </row>
    <row r="1290" spans="1:4">
      <c r="A1290" t="s">
        <v>1331</v>
      </c>
      <c r="B1290" t="s">
        <v>122</v>
      </c>
      <c r="C1290" t="s">
        <v>4</v>
      </c>
      <c r="D1290" t="s">
        <v>1197</v>
      </c>
    </row>
    <row r="1291" spans="1:4">
      <c r="A1291" t="s">
        <v>1332</v>
      </c>
      <c r="B1291" t="s">
        <v>122</v>
      </c>
      <c r="C1291" t="s">
        <v>4</v>
      </c>
      <c r="D1291" t="s">
        <v>1197</v>
      </c>
    </row>
    <row r="1292" spans="1:4">
      <c r="A1292" t="s">
        <v>1333</v>
      </c>
      <c r="B1292" t="s">
        <v>48</v>
      </c>
      <c r="C1292" t="s">
        <v>4</v>
      </c>
      <c r="D1292" t="s">
        <v>1197</v>
      </c>
    </row>
    <row r="1293" spans="1:4">
      <c r="A1293" t="s">
        <v>1334</v>
      </c>
      <c r="B1293" t="s">
        <v>48</v>
      </c>
      <c r="C1293" t="s">
        <v>4</v>
      </c>
      <c r="D1293" t="s">
        <v>1197</v>
      </c>
    </row>
    <row r="1294" spans="1:4">
      <c r="A1294" t="s">
        <v>1335</v>
      </c>
      <c r="B1294" t="s">
        <v>48</v>
      </c>
      <c r="C1294" t="s">
        <v>4</v>
      </c>
      <c r="D1294" t="s">
        <v>1197</v>
      </c>
    </row>
    <row r="1295" spans="1:4">
      <c r="A1295" t="s">
        <v>1336</v>
      </c>
      <c r="B1295" t="s">
        <v>108</v>
      </c>
      <c r="C1295" t="s">
        <v>4</v>
      </c>
      <c r="D1295" t="s">
        <v>1197</v>
      </c>
    </row>
    <row r="1296" spans="1:4">
      <c r="A1296" t="s">
        <v>1337</v>
      </c>
      <c r="B1296" t="s">
        <v>108</v>
      </c>
      <c r="C1296" t="s">
        <v>4</v>
      </c>
      <c r="D1296" t="s">
        <v>1197</v>
      </c>
    </row>
    <row r="1297" spans="1:4">
      <c r="A1297" t="s">
        <v>1338</v>
      </c>
      <c r="B1297" t="s">
        <v>108</v>
      </c>
      <c r="C1297" t="s">
        <v>4</v>
      </c>
      <c r="D1297" t="s">
        <v>1197</v>
      </c>
    </row>
    <row r="1298" spans="1:4">
      <c r="A1298" t="s">
        <v>1339</v>
      </c>
      <c r="B1298" t="s">
        <v>108</v>
      </c>
      <c r="C1298" t="s">
        <v>4</v>
      </c>
      <c r="D1298" t="s">
        <v>1197</v>
      </c>
    </row>
    <row r="1299" spans="1:4">
      <c r="A1299" t="s">
        <v>1340</v>
      </c>
      <c r="B1299" t="s">
        <v>108</v>
      </c>
      <c r="C1299" t="s">
        <v>4</v>
      </c>
      <c r="D1299" t="s">
        <v>1197</v>
      </c>
    </row>
    <row r="1300" spans="1:4">
      <c r="A1300" t="s">
        <v>1341</v>
      </c>
      <c r="B1300" t="s">
        <v>108</v>
      </c>
      <c r="C1300" t="s">
        <v>4</v>
      </c>
      <c r="D1300" t="s">
        <v>1197</v>
      </c>
    </row>
    <row r="1301" spans="1:4">
      <c r="A1301" t="s">
        <v>1342</v>
      </c>
      <c r="B1301" t="s">
        <v>108</v>
      </c>
      <c r="C1301" t="s">
        <v>4</v>
      </c>
      <c r="D1301" t="s">
        <v>1197</v>
      </c>
    </row>
    <row r="1302" spans="1:4">
      <c r="A1302" t="s">
        <v>1343</v>
      </c>
      <c r="B1302" t="s">
        <v>108</v>
      </c>
      <c r="C1302" t="s">
        <v>4</v>
      </c>
      <c r="D1302" t="s">
        <v>1197</v>
      </c>
    </row>
    <row r="1303" spans="1:4">
      <c r="A1303" t="s">
        <v>1344</v>
      </c>
      <c r="B1303" t="s">
        <v>108</v>
      </c>
      <c r="C1303" t="s">
        <v>4</v>
      </c>
      <c r="D1303" t="s">
        <v>1197</v>
      </c>
    </row>
    <row r="1304" spans="1:4">
      <c r="A1304" t="s">
        <v>1345</v>
      </c>
      <c r="B1304" t="s">
        <v>122</v>
      </c>
      <c r="C1304" t="s">
        <v>4</v>
      </c>
      <c r="D1304" t="s">
        <v>1197</v>
      </c>
    </row>
    <row r="1305" spans="1:4">
      <c r="A1305" t="s">
        <v>1346</v>
      </c>
      <c r="B1305" t="s">
        <v>122</v>
      </c>
      <c r="C1305" t="s">
        <v>4</v>
      </c>
      <c r="D1305" t="s">
        <v>1197</v>
      </c>
    </row>
    <row r="1306" spans="1:4">
      <c r="A1306" t="s">
        <v>1347</v>
      </c>
      <c r="B1306" t="s">
        <v>122</v>
      </c>
      <c r="C1306" t="s">
        <v>4</v>
      </c>
      <c r="D1306" t="s">
        <v>1197</v>
      </c>
    </row>
    <row r="1307" spans="1:4">
      <c r="A1307" t="s">
        <v>1348</v>
      </c>
      <c r="B1307" t="s">
        <v>122</v>
      </c>
      <c r="C1307" t="s">
        <v>4</v>
      </c>
      <c r="D1307" t="s">
        <v>1197</v>
      </c>
    </row>
    <row r="1308" spans="1:4">
      <c r="A1308" t="s">
        <v>1349</v>
      </c>
      <c r="B1308" t="s">
        <v>122</v>
      </c>
      <c r="C1308" t="s">
        <v>4</v>
      </c>
      <c r="D1308" t="s">
        <v>1197</v>
      </c>
    </row>
    <row r="1309" spans="1:4">
      <c r="A1309" t="s">
        <v>1350</v>
      </c>
      <c r="B1309" t="s">
        <v>122</v>
      </c>
      <c r="C1309" t="s">
        <v>4</v>
      </c>
      <c r="D1309" t="s">
        <v>1197</v>
      </c>
    </row>
    <row r="1310" spans="1:4">
      <c r="A1310" t="s">
        <v>1351</v>
      </c>
      <c r="B1310" t="s">
        <v>122</v>
      </c>
      <c r="C1310" t="s">
        <v>4</v>
      </c>
      <c r="D1310" t="s">
        <v>1197</v>
      </c>
    </row>
    <row r="1311" spans="1:4">
      <c r="A1311" t="s">
        <v>1352</v>
      </c>
      <c r="B1311" t="s">
        <v>122</v>
      </c>
      <c r="C1311" t="s">
        <v>4</v>
      </c>
      <c r="D1311" t="s">
        <v>1197</v>
      </c>
    </row>
    <row r="1312" spans="1:4">
      <c r="A1312" t="s">
        <v>1353</v>
      </c>
      <c r="B1312" t="s">
        <v>122</v>
      </c>
      <c r="C1312" t="s">
        <v>4</v>
      </c>
      <c r="D1312" t="s">
        <v>1197</v>
      </c>
    </row>
    <row r="1313" spans="1:4">
      <c r="A1313" t="s">
        <v>1354</v>
      </c>
      <c r="B1313" t="s">
        <v>122</v>
      </c>
      <c r="C1313" t="s">
        <v>4</v>
      </c>
      <c r="D1313" t="s">
        <v>1197</v>
      </c>
    </row>
    <row r="1314" spans="1:4">
      <c r="A1314" t="s">
        <v>1355</v>
      </c>
      <c r="B1314" t="s">
        <v>122</v>
      </c>
      <c r="C1314" t="s">
        <v>4</v>
      </c>
      <c r="D1314" t="s">
        <v>1197</v>
      </c>
    </row>
    <row r="1315" spans="1:4">
      <c r="A1315" t="s">
        <v>1356</v>
      </c>
      <c r="B1315" t="s">
        <v>122</v>
      </c>
      <c r="C1315" t="s">
        <v>4</v>
      </c>
      <c r="D1315" t="s">
        <v>1197</v>
      </c>
    </row>
    <row r="1316" spans="1:4">
      <c r="A1316" t="s">
        <v>1357</v>
      </c>
      <c r="B1316" t="s">
        <v>122</v>
      </c>
      <c r="C1316" t="s">
        <v>4</v>
      </c>
      <c r="D1316" t="s">
        <v>1197</v>
      </c>
    </row>
    <row r="1317" spans="1:4">
      <c r="A1317" t="s">
        <v>1358</v>
      </c>
      <c r="B1317" t="s">
        <v>122</v>
      </c>
      <c r="C1317" t="s">
        <v>4</v>
      </c>
      <c r="D1317" t="s">
        <v>1197</v>
      </c>
    </row>
    <row r="1318" spans="1:4">
      <c r="A1318" t="s">
        <v>1359</v>
      </c>
      <c r="B1318" t="s">
        <v>122</v>
      </c>
      <c r="C1318" t="s">
        <v>4</v>
      </c>
      <c r="D1318" t="s">
        <v>1197</v>
      </c>
    </row>
    <row r="1319" spans="1:4">
      <c r="A1319" t="s">
        <v>1360</v>
      </c>
      <c r="B1319" t="s">
        <v>122</v>
      </c>
      <c r="C1319" t="s">
        <v>4</v>
      </c>
      <c r="D1319" t="s">
        <v>1197</v>
      </c>
    </row>
    <row r="1320" spans="1:4">
      <c r="A1320" t="s">
        <v>1361</v>
      </c>
      <c r="B1320" t="s">
        <v>122</v>
      </c>
      <c r="C1320" t="s">
        <v>4</v>
      </c>
      <c r="D1320" t="s">
        <v>1197</v>
      </c>
    </row>
    <row r="1321" spans="1:4">
      <c r="A1321" t="s">
        <v>1362</v>
      </c>
      <c r="B1321" t="s">
        <v>122</v>
      </c>
      <c r="C1321" t="s">
        <v>4</v>
      </c>
      <c r="D1321" t="s">
        <v>1197</v>
      </c>
    </row>
    <row r="1322" spans="1:4">
      <c r="A1322" t="s">
        <v>1363</v>
      </c>
      <c r="B1322" t="s">
        <v>108</v>
      </c>
      <c r="C1322" t="s">
        <v>4</v>
      </c>
      <c r="D1322" t="s">
        <v>1197</v>
      </c>
    </row>
    <row r="1323" spans="1:4">
      <c r="A1323" t="s">
        <v>1364</v>
      </c>
      <c r="B1323" t="s">
        <v>108</v>
      </c>
      <c r="C1323" t="s">
        <v>4</v>
      </c>
      <c r="D1323" t="s">
        <v>1197</v>
      </c>
    </row>
    <row r="1324" spans="1:4">
      <c r="A1324" t="s">
        <v>1365</v>
      </c>
      <c r="B1324" t="s">
        <v>48</v>
      </c>
      <c r="C1324" t="s">
        <v>4</v>
      </c>
      <c r="D1324" t="s">
        <v>1197</v>
      </c>
    </row>
    <row r="1325" spans="1:4">
      <c r="A1325" t="s">
        <v>1366</v>
      </c>
      <c r="B1325" t="s">
        <v>122</v>
      </c>
      <c r="C1325" t="s">
        <v>4</v>
      </c>
      <c r="D1325" t="s">
        <v>1197</v>
      </c>
    </row>
    <row r="1326" spans="1:4">
      <c r="A1326" t="s">
        <v>1367</v>
      </c>
      <c r="B1326" t="s">
        <v>122</v>
      </c>
      <c r="C1326" t="s">
        <v>4</v>
      </c>
      <c r="D1326" t="s">
        <v>1197</v>
      </c>
    </row>
    <row r="1327" spans="1:4">
      <c r="A1327" t="s">
        <v>1368</v>
      </c>
      <c r="B1327" t="s">
        <v>122</v>
      </c>
      <c r="C1327" t="s">
        <v>4</v>
      </c>
      <c r="D1327" t="s">
        <v>1197</v>
      </c>
    </row>
    <row r="1328" spans="1:4">
      <c r="A1328" t="s">
        <v>1369</v>
      </c>
      <c r="B1328" t="s">
        <v>122</v>
      </c>
      <c r="C1328" t="s">
        <v>4</v>
      </c>
      <c r="D1328" t="s">
        <v>1197</v>
      </c>
    </row>
    <row r="1329" spans="1:4">
      <c r="A1329" t="s">
        <v>1370</v>
      </c>
      <c r="B1329" t="s">
        <v>122</v>
      </c>
      <c r="C1329" t="s">
        <v>4</v>
      </c>
      <c r="D1329" t="s">
        <v>1197</v>
      </c>
    </row>
    <row r="1330" spans="1:4">
      <c r="A1330" t="s">
        <v>1371</v>
      </c>
      <c r="B1330" t="s">
        <v>122</v>
      </c>
      <c r="C1330" t="s">
        <v>4</v>
      </c>
      <c r="D1330" t="s">
        <v>1197</v>
      </c>
    </row>
    <row r="1331" spans="1:4">
      <c r="A1331" t="s">
        <v>1372</v>
      </c>
      <c r="B1331" t="s">
        <v>194</v>
      </c>
      <c r="C1331" t="s">
        <v>4</v>
      </c>
      <c r="D1331" t="s">
        <v>1197</v>
      </c>
    </row>
    <row r="1332" spans="1:4">
      <c r="A1332" t="s">
        <v>1373</v>
      </c>
      <c r="B1332" t="s">
        <v>194</v>
      </c>
      <c r="C1332" t="s">
        <v>4</v>
      </c>
      <c r="D1332" t="s">
        <v>1197</v>
      </c>
    </row>
    <row r="1333" spans="1:4">
      <c r="A1333" t="s">
        <v>1374</v>
      </c>
      <c r="B1333" t="s">
        <v>194</v>
      </c>
      <c r="C1333" t="s">
        <v>4</v>
      </c>
      <c r="D1333" t="s">
        <v>1197</v>
      </c>
    </row>
    <row r="1334" spans="1:4">
      <c r="A1334" t="s">
        <v>1375</v>
      </c>
      <c r="B1334" t="s">
        <v>194</v>
      </c>
      <c r="C1334" t="s">
        <v>4</v>
      </c>
      <c r="D1334" t="s">
        <v>1197</v>
      </c>
    </row>
    <row r="1335" spans="1:4">
      <c r="A1335" t="s">
        <v>1376</v>
      </c>
      <c r="B1335" t="s">
        <v>194</v>
      </c>
      <c r="C1335" t="s">
        <v>4</v>
      </c>
      <c r="D1335" t="s">
        <v>1197</v>
      </c>
    </row>
    <row r="1336" spans="1:4">
      <c r="A1336" t="s">
        <v>1377</v>
      </c>
      <c r="B1336" t="s">
        <v>194</v>
      </c>
      <c r="C1336" t="s">
        <v>4</v>
      </c>
      <c r="D1336" t="s">
        <v>1197</v>
      </c>
    </row>
    <row r="1337" spans="1:4">
      <c r="A1337" t="s">
        <v>1378</v>
      </c>
      <c r="B1337" t="s">
        <v>194</v>
      </c>
      <c r="C1337" t="s">
        <v>4</v>
      </c>
      <c r="D1337" t="s">
        <v>1197</v>
      </c>
    </row>
    <row r="1338" spans="1:4">
      <c r="A1338" t="s">
        <v>1379</v>
      </c>
      <c r="B1338" t="s">
        <v>194</v>
      </c>
      <c r="C1338" t="s">
        <v>4</v>
      </c>
      <c r="D1338" t="s">
        <v>1197</v>
      </c>
    </row>
    <row r="1339" spans="1:4">
      <c r="A1339" t="s">
        <v>1380</v>
      </c>
      <c r="B1339" t="s">
        <v>194</v>
      </c>
      <c r="C1339" t="s">
        <v>4</v>
      </c>
      <c r="D1339" t="s">
        <v>1197</v>
      </c>
    </row>
    <row r="1340" spans="1:4">
      <c r="A1340" t="s">
        <v>1381</v>
      </c>
      <c r="B1340" t="s">
        <v>194</v>
      </c>
      <c r="C1340" t="s">
        <v>4</v>
      </c>
      <c r="D1340" t="s">
        <v>1197</v>
      </c>
    </row>
    <row r="1341" spans="1:4">
      <c r="A1341" t="s">
        <v>1382</v>
      </c>
      <c r="B1341" t="s">
        <v>194</v>
      </c>
      <c r="C1341" t="s">
        <v>4</v>
      </c>
      <c r="D1341" t="s">
        <v>1197</v>
      </c>
    </row>
    <row r="1342" spans="1:4">
      <c r="A1342" t="s">
        <v>1383</v>
      </c>
      <c r="B1342" t="s">
        <v>194</v>
      </c>
      <c r="C1342" t="s">
        <v>4</v>
      </c>
      <c r="D1342" t="s">
        <v>1197</v>
      </c>
    </row>
    <row r="1343" spans="1:4">
      <c r="A1343" t="s">
        <v>1384</v>
      </c>
      <c r="B1343" t="s">
        <v>194</v>
      </c>
      <c r="C1343" t="s">
        <v>4</v>
      </c>
      <c r="D1343" t="s">
        <v>1197</v>
      </c>
    </row>
    <row r="1344" spans="1:4">
      <c r="A1344" t="s">
        <v>1385</v>
      </c>
      <c r="B1344" t="s">
        <v>194</v>
      </c>
      <c r="C1344" t="s">
        <v>4</v>
      </c>
      <c r="D1344" t="s">
        <v>1197</v>
      </c>
    </row>
    <row r="1345" spans="1:4">
      <c r="A1345" t="s">
        <v>1386</v>
      </c>
      <c r="B1345" t="s">
        <v>194</v>
      </c>
      <c r="C1345" t="s">
        <v>4</v>
      </c>
      <c r="D1345" t="s">
        <v>1197</v>
      </c>
    </row>
    <row r="1346" spans="1:4">
      <c r="A1346" t="s">
        <v>1387</v>
      </c>
      <c r="B1346" t="s">
        <v>194</v>
      </c>
      <c r="C1346" t="s">
        <v>4</v>
      </c>
      <c r="D1346" t="s">
        <v>1197</v>
      </c>
    </row>
    <row r="1347" spans="1:4">
      <c r="A1347" t="s">
        <v>1388</v>
      </c>
      <c r="B1347" t="s">
        <v>194</v>
      </c>
      <c r="C1347" t="s">
        <v>4</v>
      </c>
      <c r="D1347" t="s">
        <v>1197</v>
      </c>
    </row>
    <row r="1348" spans="1:4">
      <c r="A1348" t="s">
        <v>1389</v>
      </c>
      <c r="B1348" t="s">
        <v>194</v>
      </c>
      <c r="C1348" t="s">
        <v>4</v>
      </c>
      <c r="D1348" t="s">
        <v>1197</v>
      </c>
    </row>
    <row r="1349" spans="1:4">
      <c r="A1349" t="s">
        <v>1390</v>
      </c>
      <c r="B1349" t="s">
        <v>194</v>
      </c>
      <c r="C1349" t="s">
        <v>4</v>
      </c>
      <c r="D1349" t="s">
        <v>1197</v>
      </c>
    </row>
    <row r="1350" spans="1:4">
      <c r="A1350" t="s">
        <v>1391</v>
      </c>
      <c r="B1350" t="s">
        <v>194</v>
      </c>
      <c r="C1350" t="s">
        <v>4</v>
      </c>
      <c r="D1350" t="s">
        <v>1197</v>
      </c>
    </row>
    <row r="1351" spans="1:4">
      <c r="A1351" t="s">
        <v>1392</v>
      </c>
      <c r="B1351" t="s">
        <v>194</v>
      </c>
      <c r="C1351" t="s">
        <v>4</v>
      </c>
      <c r="D1351" t="s">
        <v>1197</v>
      </c>
    </row>
    <row r="1352" spans="1:4">
      <c r="A1352" t="s">
        <v>1393</v>
      </c>
      <c r="B1352" t="s">
        <v>194</v>
      </c>
      <c r="C1352" t="s">
        <v>4</v>
      </c>
      <c r="D1352" t="s">
        <v>1197</v>
      </c>
    </row>
    <row r="1353" spans="1:4">
      <c r="A1353" t="s">
        <v>1394</v>
      </c>
      <c r="B1353" t="s">
        <v>194</v>
      </c>
      <c r="C1353" t="s">
        <v>4</v>
      </c>
      <c r="D1353" t="s">
        <v>1197</v>
      </c>
    </row>
    <row r="1354" spans="1:4">
      <c r="A1354" t="s">
        <v>1395</v>
      </c>
      <c r="B1354" t="s">
        <v>220</v>
      </c>
      <c r="C1354" t="s">
        <v>4</v>
      </c>
      <c r="D1354" t="s">
        <v>1197</v>
      </c>
    </row>
    <row r="1355" spans="1:4">
      <c r="A1355" t="s">
        <v>1396</v>
      </c>
      <c r="B1355" t="s">
        <v>220</v>
      </c>
      <c r="C1355" t="s">
        <v>4</v>
      </c>
      <c r="D1355" t="s">
        <v>1197</v>
      </c>
    </row>
    <row r="1356" spans="1:4">
      <c r="A1356" t="s">
        <v>1397</v>
      </c>
      <c r="B1356" t="s">
        <v>220</v>
      </c>
      <c r="C1356" t="s">
        <v>4</v>
      </c>
      <c r="D1356" t="s">
        <v>1197</v>
      </c>
    </row>
    <row r="1357" spans="1:4">
      <c r="A1357" t="s">
        <v>1398</v>
      </c>
      <c r="B1357" t="s">
        <v>220</v>
      </c>
      <c r="C1357" t="s">
        <v>4</v>
      </c>
      <c r="D1357" t="s">
        <v>1197</v>
      </c>
    </row>
    <row r="1358" spans="1:4">
      <c r="A1358" t="s">
        <v>1399</v>
      </c>
      <c r="B1358" t="s">
        <v>220</v>
      </c>
      <c r="C1358" t="s">
        <v>4</v>
      </c>
      <c r="D1358" t="s">
        <v>1197</v>
      </c>
    </row>
    <row r="1359" spans="1:4">
      <c r="A1359" t="s">
        <v>1400</v>
      </c>
      <c r="B1359" t="s">
        <v>220</v>
      </c>
      <c r="C1359" t="s">
        <v>4</v>
      </c>
      <c r="D1359" t="s">
        <v>1197</v>
      </c>
    </row>
    <row r="1360" spans="1:4">
      <c r="A1360" t="s">
        <v>1401</v>
      </c>
      <c r="B1360" t="s">
        <v>220</v>
      </c>
      <c r="C1360" t="s">
        <v>4</v>
      </c>
      <c r="D1360" t="s">
        <v>1197</v>
      </c>
    </row>
    <row r="1361" spans="1:4">
      <c r="A1361" t="s">
        <v>1402</v>
      </c>
      <c r="B1361" t="s">
        <v>220</v>
      </c>
      <c r="C1361" t="s">
        <v>4</v>
      </c>
      <c r="D1361" t="s">
        <v>1197</v>
      </c>
    </row>
    <row r="1362" spans="1:4">
      <c r="A1362" t="s">
        <v>1403</v>
      </c>
      <c r="B1362" t="s">
        <v>194</v>
      </c>
      <c r="C1362" t="s">
        <v>4</v>
      </c>
      <c r="D1362" t="s">
        <v>1197</v>
      </c>
    </row>
    <row r="1363" spans="1:4">
      <c r="A1363" t="s">
        <v>1404</v>
      </c>
      <c r="B1363" t="s">
        <v>194</v>
      </c>
      <c r="C1363" t="s">
        <v>4</v>
      </c>
      <c r="D1363" t="s">
        <v>1197</v>
      </c>
    </row>
    <row r="1364" spans="1:4">
      <c r="A1364" t="s">
        <v>1405</v>
      </c>
      <c r="B1364" t="s">
        <v>194</v>
      </c>
      <c r="C1364" t="s">
        <v>4</v>
      </c>
      <c r="D1364" t="s">
        <v>1197</v>
      </c>
    </row>
    <row r="1365" spans="1:4">
      <c r="A1365" t="s">
        <v>1406</v>
      </c>
      <c r="B1365" t="s">
        <v>194</v>
      </c>
      <c r="C1365" t="s">
        <v>4</v>
      </c>
      <c r="D1365" t="s">
        <v>1197</v>
      </c>
    </row>
    <row r="1366" spans="1:4">
      <c r="A1366" t="s">
        <v>1407</v>
      </c>
      <c r="B1366" t="s">
        <v>194</v>
      </c>
      <c r="C1366" t="s">
        <v>4</v>
      </c>
      <c r="D1366" t="s">
        <v>1197</v>
      </c>
    </row>
    <row r="1367" spans="1:4">
      <c r="A1367" t="s">
        <v>1408</v>
      </c>
      <c r="B1367" t="s">
        <v>194</v>
      </c>
      <c r="C1367" t="s">
        <v>4</v>
      </c>
      <c r="D1367" t="s">
        <v>1197</v>
      </c>
    </row>
    <row r="1368" spans="1:4">
      <c r="A1368" t="s">
        <v>1409</v>
      </c>
      <c r="B1368" t="s">
        <v>194</v>
      </c>
      <c r="C1368" t="s">
        <v>4</v>
      </c>
      <c r="D1368" t="s">
        <v>1197</v>
      </c>
    </row>
    <row r="1369" spans="1:4">
      <c r="A1369" t="s">
        <v>1410</v>
      </c>
      <c r="B1369" t="s">
        <v>194</v>
      </c>
      <c r="C1369" t="s">
        <v>4</v>
      </c>
      <c r="D1369" t="s">
        <v>1197</v>
      </c>
    </row>
    <row r="1370" spans="1:4">
      <c r="A1370" t="s">
        <v>1411</v>
      </c>
      <c r="B1370" t="s">
        <v>194</v>
      </c>
      <c r="C1370" t="s">
        <v>4</v>
      </c>
      <c r="D1370" t="s">
        <v>1197</v>
      </c>
    </row>
    <row r="1371" spans="1:4">
      <c r="A1371" t="s">
        <v>1412</v>
      </c>
      <c r="B1371" t="s">
        <v>194</v>
      </c>
      <c r="C1371" t="s">
        <v>4</v>
      </c>
      <c r="D1371" t="s">
        <v>1197</v>
      </c>
    </row>
    <row r="1372" spans="1:4">
      <c r="A1372" t="s">
        <v>1413</v>
      </c>
      <c r="B1372" t="s">
        <v>194</v>
      </c>
      <c r="C1372" t="s">
        <v>4</v>
      </c>
      <c r="D1372" t="s">
        <v>1197</v>
      </c>
    </row>
    <row r="1373" spans="1:4">
      <c r="A1373" t="s">
        <v>1414</v>
      </c>
      <c r="B1373" t="s">
        <v>194</v>
      </c>
      <c r="C1373" t="s">
        <v>4</v>
      </c>
      <c r="D1373" t="s">
        <v>1197</v>
      </c>
    </row>
    <row r="1374" spans="1:4">
      <c r="A1374" t="s">
        <v>1415</v>
      </c>
      <c r="B1374" t="s">
        <v>194</v>
      </c>
      <c r="C1374" t="s">
        <v>4</v>
      </c>
      <c r="D1374" t="s">
        <v>1197</v>
      </c>
    </row>
    <row r="1375" spans="1:4">
      <c r="A1375" t="s">
        <v>1416</v>
      </c>
      <c r="B1375" t="s">
        <v>194</v>
      </c>
      <c r="C1375" t="s">
        <v>4</v>
      </c>
      <c r="D1375" t="s">
        <v>1197</v>
      </c>
    </row>
    <row r="1376" spans="1:4">
      <c r="A1376" t="s">
        <v>1417</v>
      </c>
      <c r="B1376" t="s">
        <v>194</v>
      </c>
      <c r="C1376" t="s">
        <v>4</v>
      </c>
      <c r="D1376" t="s">
        <v>1197</v>
      </c>
    </row>
    <row r="1377" spans="1:4">
      <c r="A1377" t="s">
        <v>1418</v>
      </c>
      <c r="B1377" t="s">
        <v>194</v>
      </c>
      <c r="C1377" t="s">
        <v>4</v>
      </c>
      <c r="D1377" t="s">
        <v>1197</v>
      </c>
    </row>
    <row r="1378" spans="1:4">
      <c r="A1378" t="s">
        <v>1419</v>
      </c>
      <c r="B1378" t="s">
        <v>194</v>
      </c>
      <c r="C1378" t="s">
        <v>4</v>
      </c>
      <c r="D1378" t="s">
        <v>1197</v>
      </c>
    </row>
    <row r="1379" spans="1:4">
      <c r="A1379" t="s">
        <v>1420</v>
      </c>
      <c r="B1379" t="s">
        <v>194</v>
      </c>
      <c r="C1379" t="s">
        <v>4</v>
      </c>
      <c r="D1379" t="s">
        <v>1197</v>
      </c>
    </row>
    <row r="1380" spans="1:4">
      <c r="A1380" t="s">
        <v>1421</v>
      </c>
      <c r="B1380" t="s">
        <v>194</v>
      </c>
      <c r="C1380" t="s">
        <v>4</v>
      </c>
      <c r="D1380" t="s">
        <v>1197</v>
      </c>
    </row>
    <row r="1381" spans="1:4">
      <c r="A1381" t="s">
        <v>1422</v>
      </c>
      <c r="B1381" t="s">
        <v>194</v>
      </c>
      <c r="C1381" t="s">
        <v>4</v>
      </c>
      <c r="D1381" t="s">
        <v>1197</v>
      </c>
    </row>
    <row r="1382" spans="1:4">
      <c r="A1382" t="s">
        <v>1423</v>
      </c>
      <c r="B1382" t="s">
        <v>194</v>
      </c>
      <c r="C1382" t="s">
        <v>4</v>
      </c>
      <c r="D1382" t="s">
        <v>1197</v>
      </c>
    </row>
    <row r="1383" spans="1:4">
      <c r="A1383" t="s">
        <v>1424</v>
      </c>
      <c r="B1383" t="s">
        <v>194</v>
      </c>
      <c r="C1383" t="s">
        <v>4</v>
      </c>
      <c r="D1383" t="s">
        <v>1197</v>
      </c>
    </row>
    <row r="1384" spans="1:4">
      <c r="A1384" t="s">
        <v>1425</v>
      </c>
      <c r="B1384" t="s">
        <v>194</v>
      </c>
      <c r="C1384" t="s">
        <v>4</v>
      </c>
      <c r="D1384" t="s">
        <v>1197</v>
      </c>
    </row>
    <row r="1385" spans="1:4">
      <c r="A1385" t="s">
        <v>1426</v>
      </c>
      <c r="B1385" t="s">
        <v>194</v>
      </c>
      <c r="C1385" t="s">
        <v>4</v>
      </c>
      <c r="D1385" t="s">
        <v>1197</v>
      </c>
    </row>
    <row r="1386" spans="1:4">
      <c r="A1386" t="s">
        <v>1427</v>
      </c>
      <c r="B1386" t="s">
        <v>194</v>
      </c>
      <c r="C1386" t="s">
        <v>4</v>
      </c>
      <c r="D1386" t="s">
        <v>1197</v>
      </c>
    </row>
    <row r="1387" spans="1:4">
      <c r="A1387" t="s">
        <v>1428</v>
      </c>
      <c r="B1387" t="s">
        <v>194</v>
      </c>
      <c r="C1387" t="s">
        <v>4</v>
      </c>
      <c r="D1387" t="s">
        <v>1197</v>
      </c>
    </row>
    <row r="1388" spans="1:4">
      <c r="A1388" t="s">
        <v>1429</v>
      </c>
      <c r="B1388" t="s">
        <v>194</v>
      </c>
      <c r="C1388" t="s">
        <v>4</v>
      </c>
      <c r="D1388" t="s">
        <v>1197</v>
      </c>
    </row>
    <row r="1389" spans="1:4">
      <c r="A1389" t="s">
        <v>1430</v>
      </c>
      <c r="B1389" t="s">
        <v>194</v>
      </c>
      <c r="C1389" t="s">
        <v>4</v>
      </c>
      <c r="D1389" t="s">
        <v>1197</v>
      </c>
    </row>
    <row r="1390" spans="1:4">
      <c r="A1390" t="s">
        <v>1431</v>
      </c>
      <c r="B1390" t="s">
        <v>194</v>
      </c>
      <c r="C1390" t="s">
        <v>4</v>
      </c>
      <c r="D1390" t="s">
        <v>1197</v>
      </c>
    </row>
    <row r="1391" spans="1:4">
      <c r="A1391" t="s">
        <v>1432</v>
      </c>
      <c r="B1391" t="s">
        <v>220</v>
      </c>
      <c r="C1391" t="s">
        <v>4</v>
      </c>
      <c r="D1391" t="s">
        <v>1197</v>
      </c>
    </row>
    <row r="1392" spans="1:4">
      <c r="A1392" t="s">
        <v>1433</v>
      </c>
      <c r="B1392" t="s">
        <v>220</v>
      </c>
      <c r="C1392" t="s">
        <v>4</v>
      </c>
      <c r="D1392" t="s">
        <v>1197</v>
      </c>
    </row>
    <row r="1393" spans="1:4">
      <c r="A1393" t="s">
        <v>1434</v>
      </c>
      <c r="B1393" t="s">
        <v>220</v>
      </c>
      <c r="C1393" t="s">
        <v>4</v>
      </c>
      <c r="D1393" t="s">
        <v>1197</v>
      </c>
    </row>
    <row r="1394" spans="1:4">
      <c r="A1394" t="s">
        <v>1435</v>
      </c>
      <c r="B1394" t="s">
        <v>220</v>
      </c>
      <c r="C1394" t="s">
        <v>4</v>
      </c>
      <c r="D1394" t="s">
        <v>1197</v>
      </c>
    </row>
    <row r="1395" spans="1:4">
      <c r="A1395" t="s">
        <v>1436</v>
      </c>
      <c r="B1395" t="s">
        <v>220</v>
      </c>
      <c r="C1395" t="s">
        <v>4</v>
      </c>
      <c r="D1395" t="s">
        <v>1197</v>
      </c>
    </row>
    <row r="1396" spans="1:4">
      <c r="A1396" t="s">
        <v>1437</v>
      </c>
      <c r="B1396" t="s">
        <v>220</v>
      </c>
      <c r="C1396" t="s">
        <v>4</v>
      </c>
      <c r="D1396" t="s">
        <v>1197</v>
      </c>
    </row>
    <row r="1397" spans="1:4">
      <c r="A1397" t="s">
        <v>1438</v>
      </c>
      <c r="B1397" t="s">
        <v>220</v>
      </c>
      <c r="C1397" t="s">
        <v>4</v>
      </c>
      <c r="D1397" t="s">
        <v>1197</v>
      </c>
    </row>
    <row r="1398" spans="1:4">
      <c r="A1398" t="s">
        <v>1439</v>
      </c>
      <c r="B1398" t="s">
        <v>220</v>
      </c>
      <c r="C1398" t="s">
        <v>4</v>
      </c>
      <c r="D1398" t="s">
        <v>1197</v>
      </c>
    </row>
    <row r="1399" spans="1:4">
      <c r="A1399" t="s">
        <v>1440</v>
      </c>
      <c r="B1399" t="s">
        <v>220</v>
      </c>
      <c r="C1399" t="s">
        <v>4</v>
      </c>
      <c r="D1399" t="s">
        <v>1197</v>
      </c>
    </row>
    <row r="1400" spans="1:4">
      <c r="A1400" t="s">
        <v>1441</v>
      </c>
      <c r="B1400" t="s">
        <v>220</v>
      </c>
      <c r="C1400" t="s">
        <v>4</v>
      </c>
      <c r="D1400" t="s">
        <v>1197</v>
      </c>
    </row>
    <row r="1401" spans="1:4">
      <c r="A1401" t="s">
        <v>1442</v>
      </c>
      <c r="B1401" t="s">
        <v>220</v>
      </c>
      <c r="C1401" t="s">
        <v>4</v>
      </c>
      <c r="D1401" t="s">
        <v>1197</v>
      </c>
    </row>
    <row r="1402" spans="1:4">
      <c r="A1402" t="s">
        <v>1443</v>
      </c>
      <c r="B1402" t="s">
        <v>220</v>
      </c>
      <c r="C1402" t="s">
        <v>4</v>
      </c>
      <c r="D1402" t="s">
        <v>1197</v>
      </c>
    </row>
    <row r="1403" spans="1:4">
      <c r="A1403" t="s">
        <v>1444</v>
      </c>
      <c r="B1403" t="s">
        <v>220</v>
      </c>
      <c r="C1403" t="s">
        <v>4</v>
      </c>
      <c r="D1403" t="s">
        <v>1197</v>
      </c>
    </row>
    <row r="1404" spans="1:4">
      <c r="A1404" t="s">
        <v>1445</v>
      </c>
      <c r="B1404" t="s">
        <v>220</v>
      </c>
      <c r="C1404" t="s">
        <v>4</v>
      </c>
      <c r="D1404" t="s">
        <v>1197</v>
      </c>
    </row>
    <row r="1405" spans="1:4">
      <c r="A1405" t="s">
        <v>1446</v>
      </c>
      <c r="B1405" t="s">
        <v>220</v>
      </c>
      <c r="C1405" t="s">
        <v>4</v>
      </c>
      <c r="D1405" t="s">
        <v>1197</v>
      </c>
    </row>
    <row r="1406" spans="1:4">
      <c r="A1406" t="s">
        <v>1447</v>
      </c>
      <c r="B1406" t="s">
        <v>220</v>
      </c>
      <c r="C1406" t="s">
        <v>4</v>
      </c>
      <c r="D1406" t="s">
        <v>1197</v>
      </c>
    </row>
    <row r="1407" spans="1:4">
      <c r="A1407" t="s">
        <v>1448</v>
      </c>
      <c r="B1407" t="s">
        <v>220</v>
      </c>
      <c r="C1407" t="s">
        <v>4</v>
      </c>
      <c r="D1407" t="s">
        <v>1197</v>
      </c>
    </row>
    <row r="1408" spans="1:4">
      <c r="A1408" t="s">
        <v>1449</v>
      </c>
      <c r="B1408" t="s">
        <v>220</v>
      </c>
      <c r="C1408" t="s">
        <v>4</v>
      </c>
      <c r="D1408" t="s">
        <v>1197</v>
      </c>
    </row>
    <row r="1409" spans="1:4">
      <c r="A1409" t="s">
        <v>1450</v>
      </c>
      <c r="B1409" t="s">
        <v>220</v>
      </c>
      <c r="C1409" t="s">
        <v>4</v>
      </c>
      <c r="D1409" t="s">
        <v>1197</v>
      </c>
    </row>
    <row r="1410" spans="1:4">
      <c r="A1410" t="s">
        <v>1451</v>
      </c>
      <c r="B1410" t="s">
        <v>220</v>
      </c>
      <c r="C1410" t="s">
        <v>4</v>
      </c>
      <c r="D1410" t="s">
        <v>1197</v>
      </c>
    </row>
    <row r="1411" spans="1:4">
      <c r="A1411" t="s">
        <v>1452</v>
      </c>
      <c r="B1411" t="s">
        <v>299</v>
      </c>
      <c r="C1411" t="s">
        <v>4</v>
      </c>
      <c r="D1411" t="s">
        <v>1197</v>
      </c>
    </row>
    <row r="1412" spans="1:4">
      <c r="A1412" t="s">
        <v>1453</v>
      </c>
      <c r="B1412" t="s">
        <v>299</v>
      </c>
      <c r="C1412" t="s">
        <v>4</v>
      </c>
      <c r="D1412" t="s">
        <v>1197</v>
      </c>
    </row>
    <row r="1413" spans="1:4">
      <c r="A1413" t="s">
        <v>1454</v>
      </c>
      <c r="B1413" t="s">
        <v>299</v>
      </c>
      <c r="C1413" t="s">
        <v>4</v>
      </c>
      <c r="D1413" t="s">
        <v>1197</v>
      </c>
    </row>
    <row r="1414" spans="1:4">
      <c r="A1414" t="s">
        <v>1455</v>
      </c>
      <c r="B1414" t="s">
        <v>299</v>
      </c>
      <c r="C1414" t="s">
        <v>4</v>
      </c>
      <c r="D1414" t="s">
        <v>1197</v>
      </c>
    </row>
    <row r="1415" spans="1:4">
      <c r="A1415" t="s">
        <v>1456</v>
      </c>
      <c r="B1415" t="s">
        <v>299</v>
      </c>
      <c r="C1415" t="s">
        <v>4</v>
      </c>
      <c r="D1415" t="s">
        <v>1197</v>
      </c>
    </row>
    <row r="1416" spans="1:4">
      <c r="A1416" t="s">
        <v>1457</v>
      </c>
      <c r="B1416" t="s">
        <v>299</v>
      </c>
      <c r="C1416" t="s">
        <v>4</v>
      </c>
      <c r="D1416" t="s">
        <v>1197</v>
      </c>
    </row>
    <row r="1417" spans="1:4">
      <c r="A1417" t="s">
        <v>1458</v>
      </c>
      <c r="B1417" t="s">
        <v>299</v>
      </c>
      <c r="C1417" t="s">
        <v>4</v>
      </c>
      <c r="D1417" t="s">
        <v>1197</v>
      </c>
    </row>
    <row r="1418" spans="1:4">
      <c r="A1418" t="s">
        <v>1459</v>
      </c>
      <c r="B1418" t="s">
        <v>299</v>
      </c>
      <c r="C1418" t="s">
        <v>4</v>
      </c>
      <c r="D1418" t="s">
        <v>1197</v>
      </c>
    </row>
    <row r="1419" spans="1:4">
      <c r="A1419" t="s">
        <v>1460</v>
      </c>
      <c r="B1419" t="s">
        <v>299</v>
      </c>
      <c r="C1419" t="s">
        <v>4</v>
      </c>
      <c r="D1419" t="s">
        <v>1197</v>
      </c>
    </row>
    <row r="1420" spans="1:4">
      <c r="A1420" t="s">
        <v>1461</v>
      </c>
      <c r="B1420" t="s">
        <v>299</v>
      </c>
      <c r="C1420" t="s">
        <v>4</v>
      </c>
      <c r="D1420" t="s">
        <v>1197</v>
      </c>
    </row>
    <row r="1421" spans="1:4">
      <c r="A1421" t="s">
        <v>1462</v>
      </c>
      <c r="B1421" t="s">
        <v>299</v>
      </c>
      <c r="C1421" t="s">
        <v>4</v>
      </c>
      <c r="D1421" t="s">
        <v>1197</v>
      </c>
    </row>
    <row r="1422" spans="1:4">
      <c r="A1422" t="s">
        <v>1463</v>
      </c>
      <c r="B1422" t="s">
        <v>299</v>
      </c>
      <c r="C1422" t="s">
        <v>4</v>
      </c>
      <c r="D1422" t="s">
        <v>1197</v>
      </c>
    </row>
    <row r="1423" spans="1:4">
      <c r="A1423" t="s">
        <v>1464</v>
      </c>
      <c r="B1423" t="s">
        <v>299</v>
      </c>
      <c r="C1423" t="s">
        <v>4</v>
      </c>
      <c r="D1423" t="s">
        <v>1197</v>
      </c>
    </row>
    <row r="1424" spans="1:4">
      <c r="A1424" t="s">
        <v>1465</v>
      </c>
      <c r="B1424" t="s">
        <v>299</v>
      </c>
      <c r="C1424" t="s">
        <v>4</v>
      </c>
      <c r="D1424" t="s">
        <v>1197</v>
      </c>
    </row>
    <row r="1425" spans="1:4">
      <c r="A1425" t="s">
        <v>1466</v>
      </c>
      <c r="B1425" t="s">
        <v>299</v>
      </c>
      <c r="C1425" t="s">
        <v>4</v>
      </c>
      <c r="D1425" t="s">
        <v>1197</v>
      </c>
    </row>
    <row r="1426" spans="1:4">
      <c r="A1426" t="s">
        <v>1467</v>
      </c>
      <c r="B1426" t="s">
        <v>299</v>
      </c>
      <c r="C1426" t="s">
        <v>4</v>
      </c>
      <c r="D1426" t="s">
        <v>1197</v>
      </c>
    </row>
    <row r="1427" spans="1:4">
      <c r="A1427" t="s">
        <v>1468</v>
      </c>
      <c r="B1427" t="s">
        <v>299</v>
      </c>
      <c r="C1427" t="s">
        <v>4</v>
      </c>
      <c r="D1427" t="s">
        <v>1197</v>
      </c>
    </row>
    <row r="1428" spans="1:4">
      <c r="A1428" t="s">
        <v>1469</v>
      </c>
      <c r="B1428" t="s">
        <v>299</v>
      </c>
      <c r="C1428" t="s">
        <v>4</v>
      </c>
      <c r="D1428" t="s">
        <v>1197</v>
      </c>
    </row>
    <row r="1429" spans="1:4">
      <c r="A1429" t="s">
        <v>1470</v>
      </c>
      <c r="B1429" t="s">
        <v>299</v>
      </c>
      <c r="C1429" t="s">
        <v>4</v>
      </c>
      <c r="D1429" t="s">
        <v>1197</v>
      </c>
    </row>
    <row r="1430" spans="1:4">
      <c r="A1430" t="s">
        <v>1471</v>
      </c>
      <c r="B1430" t="s">
        <v>326</v>
      </c>
      <c r="C1430" t="s">
        <v>9</v>
      </c>
      <c r="D1430" t="s">
        <v>1197</v>
      </c>
    </row>
    <row r="1431" spans="1:4">
      <c r="A1431" t="s">
        <v>1472</v>
      </c>
      <c r="B1431" t="s">
        <v>326</v>
      </c>
      <c r="C1431" t="s">
        <v>9</v>
      </c>
      <c r="D1431" t="s">
        <v>1197</v>
      </c>
    </row>
    <row r="1432" spans="1:4">
      <c r="A1432" t="s">
        <v>1473</v>
      </c>
      <c r="B1432" t="s">
        <v>326</v>
      </c>
      <c r="C1432" t="s">
        <v>9</v>
      </c>
      <c r="D1432" t="s">
        <v>1197</v>
      </c>
    </row>
    <row r="1433" spans="1:4">
      <c r="A1433" t="s">
        <v>1474</v>
      </c>
      <c r="B1433" t="s">
        <v>326</v>
      </c>
      <c r="C1433" t="s">
        <v>9</v>
      </c>
      <c r="D1433" t="s">
        <v>1197</v>
      </c>
    </row>
    <row r="1434" spans="1:4">
      <c r="A1434" t="s">
        <v>1475</v>
      </c>
      <c r="B1434" t="s">
        <v>326</v>
      </c>
      <c r="C1434" t="s">
        <v>9</v>
      </c>
      <c r="D1434" t="s">
        <v>1197</v>
      </c>
    </row>
    <row r="1435" spans="1:4">
      <c r="A1435" t="s">
        <v>1476</v>
      </c>
      <c r="B1435" t="s">
        <v>326</v>
      </c>
      <c r="C1435" t="s">
        <v>9</v>
      </c>
      <c r="D1435" t="s">
        <v>1197</v>
      </c>
    </row>
    <row r="1436" spans="1:4">
      <c r="A1436" t="s">
        <v>1477</v>
      </c>
      <c r="B1436" t="s">
        <v>326</v>
      </c>
      <c r="C1436" t="s">
        <v>9</v>
      </c>
      <c r="D1436" t="s">
        <v>1197</v>
      </c>
    </row>
    <row r="1437" spans="1:4">
      <c r="A1437" t="s">
        <v>1478</v>
      </c>
      <c r="B1437" t="s">
        <v>326</v>
      </c>
      <c r="C1437" t="s">
        <v>9</v>
      </c>
      <c r="D1437" t="s">
        <v>1197</v>
      </c>
    </row>
    <row r="1438" spans="1:4">
      <c r="A1438" t="s">
        <v>1479</v>
      </c>
      <c r="B1438" t="s">
        <v>326</v>
      </c>
      <c r="C1438" t="s">
        <v>9</v>
      </c>
      <c r="D1438" t="s">
        <v>1197</v>
      </c>
    </row>
    <row r="1439" spans="1:4">
      <c r="A1439" t="s">
        <v>1480</v>
      </c>
      <c r="B1439" t="s">
        <v>326</v>
      </c>
      <c r="C1439" t="s">
        <v>9</v>
      </c>
      <c r="D1439" t="s">
        <v>1197</v>
      </c>
    </row>
    <row r="1440" spans="1:4">
      <c r="A1440" t="s">
        <v>1481</v>
      </c>
      <c r="B1440" t="s">
        <v>326</v>
      </c>
      <c r="C1440" t="s">
        <v>9</v>
      </c>
      <c r="D1440" t="s">
        <v>1197</v>
      </c>
    </row>
    <row r="1441" spans="1:4">
      <c r="A1441" t="s">
        <v>1482</v>
      </c>
      <c r="B1441" t="s">
        <v>326</v>
      </c>
      <c r="C1441" t="s">
        <v>9</v>
      </c>
      <c r="D1441" t="s">
        <v>1197</v>
      </c>
    </row>
    <row r="1442" spans="1:4">
      <c r="A1442" t="s">
        <v>1483</v>
      </c>
      <c r="B1442" t="s">
        <v>326</v>
      </c>
      <c r="C1442" t="s">
        <v>9</v>
      </c>
      <c r="D1442" t="s">
        <v>1197</v>
      </c>
    </row>
    <row r="1443" spans="1:4">
      <c r="A1443" t="s">
        <v>1484</v>
      </c>
      <c r="B1443" t="s">
        <v>326</v>
      </c>
      <c r="C1443" t="s">
        <v>9</v>
      </c>
      <c r="D1443" t="s">
        <v>1197</v>
      </c>
    </row>
    <row r="1444" spans="1:4">
      <c r="A1444" t="s">
        <v>1485</v>
      </c>
      <c r="B1444" t="s">
        <v>326</v>
      </c>
      <c r="C1444" t="s">
        <v>9</v>
      </c>
      <c r="D1444" t="s">
        <v>1197</v>
      </c>
    </row>
    <row r="1445" spans="1:4">
      <c r="A1445" t="s">
        <v>1486</v>
      </c>
      <c r="B1445" t="s">
        <v>326</v>
      </c>
      <c r="C1445" t="s">
        <v>9</v>
      </c>
      <c r="D1445" t="s">
        <v>1197</v>
      </c>
    </row>
    <row r="1446" spans="1:4">
      <c r="A1446" t="s">
        <v>1487</v>
      </c>
      <c r="B1446" t="s">
        <v>326</v>
      </c>
      <c r="C1446" t="s">
        <v>9</v>
      </c>
      <c r="D1446" t="s">
        <v>1197</v>
      </c>
    </row>
    <row r="1447" spans="1:4">
      <c r="A1447" t="s">
        <v>1488</v>
      </c>
      <c r="B1447" t="s">
        <v>326</v>
      </c>
      <c r="C1447" t="s">
        <v>9</v>
      </c>
      <c r="D1447" t="s">
        <v>1197</v>
      </c>
    </row>
    <row r="1448" spans="1:4">
      <c r="A1448" t="s">
        <v>1489</v>
      </c>
      <c r="B1448" t="s">
        <v>326</v>
      </c>
      <c r="C1448" t="s">
        <v>9</v>
      </c>
      <c r="D1448" t="s">
        <v>1197</v>
      </c>
    </row>
    <row r="1449" spans="1:4">
      <c r="A1449" t="s">
        <v>1490</v>
      </c>
      <c r="B1449" t="s">
        <v>326</v>
      </c>
      <c r="C1449" t="s">
        <v>9</v>
      </c>
      <c r="D1449" t="s">
        <v>1197</v>
      </c>
    </row>
    <row r="1450" spans="1:4">
      <c r="A1450" t="s">
        <v>1491</v>
      </c>
      <c r="B1450" t="s">
        <v>326</v>
      </c>
      <c r="C1450" t="s">
        <v>9</v>
      </c>
      <c r="D1450" t="s">
        <v>1197</v>
      </c>
    </row>
    <row r="1451" spans="1:4">
      <c r="A1451" t="s">
        <v>1492</v>
      </c>
      <c r="B1451" t="s">
        <v>326</v>
      </c>
      <c r="C1451" t="s">
        <v>9</v>
      </c>
      <c r="D1451" t="s">
        <v>1197</v>
      </c>
    </row>
    <row r="1452" spans="1:4">
      <c r="A1452" t="s">
        <v>1493</v>
      </c>
      <c r="B1452" t="s">
        <v>326</v>
      </c>
      <c r="C1452" t="s">
        <v>9</v>
      </c>
      <c r="D1452" t="s">
        <v>1197</v>
      </c>
    </row>
    <row r="1453" spans="1:4">
      <c r="A1453" t="s">
        <v>1494</v>
      </c>
      <c r="B1453" t="s">
        <v>326</v>
      </c>
      <c r="C1453" t="s">
        <v>9</v>
      </c>
      <c r="D1453" t="s">
        <v>1197</v>
      </c>
    </row>
    <row r="1454" spans="1:4">
      <c r="A1454" t="s">
        <v>1495</v>
      </c>
      <c r="B1454" t="s">
        <v>326</v>
      </c>
      <c r="C1454" t="s">
        <v>9</v>
      </c>
      <c r="D1454" t="s">
        <v>1197</v>
      </c>
    </row>
    <row r="1455" spans="1:4">
      <c r="A1455" t="s">
        <v>1496</v>
      </c>
      <c r="B1455" t="s">
        <v>326</v>
      </c>
      <c r="C1455" t="s">
        <v>9</v>
      </c>
      <c r="D1455" t="s">
        <v>1197</v>
      </c>
    </row>
    <row r="1456" spans="1:4">
      <c r="A1456" t="s">
        <v>1497</v>
      </c>
      <c r="B1456" t="s">
        <v>326</v>
      </c>
      <c r="C1456" t="s">
        <v>9</v>
      </c>
      <c r="D1456" t="s">
        <v>1197</v>
      </c>
    </row>
    <row r="1457" spans="1:4">
      <c r="A1457" t="s">
        <v>1498</v>
      </c>
      <c r="B1457" t="s">
        <v>355</v>
      </c>
      <c r="C1457" t="s">
        <v>9</v>
      </c>
      <c r="D1457" t="s">
        <v>1197</v>
      </c>
    </row>
    <row r="1458" spans="1:4">
      <c r="A1458" t="s">
        <v>1499</v>
      </c>
      <c r="B1458" t="s">
        <v>355</v>
      </c>
      <c r="C1458" t="s">
        <v>9</v>
      </c>
      <c r="D1458" t="s">
        <v>1197</v>
      </c>
    </row>
    <row r="1459" spans="1:4">
      <c r="A1459" t="s">
        <v>1500</v>
      </c>
      <c r="B1459" t="s">
        <v>355</v>
      </c>
      <c r="C1459" t="s">
        <v>9</v>
      </c>
      <c r="D1459" t="s">
        <v>1197</v>
      </c>
    </row>
    <row r="1460" spans="1:4">
      <c r="A1460" t="s">
        <v>1501</v>
      </c>
      <c r="B1460" t="s">
        <v>355</v>
      </c>
      <c r="C1460" t="s">
        <v>9</v>
      </c>
      <c r="D1460" t="s">
        <v>1197</v>
      </c>
    </row>
    <row r="1461" spans="1:4">
      <c r="A1461" t="s">
        <v>1502</v>
      </c>
      <c r="B1461" t="s">
        <v>355</v>
      </c>
      <c r="C1461" t="s">
        <v>9</v>
      </c>
      <c r="D1461" t="s">
        <v>1197</v>
      </c>
    </row>
    <row r="1462" spans="1:4">
      <c r="A1462" t="s">
        <v>1503</v>
      </c>
      <c r="B1462" t="s">
        <v>355</v>
      </c>
      <c r="C1462" t="s">
        <v>9</v>
      </c>
      <c r="D1462" t="s">
        <v>1197</v>
      </c>
    </row>
    <row r="1463" spans="1:4">
      <c r="A1463" t="s">
        <v>1504</v>
      </c>
      <c r="B1463" t="s">
        <v>355</v>
      </c>
      <c r="C1463" t="s">
        <v>9</v>
      </c>
      <c r="D1463" t="s">
        <v>1197</v>
      </c>
    </row>
    <row r="1464" spans="1:4">
      <c r="A1464" t="s">
        <v>1505</v>
      </c>
      <c r="B1464" t="s">
        <v>326</v>
      </c>
      <c r="C1464" t="s">
        <v>9</v>
      </c>
      <c r="D1464" t="s">
        <v>1197</v>
      </c>
    </row>
    <row r="1465" spans="1:4">
      <c r="A1465" t="s">
        <v>1506</v>
      </c>
      <c r="B1465" t="s">
        <v>326</v>
      </c>
      <c r="C1465" t="s">
        <v>9</v>
      </c>
      <c r="D1465" t="s">
        <v>1197</v>
      </c>
    </row>
    <row r="1466" spans="1:4">
      <c r="A1466" t="s">
        <v>1507</v>
      </c>
      <c r="B1466" t="s">
        <v>326</v>
      </c>
      <c r="C1466" t="s">
        <v>9</v>
      </c>
      <c r="D1466" t="s">
        <v>1197</v>
      </c>
    </row>
    <row r="1467" spans="1:4">
      <c r="A1467" t="s">
        <v>1508</v>
      </c>
      <c r="B1467" t="s">
        <v>326</v>
      </c>
      <c r="C1467" t="s">
        <v>9</v>
      </c>
      <c r="D1467" t="s">
        <v>1197</v>
      </c>
    </row>
    <row r="1468" spans="1:4">
      <c r="A1468" t="s">
        <v>1509</v>
      </c>
      <c r="B1468" t="s">
        <v>326</v>
      </c>
      <c r="C1468" t="s">
        <v>9</v>
      </c>
      <c r="D1468" t="s">
        <v>1197</v>
      </c>
    </row>
    <row r="1469" spans="1:4">
      <c r="A1469" t="s">
        <v>1510</v>
      </c>
      <c r="B1469" t="s">
        <v>326</v>
      </c>
      <c r="C1469" t="s">
        <v>9</v>
      </c>
      <c r="D1469" t="s">
        <v>1197</v>
      </c>
    </row>
    <row r="1470" spans="1:4">
      <c r="A1470" t="s">
        <v>1511</v>
      </c>
      <c r="B1470" t="s">
        <v>326</v>
      </c>
      <c r="C1470" t="s">
        <v>9</v>
      </c>
      <c r="D1470" t="s">
        <v>1197</v>
      </c>
    </row>
    <row r="1471" spans="1:4">
      <c r="A1471" t="s">
        <v>1512</v>
      </c>
      <c r="B1471" t="s">
        <v>326</v>
      </c>
      <c r="C1471" t="s">
        <v>9</v>
      </c>
      <c r="D1471" t="s">
        <v>1197</v>
      </c>
    </row>
    <row r="1472" spans="1:4">
      <c r="A1472" t="s">
        <v>1513</v>
      </c>
      <c r="B1472" t="s">
        <v>326</v>
      </c>
      <c r="C1472" t="s">
        <v>9</v>
      </c>
      <c r="D1472" t="s">
        <v>1197</v>
      </c>
    </row>
    <row r="1473" spans="1:4">
      <c r="A1473" t="s">
        <v>1514</v>
      </c>
      <c r="B1473" t="s">
        <v>326</v>
      </c>
      <c r="C1473" t="s">
        <v>9</v>
      </c>
      <c r="D1473" t="s">
        <v>1197</v>
      </c>
    </row>
    <row r="1474" spans="1:4">
      <c r="A1474" t="s">
        <v>1515</v>
      </c>
      <c r="B1474" t="s">
        <v>326</v>
      </c>
      <c r="C1474" t="s">
        <v>9</v>
      </c>
      <c r="D1474" t="s">
        <v>1197</v>
      </c>
    </row>
    <row r="1475" spans="1:4">
      <c r="A1475" t="s">
        <v>1516</v>
      </c>
      <c r="B1475" t="s">
        <v>326</v>
      </c>
      <c r="C1475" t="s">
        <v>9</v>
      </c>
      <c r="D1475" t="s">
        <v>1197</v>
      </c>
    </row>
    <row r="1476" spans="1:4">
      <c r="A1476" t="s">
        <v>1517</v>
      </c>
      <c r="B1476" t="s">
        <v>326</v>
      </c>
      <c r="C1476" t="s">
        <v>9</v>
      </c>
      <c r="D1476" t="s">
        <v>1197</v>
      </c>
    </row>
    <row r="1477" spans="1:4">
      <c r="A1477" t="s">
        <v>1518</v>
      </c>
      <c r="B1477" t="s">
        <v>355</v>
      </c>
      <c r="C1477" t="s">
        <v>9</v>
      </c>
      <c r="D1477" t="s">
        <v>1197</v>
      </c>
    </row>
    <row r="1478" spans="1:4">
      <c r="A1478" t="s">
        <v>1519</v>
      </c>
      <c r="B1478" t="s">
        <v>355</v>
      </c>
      <c r="C1478" t="s">
        <v>9</v>
      </c>
      <c r="D1478" t="s">
        <v>1197</v>
      </c>
    </row>
    <row r="1479" spans="1:4">
      <c r="A1479" t="s">
        <v>1520</v>
      </c>
      <c r="B1479" t="s">
        <v>355</v>
      </c>
      <c r="C1479" t="s">
        <v>9</v>
      </c>
      <c r="D1479" t="s">
        <v>1197</v>
      </c>
    </row>
    <row r="1480" spans="1:4">
      <c r="A1480" t="s">
        <v>1521</v>
      </c>
      <c r="B1480" t="s">
        <v>355</v>
      </c>
      <c r="C1480" t="s">
        <v>9</v>
      </c>
      <c r="D1480" t="s">
        <v>1197</v>
      </c>
    </row>
    <row r="1481" spans="1:4">
      <c r="A1481" t="s">
        <v>1522</v>
      </c>
      <c r="B1481" t="s">
        <v>355</v>
      </c>
      <c r="C1481" t="s">
        <v>9</v>
      </c>
      <c r="D1481" t="s">
        <v>1197</v>
      </c>
    </row>
    <row r="1482" spans="1:4">
      <c r="A1482" t="s">
        <v>1523</v>
      </c>
      <c r="B1482" t="s">
        <v>355</v>
      </c>
      <c r="C1482" t="s">
        <v>9</v>
      </c>
      <c r="D1482" t="s">
        <v>1197</v>
      </c>
    </row>
    <row r="1483" spans="1:4">
      <c r="A1483" t="s">
        <v>1524</v>
      </c>
      <c r="B1483" t="s">
        <v>326</v>
      </c>
      <c r="C1483" t="s">
        <v>9</v>
      </c>
      <c r="D1483" t="s">
        <v>1197</v>
      </c>
    </row>
    <row r="1484" spans="1:4">
      <c r="A1484" t="s">
        <v>1525</v>
      </c>
      <c r="B1484" t="s">
        <v>326</v>
      </c>
      <c r="C1484" t="s">
        <v>9</v>
      </c>
      <c r="D1484" t="s">
        <v>1197</v>
      </c>
    </row>
    <row r="1485" spans="1:4">
      <c r="A1485" t="s">
        <v>1526</v>
      </c>
      <c r="B1485" t="s">
        <v>326</v>
      </c>
      <c r="C1485" t="s">
        <v>9</v>
      </c>
      <c r="D1485" t="s">
        <v>1197</v>
      </c>
    </row>
    <row r="1486" spans="1:4">
      <c r="A1486" t="s">
        <v>1527</v>
      </c>
      <c r="B1486" t="s">
        <v>326</v>
      </c>
      <c r="C1486" t="s">
        <v>9</v>
      </c>
      <c r="D1486" t="s">
        <v>1197</v>
      </c>
    </row>
    <row r="1487" spans="1:4">
      <c r="A1487" t="s">
        <v>1528</v>
      </c>
      <c r="B1487" t="s">
        <v>326</v>
      </c>
      <c r="C1487" t="s">
        <v>9</v>
      </c>
      <c r="D1487" t="s">
        <v>1197</v>
      </c>
    </row>
    <row r="1488" spans="1:4">
      <c r="A1488" t="s">
        <v>1529</v>
      </c>
      <c r="B1488" t="s">
        <v>326</v>
      </c>
      <c r="C1488" t="s">
        <v>9</v>
      </c>
      <c r="D1488" t="s">
        <v>1197</v>
      </c>
    </row>
    <row r="1489" spans="1:4">
      <c r="A1489" t="s">
        <v>1530</v>
      </c>
      <c r="B1489" t="s">
        <v>355</v>
      </c>
      <c r="C1489" t="s">
        <v>9</v>
      </c>
      <c r="D1489" t="s">
        <v>1197</v>
      </c>
    </row>
    <row r="1490" spans="1:4">
      <c r="A1490" t="s">
        <v>1531</v>
      </c>
      <c r="B1490" t="s">
        <v>355</v>
      </c>
      <c r="C1490" t="s">
        <v>9</v>
      </c>
      <c r="D1490" t="s">
        <v>1197</v>
      </c>
    </row>
    <row r="1491" spans="1:4">
      <c r="A1491" t="s">
        <v>1532</v>
      </c>
      <c r="B1491" t="s">
        <v>355</v>
      </c>
      <c r="C1491" t="s">
        <v>9</v>
      </c>
      <c r="D1491" t="s">
        <v>1197</v>
      </c>
    </row>
    <row r="1492" spans="1:4">
      <c r="A1492" t="s">
        <v>1533</v>
      </c>
      <c r="B1492" t="s">
        <v>355</v>
      </c>
      <c r="C1492" t="s">
        <v>9</v>
      </c>
      <c r="D1492" t="s">
        <v>1197</v>
      </c>
    </row>
    <row r="1493" spans="1:4">
      <c r="A1493" t="s">
        <v>1534</v>
      </c>
      <c r="B1493" t="s">
        <v>355</v>
      </c>
      <c r="C1493" t="s">
        <v>9</v>
      </c>
      <c r="D1493" t="s">
        <v>1197</v>
      </c>
    </row>
    <row r="1494" spans="1:4">
      <c r="A1494" t="s">
        <v>1535</v>
      </c>
      <c r="B1494" t="s">
        <v>355</v>
      </c>
      <c r="C1494" t="s">
        <v>9</v>
      </c>
      <c r="D1494" t="s">
        <v>1197</v>
      </c>
    </row>
    <row r="1495" spans="1:4">
      <c r="A1495" t="s">
        <v>1536</v>
      </c>
      <c r="B1495" t="s">
        <v>355</v>
      </c>
      <c r="C1495" t="s">
        <v>9</v>
      </c>
      <c r="D1495" t="s">
        <v>1197</v>
      </c>
    </row>
    <row r="1496" spans="1:4">
      <c r="A1496" t="s">
        <v>1537</v>
      </c>
      <c r="B1496" t="s">
        <v>355</v>
      </c>
      <c r="C1496" t="s">
        <v>9</v>
      </c>
      <c r="D1496" t="s">
        <v>1197</v>
      </c>
    </row>
    <row r="1497" spans="1:4">
      <c r="A1497" t="s">
        <v>1538</v>
      </c>
      <c r="B1497" t="s">
        <v>355</v>
      </c>
      <c r="C1497" t="s">
        <v>9</v>
      </c>
      <c r="D1497" t="s">
        <v>1197</v>
      </c>
    </row>
    <row r="1498" spans="1:4">
      <c r="A1498" t="s">
        <v>1539</v>
      </c>
      <c r="B1498" t="s">
        <v>355</v>
      </c>
      <c r="C1498" t="s">
        <v>9</v>
      </c>
      <c r="D1498" t="s">
        <v>1197</v>
      </c>
    </row>
    <row r="1499" spans="1:4">
      <c r="A1499" t="s">
        <v>1540</v>
      </c>
      <c r="B1499" t="s">
        <v>355</v>
      </c>
      <c r="C1499" t="s">
        <v>9</v>
      </c>
      <c r="D1499" t="s">
        <v>1197</v>
      </c>
    </row>
    <row r="1500" spans="1:4">
      <c r="A1500" t="s">
        <v>1541</v>
      </c>
      <c r="B1500" t="s">
        <v>326</v>
      </c>
      <c r="C1500" t="s">
        <v>9</v>
      </c>
      <c r="D1500" t="s">
        <v>1197</v>
      </c>
    </row>
    <row r="1501" spans="1:4">
      <c r="A1501" t="s">
        <v>1542</v>
      </c>
      <c r="B1501" t="s">
        <v>326</v>
      </c>
      <c r="C1501" t="s">
        <v>9</v>
      </c>
      <c r="D1501" t="s">
        <v>1197</v>
      </c>
    </row>
    <row r="1502" spans="1:4">
      <c r="A1502" t="s">
        <v>1543</v>
      </c>
      <c r="B1502" t="s">
        <v>326</v>
      </c>
      <c r="C1502" t="s">
        <v>9</v>
      </c>
      <c r="D1502" t="s">
        <v>1197</v>
      </c>
    </row>
    <row r="1503" spans="1:4">
      <c r="A1503" t="s">
        <v>1544</v>
      </c>
      <c r="B1503" t="s">
        <v>326</v>
      </c>
      <c r="C1503" t="s">
        <v>9</v>
      </c>
      <c r="D1503" t="s">
        <v>1197</v>
      </c>
    </row>
    <row r="1504" spans="1:4">
      <c r="A1504" t="s">
        <v>1545</v>
      </c>
      <c r="B1504" t="s">
        <v>326</v>
      </c>
      <c r="C1504" t="s">
        <v>9</v>
      </c>
      <c r="D1504" t="s">
        <v>1197</v>
      </c>
    </row>
    <row r="1505" spans="1:4">
      <c r="A1505" t="s">
        <v>1546</v>
      </c>
      <c r="B1505" t="s">
        <v>326</v>
      </c>
      <c r="C1505" t="s">
        <v>9</v>
      </c>
      <c r="D1505" t="s">
        <v>1197</v>
      </c>
    </row>
    <row r="1506" spans="1:4">
      <c r="A1506" t="s">
        <v>1547</v>
      </c>
      <c r="B1506" t="s">
        <v>326</v>
      </c>
      <c r="C1506" t="s">
        <v>9</v>
      </c>
      <c r="D1506" t="s">
        <v>1197</v>
      </c>
    </row>
    <row r="1507" spans="1:4">
      <c r="A1507" t="s">
        <v>1548</v>
      </c>
      <c r="B1507" t="s">
        <v>355</v>
      </c>
      <c r="C1507" t="s">
        <v>9</v>
      </c>
      <c r="D1507" t="s">
        <v>1197</v>
      </c>
    </row>
    <row r="1508" spans="1:4">
      <c r="A1508" t="s">
        <v>1549</v>
      </c>
      <c r="B1508" t="s">
        <v>355</v>
      </c>
      <c r="C1508" t="s">
        <v>9</v>
      </c>
      <c r="D1508" t="s">
        <v>1197</v>
      </c>
    </row>
    <row r="1509" spans="1:4">
      <c r="A1509" t="s">
        <v>1550</v>
      </c>
      <c r="B1509" t="s">
        <v>355</v>
      </c>
      <c r="C1509" t="s">
        <v>9</v>
      </c>
      <c r="D1509" t="s">
        <v>1197</v>
      </c>
    </row>
    <row r="1510" spans="1:4">
      <c r="A1510" t="s">
        <v>1551</v>
      </c>
      <c r="B1510" t="s">
        <v>355</v>
      </c>
      <c r="C1510" t="s">
        <v>9</v>
      </c>
      <c r="D1510" t="s">
        <v>1197</v>
      </c>
    </row>
    <row r="1511" spans="1:4">
      <c r="A1511" t="s">
        <v>1552</v>
      </c>
      <c r="B1511" t="s">
        <v>355</v>
      </c>
      <c r="C1511" t="s">
        <v>9</v>
      </c>
      <c r="D1511" t="s">
        <v>1197</v>
      </c>
    </row>
    <row r="1512" spans="1:4">
      <c r="A1512" t="s">
        <v>1553</v>
      </c>
      <c r="B1512" t="s">
        <v>355</v>
      </c>
      <c r="C1512" t="s">
        <v>9</v>
      </c>
      <c r="D1512" t="s">
        <v>1197</v>
      </c>
    </row>
    <row r="1513" spans="1:4">
      <c r="A1513" t="s">
        <v>1554</v>
      </c>
      <c r="B1513" t="s">
        <v>355</v>
      </c>
      <c r="C1513" t="s">
        <v>9</v>
      </c>
      <c r="D1513" t="s">
        <v>1197</v>
      </c>
    </row>
    <row r="1514" spans="1:4">
      <c r="A1514" t="s">
        <v>1555</v>
      </c>
      <c r="B1514" t="s">
        <v>355</v>
      </c>
      <c r="C1514" t="s">
        <v>9</v>
      </c>
      <c r="D1514" t="s">
        <v>1197</v>
      </c>
    </row>
    <row r="1515" spans="1:4">
      <c r="A1515" t="s">
        <v>1556</v>
      </c>
      <c r="B1515" t="s">
        <v>355</v>
      </c>
      <c r="C1515" t="s">
        <v>9</v>
      </c>
      <c r="D1515" t="s">
        <v>1197</v>
      </c>
    </row>
    <row r="1516" spans="1:4">
      <c r="A1516" t="s">
        <v>1557</v>
      </c>
      <c r="B1516" t="s">
        <v>355</v>
      </c>
      <c r="C1516" t="s">
        <v>9</v>
      </c>
      <c r="D1516" t="s">
        <v>1197</v>
      </c>
    </row>
    <row r="1517" spans="1:4">
      <c r="A1517" t="s">
        <v>1558</v>
      </c>
      <c r="B1517" t="s">
        <v>355</v>
      </c>
      <c r="C1517" t="s">
        <v>9</v>
      </c>
      <c r="D1517" t="s">
        <v>1197</v>
      </c>
    </row>
    <row r="1518" spans="1:4">
      <c r="A1518" t="s">
        <v>1559</v>
      </c>
      <c r="B1518" t="s">
        <v>355</v>
      </c>
      <c r="C1518" t="s">
        <v>9</v>
      </c>
      <c r="D1518" t="s">
        <v>1197</v>
      </c>
    </row>
    <row r="1519" spans="1:4">
      <c r="A1519" t="s">
        <v>1560</v>
      </c>
      <c r="B1519" t="s">
        <v>355</v>
      </c>
      <c r="C1519" t="s">
        <v>9</v>
      </c>
      <c r="D1519" t="s">
        <v>1197</v>
      </c>
    </row>
    <row r="1520" spans="1:4">
      <c r="A1520" t="s">
        <v>1561</v>
      </c>
      <c r="B1520" t="s">
        <v>355</v>
      </c>
      <c r="C1520" t="s">
        <v>9</v>
      </c>
      <c r="D1520" t="s">
        <v>1197</v>
      </c>
    </row>
    <row r="1521" spans="1:4">
      <c r="A1521" t="s">
        <v>1562</v>
      </c>
      <c r="B1521" t="s">
        <v>417</v>
      </c>
      <c r="C1521" t="s">
        <v>9</v>
      </c>
      <c r="D1521" t="s">
        <v>1197</v>
      </c>
    </row>
    <row r="1522" spans="1:4">
      <c r="A1522" t="s">
        <v>1563</v>
      </c>
      <c r="B1522" t="s">
        <v>417</v>
      </c>
      <c r="C1522" t="s">
        <v>9</v>
      </c>
      <c r="D1522" t="s">
        <v>1197</v>
      </c>
    </row>
    <row r="1523" spans="1:4">
      <c r="A1523" t="s">
        <v>1564</v>
      </c>
      <c r="B1523" t="s">
        <v>417</v>
      </c>
      <c r="C1523" t="s">
        <v>9</v>
      </c>
      <c r="D1523" t="s">
        <v>1197</v>
      </c>
    </row>
    <row r="1524" spans="1:4">
      <c r="A1524" t="s">
        <v>1565</v>
      </c>
      <c r="B1524" t="s">
        <v>417</v>
      </c>
      <c r="C1524" t="s">
        <v>9</v>
      </c>
      <c r="D1524" t="s">
        <v>1197</v>
      </c>
    </row>
    <row r="1525" spans="1:4">
      <c r="A1525" t="s">
        <v>1566</v>
      </c>
      <c r="B1525" t="s">
        <v>417</v>
      </c>
      <c r="C1525" t="s">
        <v>9</v>
      </c>
      <c r="D1525" t="s">
        <v>1197</v>
      </c>
    </row>
    <row r="1526" spans="1:4">
      <c r="A1526" t="s">
        <v>1567</v>
      </c>
      <c r="B1526" t="s">
        <v>417</v>
      </c>
      <c r="C1526" t="s">
        <v>9</v>
      </c>
      <c r="D1526" t="s">
        <v>1197</v>
      </c>
    </row>
    <row r="1527" spans="1:4">
      <c r="A1527" t="s">
        <v>1568</v>
      </c>
      <c r="B1527" t="s">
        <v>417</v>
      </c>
      <c r="C1527" t="s">
        <v>9</v>
      </c>
      <c r="D1527" t="s">
        <v>1197</v>
      </c>
    </row>
    <row r="1528" spans="1:4">
      <c r="A1528" t="s">
        <v>1569</v>
      </c>
      <c r="B1528" t="s">
        <v>417</v>
      </c>
      <c r="C1528" t="s">
        <v>9</v>
      </c>
      <c r="D1528" t="s">
        <v>1197</v>
      </c>
    </row>
    <row r="1529" spans="1:4">
      <c r="A1529" t="s">
        <v>1570</v>
      </c>
      <c r="B1529" t="s">
        <v>417</v>
      </c>
      <c r="C1529" t="s">
        <v>9</v>
      </c>
      <c r="D1529" t="s">
        <v>1197</v>
      </c>
    </row>
    <row r="1530" spans="1:4">
      <c r="A1530" t="s">
        <v>1571</v>
      </c>
      <c r="B1530" t="s">
        <v>417</v>
      </c>
      <c r="C1530" t="s">
        <v>9</v>
      </c>
      <c r="D1530" t="s">
        <v>1197</v>
      </c>
    </row>
    <row r="1531" spans="1:4">
      <c r="A1531" t="s">
        <v>1572</v>
      </c>
      <c r="B1531" t="s">
        <v>417</v>
      </c>
      <c r="C1531" t="s">
        <v>9</v>
      </c>
      <c r="D1531" t="s">
        <v>1197</v>
      </c>
    </row>
    <row r="1532" spans="1:4">
      <c r="A1532" t="s">
        <v>1573</v>
      </c>
      <c r="B1532" t="s">
        <v>417</v>
      </c>
      <c r="C1532" t="s">
        <v>9</v>
      </c>
      <c r="D1532" t="s">
        <v>1197</v>
      </c>
    </row>
    <row r="1533" spans="1:4">
      <c r="A1533" t="s">
        <v>1574</v>
      </c>
      <c r="B1533" t="s">
        <v>417</v>
      </c>
      <c r="C1533" t="s">
        <v>9</v>
      </c>
      <c r="D1533" t="s">
        <v>1197</v>
      </c>
    </row>
    <row r="1534" spans="1:4">
      <c r="A1534" t="s">
        <v>1575</v>
      </c>
      <c r="B1534" t="s">
        <v>417</v>
      </c>
      <c r="C1534" t="s">
        <v>9</v>
      </c>
      <c r="D1534" t="s">
        <v>1197</v>
      </c>
    </row>
    <row r="1535" spans="1:4">
      <c r="A1535" t="s">
        <v>1576</v>
      </c>
      <c r="B1535" t="s">
        <v>417</v>
      </c>
      <c r="C1535" t="s">
        <v>9</v>
      </c>
      <c r="D1535" t="s">
        <v>1197</v>
      </c>
    </row>
    <row r="1536" spans="1:4">
      <c r="A1536" t="s">
        <v>1577</v>
      </c>
      <c r="B1536" t="s">
        <v>417</v>
      </c>
      <c r="C1536" t="s">
        <v>9</v>
      </c>
      <c r="D1536" t="s">
        <v>1197</v>
      </c>
    </row>
    <row r="1537" spans="1:4">
      <c r="A1537" t="s">
        <v>1578</v>
      </c>
      <c r="B1537" t="s">
        <v>417</v>
      </c>
      <c r="C1537" t="s">
        <v>9</v>
      </c>
      <c r="D1537" t="s">
        <v>1197</v>
      </c>
    </row>
    <row r="1538" spans="1:4">
      <c r="A1538" t="s">
        <v>1579</v>
      </c>
      <c r="B1538" t="s">
        <v>417</v>
      </c>
      <c r="C1538" t="s">
        <v>9</v>
      </c>
      <c r="D1538" t="s">
        <v>1197</v>
      </c>
    </row>
    <row r="1539" spans="1:4">
      <c r="A1539" t="s">
        <v>1580</v>
      </c>
      <c r="B1539" t="s">
        <v>417</v>
      </c>
      <c r="C1539" t="s">
        <v>9</v>
      </c>
      <c r="D1539" t="s">
        <v>1197</v>
      </c>
    </row>
    <row r="1540" spans="1:4">
      <c r="A1540" t="s">
        <v>1581</v>
      </c>
      <c r="B1540" t="s">
        <v>417</v>
      </c>
      <c r="C1540" t="s">
        <v>9</v>
      </c>
      <c r="D1540" t="s">
        <v>1197</v>
      </c>
    </row>
    <row r="1541" spans="1:4">
      <c r="A1541" t="s">
        <v>1582</v>
      </c>
      <c r="B1541" t="s">
        <v>417</v>
      </c>
      <c r="C1541" t="s">
        <v>9</v>
      </c>
      <c r="D1541" t="s">
        <v>1197</v>
      </c>
    </row>
    <row r="1542" spans="1:4">
      <c r="A1542" t="s">
        <v>1583</v>
      </c>
      <c r="B1542" t="s">
        <v>417</v>
      </c>
      <c r="C1542" t="s">
        <v>9</v>
      </c>
      <c r="D1542" t="s">
        <v>1197</v>
      </c>
    </row>
    <row r="1543" spans="1:4">
      <c r="A1543" t="s">
        <v>1584</v>
      </c>
      <c r="B1543" t="s">
        <v>417</v>
      </c>
      <c r="C1543" t="s">
        <v>9</v>
      </c>
      <c r="D1543" t="s">
        <v>1197</v>
      </c>
    </row>
    <row r="1544" spans="1:4">
      <c r="A1544" t="s">
        <v>1585</v>
      </c>
      <c r="B1544" t="s">
        <v>417</v>
      </c>
      <c r="C1544" t="s">
        <v>9</v>
      </c>
      <c r="D1544" t="s">
        <v>1197</v>
      </c>
    </row>
    <row r="1545" spans="1:4">
      <c r="A1545" t="s">
        <v>1586</v>
      </c>
      <c r="B1545" t="s">
        <v>417</v>
      </c>
      <c r="C1545" t="s">
        <v>9</v>
      </c>
      <c r="D1545" t="s">
        <v>1197</v>
      </c>
    </row>
    <row r="1546" spans="1:4">
      <c r="A1546" t="s">
        <v>1587</v>
      </c>
      <c r="B1546" t="s">
        <v>417</v>
      </c>
      <c r="C1546" t="s">
        <v>9</v>
      </c>
      <c r="D1546" t="s">
        <v>1197</v>
      </c>
    </row>
    <row r="1547" spans="1:4">
      <c r="A1547" t="s">
        <v>1588</v>
      </c>
      <c r="B1547" t="s">
        <v>417</v>
      </c>
      <c r="C1547" t="s">
        <v>9</v>
      </c>
      <c r="D1547" t="s">
        <v>1197</v>
      </c>
    </row>
    <row r="1548" spans="1:4">
      <c r="A1548" t="s">
        <v>1589</v>
      </c>
      <c r="B1548" t="s">
        <v>417</v>
      </c>
      <c r="C1548" t="s">
        <v>9</v>
      </c>
      <c r="D1548" t="s">
        <v>1197</v>
      </c>
    </row>
    <row r="1549" spans="1:4">
      <c r="A1549" t="s">
        <v>1590</v>
      </c>
      <c r="B1549" t="s">
        <v>417</v>
      </c>
      <c r="C1549" t="s">
        <v>9</v>
      </c>
      <c r="D1549" t="s">
        <v>1197</v>
      </c>
    </row>
    <row r="1550" spans="1:4">
      <c r="A1550" t="s">
        <v>1591</v>
      </c>
      <c r="B1550" t="s">
        <v>417</v>
      </c>
      <c r="C1550" t="s">
        <v>9</v>
      </c>
      <c r="D1550" t="s">
        <v>1197</v>
      </c>
    </row>
    <row r="1551" spans="1:4">
      <c r="A1551" t="s">
        <v>1592</v>
      </c>
      <c r="B1551" t="s">
        <v>417</v>
      </c>
      <c r="C1551" t="s">
        <v>9</v>
      </c>
      <c r="D1551" t="s">
        <v>1197</v>
      </c>
    </row>
    <row r="1552" spans="1:4">
      <c r="A1552" t="s">
        <v>1593</v>
      </c>
      <c r="B1552" t="s">
        <v>417</v>
      </c>
      <c r="C1552" t="s">
        <v>9</v>
      </c>
      <c r="D1552" t="s">
        <v>1197</v>
      </c>
    </row>
    <row r="1553" spans="1:4">
      <c r="A1553" t="s">
        <v>1594</v>
      </c>
      <c r="B1553" t="s">
        <v>417</v>
      </c>
      <c r="C1553" t="s">
        <v>9</v>
      </c>
      <c r="D1553" t="s">
        <v>1197</v>
      </c>
    </row>
    <row r="1554" spans="1:4">
      <c r="A1554" t="s">
        <v>1595</v>
      </c>
      <c r="B1554" t="s">
        <v>417</v>
      </c>
      <c r="C1554" t="s">
        <v>9</v>
      </c>
      <c r="D1554" t="s">
        <v>1197</v>
      </c>
    </row>
    <row r="1555" spans="1:4">
      <c r="A1555" t="s">
        <v>1596</v>
      </c>
      <c r="B1555" t="s">
        <v>417</v>
      </c>
      <c r="C1555" t="s">
        <v>9</v>
      </c>
      <c r="D1555" t="s">
        <v>1197</v>
      </c>
    </row>
    <row r="1556" spans="1:4">
      <c r="A1556" t="s">
        <v>1597</v>
      </c>
      <c r="B1556" t="s">
        <v>417</v>
      </c>
      <c r="C1556" t="s">
        <v>9</v>
      </c>
      <c r="D1556" t="s">
        <v>1197</v>
      </c>
    </row>
    <row r="1557" spans="1:4">
      <c r="A1557" t="s">
        <v>1598</v>
      </c>
      <c r="B1557" t="s">
        <v>461</v>
      </c>
      <c r="C1557" t="s">
        <v>9</v>
      </c>
      <c r="D1557" t="s">
        <v>1197</v>
      </c>
    </row>
    <row r="1558" spans="1:4">
      <c r="A1558" t="s">
        <v>1599</v>
      </c>
      <c r="B1558" t="s">
        <v>461</v>
      </c>
      <c r="C1558" t="s">
        <v>9</v>
      </c>
      <c r="D1558" t="s">
        <v>1197</v>
      </c>
    </row>
    <row r="1559" spans="1:4">
      <c r="A1559" t="s">
        <v>1600</v>
      </c>
      <c r="B1559" t="s">
        <v>461</v>
      </c>
      <c r="C1559" t="s">
        <v>9</v>
      </c>
      <c r="D1559" t="s">
        <v>1197</v>
      </c>
    </row>
    <row r="1560" spans="1:4">
      <c r="A1560" t="s">
        <v>1601</v>
      </c>
      <c r="B1560" t="s">
        <v>461</v>
      </c>
      <c r="C1560" t="s">
        <v>9</v>
      </c>
      <c r="D1560" t="s">
        <v>1197</v>
      </c>
    </row>
    <row r="1561" spans="1:4">
      <c r="A1561" t="s">
        <v>1602</v>
      </c>
      <c r="B1561" t="s">
        <v>461</v>
      </c>
      <c r="C1561" t="s">
        <v>9</v>
      </c>
      <c r="D1561" t="s">
        <v>1197</v>
      </c>
    </row>
    <row r="1562" spans="1:4">
      <c r="A1562" t="s">
        <v>1603</v>
      </c>
      <c r="B1562" t="s">
        <v>461</v>
      </c>
      <c r="C1562" t="s">
        <v>9</v>
      </c>
      <c r="D1562" t="s">
        <v>1197</v>
      </c>
    </row>
    <row r="1563" spans="1:4">
      <c r="A1563" t="s">
        <v>1604</v>
      </c>
      <c r="B1563" t="s">
        <v>461</v>
      </c>
      <c r="C1563" t="s">
        <v>9</v>
      </c>
      <c r="D1563" t="s">
        <v>1197</v>
      </c>
    </row>
    <row r="1564" spans="1:4">
      <c r="A1564" t="s">
        <v>1605</v>
      </c>
      <c r="B1564" t="s">
        <v>461</v>
      </c>
      <c r="C1564" t="s">
        <v>9</v>
      </c>
      <c r="D1564" t="s">
        <v>1197</v>
      </c>
    </row>
    <row r="1565" spans="1:4">
      <c r="A1565" t="s">
        <v>1606</v>
      </c>
      <c r="B1565" t="s">
        <v>461</v>
      </c>
      <c r="C1565" t="s">
        <v>9</v>
      </c>
      <c r="D1565" t="s">
        <v>1197</v>
      </c>
    </row>
    <row r="1566" spans="1:4">
      <c r="A1566" t="s">
        <v>1607</v>
      </c>
      <c r="B1566" t="s">
        <v>461</v>
      </c>
      <c r="C1566" t="s">
        <v>9</v>
      </c>
      <c r="D1566" t="s">
        <v>1197</v>
      </c>
    </row>
    <row r="1567" spans="1:4">
      <c r="A1567" t="s">
        <v>1608</v>
      </c>
      <c r="B1567" t="s">
        <v>461</v>
      </c>
      <c r="C1567" t="s">
        <v>9</v>
      </c>
      <c r="D1567" t="s">
        <v>1197</v>
      </c>
    </row>
    <row r="1568" spans="1:4">
      <c r="A1568" t="s">
        <v>1609</v>
      </c>
      <c r="B1568" t="s">
        <v>461</v>
      </c>
      <c r="C1568" t="s">
        <v>9</v>
      </c>
      <c r="D1568" t="s">
        <v>1197</v>
      </c>
    </row>
    <row r="1569" spans="1:4">
      <c r="A1569" t="s">
        <v>1610</v>
      </c>
      <c r="B1569" t="s">
        <v>461</v>
      </c>
      <c r="C1569" t="s">
        <v>9</v>
      </c>
      <c r="D1569" t="s">
        <v>1197</v>
      </c>
    </row>
    <row r="1570" spans="1:4">
      <c r="A1570" t="s">
        <v>1611</v>
      </c>
      <c r="B1570" t="s">
        <v>461</v>
      </c>
      <c r="C1570" t="s">
        <v>9</v>
      </c>
      <c r="D1570" t="s">
        <v>1197</v>
      </c>
    </row>
    <row r="1571" spans="1:4">
      <c r="A1571" t="s">
        <v>1612</v>
      </c>
      <c r="B1571" t="s">
        <v>461</v>
      </c>
      <c r="C1571" t="s">
        <v>9</v>
      </c>
      <c r="D1571" t="s">
        <v>1197</v>
      </c>
    </row>
    <row r="1572" spans="1:4">
      <c r="A1572" t="s">
        <v>1613</v>
      </c>
      <c r="B1572" t="s">
        <v>461</v>
      </c>
      <c r="C1572" t="s">
        <v>9</v>
      </c>
      <c r="D1572" t="s">
        <v>1197</v>
      </c>
    </row>
    <row r="1573" spans="1:4">
      <c r="A1573" t="s">
        <v>1614</v>
      </c>
      <c r="B1573" t="s">
        <v>461</v>
      </c>
      <c r="C1573" t="s">
        <v>9</v>
      </c>
      <c r="D1573" t="s">
        <v>1197</v>
      </c>
    </row>
    <row r="1574" spans="1:4">
      <c r="A1574" t="s">
        <v>1615</v>
      </c>
      <c r="B1574" t="s">
        <v>461</v>
      </c>
      <c r="C1574" t="s">
        <v>9</v>
      </c>
      <c r="D1574" t="s">
        <v>1197</v>
      </c>
    </row>
    <row r="1575" spans="1:4">
      <c r="A1575" t="s">
        <v>1616</v>
      </c>
      <c r="B1575" t="s">
        <v>461</v>
      </c>
      <c r="C1575" t="s">
        <v>9</v>
      </c>
      <c r="D1575" t="s">
        <v>1197</v>
      </c>
    </row>
    <row r="1576" spans="1:4">
      <c r="A1576" t="s">
        <v>1617</v>
      </c>
      <c r="B1576" t="s">
        <v>461</v>
      </c>
      <c r="C1576" t="s">
        <v>9</v>
      </c>
      <c r="D1576" t="s">
        <v>1197</v>
      </c>
    </row>
    <row r="1577" spans="1:4">
      <c r="A1577" t="s">
        <v>1618</v>
      </c>
      <c r="B1577" t="s">
        <v>461</v>
      </c>
      <c r="C1577" t="s">
        <v>9</v>
      </c>
      <c r="D1577" t="s">
        <v>1197</v>
      </c>
    </row>
    <row r="1578" spans="1:4">
      <c r="A1578" t="s">
        <v>1619</v>
      </c>
      <c r="B1578" t="s">
        <v>461</v>
      </c>
      <c r="C1578" t="s">
        <v>9</v>
      </c>
      <c r="D1578" t="s">
        <v>1197</v>
      </c>
    </row>
    <row r="1579" spans="1:4">
      <c r="A1579" t="s">
        <v>1620</v>
      </c>
      <c r="B1579" t="s">
        <v>461</v>
      </c>
      <c r="C1579" t="s">
        <v>9</v>
      </c>
      <c r="D1579" t="s">
        <v>1197</v>
      </c>
    </row>
    <row r="1580" spans="1:4">
      <c r="A1580" t="s">
        <v>1621</v>
      </c>
      <c r="B1580" t="s">
        <v>461</v>
      </c>
      <c r="C1580" t="s">
        <v>9</v>
      </c>
      <c r="D1580" t="s">
        <v>1197</v>
      </c>
    </row>
    <row r="1581" spans="1:4">
      <c r="A1581" t="s">
        <v>1622</v>
      </c>
      <c r="B1581" t="s">
        <v>461</v>
      </c>
      <c r="C1581" t="s">
        <v>9</v>
      </c>
      <c r="D1581" t="s">
        <v>1197</v>
      </c>
    </row>
    <row r="1582" spans="1:4">
      <c r="A1582" t="s">
        <v>1623</v>
      </c>
      <c r="B1582" t="s">
        <v>461</v>
      </c>
      <c r="C1582" t="s">
        <v>9</v>
      </c>
      <c r="D1582" t="s">
        <v>1197</v>
      </c>
    </row>
    <row r="1583" spans="1:4">
      <c r="A1583" t="s">
        <v>1624</v>
      </c>
      <c r="B1583" t="s">
        <v>461</v>
      </c>
      <c r="C1583" t="s">
        <v>9</v>
      </c>
      <c r="D1583" t="s">
        <v>1197</v>
      </c>
    </row>
    <row r="1584" spans="1:4">
      <c r="A1584" t="s">
        <v>1625</v>
      </c>
      <c r="B1584" t="s">
        <v>461</v>
      </c>
      <c r="C1584" t="s">
        <v>9</v>
      </c>
      <c r="D1584" t="s">
        <v>1197</v>
      </c>
    </row>
    <row r="1585" spans="1:4">
      <c r="A1585" t="s">
        <v>1626</v>
      </c>
      <c r="B1585" t="s">
        <v>492</v>
      </c>
      <c r="C1585" t="s">
        <v>15</v>
      </c>
      <c r="D1585" t="s">
        <v>1197</v>
      </c>
    </row>
    <row r="1586" spans="1:4">
      <c r="A1586" t="s">
        <v>1627</v>
      </c>
      <c r="B1586" t="s">
        <v>492</v>
      </c>
      <c r="C1586" t="s">
        <v>15</v>
      </c>
      <c r="D1586" t="s">
        <v>1197</v>
      </c>
    </row>
    <row r="1587" spans="1:4">
      <c r="A1587" t="s">
        <v>1628</v>
      </c>
      <c r="B1587" t="s">
        <v>492</v>
      </c>
      <c r="C1587" t="s">
        <v>15</v>
      </c>
      <c r="D1587" t="s">
        <v>1197</v>
      </c>
    </row>
    <row r="1588" spans="1:4">
      <c r="A1588" t="s">
        <v>1629</v>
      </c>
      <c r="B1588" t="s">
        <v>492</v>
      </c>
      <c r="C1588" t="s">
        <v>15</v>
      </c>
      <c r="D1588" t="s">
        <v>1197</v>
      </c>
    </row>
    <row r="1589" spans="1:4">
      <c r="A1589" t="s">
        <v>1630</v>
      </c>
      <c r="B1589" t="s">
        <v>492</v>
      </c>
      <c r="C1589" t="s">
        <v>15</v>
      </c>
      <c r="D1589" t="s">
        <v>1197</v>
      </c>
    </row>
    <row r="1590" spans="1:4">
      <c r="A1590" t="s">
        <v>1631</v>
      </c>
      <c r="B1590" t="s">
        <v>492</v>
      </c>
      <c r="C1590" t="s">
        <v>15</v>
      </c>
      <c r="D1590" t="s">
        <v>1197</v>
      </c>
    </row>
    <row r="1591" spans="1:4">
      <c r="A1591" t="s">
        <v>1632</v>
      </c>
      <c r="B1591" t="s">
        <v>492</v>
      </c>
      <c r="C1591" t="s">
        <v>15</v>
      </c>
      <c r="D1591" t="s">
        <v>1197</v>
      </c>
    </row>
    <row r="1592" spans="1:4">
      <c r="A1592" t="s">
        <v>1633</v>
      </c>
      <c r="B1592" t="s">
        <v>492</v>
      </c>
      <c r="C1592" t="s">
        <v>15</v>
      </c>
      <c r="D1592" t="s">
        <v>1197</v>
      </c>
    </row>
    <row r="1593" spans="1:4">
      <c r="A1593" t="s">
        <v>1634</v>
      </c>
      <c r="B1593" t="s">
        <v>492</v>
      </c>
      <c r="C1593" t="s">
        <v>15</v>
      </c>
      <c r="D1593" t="s">
        <v>1197</v>
      </c>
    </row>
    <row r="1594" spans="1:4">
      <c r="A1594" t="s">
        <v>1635</v>
      </c>
      <c r="B1594" t="s">
        <v>492</v>
      </c>
      <c r="C1594" t="s">
        <v>15</v>
      </c>
      <c r="D1594" t="s">
        <v>1197</v>
      </c>
    </row>
    <row r="1595" spans="1:4">
      <c r="A1595" t="s">
        <v>1636</v>
      </c>
      <c r="B1595" t="s">
        <v>492</v>
      </c>
      <c r="C1595" t="s">
        <v>15</v>
      </c>
      <c r="D1595" t="s">
        <v>1197</v>
      </c>
    </row>
    <row r="1596" spans="1:4">
      <c r="A1596" t="s">
        <v>1637</v>
      </c>
      <c r="B1596" t="s">
        <v>492</v>
      </c>
      <c r="C1596" t="s">
        <v>15</v>
      </c>
      <c r="D1596" t="s">
        <v>1197</v>
      </c>
    </row>
    <row r="1597" spans="1:4">
      <c r="A1597" t="s">
        <v>1638</v>
      </c>
      <c r="B1597" t="s">
        <v>492</v>
      </c>
      <c r="C1597" t="s">
        <v>15</v>
      </c>
      <c r="D1597" t="s">
        <v>1197</v>
      </c>
    </row>
    <row r="1598" spans="1:4">
      <c r="A1598" t="s">
        <v>1639</v>
      </c>
      <c r="B1598" t="s">
        <v>492</v>
      </c>
      <c r="C1598" t="s">
        <v>15</v>
      </c>
      <c r="D1598" t="s">
        <v>1197</v>
      </c>
    </row>
    <row r="1599" spans="1:4">
      <c r="A1599" t="s">
        <v>1640</v>
      </c>
      <c r="B1599" t="s">
        <v>492</v>
      </c>
      <c r="C1599" t="s">
        <v>15</v>
      </c>
      <c r="D1599" t="s">
        <v>1197</v>
      </c>
    </row>
    <row r="1600" spans="1:4">
      <c r="A1600" t="s">
        <v>1641</v>
      </c>
      <c r="B1600" t="s">
        <v>492</v>
      </c>
      <c r="C1600" t="s">
        <v>15</v>
      </c>
      <c r="D1600" t="s">
        <v>1197</v>
      </c>
    </row>
    <row r="1601" spans="1:4">
      <c r="A1601" t="s">
        <v>1642</v>
      </c>
      <c r="B1601" t="s">
        <v>492</v>
      </c>
      <c r="C1601" t="s">
        <v>15</v>
      </c>
      <c r="D1601" t="s">
        <v>1197</v>
      </c>
    </row>
    <row r="1602" spans="1:4">
      <c r="A1602" t="s">
        <v>1643</v>
      </c>
      <c r="B1602" t="s">
        <v>492</v>
      </c>
      <c r="C1602" t="s">
        <v>15</v>
      </c>
      <c r="D1602" t="s">
        <v>1197</v>
      </c>
    </row>
    <row r="1603" spans="1:4">
      <c r="A1603" t="s">
        <v>1644</v>
      </c>
      <c r="B1603" t="s">
        <v>492</v>
      </c>
      <c r="C1603" t="s">
        <v>15</v>
      </c>
      <c r="D1603" t="s">
        <v>1197</v>
      </c>
    </row>
    <row r="1604" spans="1:4">
      <c r="A1604" t="s">
        <v>1645</v>
      </c>
      <c r="B1604" t="s">
        <v>492</v>
      </c>
      <c r="C1604" t="s">
        <v>15</v>
      </c>
      <c r="D1604" t="s">
        <v>1197</v>
      </c>
    </row>
    <row r="1605" spans="1:4">
      <c r="A1605" t="s">
        <v>1646</v>
      </c>
      <c r="B1605" t="s">
        <v>492</v>
      </c>
      <c r="C1605" t="s">
        <v>15</v>
      </c>
      <c r="D1605" t="s">
        <v>1197</v>
      </c>
    </row>
    <row r="1606" spans="1:4">
      <c r="A1606" t="s">
        <v>1647</v>
      </c>
      <c r="B1606" t="s">
        <v>492</v>
      </c>
      <c r="C1606" t="s">
        <v>15</v>
      </c>
      <c r="D1606" t="s">
        <v>1197</v>
      </c>
    </row>
    <row r="1607" spans="1:4">
      <c r="A1607" t="s">
        <v>1648</v>
      </c>
      <c r="B1607" t="s">
        <v>492</v>
      </c>
      <c r="C1607" t="s">
        <v>15</v>
      </c>
      <c r="D1607" t="s">
        <v>1197</v>
      </c>
    </row>
    <row r="1608" spans="1:4">
      <c r="A1608" t="s">
        <v>1649</v>
      </c>
      <c r="B1608" t="s">
        <v>492</v>
      </c>
      <c r="C1608" t="s">
        <v>15</v>
      </c>
      <c r="D1608" t="s">
        <v>1197</v>
      </c>
    </row>
    <row r="1609" spans="1:4">
      <c r="A1609" t="s">
        <v>1650</v>
      </c>
      <c r="B1609" t="s">
        <v>492</v>
      </c>
      <c r="C1609" t="s">
        <v>15</v>
      </c>
      <c r="D1609" t="s">
        <v>1197</v>
      </c>
    </row>
    <row r="1610" spans="1:4">
      <c r="A1610" t="s">
        <v>1651</v>
      </c>
      <c r="B1610" t="s">
        <v>492</v>
      </c>
      <c r="C1610" t="s">
        <v>15</v>
      </c>
      <c r="D1610" t="s">
        <v>1197</v>
      </c>
    </row>
    <row r="1611" spans="1:4">
      <c r="A1611" t="s">
        <v>1652</v>
      </c>
      <c r="B1611" t="s">
        <v>492</v>
      </c>
      <c r="C1611" t="s">
        <v>15</v>
      </c>
      <c r="D1611" t="s">
        <v>1197</v>
      </c>
    </row>
    <row r="1612" spans="1:4">
      <c r="A1612" t="s">
        <v>1653</v>
      </c>
      <c r="B1612" t="s">
        <v>492</v>
      </c>
      <c r="C1612" t="s">
        <v>15</v>
      </c>
      <c r="D1612" t="s">
        <v>1197</v>
      </c>
    </row>
    <row r="1613" spans="1:4">
      <c r="A1613" t="s">
        <v>1654</v>
      </c>
      <c r="B1613" t="s">
        <v>492</v>
      </c>
      <c r="C1613" t="s">
        <v>15</v>
      </c>
      <c r="D1613" t="s">
        <v>1197</v>
      </c>
    </row>
    <row r="1614" spans="1:4">
      <c r="A1614" t="s">
        <v>1655</v>
      </c>
      <c r="B1614" t="s">
        <v>492</v>
      </c>
      <c r="C1614" t="s">
        <v>15</v>
      </c>
      <c r="D1614" t="s">
        <v>1197</v>
      </c>
    </row>
    <row r="1615" spans="1:4">
      <c r="A1615" t="s">
        <v>1656</v>
      </c>
      <c r="B1615" t="s">
        <v>492</v>
      </c>
      <c r="C1615" t="s">
        <v>15</v>
      </c>
      <c r="D1615" t="s">
        <v>1197</v>
      </c>
    </row>
    <row r="1616" spans="1:4">
      <c r="A1616" t="s">
        <v>1657</v>
      </c>
      <c r="B1616" t="s">
        <v>492</v>
      </c>
      <c r="C1616" t="s">
        <v>15</v>
      </c>
      <c r="D1616" t="s">
        <v>1197</v>
      </c>
    </row>
    <row r="1617" spans="1:4">
      <c r="A1617" t="s">
        <v>1658</v>
      </c>
      <c r="B1617" t="s">
        <v>492</v>
      </c>
      <c r="C1617" t="s">
        <v>15</v>
      </c>
      <c r="D1617" t="s">
        <v>1197</v>
      </c>
    </row>
    <row r="1618" spans="1:4">
      <c r="A1618" t="s">
        <v>1659</v>
      </c>
      <c r="B1618" t="s">
        <v>492</v>
      </c>
      <c r="C1618" t="s">
        <v>15</v>
      </c>
      <c r="D1618" t="s">
        <v>1197</v>
      </c>
    </row>
    <row r="1619" spans="1:4">
      <c r="A1619" t="s">
        <v>1660</v>
      </c>
      <c r="B1619" t="s">
        <v>492</v>
      </c>
      <c r="C1619" t="s">
        <v>15</v>
      </c>
      <c r="D1619" t="s">
        <v>1197</v>
      </c>
    </row>
    <row r="1620" spans="1:4">
      <c r="A1620" t="s">
        <v>1661</v>
      </c>
      <c r="B1620" t="s">
        <v>492</v>
      </c>
      <c r="C1620" t="s">
        <v>15</v>
      </c>
      <c r="D1620" t="s">
        <v>1197</v>
      </c>
    </row>
    <row r="1621" spans="1:4">
      <c r="A1621" t="s">
        <v>1662</v>
      </c>
      <c r="B1621" t="s">
        <v>492</v>
      </c>
      <c r="C1621" t="s">
        <v>15</v>
      </c>
      <c r="D1621" t="s">
        <v>1197</v>
      </c>
    </row>
    <row r="1622" spans="1:4">
      <c r="A1622" t="s">
        <v>1663</v>
      </c>
      <c r="B1622" t="s">
        <v>492</v>
      </c>
      <c r="C1622" t="s">
        <v>15</v>
      </c>
      <c r="D1622" t="s">
        <v>1197</v>
      </c>
    </row>
    <row r="1623" spans="1:4">
      <c r="A1623" t="s">
        <v>1664</v>
      </c>
      <c r="B1623" t="s">
        <v>492</v>
      </c>
      <c r="C1623" t="s">
        <v>15</v>
      </c>
      <c r="D1623" t="s">
        <v>1197</v>
      </c>
    </row>
    <row r="1624" spans="1:4">
      <c r="A1624" t="s">
        <v>1665</v>
      </c>
      <c r="B1624" t="s">
        <v>492</v>
      </c>
      <c r="C1624" t="s">
        <v>15</v>
      </c>
      <c r="D1624" t="s">
        <v>1197</v>
      </c>
    </row>
    <row r="1625" spans="1:4">
      <c r="A1625" t="s">
        <v>1666</v>
      </c>
      <c r="B1625" t="s">
        <v>492</v>
      </c>
      <c r="C1625" t="s">
        <v>15</v>
      </c>
      <c r="D1625" t="s">
        <v>1197</v>
      </c>
    </row>
    <row r="1626" spans="1:4">
      <c r="A1626" t="s">
        <v>1667</v>
      </c>
      <c r="B1626" t="s">
        <v>492</v>
      </c>
      <c r="C1626" t="s">
        <v>15</v>
      </c>
      <c r="D1626" t="s">
        <v>1197</v>
      </c>
    </row>
    <row r="1627" spans="1:4">
      <c r="A1627" t="s">
        <v>1668</v>
      </c>
      <c r="B1627" t="s">
        <v>492</v>
      </c>
      <c r="C1627" t="s">
        <v>15</v>
      </c>
      <c r="D1627" t="s">
        <v>1197</v>
      </c>
    </row>
    <row r="1628" spans="1:4">
      <c r="A1628" t="s">
        <v>1669</v>
      </c>
      <c r="B1628" t="s">
        <v>492</v>
      </c>
      <c r="C1628" t="s">
        <v>15</v>
      </c>
      <c r="D1628" t="s">
        <v>1197</v>
      </c>
    </row>
    <row r="1629" spans="1:4">
      <c r="A1629" t="s">
        <v>1670</v>
      </c>
      <c r="B1629" t="s">
        <v>492</v>
      </c>
      <c r="C1629" t="s">
        <v>15</v>
      </c>
      <c r="D1629" t="s">
        <v>1197</v>
      </c>
    </row>
    <row r="1630" spans="1:4">
      <c r="A1630" t="s">
        <v>1671</v>
      </c>
      <c r="B1630" t="s">
        <v>492</v>
      </c>
      <c r="C1630" t="s">
        <v>15</v>
      </c>
      <c r="D1630" t="s">
        <v>1197</v>
      </c>
    </row>
    <row r="1631" spans="1:4">
      <c r="A1631" t="s">
        <v>1672</v>
      </c>
      <c r="B1631" t="s">
        <v>492</v>
      </c>
      <c r="C1631" t="s">
        <v>15</v>
      </c>
      <c r="D1631" t="s">
        <v>1197</v>
      </c>
    </row>
    <row r="1632" spans="1:4">
      <c r="A1632" t="s">
        <v>1673</v>
      </c>
      <c r="B1632" t="s">
        <v>492</v>
      </c>
      <c r="C1632" t="s">
        <v>15</v>
      </c>
      <c r="D1632" t="s">
        <v>1197</v>
      </c>
    </row>
    <row r="1633" spans="1:4">
      <c r="A1633" t="s">
        <v>1674</v>
      </c>
      <c r="B1633" t="s">
        <v>544</v>
      </c>
      <c r="C1633" t="s">
        <v>15</v>
      </c>
      <c r="D1633" t="s">
        <v>1197</v>
      </c>
    </row>
    <row r="1634" spans="1:4">
      <c r="A1634" t="s">
        <v>1675</v>
      </c>
      <c r="B1634" t="s">
        <v>544</v>
      </c>
      <c r="C1634" t="s">
        <v>15</v>
      </c>
      <c r="D1634" t="s">
        <v>1197</v>
      </c>
    </row>
    <row r="1635" spans="1:4">
      <c r="A1635" t="s">
        <v>1676</v>
      </c>
      <c r="B1635" t="s">
        <v>544</v>
      </c>
      <c r="C1635" t="s">
        <v>15</v>
      </c>
      <c r="D1635" t="s">
        <v>1197</v>
      </c>
    </row>
    <row r="1636" spans="1:4">
      <c r="A1636" t="s">
        <v>1677</v>
      </c>
      <c r="B1636" t="s">
        <v>554</v>
      </c>
      <c r="C1636" t="s">
        <v>15</v>
      </c>
      <c r="D1636" t="s">
        <v>1197</v>
      </c>
    </row>
    <row r="1637" spans="1:4">
      <c r="A1637" t="s">
        <v>1678</v>
      </c>
      <c r="B1637" t="s">
        <v>544</v>
      </c>
      <c r="C1637" t="s">
        <v>15</v>
      </c>
      <c r="D1637" t="s">
        <v>1197</v>
      </c>
    </row>
    <row r="1638" spans="1:4">
      <c r="A1638" t="s">
        <v>1679</v>
      </c>
      <c r="B1638" t="s">
        <v>544</v>
      </c>
      <c r="C1638" t="s">
        <v>15</v>
      </c>
      <c r="D1638" t="s">
        <v>1197</v>
      </c>
    </row>
    <row r="1639" spans="1:4">
      <c r="A1639" t="s">
        <v>1680</v>
      </c>
      <c r="B1639" t="s">
        <v>554</v>
      </c>
      <c r="C1639" t="s">
        <v>15</v>
      </c>
      <c r="D1639" t="s">
        <v>1197</v>
      </c>
    </row>
    <row r="1640" spans="1:4">
      <c r="A1640" t="s">
        <v>1681</v>
      </c>
      <c r="B1640" t="s">
        <v>554</v>
      </c>
      <c r="C1640" t="s">
        <v>15</v>
      </c>
      <c r="D1640" t="s">
        <v>1197</v>
      </c>
    </row>
    <row r="1641" spans="1:4">
      <c r="A1641" t="s">
        <v>1682</v>
      </c>
      <c r="B1641" t="s">
        <v>554</v>
      </c>
      <c r="C1641" t="s">
        <v>15</v>
      </c>
      <c r="D1641" t="s">
        <v>1197</v>
      </c>
    </row>
    <row r="1642" spans="1:4">
      <c r="A1642" t="s">
        <v>1683</v>
      </c>
      <c r="B1642" t="s">
        <v>554</v>
      </c>
      <c r="C1642" t="s">
        <v>15</v>
      </c>
      <c r="D1642" t="s">
        <v>1197</v>
      </c>
    </row>
    <row r="1643" spans="1:4">
      <c r="A1643" t="s">
        <v>1684</v>
      </c>
      <c r="B1643" t="s">
        <v>554</v>
      </c>
      <c r="C1643" t="s">
        <v>15</v>
      </c>
      <c r="D1643" t="s">
        <v>1197</v>
      </c>
    </row>
    <row r="1644" spans="1:4">
      <c r="A1644" t="s">
        <v>1685</v>
      </c>
      <c r="B1644" t="s">
        <v>554</v>
      </c>
      <c r="C1644" t="s">
        <v>15</v>
      </c>
      <c r="D1644" t="s">
        <v>1197</v>
      </c>
    </row>
    <row r="1645" spans="1:4">
      <c r="A1645" t="s">
        <v>1686</v>
      </c>
      <c r="B1645" t="s">
        <v>554</v>
      </c>
      <c r="C1645" t="s">
        <v>15</v>
      </c>
      <c r="D1645" t="s">
        <v>1197</v>
      </c>
    </row>
    <row r="1646" spans="1:4">
      <c r="A1646" t="s">
        <v>1687</v>
      </c>
      <c r="B1646" t="s">
        <v>554</v>
      </c>
      <c r="C1646" t="s">
        <v>15</v>
      </c>
      <c r="D1646" t="s">
        <v>1197</v>
      </c>
    </row>
    <row r="1647" spans="1:4">
      <c r="A1647" t="s">
        <v>1688</v>
      </c>
      <c r="B1647" t="s">
        <v>554</v>
      </c>
      <c r="C1647" t="s">
        <v>15</v>
      </c>
      <c r="D1647" t="s">
        <v>1197</v>
      </c>
    </row>
    <row r="1648" spans="1:4">
      <c r="A1648" t="s">
        <v>1689</v>
      </c>
      <c r="B1648" t="s">
        <v>554</v>
      </c>
      <c r="C1648" t="s">
        <v>15</v>
      </c>
      <c r="D1648" t="s">
        <v>1197</v>
      </c>
    </row>
    <row r="1649" spans="1:4">
      <c r="A1649" t="s">
        <v>1690</v>
      </c>
      <c r="B1649" t="s">
        <v>554</v>
      </c>
      <c r="C1649" t="s">
        <v>15</v>
      </c>
      <c r="D1649" t="s">
        <v>1197</v>
      </c>
    </row>
    <row r="1650" spans="1:4">
      <c r="A1650" t="s">
        <v>1691</v>
      </c>
      <c r="B1650" t="s">
        <v>554</v>
      </c>
      <c r="C1650" t="s">
        <v>15</v>
      </c>
      <c r="D1650" t="s">
        <v>1197</v>
      </c>
    </row>
    <row r="1651" spans="1:4">
      <c r="A1651" t="s">
        <v>1692</v>
      </c>
      <c r="B1651" t="s">
        <v>554</v>
      </c>
      <c r="C1651" t="s">
        <v>15</v>
      </c>
      <c r="D1651" t="s">
        <v>1197</v>
      </c>
    </row>
    <row r="1652" spans="1:4">
      <c r="A1652" t="s">
        <v>1693</v>
      </c>
      <c r="B1652" t="s">
        <v>554</v>
      </c>
      <c r="C1652" t="s">
        <v>15</v>
      </c>
      <c r="D1652" t="s">
        <v>1197</v>
      </c>
    </row>
    <row r="1653" spans="1:4">
      <c r="A1653" t="s">
        <v>1694</v>
      </c>
      <c r="B1653" t="s">
        <v>554</v>
      </c>
      <c r="C1653" t="s">
        <v>15</v>
      </c>
      <c r="D1653" t="s">
        <v>1197</v>
      </c>
    </row>
    <row r="1654" spans="1:4">
      <c r="A1654" t="s">
        <v>1695</v>
      </c>
      <c r="B1654" t="s">
        <v>554</v>
      </c>
      <c r="C1654" t="s">
        <v>15</v>
      </c>
      <c r="D1654" t="s">
        <v>1197</v>
      </c>
    </row>
    <row r="1655" spans="1:4">
      <c r="A1655" t="s">
        <v>1696</v>
      </c>
      <c r="B1655" t="s">
        <v>554</v>
      </c>
      <c r="C1655" t="s">
        <v>15</v>
      </c>
      <c r="D1655" t="s">
        <v>1197</v>
      </c>
    </row>
    <row r="1656" spans="1:4">
      <c r="A1656" t="s">
        <v>1697</v>
      </c>
      <c r="B1656" t="s">
        <v>554</v>
      </c>
      <c r="C1656" t="s">
        <v>15</v>
      </c>
      <c r="D1656" t="s">
        <v>1197</v>
      </c>
    </row>
    <row r="1657" spans="1:4">
      <c r="A1657" t="s">
        <v>1698</v>
      </c>
      <c r="B1657" t="s">
        <v>554</v>
      </c>
      <c r="C1657" t="s">
        <v>15</v>
      </c>
      <c r="D1657" t="s">
        <v>1197</v>
      </c>
    </row>
    <row r="1658" spans="1:4">
      <c r="A1658" t="s">
        <v>1699</v>
      </c>
      <c r="B1658" t="s">
        <v>554</v>
      </c>
      <c r="C1658" t="s">
        <v>15</v>
      </c>
      <c r="D1658" t="s">
        <v>1197</v>
      </c>
    </row>
    <row r="1659" spans="1:4">
      <c r="A1659" t="s">
        <v>1700</v>
      </c>
      <c r="B1659" t="s">
        <v>554</v>
      </c>
      <c r="C1659" t="s">
        <v>15</v>
      </c>
      <c r="D1659" t="s">
        <v>1197</v>
      </c>
    </row>
    <row r="1660" spans="1:4">
      <c r="A1660" t="s">
        <v>1701</v>
      </c>
      <c r="B1660" t="s">
        <v>554</v>
      </c>
      <c r="C1660" t="s">
        <v>15</v>
      </c>
      <c r="D1660" t="s">
        <v>1197</v>
      </c>
    </row>
    <row r="1661" spans="1:4">
      <c r="A1661" t="s">
        <v>1702</v>
      </c>
      <c r="B1661" t="s">
        <v>554</v>
      </c>
      <c r="C1661" t="s">
        <v>15</v>
      </c>
      <c r="D1661" t="s">
        <v>1197</v>
      </c>
    </row>
    <row r="1662" spans="1:4">
      <c r="A1662" t="s">
        <v>1703</v>
      </c>
      <c r="B1662" t="s">
        <v>554</v>
      </c>
      <c r="C1662" t="s">
        <v>15</v>
      </c>
      <c r="D1662" t="s">
        <v>1197</v>
      </c>
    </row>
    <row r="1663" spans="1:4">
      <c r="A1663" t="s">
        <v>1704</v>
      </c>
      <c r="B1663" t="s">
        <v>554</v>
      </c>
      <c r="C1663" t="s">
        <v>15</v>
      </c>
      <c r="D1663" t="s">
        <v>1197</v>
      </c>
    </row>
    <row r="1664" spans="1:4">
      <c r="A1664" t="s">
        <v>1705</v>
      </c>
      <c r="B1664" t="s">
        <v>554</v>
      </c>
      <c r="C1664" t="s">
        <v>15</v>
      </c>
      <c r="D1664" t="s">
        <v>1197</v>
      </c>
    </row>
    <row r="1665" spans="1:4">
      <c r="A1665" t="s">
        <v>1706</v>
      </c>
      <c r="B1665" t="s">
        <v>554</v>
      </c>
      <c r="C1665" t="s">
        <v>15</v>
      </c>
      <c r="D1665" t="s">
        <v>1197</v>
      </c>
    </row>
    <row r="1666" spans="1:4">
      <c r="A1666" t="s">
        <v>1707</v>
      </c>
      <c r="B1666" t="s">
        <v>554</v>
      </c>
      <c r="C1666" t="s">
        <v>15</v>
      </c>
      <c r="D1666" t="s">
        <v>1197</v>
      </c>
    </row>
    <row r="1667" spans="1:4">
      <c r="A1667" t="s">
        <v>1708</v>
      </c>
      <c r="B1667" t="s">
        <v>554</v>
      </c>
      <c r="C1667" t="s">
        <v>15</v>
      </c>
      <c r="D1667" t="s">
        <v>1197</v>
      </c>
    </row>
    <row r="1668" spans="1:4">
      <c r="A1668" t="s">
        <v>1709</v>
      </c>
      <c r="B1668" t="s">
        <v>554</v>
      </c>
      <c r="C1668" t="s">
        <v>15</v>
      </c>
      <c r="D1668" t="s">
        <v>1197</v>
      </c>
    </row>
    <row r="1669" spans="1:4">
      <c r="A1669" t="s">
        <v>1710</v>
      </c>
      <c r="B1669" t="s">
        <v>554</v>
      </c>
      <c r="C1669" t="s">
        <v>15</v>
      </c>
      <c r="D1669" t="s">
        <v>1197</v>
      </c>
    </row>
    <row r="1670" spans="1:4">
      <c r="A1670" t="s">
        <v>1711</v>
      </c>
      <c r="B1670" t="s">
        <v>554</v>
      </c>
      <c r="C1670" t="s">
        <v>15</v>
      </c>
      <c r="D1670" t="s">
        <v>1197</v>
      </c>
    </row>
    <row r="1671" spans="1:4">
      <c r="A1671" t="s">
        <v>1712</v>
      </c>
      <c r="B1671" t="s">
        <v>554</v>
      </c>
      <c r="C1671" t="s">
        <v>15</v>
      </c>
      <c r="D1671" t="s">
        <v>1197</v>
      </c>
    </row>
    <row r="1672" spans="1:4">
      <c r="A1672" t="s">
        <v>1713</v>
      </c>
      <c r="B1672" t="s">
        <v>554</v>
      </c>
      <c r="C1672" t="s">
        <v>15</v>
      </c>
      <c r="D1672" t="s">
        <v>1197</v>
      </c>
    </row>
    <row r="1673" spans="1:4">
      <c r="A1673" t="s">
        <v>1714</v>
      </c>
      <c r="B1673" t="s">
        <v>554</v>
      </c>
      <c r="C1673" t="s">
        <v>15</v>
      </c>
      <c r="D1673" t="s">
        <v>1197</v>
      </c>
    </row>
    <row r="1674" spans="1:4">
      <c r="A1674" t="s">
        <v>1715</v>
      </c>
      <c r="B1674" t="s">
        <v>554</v>
      </c>
      <c r="C1674" t="s">
        <v>15</v>
      </c>
      <c r="D1674" t="s">
        <v>1197</v>
      </c>
    </row>
    <row r="1675" spans="1:4">
      <c r="A1675" t="s">
        <v>1716</v>
      </c>
      <c r="B1675" t="s">
        <v>554</v>
      </c>
      <c r="C1675" t="s">
        <v>15</v>
      </c>
      <c r="D1675" t="s">
        <v>1197</v>
      </c>
    </row>
    <row r="1676" spans="1:4">
      <c r="A1676" t="s">
        <v>1717</v>
      </c>
      <c r="B1676" t="s">
        <v>554</v>
      </c>
      <c r="C1676" t="s">
        <v>15</v>
      </c>
      <c r="D1676" t="s">
        <v>1197</v>
      </c>
    </row>
    <row r="1677" spans="1:4">
      <c r="A1677" t="s">
        <v>1718</v>
      </c>
      <c r="B1677" t="s">
        <v>554</v>
      </c>
      <c r="C1677" t="s">
        <v>15</v>
      </c>
      <c r="D1677" t="s">
        <v>1197</v>
      </c>
    </row>
    <row r="1678" spans="1:4">
      <c r="A1678" t="s">
        <v>1719</v>
      </c>
      <c r="B1678" t="s">
        <v>554</v>
      </c>
      <c r="C1678" t="s">
        <v>15</v>
      </c>
      <c r="D1678" t="s">
        <v>1197</v>
      </c>
    </row>
    <row r="1679" spans="1:4">
      <c r="A1679" t="s">
        <v>1720</v>
      </c>
      <c r="B1679" t="s">
        <v>554</v>
      </c>
      <c r="C1679" t="s">
        <v>15</v>
      </c>
      <c r="D1679" t="s">
        <v>1197</v>
      </c>
    </row>
    <row r="1680" spans="1:4">
      <c r="A1680" t="s">
        <v>1721</v>
      </c>
      <c r="B1680" t="s">
        <v>554</v>
      </c>
      <c r="C1680" t="s">
        <v>15</v>
      </c>
      <c r="D1680" t="s">
        <v>1197</v>
      </c>
    </row>
    <row r="1681" spans="1:4">
      <c r="A1681" t="s">
        <v>1722</v>
      </c>
      <c r="B1681" t="s">
        <v>554</v>
      </c>
      <c r="C1681" t="s">
        <v>15</v>
      </c>
      <c r="D1681" t="s">
        <v>1197</v>
      </c>
    </row>
    <row r="1682" spans="1:4">
      <c r="A1682" t="s">
        <v>1723</v>
      </c>
      <c r="B1682" t="s">
        <v>544</v>
      </c>
      <c r="C1682" t="s">
        <v>15</v>
      </c>
      <c r="D1682" t="s">
        <v>1197</v>
      </c>
    </row>
    <row r="1683" spans="1:4">
      <c r="A1683" t="s">
        <v>1724</v>
      </c>
      <c r="B1683" t="s">
        <v>544</v>
      </c>
      <c r="C1683" t="s">
        <v>15</v>
      </c>
      <c r="D1683" t="s">
        <v>1197</v>
      </c>
    </row>
    <row r="1684" spans="1:4">
      <c r="A1684" t="s">
        <v>1725</v>
      </c>
      <c r="B1684" t="s">
        <v>544</v>
      </c>
      <c r="C1684" t="s">
        <v>15</v>
      </c>
      <c r="D1684" t="s">
        <v>1197</v>
      </c>
    </row>
    <row r="1685" spans="1:4">
      <c r="A1685" t="s">
        <v>1726</v>
      </c>
      <c r="B1685" t="s">
        <v>544</v>
      </c>
      <c r="C1685" t="s">
        <v>15</v>
      </c>
      <c r="D1685" t="s">
        <v>1197</v>
      </c>
    </row>
    <row r="1686" spans="1:4">
      <c r="A1686" t="s">
        <v>1727</v>
      </c>
      <c r="B1686" t="s">
        <v>544</v>
      </c>
      <c r="C1686" t="s">
        <v>15</v>
      </c>
      <c r="D1686" t="s">
        <v>1197</v>
      </c>
    </row>
    <row r="1687" spans="1:4">
      <c r="A1687" t="s">
        <v>1728</v>
      </c>
      <c r="B1687" t="s">
        <v>544</v>
      </c>
      <c r="C1687" t="s">
        <v>15</v>
      </c>
      <c r="D1687" t="s">
        <v>1197</v>
      </c>
    </row>
    <row r="1688" spans="1:4">
      <c r="A1688" t="s">
        <v>1729</v>
      </c>
      <c r="B1688" t="s">
        <v>544</v>
      </c>
      <c r="C1688" t="s">
        <v>15</v>
      </c>
      <c r="D1688" t="s">
        <v>1197</v>
      </c>
    </row>
    <row r="1689" spans="1:4">
      <c r="A1689" t="s">
        <v>1730</v>
      </c>
      <c r="B1689" t="s">
        <v>544</v>
      </c>
      <c r="C1689" t="s">
        <v>15</v>
      </c>
      <c r="D1689" t="s">
        <v>1197</v>
      </c>
    </row>
    <row r="1690" spans="1:4">
      <c r="A1690" t="s">
        <v>1731</v>
      </c>
      <c r="B1690" t="s">
        <v>544</v>
      </c>
      <c r="C1690" t="s">
        <v>15</v>
      </c>
      <c r="D1690" t="s">
        <v>1197</v>
      </c>
    </row>
    <row r="1691" spans="1:4">
      <c r="A1691" t="s">
        <v>1732</v>
      </c>
      <c r="B1691" t="s">
        <v>544</v>
      </c>
      <c r="C1691" t="s">
        <v>15</v>
      </c>
      <c r="D1691" t="s">
        <v>1197</v>
      </c>
    </row>
    <row r="1692" spans="1:4">
      <c r="A1692" t="s">
        <v>1733</v>
      </c>
      <c r="B1692" t="s">
        <v>544</v>
      </c>
      <c r="C1692" t="s">
        <v>15</v>
      </c>
      <c r="D1692" t="s">
        <v>1197</v>
      </c>
    </row>
    <row r="1693" spans="1:4">
      <c r="A1693" t="s">
        <v>1734</v>
      </c>
      <c r="B1693" t="s">
        <v>544</v>
      </c>
      <c r="C1693" t="s">
        <v>15</v>
      </c>
      <c r="D1693" t="s">
        <v>1197</v>
      </c>
    </row>
    <row r="1694" spans="1:4">
      <c r="A1694" t="s">
        <v>1735</v>
      </c>
      <c r="B1694" t="s">
        <v>544</v>
      </c>
      <c r="C1694" t="s">
        <v>15</v>
      </c>
      <c r="D1694" t="s">
        <v>1197</v>
      </c>
    </row>
    <row r="1695" spans="1:4">
      <c r="A1695" t="s">
        <v>1736</v>
      </c>
      <c r="B1695" t="s">
        <v>544</v>
      </c>
      <c r="C1695" t="s">
        <v>15</v>
      </c>
      <c r="D1695" t="s">
        <v>1197</v>
      </c>
    </row>
    <row r="1696" spans="1:4">
      <c r="A1696" t="s">
        <v>1737</v>
      </c>
      <c r="B1696" t="s">
        <v>544</v>
      </c>
      <c r="C1696" t="s">
        <v>15</v>
      </c>
      <c r="D1696" t="s">
        <v>1197</v>
      </c>
    </row>
    <row r="1697" spans="1:4">
      <c r="A1697" t="s">
        <v>1738</v>
      </c>
      <c r="B1697" t="s">
        <v>544</v>
      </c>
      <c r="C1697" t="s">
        <v>15</v>
      </c>
      <c r="D1697" t="s">
        <v>1197</v>
      </c>
    </row>
    <row r="1698" spans="1:4">
      <c r="A1698" t="s">
        <v>1739</v>
      </c>
      <c r="B1698" t="s">
        <v>544</v>
      </c>
      <c r="C1698" t="s">
        <v>15</v>
      </c>
      <c r="D1698" t="s">
        <v>1197</v>
      </c>
    </row>
    <row r="1699" spans="1:4">
      <c r="A1699" t="s">
        <v>1740</v>
      </c>
      <c r="B1699" t="s">
        <v>544</v>
      </c>
      <c r="C1699" t="s">
        <v>15</v>
      </c>
      <c r="D1699" t="s">
        <v>1197</v>
      </c>
    </row>
    <row r="1700" spans="1:4">
      <c r="A1700" t="s">
        <v>1741</v>
      </c>
      <c r="B1700" t="s">
        <v>544</v>
      </c>
      <c r="C1700" t="s">
        <v>15</v>
      </c>
      <c r="D1700" t="s">
        <v>1197</v>
      </c>
    </row>
    <row r="1701" spans="1:4">
      <c r="A1701" t="s">
        <v>1742</v>
      </c>
      <c r="B1701" t="s">
        <v>544</v>
      </c>
      <c r="C1701" t="s">
        <v>15</v>
      </c>
      <c r="D1701" t="s">
        <v>1197</v>
      </c>
    </row>
    <row r="1702" spans="1:4">
      <c r="A1702" t="s">
        <v>1743</v>
      </c>
      <c r="B1702" t="s">
        <v>544</v>
      </c>
      <c r="C1702" t="s">
        <v>15</v>
      </c>
      <c r="D1702" t="s">
        <v>1197</v>
      </c>
    </row>
    <row r="1703" spans="1:4">
      <c r="A1703" t="s">
        <v>1744</v>
      </c>
      <c r="B1703" t="s">
        <v>544</v>
      </c>
      <c r="C1703" t="s">
        <v>15</v>
      </c>
      <c r="D1703" t="s">
        <v>1197</v>
      </c>
    </row>
    <row r="1704" spans="1:4">
      <c r="A1704" t="s">
        <v>1745</v>
      </c>
      <c r="B1704" t="s">
        <v>544</v>
      </c>
      <c r="C1704" t="s">
        <v>15</v>
      </c>
      <c r="D1704" t="s">
        <v>1197</v>
      </c>
    </row>
    <row r="1705" spans="1:4">
      <c r="A1705" t="s">
        <v>1746</v>
      </c>
      <c r="B1705" t="s">
        <v>544</v>
      </c>
      <c r="C1705" t="s">
        <v>15</v>
      </c>
      <c r="D1705" t="s">
        <v>1197</v>
      </c>
    </row>
    <row r="1706" spans="1:4">
      <c r="A1706" t="s">
        <v>1747</v>
      </c>
      <c r="B1706" t="s">
        <v>544</v>
      </c>
      <c r="C1706" t="s">
        <v>15</v>
      </c>
      <c r="D1706" t="s">
        <v>1197</v>
      </c>
    </row>
    <row r="1707" spans="1:4">
      <c r="A1707" t="s">
        <v>1748</v>
      </c>
      <c r="B1707" t="s">
        <v>544</v>
      </c>
      <c r="C1707" t="s">
        <v>15</v>
      </c>
      <c r="D1707" t="s">
        <v>1197</v>
      </c>
    </row>
    <row r="1708" spans="1:4">
      <c r="A1708" t="s">
        <v>1749</v>
      </c>
      <c r="B1708" t="s">
        <v>544</v>
      </c>
      <c r="C1708" t="s">
        <v>15</v>
      </c>
      <c r="D1708" t="s">
        <v>1197</v>
      </c>
    </row>
    <row r="1709" spans="1:4">
      <c r="A1709" t="s">
        <v>1750</v>
      </c>
      <c r="B1709" t="s">
        <v>544</v>
      </c>
      <c r="C1709" t="s">
        <v>15</v>
      </c>
      <c r="D1709" t="s">
        <v>1197</v>
      </c>
    </row>
    <row r="1710" spans="1:4">
      <c r="A1710" t="s">
        <v>1751</v>
      </c>
      <c r="B1710" t="s">
        <v>544</v>
      </c>
      <c r="C1710" t="s">
        <v>15</v>
      </c>
      <c r="D1710" t="s">
        <v>1197</v>
      </c>
    </row>
    <row r="1711" spans="1:4">
      <c r="A1711" t="s">
        <v>1752</v>
      </c>
      <c r="B1711" t="s">
        <v>544</v>
      </c>
      <c r="C1711" t="s">
        <v>15</v>
      </c>
      <c r="D1711" t="s">
        <v>1197</v>
      </c>
    </row>
    <row r="1712" spans="1:4">
      <c r="A1712" t="s">
        <v>1753</v>
      </c>
      <c r="B1712" t="s">
        <v>544</v>
      </c>
      <c r="C1712" t="s">
        <v>15</v>
      </c>
      <c r="D1712" t="s">
        <v>1197</v>
      </c>
    </row>
    <row r="1713" spans="1:4">
      <c r="A1713" t="s">
        <v>1754</v>
      </c>
      <c r="B1713" t="s">
        <v>544</v>
      </c>
      <c r="C1713" t="s">
        <v>15</v>
      </c>
      <c r="D1713" t="s">
        <v>1197</v>
      </c>
    </row>
    <row r="1714" spans="1:4">
      <c r="A1714" t="s">
        <v>1755</v>
      </c>
      <c r="B1714" t="s">
        <v>554</v>
      </c>
      <c r="C1714" t="s">
        <v>15</v>
      </c>
      <c r="D1714" t="s">
        <v>1197</v>
      </c>
    </row>
    <row r="1715" spans="1:4">
      <c r="A1715" t="s">
        <v>1756</v>
      </c>
      <c r="B1715" t="s">
        <v>554</v>
      </c>
      <c r="C1715" t="s">
        <v>15</v>
      </c>
      <c r="D1715" t="s">
        <v>1197</v>
      </c>
    </row>
    <row r="1716" spans="1:4">
      <c r="A1716" t="s">
        <v>1757</v>
      </c>
      <c r="B1716" t="s">
        <v>643</v>
      </c>
      <c r="C1716" t="s">
        <v>15</v>
      </c>
      <c r="D1716" t="s">
        <v>1197</v>
      </c>
    </row>
    <row r="1717" spans="1:4">
      <c r="A1717" t="s">
        <v>1758</v>
      </c>
      <c r="B1717" t="s">
        <v>643</v>
      </c>
      <c r="C1717" t="s">
        <v>15</v>
      </c>
      <c r="D1717" t="s">
        <v>1197</v>
      </c>
    </row>
    <row r="1718" spans="1:4">
      <c r="A1718" t="s">
        <v>1759</v>
      </c>
      <c r="B1718" t="s">
        <v>643</v>
      </c>
      <c r="C1718" t="s">
        <v>15</v>
      </c>
      <c r="D1718" t="s">
        <v>1197</v>
      </c>
    </row>
    <row r="1719" spans="1:4">
      <c r="A1719" t="s">
        <v>1760</v>
      </c>
      <c r="B1719" t="s">
        <v>643</v>
      </c>
      <c r="C1719" t="s">
        <v>15</v>
      </c>
      <c r="D1719" t="s">
        <v>1197</v>
      </c>
    </row>
    <row r="1720" spans="1:4">
      <c r="A1720" t="s">
        <v>1761</v>
      </c>
      <c r="B1720" t="s">
        <v>643</v>
      </c>
      <c r="C1720" t="s">
        <v>15</v>
      </c>
      <c r="D1720" t="s">
        <v>1197</v>
      </c>
    </row>
    <row r="1721" spans="1:4">
      <c r="A1721" t="s">
        <v>1762</v>
      </c>
      <c r="B1721" t="s">
        <v>643</v>
      </c>
      <c r="C1721" t="s">
        <v>15</v>
      </c>
      <c r="D1721" t="s">
        <v>1197</v>
      </c>
    </row>
    <row r="1722" spans="1:4">
      <c r="A1722" t="s">
        <v>1763</v>
      </c>
      <c r="B1722" t="s">
        <v>643</v>
      </c>
      <c r="C1722" t="s">
        <v>15</v>
      </c>
      <c r="D1722" t="s">
        <v>1197</v>
      </c>
    </row>
    <row r="1723" spans="1:4">
      <c r="A1723" t="s">
        <v>1764</v>
      </c>
      <c r="B1723" t="s">
        <v>643</v>
      </c>
      <c r="C1723" t="s">
        <v>15</v>
      </c>
      <c r="D1723" t="s">
        <v>1197</v>
      </c>
    </row>
    <row r="1724" spans="1:4">
      <c r="A1724" t="s">
        <v>1765</v>
      </c>
      <c r="B1724" t="s">
        <v>643</v>
      </c>
      <c r="C1724" t="s">
        <v>15</v>
      </c>
      <c r="D1724" t="s">
        <v>1197</v>
      </c>
    </row>
    <row r="1725" spans="1:4">
      <c r="A1725" t="s">
        <v>1766</v>
      </c>
      <c r="B1725" t="s">
        <v>643</v>
      </c>
      <c r="C1725" t="s">
        <v>15</v>
      </c>
      <c r="D1725" t="s">
        <v>1197</v>
      </c>
    </row>
    <row r="1726" spans="1:4">
      <c r="A1726" t="s">
        <v>1767</v>
      </c>
      <c r="B1726" t="s">
        <v>643</v>
      </c>
      <c r="C1726" t="s">
        <v>15</v>
      </c>
      <c r="D1726" t="s">
        <v>1197</v>
      </c>
    </row>
    <row r="1727" spans="1:4">
      <c r="A1727" t="s">
        <v>1768</v>
      </c>
      <c r="B1727" t="s">
        <v>643</v>
      </c>
      <c r="C1727" t="s">
        <v>15</v>
      </c>
      <c r="D1727" t="s">
        <v>1197</v>
      </c>
    </row>
    <row r="1728" spans="1:4">
      <c r="A1728" t="s">
        <v>1769</v>
      </c>
      <c r="B1728" t="s">
        <v>643</v>
      </c>
      <c r="C1728" t="s">
        <v>15</v>
      </c>
      <c r="D1728" t="s">
        <v>1197</v>
      </c>
    </row>
    <row r="1729" spans="1:4">
      <c r="A1729" t="s">
        <v>1770</v>
      </c>
      <c r="B1729" t="s">
        <v>643</v>
      </c>
      <c r="C1729" t="s">
        <v>15</v>
      </c>
      <c r="D1729" t="s">
        <v>1197</v>
      </c>
    </row>
    <row r="1730" spans="1:4">
      <c r="A1730" t="s">
        <v>1771</v>
      </c>
      <c r="B1730" t="s">
        <v>643</v>
      </c>
      <c r="C1730" t="s">
        <v>15</v>
      </c>
      <c r="D1730" t="s">
        <v>1197</v>
      </c>
    </row>
    <row r="1731" spans="1:4">
      <c r="A1731" t="s">
        <v>1772</v>
      </c>
      <c r="B1731" t="s">
        <v>643</v>
      </c>
      <c r="C1731" t="s">
        <v>15</v>
      </c>
      <c r="D1731" t="s">
        <v>1197</v>
      </c>
    </row>
    <row r="1732" spans="1:4">
      <c r="A1732" t="s">
        <v>1773</v>
      </c>
      <c r="B1732" t="s">
        <v>643</v>
      </c>
      <c r="C1732" t="s">
        <v>15</v>
      </c>
      <c r="D1732" t="s">
        <v>1197</v>
      </c>
    </row>
    <row r="1733" spans="1:4">
      <c r="A1733" t="s">
        <v>1774</v>
      </c>
      <c r="B1733" t="s">
        <v>643</v>
      </c>
      <c r="C1733" t="s">
        <v>15</v>
      </c>
      <c r="D1733" t="s">
        <v>1197</v>
      </c>
    </row>
    <row r="1734" spans="1:4">
      <c r="A1734" t="s">
        <v>1775</v>
      </c>
      <c r="B1734" t="s">
        <v>643</v>
      </c>
      <c r="C1734" t="s">
        <v>15</v>
      </c>
      <c r="D1734" t="s">
        <v>1197</v>
      </c>
    </row>
    <row r="1735" spans="1:4">
      <c r="A1735" t="s">
        <v>1776</v>
      </c>
      <c r="B1735" t="s">
        <v>643</v>
      </c>
      <c r="C1735" t="s">
        <v>15</v>
      </c>
      <c r="D1735" t="s">
        <v>1197</v>
      </c>
    </row>
    <row r="1736" spans="1:4">
      <c r="A1736" t="s">
        <v>1777</v>
      </c>
      <c r="B1736" t="s">
        <v>643</v>
      </c>
      <c r="C1736" t="s">
        <v>15</v>
      </c>
      <c r="D1736" t="s">
        <v>1197</v>
      </c>
    </row>
    <row r="1737" spans="1:4">
      <c r="A1737" t="s">
        <v>1778</v>
      </c>
      <c r="B1737" t="s">
        <v>643</v>
      </c>
      <c r="C1737" t="s">
        <v>15</v>
      </c>
      <c r="D1737" t="s">
        <v>1197</v>
      </c>
    </row>
    <row r="1738" spans="1:4">
      <c r="A1738" t="s">
        <v>1779</v>
      </c>
      <c r="B1738" t="s">
        <v>643</v>
      </c>
      <c r="C1738" t="s">
        <v>15</v>
      </c>
      <c r="D1738" t="s">
        <v>1197</v>
      </c>
    </row>
    <row r="1739" spans="1:4">
      <c r="A1739" t="s">
        <v>1780</v>
      </c>
      <c r="B1739" t="s">
        <v>643</v>
      </c>
      <c r="C1739" t="s">
        <v>15</v>
      </c>
      <c r="D1739" t="s">
        <v>1197</v>
      </c>
    </row>
    <row r="1740" spans="1:4">
      <c r="A1740" t="s">
        <v>1781</v>
      </c>
      <c r="B1740" t="s">
        <v>643</v>
      </c>
      <c r="C1740" t="s">
        <v>15</v>
      </c>
      <c r="D1740" t="s">
        <v>1197</v>
      </c>
    </row>
    <row r="1741" spans="1:4">
      <c r="A1741" t="s">
        <v>1782</v>
      </c>
      <c r="B1741" t="s">
        <v>643</v>
      </c>
      <c r="C1741" t="s">
        <v>15</v>
      </c>
      <c r="D1741" t="s">
        <v>1197</v>
      </c>
    </row>
    <row r="1742" spans="1:4">
      <c r="A1742" t="s">
        <v>1783</v>
      </c>
      <c r="B1742" t="s">
        <v>643</v>
      </c>
      <c r="C1742" t="s">
        <v>15</v>
      </c>
      <c r="D1742" t="s">
        <v>1197</v>
      </c>
    </row>
    <row r="1743" spans="1:4">
      <c r="A1743" t="s">
        <v>1784</v>
      </c>
      <c r="B1743" t="s">
        <v>643</v>
      </c>
      <c r="C1743" t="s">
        <v>15</v>
      </c>
      <c r="D1743" t="s">
        <v>1197</v>
      </c>
    </row>
    <row r="1744" spans="1:4">
      <c r="A1744" t="s">
        <v>1785</v>
      </c>
      <c r="B1744" t="s">
        <v>643</v>
      </c>
      <c r="C1744" t="s">
        <v>15</v>
      </c>
      <c r="D1744" t="s">
        <v>1197</v>
      </c>
    </row>
    <row r="1745" spans="1:4">
      <c r="A1745" t="s">
        <v>1786</v>
      </c>
      <c r="B1745" t="s">
        <v>643</v>
      </c>
      <c r="C1745" t="s">
        <v>15</v>
      </c>
      <c r="D1745" t="s">
        <v>1197</v>
      </c>
    </row>
    <row r="1746" spans="1:4">
      <c r="A1746" t="s">
        <v>1787</v>
      </c>
      <c r="B1746" t="s">
        <v>643</v>
      </c>
      <c r="C1746" t="s">
        <v>15</v>
      </c>
      <c r="D1746" t="s">
        <v>1197</v>
      </c>
    </row>
    <row r="1747" spans="1:4">
      <c r="A1747" t="s">
        <v>1788</v>
      </c>
      <c r="B1747" t="s">
        <v>643</v>
      </c>
      <c r="C1747" t="s">
        <v>15</v>
      </c>
      <c r="D1747" t="s">
        <v>1197</v>
      </c>
    </row>
    <row r="1748" spans="1:4">
      <c r="A1748" t="s">
        <v>1789</v>
      </c>
      <c r="B1748" t="s">
        <v>643</v>
      </c>
      <c r="C1748" t="s">
        <v>15</v>
      </c>
      <c r="D1748" t="s">
        <v>1197</v>
      </c>
    </row>
    <row r="1749" spans="1:4">
      <c r="A1749" t="s">
        <v>1790</v>
      </c>
      <c r="B1749" t="s">
        <v>643</v>
      </c>
      <c r="C1749" t="s">
        <v>15</v>
      </c>
      <c r="D1749" t="s">
        <v>1197</v>
      </c>
    </row>
    <row r="1750" spans="1:4">
      <c r="A1750" t="s">
        <v>1791</v>
      </c>
      <c r="B1750" t="s">
        <v>643</v>
      </c>
      <c r="C1750" t="s">
        <v>15</v>
      </c>
      <c r="D1750" t="s">
        <v>1197</v>
      </c>
    </row>
    <row r="1751" spans="1:4">
      <c r="A1751" t="s">
        <v>1792</v>
      </c>
      <c r="B1751" t="s">
        <v>643</v>
      </c>
      <c r="C1751" t="s">
        <v>15</v>
      </c>
      <c r="D1751" t="s">
        <v>1197</v>
      </c>
    </row>
    <row r="1752" spans="1:4">
      <c r="A1752" t="s">
        <v>1793</v>
      </c>
      <c r="B1752" t="s">
        <v>643</v>
      </c>
      <c r="C1752" t="s">
        <v>15</v>
      </c>
      <c r="D1752" t="s">
        <v>1197</v>
      </c>
    </row>
    <row r="1753" spans="1:4">
      <c r="A1753" t="s">
        <v>1794</v>
      </c>
      <c r="B1753" t="s">
        <v>643</v>
      </c>
      <c r="C1753" t="s">
        <v>15</v>
      </c>
      <c r="D1753" t="s">
        <v>1197</v>
      </c>
    </row>
    <row r="1754" spans="1:4">
      <c r="A1754" t="s">
        <v>1795</v>
      </c>
      <c r="B1754" t="s">
        <v>643</v>
      </c>
      <c r="C1754" t="s">
        <v>15</v>
      </c>
      <c r="D1754" t="s">
        <v>1197</v>
      </c>
    </row>
    <row r="1755" spans="1:4">
      <c r="A1755" t="s">
        <v>1796</v>
      </c>
      <c r="B1755" t="s">
        <v>643</v>
      </c>
      <c r="C1755" t="s">
        <v>15</v>
      </c>
      <c r="D1755" t="s">
        <v>1197</v>
      </c>
    </row>
    <row r="1756" spans="1:4">
      <c r="A1756" t="s">
        <v>1797</v>
      </c>
      <c r="B1756" t="s">
        <v>643</v>
      </c>
      <c r="C1756" t="s">
        <v>15</v>
      </c>
      <c r="D1756" t="s">
        <v>1197</v>
      </c>
    </row>
    <row r="1757" spans="1:4">
      <c r="A1757" t="s">
        <v>1798</v>
      </c>
      <c r="B1757" t="s">
        <v>643</v>
      </c>
      <c r="C1757" t="s">
        <v>15</v>
      </c>
      <c r="D1757" t="s">
        <v>1197</v>
      </c>
    </row>
    <row r="1758" spans="1:4">
      <c r="A1758" t="s">
        <v>1799</v>
      </c>
      <c r="B1758" t="s">
        <v>643</v>
      </c>
      <c r="C1758" t="s">
        <v>15</v>
      </c>
      <c r="D1758" t="s">
        <v>1197</v>
      </c>
    </row>
    <row r="1759" spans="1:4">
      <c r="A1759" t="s">
        <v>1800</v>
      </c>
      <c r="B1759" t="s">
        <v>643</v>
      </c>
      <c r="C1759" t="s">
        <v>15</v>
      </c>
      <c r="D1759" t="s">
        <v>1197</v>
      </c>
    </row>
    <row r="1760" spans="1:4">
      <c r="A1760" t="s">
        <v>1801</v>
      </c>
      <c r="B1760" t="s">
        <v>643</v>
      </c>
      <c r="C1760" t="s">
        <v>15</v>
      </c>
      <c r="D1760" t="s">
        <v>1197</v>
      </c>
    </row>
    <row r="1761" spans="1:4">
      <c r="A1761" t="s">
        <v>1802</v>
      </c>
      <c r="B1761" t="s">
        <v>701</v>
      </c>
      <c r="C1761" t="s">
        <v>15</v>
      </c>
      <c r="D1761" t="s">
        <v>1197</v>
      </c>
    </row>
    <row r="1762" spans="1:4">
      <c r="A1762" t="s">
        <v>1803</v>
      </c>
      <c r="B1762" t="s">
        <v>701</v>
      </c>
      <c r="C1762" t="s">
        <v>15</v>
      </c>
      <c r="D1762" t="s">
        <v>1197</v>
      </c>
    </row>
    <row r="1763" spans="1:4">
      <c r="A1763" t="s">
        <v>1804</v>
      </c>
      <c r="B1763" t="s">
        <v>701</v>
      </c>
      <c r="C1763" t="s">
        <v>15</v>
      </c>
      <c r="D1763" t="s">
        <v>1197</v>
      </c>
    </row>
    <row r="1764" spans="1:4">
      <c r="A1764" t="s">
        <v>1805</v>
      </c>
      <c r="B1764" t="s">
        <v>701</v>
      </c>
      <c r="C1764" t="s">
        <v>15</v>
      </c>
      <c r="D1764" t="s">
        <v>1197</v>
      </c>
    </row>
    <row r="1765" spans="1:4">
      <c r="A1765" t="s">
        <v>1806</v>
      </c>
      <c r="B1765" t="s">
        <v>701</v>
      </c>
      <c r="C1765" t="s">
        <v>15</v>
      </c>
      <c r="D1765" t="s">
        <v>1197</v>
      </c>
    </row>
    <row r="1766" spans="1:4">
      <c r="A1766" t="s">
        <v>1807</v>
      </c>
      <c r="B1766" t="s">
        <v>701</v>
      </c>
      <c r="C1766" t="s">
        <v>15</v>
      </c>
      <c r="D1766" t="s">
        <v>1197</v>
      </c>
    </row>
    <row r="1767" spans="1:4">
      <c r="A1767" t="s">
        <v>1808</v>
      </c>
      <c r="B1767" t="s">
        <v>701</v>
      </c>
      <c r="C1767" t="s">
        <v>15</v>
      </c>
      <c r="D1767" t="s">
        <v>1197</v>
      </c>
    </row>
    <row r="1768" spans="1:4">
      <c r="A1768" t="s">
        <v>1809</v>
      </c>
      <c r="B1768" t="s">
        <v>701</v>
      </c>
      <c r="C1768" t="s">
        <v>15</v>
      </c>
      <c r="D1768" t="s">
        <v>1197</v>
      </c>
    </row>
    <row r="1769" spans="1:4">
      <c r="A1769" t="s">
        <v>1810</v>
      </c>
      <c r="B1769" t="s">
        <v>701</v>
      </c>
      <c r="C1769" t="s">
        <v>15</v>
      </c>
      <c r="D1769" t="s">
        <v>1197</v>
      </c>
    </row>
    <row r="1770" spans="1:4">
      <c r="A1770" t="s">
        <v>1811</v>
      </c>
      <c r="B1770" t="s">
        <v>701</v>
      </c>
      <c r="C1770" t="s">
        <v>15</v>
      </c>
      <c r="D1770" t="s">
        <v>1197</v>
      </c>
    </row>
    <row r="1771" spans="1:4">
      <c r="A1771" t="s">
        <v>1812</v>
      </c>
      <c r="B1771" t="s">
        <v>701</v>
      </c>
      <c r="C1771" t="s">
        <v>15</v>
      </c>
      <c r="D1771" t="s">
        <v>1197</v>
      </c>
    </row>
    <row r="1772" spans="1:4">
      <c r="A1772" t="s">
        <v>1813</v>
      </c>
      <c r="B1772" t="s">
        <v>701</v>
      </c>
      <c r="C1772" t="s">
        <v>15</v>
      </c>
      <c r="D1772" t="s">
        <v>1197</v>
      </c>
    </row>
    <row r="1773" spans="1:4">
      <c r="A1773" t="s">
        <v>1814</v>
      </c>
      <c r="B1773" t="s">
        <v>701</v>
      </c>
      <c r="C1773" t="s">
        <v>15</v>
      </c>
      <c r="D1773" t="s">
        <v>1197</v>
      </c>
    </row>
    <row r="1774" spans="1:4">
      <c r="A1774" t="s">
        <v>1815</v>
      </c>
      <c r="B1774" t="s">
        <v>701</v>
      </c>
      <c r="C1774" t="s">
        <v>15</v>
      </c>
      <c r="D1774" t="s">
        <v>1197</v>
      </c>
    </row>
    <row r="1775" spans="1:4">
      <c r="A1775" t="s">
        <v>1816</v>
      </c>
      <c r="B1775" t="s">
        <v>701</v>
      </c>
      <c r="C1775" t="s">
        <v>15</v>
      </c>
      <c r="D1775" t="s">
        <v>1197</v>
      </c>
    </row>
    <row r="1776" spans="1:4">
      <c r="A1776" t="s">
        <v>1817</v>
      </c>
      <c r="B1776" t="s">
        <v>701</v>
      </c>
      <c r="C1776" t="s">
        <v>15</v>
      </c>
      <c r="D1776" t="s">
        <v>1197</v>
      </c>
    </row>
    <row r="1777" spans="1:4">
      <c r="A1777" t="s">
        <v>1818</v>
      </c>
      <c r="B1777" t="s">
        <v>701</v>
      </c>
      <c r="C1777" t="s">
        <v>15</v>
      </c>
      <c r="D1777" t="s">
        <v>1197</v>
      </c>
    </row>
    <row r="1778" spans="1:4">
      <c r="A1778" t="s">
        <v>1819</v>
      </c>
      <c r="B1778" t="s">
        <v>701</v>
      </c>
      <c r="C1778" t="s">
        <v>15</v>
      </c>
      <c r="D1778" t="s">
        <v>1197</v>
      </c>
    </row>
    <row r="1779" spans="1:4">
      <c r="A1779" t="s">
        <v>1820</v>
      </c>
      <c r="B1779" t="s">
        <v>701</v>
      </c>
      <c r="C1779" t="s">
        <v>15</v>
      </c>
      <c r="D1779" t="s">
        <v>1197</v>
      </c>
    </row>
    <row r="1780" spans="1:4">
      <c r="A1780" t="s">
        <v>1821</v>
      </c>
      <c r="B1780" t="s">
        <v>701</v>
      </c>
      <c r="C1780" t="s">
        <v>15</v>
      </c>
      <c r="D1780" t="s">
        <v>1197</v>
      </c>
    </row>
    <row r="1781" spans="1:4">
      <c r="A1781" t="s">
        <v>1822</v>
      </c>
      <c r="B1781" t="s">
        <v>701</v>
      </c>
      <c r="C1781" t="s">
        <v>15</v>
      </c>
      <c r="D1781" t="s">
        <v>1197</v>
      </c>
    </row>
    <row r="1782" spans="1:4">
      <c r="A1782" t="s">
        <v>1823</v>
      </c>
      <c r="B1782" t="s">
        <v>701</v>
      </c>
      <c r="C1782" t="s">
        <v>15</v>
      </c>
      <c r="D1782" t="s">
        <v>1197</v>
      </c>
    </row>
    <row r="1783" spans="1:4">
      <c r="A1783" t="s">
        <v>1824</v>
      </c>
      <c r="B1783" t="s">
        <v>701</v>
      </c>
      <c r="C1783" t="s">
        <v>15</v>
      </c>
      <c r="D1783" t="s">
        <v>1197</v>
      </c>
    </row>
    <row r="1784" spans="1:4">
      <c r="A1784" t="s">
        <v>1825</v>
      </c>
      <c r="B1784" t="s">
        <v>701</v>
      </c>
      <c r="C1784" t="s">
        <v>15</v>
      </c>
      <c r="D1784" t="s">
        <v>1197</v>
      </c>
    </row>
    <row r="1785" spans="1:4">
      <c r="A1785" t="s">
        <v>1826</v>
      </c>
      <c r="B1785" t="s">
        <v>701</v>
      </c>
      <c r="C1785" t="s">
        <v>15</v>
      </c>
      <c r="D1785" t="s">
        <v>1197</v>
      </c>
    </row>
    <row r="1786" spans="1:4">
      <c r="A1786" t="s">
        <v>1827</v>
      </c>
      <c r="B1786" t="s">
        <v>701</v>
      </c>
      <c r="C1786" t="s">
        <v>15</v>
      </c>
      <c r="D1786" t="s">
        <v>1197</v>
      </c>
    </row>
    <row r="1787" spans="1:4">
      <c r="A1787" t="s">
        <v>1828</v>
      </c>
      <c r="B1787" t="s">
        <v>701</v>
      </c>
      <c r="C1787" t="s">
        <v>15</v>
      </c>
      <c r="D1787" t="s">
        <v>1197</v>
      </c>
    </row>
    <row r="1788" spans="1:4">
      <c r="A1788" t="s">
        <v>1829</v>
      </c>
      <c r="B1788" t="s">
        <v>701</v>
      </c>
      <c r="C1788" t="s">
        <v>15</v>
      </c>
      <c r="D1788" t="s">
        <v>1197</v>
      </c>
    </row>
    <row r="1789" spans="1:4">
      <c r="A1789" t="s">
        <v>1830</v>
      </c>
      <c r="B1789" t="s">
        <v>701</v>
      </c>
      <c r="C1789" t="s">
        <v>15</v>
      </c>
      <c r="D1789" t="s">
        <v>1197</v>
      </c>
    </row>
    <row r="1790" spans="1:4">
      <c r="A1790" t="s">
        <v>1831</v>
      </c>
      <c r="B1790" t="s">
        <v>701</v>
      </c>
      <c r="C1790" t="s">
        <v>15</v>
      </c>
      <c r="D1790" t="s">
        <v>1197</v>
      </c>
    </row>
    <row r="1791" spans="1:4">
      <c r="A1791" t="s">
        <v>1832</v>
      </c>
      <c r="B1791" t="s">
        <v>701</v>
      </c>
      <c r="C1791" t="s">
        <v>15</v>
      </c>
      <c r="D1791" t="s">
        <v>1197</v>
      </c>
    </row>
    <row r="1792" spans="1:4">
      <c r="A1792" t="s">
        <v>1833</v>
      </c>
      <c r="B1792" t="s">
        <v>701</v>
      </c>
      <c r="C1792" t="s">
        <v>15</v>
      </c>
      <c r="D1792" t="s">
        <v>1197</v>
      </c>
    </row>
    <row r="1793" spans="1:4">
      <c r="A1793" t="s">
        <v>1834</v>
      </c>
      <c r="B1793" t="s">
        <v>701</v>
      </c>
      <c r="C1793" t="s">
        <v>15</v>
      </c>
      <c r="D1793" t="s">
        <v>1197</v>
      </c>
    </row>
    <row r="1794" spans="1:4">
      <c r="A1794" t="s">
        <v>1835</v>
      </c>
      <c r="B1794" t="s">
        <v>701</v>
      </c>
      <c r="C1794" t="s">
        <v>15</v>
      </c>
      <c r="D1794" t="s">
        <v>1197</v>
      </c>
    </row>
    <row r="1795" spans="1:4">
      <c r="A1795" t="s">
        <v>1836</v>
      </c>
      <c r="B1795" t="s">
        <v>701</v>
      </c>
      <c r="C1795" t="s">
        <v>15</v>
      </c>
      <c r="D1795" t="s">
        <v>1197</v>
      </c>
    </row>
    <row r="1796" spans="1:4">
      <c r="A1796" t="s">
        <v>1837</v>
      </c>
      <c r="B1796" t="s">
        <v>701</v>
      </c>
      <c r="C1796" t="s">
        <v>15</v>
      </c>
      <c r="D1796" t="s">
        <v>1197</v>
      </c>
    </row>
    <row r="1797" spans="1:4">
      <c r="A1797" t="s">
        <v>1838</v>
      </c>
      <c r="B1797" t="s">
        <v>701</v>
      </c>
      <c r="C1797" t="s">
        <v>15</v>
      </c>
      <c r="D1797" t="s">
        <v>1197</v>
      </c>
    </row>
    <row r="1798" spans="1:4">
      <c r="A1798" t="s">
        <v>1839</v>
      </c>
      <c r="B1798" t="s">
        <v>701</v>
      </c>
      <c r="C1798" t="s">
        <v>15</v>
      </c>
      <c r="D1798" t="s">
        <v>1197</v>
      </c>
    </row>
    <row r="1799" spans="1:4">
      <c r="A1799" t="s">
        <v>1840</v>
      </c>
      <c r="B1799" t="s">
        <v>701</v>
      </c>
      <c r="C1799" t="s">
        <v>15</v>
      </c>
      <c r="D1799" t="s">
        <v>1197</v>
      </c>
    </row>
    <row r="1800" spans="1:4">
      <c r="A1800" t="s">
        <v>1841</v>
      </c>
      <c r="B1800" t="s">
        <v>701</v>
      </c>
      <c r="C1800" t="s">
        <v>15</v>
      </c>
      <c r="D1800" t="s">
        <v>1197</v>
      </c>
    </row>
    <row r="1801" spans="1:4">
      <c r="A1801" t="s">
        <v>1842</v>
      </c>
      <c r="B1801" t="s">
        <v>701</v>
      </c>
      <c r="C1801" t="s">
        <v>15</v>
      </c>
      <c r="D1801" t="s">
        <v>1197</v>
      </c>
    </row>
    <row r="1802" spans="1:4">
      <c r="A1802" t="s">
        <v>1843</v>
      </c>
      <c r="B1802" t="s">
        <v>701</v>
      </c>
      <c r="C1802" t="s">
        <v>15</v>
      </c>
      <c r="D1802" t="s">
        <v>1197</v>
      </c>
    </row>
    <row r="1803" spans="1:4">
      <c r="A1803" t="s">
        <v>1844</v>
      </c>
      <c r="B1803" t="s">
        <v>701</v>
      </c>
      <c r="C1803" t="s">
        <v>15</v>
      </c>
      <c r="D1803" t="s">
        <v>1197</v>
      </c>
    </row>
    <row r="1804" spans="1:4">
      <c r="A1804" t="s">
        <v>1845</v>
      </c>
      <c r="B1804" t="s">
        <v>701</v>
      </c>
      <c r="C1804" t="s">
        <v>15</v>
      </c>
      <c r="D1804" t="s">
        <v>1197</v>
      </c>
    </row>
    <row r="1805" spans="1:4">
      <c r="A1805" t="s">
        <v>1846</v>
      </c>
      <c r="B1805" t="s">
        <v>701</v>
      </c>
      <c r="C1805" t="s">
        <v>15</v>
      </c>
      <c r="D1805" t="s">
        <v>1197</v>
      </c>
    </row>
    <row r="1806" spans="1:4">
      <c r="A1806" t="s">
        <v>1847</v>
      </c>
      <c r="B1806" t="s">
        <v>701</v>
      </c>
      <c r="C1806" t="s">
        <v>15</v>
      </c>
      <c r="D1806" t="s">
        <v>1197</v>
      </c>
    </row>
    <row r="1807" spans="1:4">
      <c r="A1807" t="s">
        <v>1848</v>
      </c>
      <c r="B1807" t="s">
        <v>701</v>
      </c>
      <c r="C1807" t="s">
        <v>15</v>
      </c>
      <c r="D1807" t="s">
        <v>1197</v>
      </c>
    </row>
    <row r="1808" spans="1:4">
      <c r="A1808" t="s">
        <v>1849</v>
      </c>
      <c r="B1808" t="s">
        <v>701</v>
      </c>
      <c r="C1808" t="s">
        <v>15</v>
      </c>
      <c r="D1808" t="s">
        <v>1197</v>
      </c>
    </row>
    <row r="1809" spans="1:4">
      <c r="A1809" t="s">
        <v>1850</v>
      </c>
      <c r="B1809" t="s">
        <v>701</v>
      </c>
      <c r="C1809" t="s">
        <v>15</v>
      </c>
      <c r="D1809" t="s">
        <v>1197</v>
      </c>
    </row>
    <row r="1810" spans="1:4">
      <c r="A1810" t="s">
        <v>1851</v>
      </c>
      <c r="B1810" t="s">
        <v>701</v>
      </c>
      <c r="C1810" t="s">
        <v>15</v>
      </c>
      <c r="D1810" t="s">
        <v>1197</v>
      </c>
    </row>
    <row r="1811" spans="1:4">
      <c r="A1811" t="s">
        <v>1852</v>
      </c>
      <c r="B1811" t="s">
        <v>701</v>
      </c>
      <c r="C1811" t="s">
        <v>15</v>
      </c>
      <c r="D1811" t="s">
        <v>1197</v>
      </c>
    </row>
    <row r="1812" spans="1:4">
      <c r="A1812" t="s">
        <v>1853</v>
      </c>
      <c r="B1812" t="s">
        <v>701</v>
      </c>
      <c r="C1812" t="s">
        <v>15</v>
      </c>
      <c r="D1812" t="s">
        <v>1197</v>
      </c>
    </row>
    <row r="1813" spans="1:4">
      <c r="A1813" t="s">
        <v>1854</v>
      </c>
      <c r="B1813" t="s">
        <v>701</v>
      </c>
      <c r="C1813" t="s">
        <v>15</v>
      </c>
      <c r="D1813" t="s">
        <v>1197</v>
      </c>
    </row>
    <row r="1814" spans="1:4">
      <c r="A1814" t="s">
        <v>1855</v>
      </c>
      <c r="B1814" t="s">
        <v>701</v>
      </c>
      <c r="C1814" t="s">
        <v>15</v>
      </c>
      <c r="D1814" t="s">
        <v>1197</v>
      </c>
    </row>
    <row r="1815" spans="1:4">
      <c r="A1815" t="s">
        <v>1856</v>
      </c>
      <c r="B1815" t="s">
        <v>748</v>
      </c>
      <c r="C1815" t="s">
        <v>12</v>
      </c>
      <c r="D1815" t="s">
        <v>1197</v>
      </c>
    </row>
    <row r="1816" spans="1:4">
      <c r="A1816" t="s">
        <v>1857</v>
      </c>
      <c r="B1816" t="s">
        <v>748</v>
      </c>
      <c r="C1816" t="s">
        <v>12</v>
      </c>
      <c r="D1816" t="s">
        <v>1197</v>
      </c>
    </row>
    <row r="1817" spans="1:4">
      <c r="A1817" t="s">
        <v>1858</v>
      </c>
      <c r="B1817" t="s">
        <v>748</v>
      </c>
      <c r="C1817" t="s">
        <v>12</v>
      </c>
      <c r="D1817" t="s">
        <v>1197</v>
      </c>
    </row>
    <row r="1818" spans="1:4">
      <c r="A1818" t="s">
        <v>1859</v>
      </c>
      <c r="B1818" t="s">
        <v>748</v>
      </c>
      <c r="C1818" t="s">
        <v>12</v>
      </c>
      <c r="D1818" t="s">
        <v>1197</v>
      </c>
    </row>
    <row r="1819" spans="1:4">
      <c r="A1819" t="s">
        <v>1860</v>
      </c>
      <c r="B1819" t="s">
        <v>748</v>
      </c>
      <c r="C1819" t="s">
        <v>12</v>
      </c>
      <c r="D1819" t="s">
        <v>1197</v>
      </c>
    </row>
    <row r="1820" spans="1:4">
      <c r="A1820" t="s">
        <v>1861</v>
      </c>
      <c r="B1820" t="s">
        <v>748</v>
      </c>
      <c r="C1820" t="s">
        <v>12</v>
      </c>
      <c r="D1820" t="s">
        <v>1197</v>
      </c>
    </row>
    <row r="1821" spans="1:4">
      <c r="A1821" t="s">
        <v>1862</v>
      </c>
      <c r="B1821" t="s">
        <v>748</v>
      </c>
      <c r="C1821" t="s">
        <v>12</v>
      </c>
      <c r="D1821" t="s">
        <v>1197</v>
      </c>
    </row>
    <row r="1822" spans="1:4">
      <c r="A1822" t="s">
        <v>1863</v>
      </c>
      <c r="B1822" t="s">
        <v>748</v>
      </c>
      <c r="C1822" t="s">
        <v>12</v>
      </c>
      <c r="D1822" t="s">
        <v>1197</v>
      </c>
    </row>
    <row r="1823" spans="1:4">
      <c r="A1823" t="s">
        <v>1864</v>
      </c>
      <c r="B1823" t="s">
        <v>748</v>
      </c>
      <c r="C1823" t="s">
        <v>12</v>
      </c>
      <c r="D1823" t="s">
        <v>1197</v>
      </c>
    </row>
    <row r="1824" spans="1:4">
      <c r="A1824" t="s">
        <v>1865</v>
      </c>
      <c r="B1824" t="s">
        <v>748</v>
      </c>
      <c r="C1824" t="s">
        <v>12</v>
      </c>
      <c r="D1824" t="s">
        <v>1197</v>
      </c>
    </row>
    <row r="1825" spans="1:4">
      <c r="A1825" t="s">
        <v>1866</v>
      </c>
      <c r="B1825" t="s">
        <v>748</v>
      </c>
      <c r="C1825" t="s">
        <v>12</v>
      </c>
      <c r="D1825" t="s">
        <v>1197</v>
      </c>
    </row>
    <row r="1826" spans="1:4">
      <c r="A1826" t="s">
        <v>1867</v>
      </c>
      <c r="B1826" t="s">
        <v>748</v>
      </c>
      <c r="C1826" t="s">
        <v>12</v>
      </c>
      <c r="D1826" t="s">
        <v>1197</v>
      </c>
    </row>
    <row r="1827" spans="1:4">
      <c r="A1827" t="s">
        <v>1868</v>
      </c>
      <c r="B1827" t="s">
        <v>748</v>
      </c>
      <c r="C1827" t="s">
        <v>12</v>
      </c>
      <c r="D1827" t="s">
        <v>1197</v>
      </c>
    </row>
    <row r="1828" spans="1:4">
      <c r="A1828" t="s">
        <v>1869</v>
      </c>
      <c r="B1828" t="s">
        <v>748</v>
      </c>
      <c r="C1828" t="s">
        <v>12</v>
      </c>
      <c r="D1828" t="s">
        <v>1197</v>
      </c>
    </row>
    <row r="1829" spans="1:4">
      <c r="A1829" t="s">
        <v>1870</v>
      </c>
      <c r="B1829" t="s">
        <v>748</v>
      </c>
      <c r="C1829" t="s">
        <v>12</v>
      </c>
      <c r="D1829" t="s">
        <v>1197</v>
      </c>
    </row>
    <row r="1830" spans="1:4">
      <c r="A1830" t="s">
        <v>1871</v>
      </c>
      <c r="B1830" t="s">
        <v>748</v>
      </c>
      <c r="C1830" t="s">
        <v>12</v>
      </c>
      <c r="D1830" t="s">
        <v>1197</v>
      </c>
    </row>
    <row r="1831" spans="1:4">
      <c r="A1831" t="s">
        <v>1872</v>
      </c>
      <c r="B1831" t="s">
        <v>748</v>
      </c>
      <c r="C1831" t="s">
        <v>12</v>
      </c>
      <c r="D1831" t="s">
        <v>1197</v>
      </c>
    </row>
    <row r="1832" spans="1:4">
      <c r="A1832" t="s">
        <v>1873</v>
      </c>
      <c r="B1832" t="s">
        <v>748</v>
      </c>
      <c r="C1832" t="s">
        <v>12</v>
      </c>
      <c r="D1832" t="s">
        <v>1197</v>
      </c>
    </row>
    <row r="1833" spans="1:4">
      <c r="A1833" t="s">
        <v>1874</v>
      </c>
      <c r="B1833" t="s">
        <v>748</v>
      </c>
      <c r="C1833" t="s">
        <v>12</v>
      </c>
      <c r="D1833" t="s">
        <v>1197</v>
      </c>
    </row>
    <row r="1834" spans="1:4">
      <c r="A1834" t="s">
        <v>1875</v>
      </c>
      <c r="B1834" t="s">
        <v>748</v>
      </c>
      <c r="C1834" t="s">
        <v>12</v>
      </c>
      <c r="D1834" t="s">
        <v>1197</v>
      </c>
    </row>
    <row r="1835" spans="1:4">
      <c r="A1835" t="s">
        <v>1876</v>
      </c>
      <c r="B1835" t="s">
        <v>748</v>
      </c>
      <c r="C1835" t="s">
        <v>12</v>
      </c>
      <c r="D1835" t="s">
        <v>1197</v>
      </c>
    </row>
    <row r="1836" spans="1:4">
      <c r="A1836" t="s">
        <v>1877</v>
      </c>
      <c r="B1836" t="s">
        <v>748</v>
      </c>
      <c r="C1836" t="s">
        <v>12</v>
      </c>
      <c r="D1836" t="s">
        <v>1197</v>
      </c>
    </row>
    <row r="1837" spans="1:4">
      <c r="A1837" t="s">
        <v>1878</v>
      </c>
      <c r="B1837" t="s">
        <v>748</v>
      </c>
      <c r="C1837" t="s">
        <v>12</v>
      </c>
      <c r="D1837" t="s">
        <v>1197</v>
      </c>
    </row>
    <row r="1838" spans="1:4">
      <c r="A1838" t="s">
        <v>1879</v>
      </c>
      <c r="B1838" t="s">
        <v>748</v>
      </c>
      <c r="C1838" t="s">
        <v>12</v>
      </c>
      <c r="D1838" t="s">
        <v>1197</v>
      </c>
    </row>
    <row r="1839" spans="1:4">
      <c r="A1839" t="s">
        <v>1880</v>
      </c>
      <c r="B1839" t="s">
        <v>748</v>
      </c>
      <c r="C1839" t="s">
        <v>12</v>
      </c>
      <c r="D1839" t="s">
        <v>1197</v>
      </c>
    </row>
    <row r="1840" spans="1:4">
      <c r="A1840" t="s">
        <v>1881</v>
      </c>
      <c r="B1840" t="s">
        <v>748</v>
      </c>
      <c r="C1840" t="s">
        <v>12</v>
      </c>
      <c r="D1840" t="s">
        <v>1197</v>
      </c>
    </row>
    <row r="1841" spans="1:4">
      <c r="A1841" t="s">
        <v>1882</v>
      </c>
      <c r="B1841" t="s">
        <v>748</v>
      </c>
      <c r="C1841" t="s">
        <v>12</v>
      </c>
      <c r="D1841" t="s">
        <v>1197</v>
      </c>
    </row>
    <row r="1842" spans="1:4">
      <c r="A1842" t="s">
        <v>1883</v>
      </c>
      <c r="B1842" t="s">
        <v>748</v>
      </c>
      <c r="C1842" t="s">
        <v>12</v>
      </c>
      <c r="D1842" t="s">
        <v>1197</v>
      </c>
    </row>
    <row r="1843" spans="1:4">
      <c r="A1843" t="s">
        <v>1884</v>
      </c>
      <c r="B1843" t="s">
        <v>748</v>
      </c>
      <c r="C1843" t="s">
        <v>12</v>
      </c>
      <c r="D1843" t="s">
        <v>1197</v>
      </c>
    </row>
    <row r="1844" spans="1:4">
      <c r="A1844" t="s">
        <v>1885</v>
      </c>
      <c r="B1844" t="s">
        <v>748</v>
      </c>
      <c r="C1844" t="s">
        <v>12</v>
      </c>
      <c r="D1844" t="s">
        <v>1197</v>
      </c>
    </row>
    <row r="1845" spans="1:4">
      <c r="A1845" t="s">
        <v>1886</v>
      </c>
      <c r="B1845" t="s">
        <v>769</v>
      </c>
      <c r="C1845" t="s">
        <v>12</v>
      </c>
      <c r="D1845" t="s">
        <v>1197</v>
      </c>
    </row>
    <row r="1846" spans="1:4">
      <c r="A1846" t="s">
        <v>1887</v>
      </c>
      <c r="B1846" t="s">
        <v>769</v>
      </c>
      <c r="C1846" t="s">
        <v>12</v>
      </c>
      <c r="D1846" t="s">
        <v>1197</v>
      </c>
    </row>
    <row r="1847" spans="1:4">
      <c r="A1847" t="s">
        <v>1888</v>
      </c>
      <c r="B1847" t="s">
        <v>769</v>
      </c>
      <c r="C1847" t="s">
        <v>12</v>
      </c>
      <c r="D1847" t="s">
        <v>1197</v>
      </c>
    </row>
    <row r="1848" spans="1:4">
      <c r="A1848" t="s">
        <v>1889</v>
      </c>
      <c r="B1848" t="s">
        <v>769</v>
      </c>
      <c r="C1848" t="s">
        <v>12</v>
      </c>
      <c r="D1848" t="s">
        <v>1197</v>
      </c>
    </row>
    <row r="1849" spans="1:4">
      <c r="A1849" t="s">
        <v>1890</v>
      </c>
      <c r="B1849" t="s">
        <v>769</v>
      </c>
      <c r="C1849" t="s">
        <v>12</v>
      </c>
      <c r="D1849" t="s">
        <v>1197</v>
      </c>
    </row>
    <row r="1850" spans="1:4">
      <c r="A1850" t="s">
        <v>1891</v>
      </c>
      <c r="B1850" t="s">
        <v>769</v>
      </c>
      <c r="C1850" t="s">
        <v>12</v>
      </c>
      <c r="D1850" t="s">
        <v>1197</v>
      </c>
    </row>
    <row r="1851" spans="1:4">
      <c r="A1851" t="s">
        <v>1892</v>
      </c>
      <c r="B1851" t="s">
        <v>769</v>
      </c>
      <c r="C1851" t="s">
        <v>12</v>
      </c>
      <c r="D1851" t="s">
        <v>1197</v>
      </c>
    </row>
    <row r="1852" spans="1:4">
      <c r="A1852" t="s">
        <v>1893</v>
      </c>
      <c r="B1852" t="s">
        <v>769</v>
      </c>
      <c r="C1852" t="s">
        <v>12</v>
      </c>
      <c r="D1852" t="s">
        <v>1197</v>
      </c>
    </row>
    <row r="1853" spans="1:4">
      <c r="A1853" t="s">
        <v>1894</v>
      </c>
      <c r="B1853" t="s">
        <v>769</v>
      </c>
      <c r="C1853" t="s">
        <v>12</v>
      </c>
      <c r="D1853" t="s">
        <v>1197</v>
      </c>
    </row>
    <row r="1854" spans="1:4">
      <c r="A1854" t="s">
        <v>1895</v>
      </c>
      <c r="B1854" t="s">
        <v>748</v>
      </c>
      <c r="C1854" t="s">
        <v>12</v>
      </c>
      <c r="D1854" t="s">
        <v>1197</v>
      </c>
    </row>
    <row r="1855" spans="1:4">
      <c r="A1855" t="s">
        <v>1896</v>
      </c>
      <c r="B1855" t="s">
        <v>748</v>
      </c>
      <c r="C1855" t="s">
        <v>12</v>
      </c>
      <c r="D1855" t="s">
        <v>1197</v>
      </c>
    </row>
    <row r="1856" spans="1:4">
      <c r="A1856" t="s">
        <v>1897</v>
      </c>
      <c r="B1856" t="s">
        <v>748</v>
      </c>
      <c r="C1856" t="s">
        <v>12</v>
      </c>
      <c r="D1856" t="s">
        <v>1197</v>
      </c>
    </row>
    <row r="1857" spans="1:4">
      <c r="A1857" t="s">
        <v>1898</v>
      </c>
      <c r="B1857" t="s">
        <v>748</v>
      </c>
      <c r="C1857" t="s">
        <v>12</v>
      </c>
      <c r="D1857" t="s">
        <v>1197</v>
      </c>
    </row>
    <row r="1858" spans="1:4">
      <c r="A1858" t="s">
        <v>1899</v>
      </c>
      <c r="B1858" t="s">
        <v>748</v>
      </c>
      <c r="C1858" t="s">
        <v>12</v>
      </c>
      <c r="D1858" t="s">
        <v>1197</v>
      </c>
    </row>
    <row r="1859" spans="1:4">
      <c r="A1859" t="s">
        <v>1900</v>
      </c>
      <c r="B1859" t="s">
        <v>748</v>
      </c>
      <c r="C1859" t="s">
        <v>12</v>
      </c>
      <c r="D1859" t="s">
        <v>1197</v>
      </c>
    </row>
    <row r="1860" spans="1:4">
      <c r="A1860" t="s">
        <v>1901</v>
      </c>
      <c r="B1860" t="s">
        <v>748</v>
      </c>
      <c r="C1860" t="s">
        <v>12</v>
      </c>
      <c r="D1860" t="s">
        <v>1197</v>
      </c>
    </row>
    <row r="1861" spans="1:4">
      <c r="A1861" t="s">
        <v>1902</v>
      </c>
      <c r="B1861" t="s">
        <v>748</v>
      </c>
      <c r="C1861" t="s">
        <v>12</v>
      </c>
      <c r="D1861" t="s">
        <v>1197</v>
      </c>
    </row>
    <row r="1862" spans="1:4">
      <c r="A1862" t="s">
        <v>1903</v>
      </c>
      <c r="B1862" t="s">
        <v>748</v>
      </c>
      <c r="C1862" t="s">
        <v>12</v>
      </c>
      <c r="D1862" t="s">
        <v>1197</v>
      </c>
    </row>
    <row r="1863" spans="1:4">
      <c r="A1863" t="s">
        <v>1904</v>
      </c>
      <c r="B1863" t="s">
        <v>748</v>
      </c>
      <c r="C1863" t="s">
        <v>12</v>
      </c>
      <c r="D1863" t="s">
        <v>1197</v>
      </c>
    </row>
    <row r="1864" spans="1:4">
      <c r="A1864" t="s">
        <v>1905</v>
      </c>
      <c r="B1864" t="s">
        <v>748</v>
      </c>
      <c r="C1864" t="s">
        <v>12</v>
      </c>
      <c r="D1864" t="s">
        <v>1197</v>
      </c>
    </row>
    <row r="1865" spans="1:4">
      <c r="A1865" t="s">
        <v>1906</v>
      </c>
      <c r="B1865" t="s">
        <v>769</v>
      </c>
      <c r="C1865" t="s">
        <v>12</v>
      </c>
      <c r="D1865" t="s">
        <v>1197</v>
      </c>
    </row>
    <row r="1866" spans="1:4">
      <c r="A1866" t="s">
        <v>1907</v>
      </c>
      <c r="B1866" t="s">
        <v>769</v>
      </c>
      <c r="C1866" t="s">
        <v>12</v>
      </c>
      <c r="D1866" t="s">
        <v>1197</v>
      </c>
    </row>
    <row r="1867" spans="1:4">
      <c r="A1867" t="s">
        <v>1908</v>
      </c>
      <c r="B1867" t="s">
        <v>769</v>
      </c>
      <c r="C1867" t="s">
        <v>12</v>
      </c>
      <c r="D1867" t="s">
        <v>1197</v>
      </c>
    </row>
    <row r="1868" spans="1:4">
      <c r="A1868" t="s">
        <v>1909</v>
      </c>
      <c r="B1868" t="s">
        <v>769</v>
      </c>
      <c r="C1868" t="s">
        <v>12</v>
      </c>
      <c r="D1868" t="s">
        <v>1197</v>
      </c>
    </row>
    <row r="1869" spans="1:4">
      <c r="A1869" t="s">
        <v>1910</v>
      </c>
      <c r="B1869" t="s">
        <v>769</v>
      </c>
      <c r="C1869" t="s">
        <v>12</v>
      </c>
      <c r="D1869" t="s">
        <v>1197</v>
      </c>
    </row>
    <row r="1870" spans="1:4">
      <c r="A1870" t="s">
        <v>1911</v>
      </c>
      <c r="B1870" t="s">
        <v>769</v>
      </c>
      <c r="C1870" t="s">
        <v>12</v>
      </c>
      <c r="D1870" t="s">
        <v>1197</v>
      </c>
    </row>
    <row r="1871" spans="1:4">
      <c r="A1871" t="s">
        <v>1912</v>
      </c>
      <c r="B1871" t="s">
        <v>769</v>
      </c>
      <c r="C1871" t="s">
        <v>12</v>
      </c>
      <c r="D1871" t="s">
        <v>1197</v>
      </c>
    </row>
    <row r="1872" spans="1:4">
      <c r="A1872" t="s">
        <v>1913</v>
      </c>
      <c r="B1872" t="s">
        <v>769</v>
      </c>
      <c r="C1872" t="s">
        <v>12</v>
      </c>
      <c r="D1872" t="s">
        <v>1197</v>
      </c>
    </row>
    <row r="1873" spans="1:4">
      <c r="A1873" t="s">
        <v>1914</v>
      </c>
      <c r="B1873" t="s">
        <v>769</v>
      </c>
      <c r="C1873" t="s">
        <v>12</v>
      </c>
      <c r="D1873" t="s">
        <v>1197</v>
      </c>
    </row>
    <row r="1874" spans="1:4">
      <c r="A1874" t="s">
        <v>1915</v>
      </c>
      <c r="B1874" t="s">
        <v>769</v>
      </c>
      <c r="C1874" t="s">
        <v>12</v>
      </c>
      <c r="D1874" t="s">
        <v>1197</v>
      </c>
    </row>
    <row r="1875" spans="1:4">
      <c r="A1875" t="s">
        <v>1916</v>
      </c>
      <c r="B1875" t="s">
        <v>769</v>
      </c>
      <c r="C1875" t="s">
        <v>12</v>
      </c>
      <c r="D1875" t="s">
        <v>1197</v>
      </c>
    </row>
    <row r="1876" spans="1:4">
      <c r="A1876" t="s">
        <v>1917</v>
      </c>
      <c r="B1876" t="s">
        <v>769</v>
      </c>
      <c r="C1876" t="s">
        <v>12</v>
      </c>
      <c r="D1876" t="s">
        <v>1197</v>
      </c>
    </row>
    <row r="1877" spans="1:4">
      <c r="A1877" t="s">
        <v>1918</v>
      </c>
      <c r="B1877" t="s">
        <v>769</v>
      </c>
      <c r="C1877" t="s">
        <v>12</v>
      </c>
      <c r="D1877" t="s">
        <v>1197</v>
      </c>
    </row>
    <row r="1878" spans="1:4">
      <c r="A1878" t="s">
        <v>1919</v>
      </c>
      <c r="B1878" t="s">
        <v>769</v>
      </c>
      <c r="C1878" t="s">
        <v>12</v>
      </c>
      <c r="D1878" t="s">
        <v>1197</v>
      </c>
    </row>
    <row r="1879" spans="1:4">
      <c r="A1879" t="s">
        <v>1920</v>
      </c>
      <c r="B1879" t="s">
        <v>769</v>
      </c>
      <c r="C1879" t="s">
        <v>12</v>
      </c>
      <c r="D1879" t="s">
        <v>1197</v>
      </c>
    </row>
    <row r="1880" spans="1:4">
      <c r="A1880" t="s">
        <v>1921</v>
      </c>
      <c r="B1880" t="s">
        <v>769</v>
      </c>
      <c r="C1880" t="s">
        <v>12</v>
      </c>
      <c r="D1880" t="s">
        <v>1197</v>
      </c>
    </row>
    <row r="1881" spans="1:4">
      <c r="A1881" t="s">
        <v>1922</v>
      </c>
      <c r="B1881" t="s">
        <v>769</v>
      </c>
      <c r="C1881" t="s">
        <v>12</v>
      </c>
      <c r="D1881" t="s">
        <v>1197</v>
      </c>
    </row>
    <row r="1882" spans="1:4">
      <c r="A1882" t="s">
        <v>1923</v>
      </c>
      <c r="B1882" t="s">
        <v>769</v>
      </c>
      <c r="C1882" t="s">
        <v>12</v>
      </c>
      <c r="D1882" t="s">
        <v>1197</v>
      </c>
    </row>
    <row r="1883" spans="1:4">
      <c r="A1883" t="s">
        <v>1924</v>
      </c>
      <c r="B1883" t="s">
        <v>769</v>
      </c>
      <c r="C1883" t="s">
        <v>12</v>
      </c>
      <c r="D1883" t="s">
        <v>1197</v>
      </c>
    </row>
    <row r="1884" spans="1:4">
      <c r="A1884" t="s">
        <v>1925</v>
      </c>
      <c r="B1884" t="s">
        <v>769</v>
      </c>
      <c r="C1884" t="s">
        <v>12</v>
      </c>
      <c r="D1884" t="s">
        <v>1197</v>
      </c>
    </row>
    <row r="1885" spans="1:4">
      <c r="A1885" t="s">
        <v>1926</v>
      </c>
      <c r="B1885" t="s">
        <v>769</v>
      </c>
      <c r="C1885" t="s">
        <v>12</v>
      </c>
      <c r="D1885" t="s">
        <v>1197</v>
      </c>
    </row>
    <row r="1886" spans="1:4">
      <c r="A1886" t="s">
        <v>1927</v>
      </c>
      <c r="B1886" t="s">
        <v>769</v>
      </c>
      <c r="C1886" t="s">
        <v>12</v>
      </c>
      <c r="D1886" t="s">
        <v>1197</v>
      </c>
    </row>
    <row r="1887" spans="1:4">
      <c r="A1887" t="s">
        <v>1928</v>
      </c>
      <c r="B1887" t="s">
        <v>769</v>
      </c>
      <c r="C1887" t="s">
        <v>12</v>
      </c>
      <c r="D1887" t="s">
        <v>1197</v>
      </c>
    </row>
    <row r="1888" spans="1:4">
      <c r="A1888" t="s">
        <v>1929</v>
      </c>
      <c r="B1888" t="s">
        <v>769</v>
      </c>
      <c r="C1888" t="s">
        <v>12</v>
      </c>
      <c r="D1888" t="s">
        <v>1197</v>
      </c>
    </row>
    <row r="1889" spans="1:4">
      <c r="A1889" t="s">
        <v>1930</v>
      </c>
      <c r="B1889" t="s">
        <v>769</v>
      </c>
      <c r="C1889" t="s">
        <v>12</v>
      </c>
      <c r="D1889" t="s">
        <v>1197</v>
      </c>
    </row>
    <row r="1890" spans="1:4">
      <c r="A1890" t="s">
        <v>1931</v>
      </c>
      <c r="B1890" t="s">
        <v>769</v>
      </c>
      <c r="C1890" t="s">
        <v>12</v>
      </c>
      <c r="D1890" t="s">
        <v>1197</v>
      </c>
    </row>
    <row r="1891" spans="1:4">
      <c r="A1891" t="s">
        <v>1932</v>
      </c>
      <c r="B1891" t="s">
        <v>769</v>
      </c>
      <c r="C1891" t="s">
        <v>12</v>
      </c>
      <c r="D1891" t="s">
        <v>1197</v>
      </c>
    </row>
    <row r="1892" spans="1:4">
      <c r="A1892" t="s">
        <v>1933</v>
      </c>
      <c r="B1892" t="s">
        <v>769</v>
      </c>
      <c r="C1892" t="s">
        <v>12</v>
      </c>
      <c r="D1892" t="s">
        <v>1197</v>
      </c>
    </row>
    <row r="1893" spans="1:4">
      <c r="A1893" t="s">
        <v>1934</v>
      </c>
      <c r="B1893" t="s">
        <v>769</v>
      </c>
      <c r="C1893" t="s">
        <v>12</v>
      </c>
      <c r="D1893" t="s">
        <v>1197</v>
      </c>
    </row>
    <row r="1894" spans="1:4">
      <c r="A1894" t="s">
        <v>1935</v>
      </c>
      <c r="B1894" t="s">
        <v>748</v>
      </c>
      <c r="C1894" t="s">
        <v>12</v>
      </c>
      <c r="D1894" t="s">
        <v>1197</v>
      </c>
    </row>
    <row r="1895" spans="1:4">
      <c r="A1895" t="s">
        <v>1936</v>
      </c>
      <c r="B1895" t="s">
        <v>850</v>
      </c>
      <c r="C1895" t="s">
        <v>12</v>
      </c>
      <c r="D1895" t="s">
        <v>1197</v>
      </c>
    </row>
    <row r="1896" spans="1:4">
      <c r="A1896" t="s">
        <v>1937</v>
      </c>
      <c r="B1896" t="s">
        <v>850</v>
      </c>
      <c r="C1896" t="s">
        <v>12</v>
      </c>
      <c r="D1896" t="s">
        <v>1197</v>
      </c>
    </row>
    <row r="1897" spans="1:4">
      <c r="A1897" t="s">
        <v>1938</v>
      </c>
      <c r="B1897" t="s">
        <v>850</v>
      </c>
      <c r="C1897" t="s">
        <v>12</v>
      </c>
      <c r="D1897" t="s">
        <v>1197</v>
      </c>
    </row>
    <row r="1898" spans="1:4">
      <c r="A1898" t="s">
        <v>1939</v>
      </c>
      <c r="B1898" t="s">
        <v>850</v>
      </c>
      <c r="C1898" t="s">
        <v>12</v>
      </c>
      <c r="D1898" t="s">
        <v>1197</v>
      </c>
    </row>
    <row r="1899" spans="1:4">
      <c r="A1899" t="s">
        <v>1940</v>
      </c>
      <c r="B1899" t="s">
        <v>850</v>
      </c>
      <c r="C1899" t="s">
        <v>12</v>
      </c>
      <c r="D1899" t="s">
        <v>1197</v>
      </c>
    </row>
    <row r="1900" spans="1:4">
      <c r="A1900" t="s">
        <v>1941</v>
      </c>
      <c r="B1900" t="s">
        <v>850</v>
      </c>
      <c r="C1900" t="s">
        <v>12</v>
      </c>
      <c r="D1900" t="s">
        <v>1197</v>
      </c>
    </row>
    <row r="1901" spans="1:4">
      <c r="A1901" t="s">
        <v>1942</v>
      </c>
      <c r="B1901" t="s">
        <v>850</v>
      </c>
      <c r="C1901" t="s">
        <v>12</v>
      </c>
      <c r="D1901" t="s">
        <v>1197</v>
      </c>
    </row>
    <row r="1902" spans="1:4">
      <c r="A1902" t="s">
        <v>1943</v>
      </c>
      <c r="B1902" t="s">
        <v>850</v>
      </c>
      <c r="C1902" t="s">
        <v>12</v>
      </c>
      <c r="D1902" t="s">
        <v>1197</v>
      </c>
    </row>
    <row r="1903" spans="1:4">
      <c r="A1903" t="s">
        <v>1944</v>
      </c>
      <c r="B1903" t="s">
        <v>850</v>
      </c>
      <c r="C1903" t="s">
        <v>12</v>
      </c>
      <c r="D1903" t="s">
        <v>1197</v>
      </c>
    </row>
    <row r="1904" spans="1:4">
      <c r="A1904" t="s">
        <v>1945</v>
      </c>
      <c r="B1904" t="s">
        <v>850</v>
      </c>
      <c r="C1904" t="s">
        <v>12</v>
      </c>
      <c r="D1904" t="s">
        <v>1197</v>
      </c>
    </row>
    <row r="1905" spans="1:4">
      <c r="A1905" t="s">
        <v>1946</v>
      </c>
      <c r="B1905" t="s">
        <v>850</v>
      </c>
      <c r="C1905" t="s">
        <v>12</v>
      </c>
      <c r="D1905" t="s">
        <v>1197</v>
      </c>
    </row>
    <row r="1906" spans="1:4">
      <c r="A1906" t="s">
        <v>1947</v>
      </c>
      <c r="B1906" t="s">
        <v>850</v>
      </c>
      <c r="C1906" t="s">
        <v>12</v>
      </c>
      <c r="D1906" t="s">
        <v>1197</v>
      </c>
    </row>
    <row r="1907" spans="1:4">
      <c r="A1907" t="s">
        <v>1948</v>
      </c>
      <c r="B1907" t="s">
        <v>850</v>
      </c>
      <c r="C1907" t="s">
        <v>12</v>
      </c>
      <c r="D1907" t="s">
        <v>1197</v>
      </c>
    </row>
    <row r="1908" spans="1:4">
      <c r="A1908" t="s">
        <v>1949</v>
      </c>
      <c r="B1908" t="s">
        <v>850</v>
      </c>
      <c r="C1908" t="s">
        <v>12</v>
      </c>
      <c r="D1908" t="s">
        <v>1197</v>
      </c>
    </row>
    <row r="1909" spans="1:4">
      <c r="A1909" t="s">
        <v>1950</v>
      </c>
      <c r="B1909" t="s">
        <v>850</v>
      </c>
      <c r="C1909" t="s">
        <v>12</v>
      </c>
      <c r="D1909" t="s">
        <v>1197</v>
      </c>
    </row>
    <row r="1910" spans="1:4">
      <c r="A1910" t="s">
        <v>1951</v>
      </c>
      <c r="B1910" t="s">
        <v>850</v>
      </c>
      <c r="C1910" t="s">
        <v>12</v>
      </c>
      <c r="D1910" t="s">
        <v>1197</v>
      </c>
    </row>
    <row r="1911" spans="1:4">
      <c r="A1911" t="s">
        <v>1952</v>
      </c>
      <c r="B1911" t="s">
        <v>850</v>
      </c>
      <c r="C1911" t="s">
        <v>12</v>
      </c>
      <c r="D1911" t="s">
        <v>1197</v>
      </c>
    </row>
    <row r="1912" spans="1:4">
      <c r="A1912" t="s">
        <v>1953</v>
      </c>
      <c r="B1912" t="s">
        <v>850</v>
      </c>
      <c r="C1912" t="s">
        <v>12</v>
      </c>
      <c r="D1912" t="s">
        <v>1197</v>
      </c>
    </row>
    <row r="1913" spans="1:4">
      <c r="A1913" t="s">
        <v>1954</v>
      </c>
      <c r="B1913" t="s">
        <v>850</v>
      </c>
      <c r="C1913" t="s">
        <v>12</v>
      </c>
      <c r="D1913" t="s">
        <v>1197</v>
      </c>
    </row>
    <row r="1914" spans="1:4">
      <c r="A1914" t="s">
        <v>1955</v>
      </c>
      <c r="B1914" t="s">
        <v>850</v>
      </c>
      <c r="C1914" t="s">
        <v>12</v>
      </c>
      <c r="D1914" t="s">
        <v>1197</v>
      </c>
    </row>
    <row r="1915" spans="1:4">
      <c r="A1915" t="s">
        <v>1956</v>
      </c>
      <c r="B1915" t="s">
        <v>850</v>
      </c>
      <c r="C1915" t="s">
        <v>12</v>
      </c>
      <c r="D1915" t="s">
        <v>1197</v>
      </c>
    </row>
    <row r="1916" spans="1:4">
      <c r="A1916" t="s">
        <v>1957</v>
      </c>
      <c r="B1916" t="s">
        <v>850</v>
      </c>
      <c r="C1916" t="s">
        <v>12</v>
      </c>
      <c r="D1916" t="s">
        <v>1197</v>
      </c>
    </row>
    <row r="1917" spans="1:4">
      <c r="A1917" t="s">
        <v>1958</v>
      </c>
      <c r="B1917" t="s">
        <v>850</v>
      </c>
      <c r="C1917" t="s">
        <v>12</v>
      </c>
      <c r="D1917" t="s">
        <v>1197</v>
      </c>
    </row>
    <row r="1918" spans="1:4">
      <c r="A1918" t="s">
        <v>1959</v>
      </c>
      <c r="B1918" t="s">
        <v>850</v>
      </c>
      <c r="C1918" t="s">
        <v>12</v>
      </c>
      <c r="D1918" t="s">
        <v>1197</v>
      </c>
    </row>
    <row r="1919" spans="1:4">
      <c r="A1919" t="s">
        <v>1960</v>
      </c>
      <c r="B1919" t="s">
        <v>850</v>
      </c>
      <c r="C1919" t="s">
        <v>12</v>
      </c>
      <c r="D1919" t="s">
        <v>1197</v>
      </c>
    </row>
    <row r="1920" spans="1:4">
      <c r="A1920" t="s">
        <v>1961</v>
      </c>
      <c r="B1920" t="s">
        <v>850</v>
      </c>
      <c r="C1920" t="s">
        <v>12</v>
      </c>
      <c r="D1920" t="s">
        <v>1197</v>
      </c>
    </row>
    <row r="1921" spans="1:4">
      <c r="A1921" t="s">
        <v>1962</v>
      </c>
      <c r="B1921" t="s">
        <v>850</v>
      </c>
      <c r="C1921" t="s">
        <v>12</v>
      </c>
      <c r="D1921" t="s">
        <v>1197</v>
      </c>
    </row>
    <row r="1922" spans="1:4">
      <c r="A1922" t="s">
        <v>1963</v>
      </c>
      <c r="B1922" t="s">
        <v>850</v>
      </c>
      <c r="C1922" t="s">
        <v>12</v>
      </c>
      <c r="D1922" t="s">
        <v>1197</v>
      </c>
    </row>
    <row r="1923" spans="1:4">
      <c r="A1923" t="s">
        <v>1964</v>
      </c>
      <c r="B1923" t="s">
        <v>850</v>
      </c>
      <c r="C1923" t="s">
        <v>12</v>
      </c>
      <c r="D1923" t="s">
        <v>1197</v>
      </c>
    </row>
    <row r="1924" spans="1:4">
      <c r="A1924" t="s">
        <v>1965</v>
      </c>
      <c r="B1924" t="s">
        <v>850</v>
      </c>
      <c r="C1924" t="s">
        <v>12</v>
      </c>
      <c r="D1924" t="s">
        <v>1197</v>
      </c>
    </row>
    <row r="1925" spans="1:4">
      <c r="A1925" t="s">
        <v>1966</v>
      </c>
      <c r="B1925" t="s">
        <v>850</v>
      </c>
      <c r="C1925" t="s">
        <v>12</v>
      </c>
      <c r="D1925" t="s">
        <v>1197</v>
      </c>
    </row>
    <row r="1926" spans="1:4">
      <c r="A1926" t="s">
        <v>1967</v>
      </c>
      <c r="B1926" t="s">
        <v>850</v>
      </c>
      <c r="C1926" t="s">
        <v>12</v>
      </c>
      <c r="D1926" t="s">
        <v>1197</v>
      </c>
    </row>
    <row r="1927" spans="1:4">
      <c r="A1927" t="s">
        <v>1968</v>
      </c>
      <c r="B1927" t="s">
        <v>850</v>
      </c>
      <c r="C1927" t="s">
        <v>12</v>
      </c>
      <c r="D1927" t="s">
        <v>1197</v>
      </c>
    </row>
    <row r="1928" spans="1:4">
      <c r="A1928" t="s">
        <v>1969</v>
      </c>
      <c r="B1928" t="s">
        <v>850</v>
      </c>
      <c r="C1928" t="s">
        <v>12</v>
      </c>
      <c r="D1928" t="s">
        <v>1197</v>
      </c>
    </row>
    <row r="1929" spans="1:4">
      <c r="A1929" t="s">
        <v>1970</v>
      </c>
      <c r="B1929" t="s">
        <v>850</v>
      </c>
      <c r="C1929" t="s">
        <v>12</v>
      </c>
      <c r="D1929" t="s">
        <v>1197</v>
      </c>
    </row>
    <row r="1930" spans="1:4">
      <c r="A1930" t="s">
        <v>1971</v>
      </c>
      <c r="B1930" t="s">
        <v>850</v>
      </c>
      <c r="C1930" t="s">
        <v>12</v>
      </c>
      <c r="D1930" t="s">
        <v>1197</v>
      </c>
    </row>
    <row r="1931" spans="1:4">
      <c r="A1931" t="s">
        <v>1972</v>
      </c>
      <c r="B1931" t="s">
        <v>850</v>
      </c>
      <c r="C1931" t="s">
        <v>12</v>
      </c>
      <c r="D1931" t="s">
        <v>1197</v>
      </c>
    </row>
    <row r="1932" spans="1:4">
      <c r="A1932" t="s">
        <v>1973</v>
      </c>
      <c r="B1932" t="s">
        <v>850</v>
      </c>
      <c r="C1932" t="s">
        <v>12</v>
      </c>
      <c r="D1932" t="s">
        <v>1197</v>
      </c>
    </row>
    <row r="1933" spans="1:4">
      <c r="A1933" t="s">
        <v>1974</v>
      </c>
      <c r="B1933" t="s">
        <v>850</v>
      </c>
      <c r="C1933" t="s">
        <v>12</v>
      </c>
      <c r="D1933" t="s">
        <v>1197</v>
      </c>
    </row>
    <row r="1934" spans="1:4">
      <c r="A1934" t="s">
        <v>1975</v>
      </c>
      <c r="B1934" t="s">
        <v>850</v>
      </c>
      <c r="C1934" t="s">
        <v>12</v>
      </c>
      <c r="D1934" t="s">
        <v>1197</v>
      </c>
    </row>
    <row r="1935" spans="1:4">
      <c r="A1935" t="s">
        <v>1976</v>
      </c>
      <c r="B1935" t="s">
        <v>850</v>
      </c>
      <c r="C1935" t="s">
        <v>12</v>
      </c>
      <c r="D1935" t="s">
        <v>1197</v>
      </c>
    </row>
    <row r="1936" spans="1:4">
      <c r="A1936" t="s">
        <v>1977</v>
      </c>
      <c r="B1936" t="s">
        <v>850</v>
      </c>
      <c r="C1936" t="s">
        <v>12</v>
      </c>
      <c r="D1936" t="s">
        <v>1197</v>
      </c>
    </row>
    <row r="1937" spans="1:4">
      <c r="A1937" t="s">
        <v>1978</v>
      </c>
      <c r="B1937" t="s">
        <v>850</v>
      </c>
      <c r="C1937" t="s">
        <v>12</v>
      </c>
      <c r="D1937" t="s">
        <v>1197</v>
      </c>
    </row>
    <row r="1938" spans="1:4">
      <c r="A1938" t="s">
        <v>1979</v>
      </c>
      <c r="B1938" t="s">
        <v>850</v>
      </c>
      <c r="C1938" t="s">
        <v>12</v>
      </c>
      <c r="D1938" t="s">
        <v>1197</v>
      </c>
    </row>
    <row r="1939" spans="1:4">
      <c r="A1939" t="s">
        <v>1980</v>
      </c>
      <c r="B1939" t="s">
        <v>850</v>
      </c>
      <c r="C1939" t="s">
        <v>12</v>
      </c>
      <c r="D1939" t="s">
        <v>1197</v>
      </c>
    </row>
    <row r="1940" spans="1:4">
      <c r="A1940" t="s">
        <v>1981</v>
      </c>
      <c r="B1940" t="s">
        <v>850</v>
      </c>
      <c r="C1940" t="s">
        <v>12</v>
      </c>
      <c r="D1940" t="s">
        <v>1197</v>
      </c>
    </row>
    <row r="1941" spans="1:4">
      <c r="A1941" t="s">
        <v>1982</v>
      </c>
      <c r="B1941" t="s">
        <v>850</v>
      </c>
      <c r="C1941" t="s">
        <v>12</v>
      </c>
      <c r="D1941" t="s">
        <v>1197</v>
      </c>
    </row>
    <row r="1942" spans="1:4">
      <c r="A1942" t="s">
        <v>1983</v>
      </c>
      <c r="B1942" t="s">
        <v>748</v>
      </c>
      <c r="C1942" t="s">
        <v>12</v>
      </c>
      <c r="D1942" t="s">
        <v>1197</v>
      </c>
    </row>
    <row r="1943" spans="1:4">
      <c r="A1943" t="s">
        <v>1984</v>
      </c>
      <c r="B1943" t="s">
        <v>748</v>
      </c>
      <c r="C1943" t="s">
        <v>12</v>
      </c>
      <c r="D1943" t="s">
        <v>1197</v>
      </c>
    </row>
    <row r="1944" spans="1:4">
      <c r="A1944" t="s">
        <v>1985</v>
      </c>
      <c r="B1944" t="s">
        <v>850</v>
      </c>
      <c r="C1944" t="s">
        <v>12</v>
      </c>
      <c r="D1944" t="s">
        <v>1197</v>
      </c>
    </row>
    <row r="1945" spans="1:4">
      <c r="A1945" t="s">
        <v>1986</v>
      </c>
      <c r="B1945" t="s">
        <v>850</v>
      </c>
      <c r="C1945" t="s">
        <v>12</v>
      </c>
      <c r="D1945" t="s">
        <v>1197</v>
      </c>
    </row>
    <row r="1946" spans="1:4">
      <c r="A1946" t="s">
        <v>1987</v>
      </c>
      <c r="B1946" t="s">
        <v>850</v>
      </c>
      <c r="C1946" t="s">
        <v>12</v>
      </c>
      <c r="D1946" t="s">
        <v>1197</v>
      </c>
    </row>
    <row r="1947" spans="1:4">
      <c r="A1947" t="s">
        <v>1988</v>
      </c>
      <c r="B1947" t="s">
        <v>850</v>
      </c>
      <c r="C1947" t="s">
        <v>12</v>
      </c>
      <c r="D1947" t="s">
        <v>1197</v>
      </c>
    </row>
    <row r="1948" spans="1:4">
      <c r="A1948" t="s">
        <v>1989</v>
      </c>
      <c r="B1948" t="s">
        <v>850</v>
      </c>
      <c r="C1948" t="s">
        <v>12</v>
      </c>
      <c r="D1948" t="s">
        <v>1197</v>
      </c>
    </row>
    <row r="1949" spans="1:4">
      <c r="A1949" t="s">
        <v>1990</v>
      </c>
      <c r="B1949" t="s">
        <v>850</v>
      </c>
      <c r="C1949" t="s">
        <v>12</v>
      </c>
      <c r="D1949" t="s">
        <v>1197</v>
      </c>
    </row>
    <row r="1950" spans="1:4">
      <c r="A1950" t="s">
        <v>1991</v>
      </c>
      <c r="B1950" t="s">
        <v>850</v>
      </c>
      <c r="C1950" t="s">
        <v>12</v>
      </c>
      <c r="D1950" t="s">
        <v>1197</v>
      </c>
    </row>
    <row r="1951" spans="1:4">
      <c r="A1951" t="s">
        <v>1992</v>
      </c>
      <c r="B1951" t="s">
        <v>906</v>
      </c>
      <c r="C1951" t="s">
        <v>12</v>
      </c>
      <c r="D1951" t="s">
        <v>1197</v>
      </c>
    </row>
    <row r="1952" spans="1:4">
      <c r="A1952" t="s">
        <v>1993</v>
      </c>
      <c r="B1952" t="s">
        <v>906</v>
      </c>
      <c r="C1952" t="s">
        <v>12</v>
      </c>
      <c r="D1952" t="s">
        <v>1197</v>
      </c>
    </row>
    <row r="1953" spans="1:4">
      <c r="A1953" t="s">
        <v>1994</v>
      </c>
      <c r="B1953" t="s">
        <v>906</v>
      </c>
      <c r="C1953" t="s">
        <v>12</v>
      </c>
      <c r="D1953" t="s">
        <v>1197</v>
      </c>
    </row>
    <row r="1954" spans="1:4">
      <c r="A1954" t="s">
        <v>1995</v>
      </c>
      <c r="B1954" t="s">
        <v>906</v>
      </c>
      <c r="C1954" t="s">
        <v>12</v>
      </c>
      <c r="D1954" t="s">
        <v>1197</v>
      </c>
    </row>
    <row r="1955" spans="1:4">
      <c r="A1955" t="s">
        <v>1996</v>
      </c>
      <c r="B1955" t="s">
        <v>906</v>
      </c>
      <c r="C1955" t="s">
        <v>12</v>
      </c>
      <c r="D1955" t="s">
        <v>1197</v>
      </c>
    </row>
    <row r="1956" spans="1:4">
      <c r="A1956" t="s">
        <v>1997</v>
      </c>
      <c r="B1956" t="s">
        <v>906</v>
      </c>
      <c r="C1956" t="s">
        <v>12</v>
      </c>
      <c r="D1956" t="s">
        <v>1197</v>
      </c>
    </row>
    <row r="1957" spans="1:4">
      <c r="A1957" t="s">
        <v>1998</v>
      </c>
      <c r="B1957" t="s">
        <v>906</v>
      </c>
      <c r="C1957" t="s">
        <v>12</v>
      </c>
      <c r="D1957" t="s">
        <v>1197</v>
      </c>
    </row>
    <row r="1958" spans="1:4">
      <c r="A1958" t="s">
        <v>1999</v>
      </c>
      <c r="B1958" t="s">
        <v>906</v>
      </c>
      <c r="C1958" t="s">
        <v>12</v>
      </c>
      <c r="D1958" t="s">
        <v>1197</v>
      </c>
    </row>
    <row r="1959" spans="1:4">
      <c r="A1959" t="s">
        <v>2000</v>
      </c>
      <c r="B1959" t="s">
        <v>906</v>
      </c>
      <c r="C1959" t="s">
        <v>12</v>
      </c>
      <c r="D1959" t="s">
        <v>1197</v>
      </c>
    </row>
    <row r="1960" spans="1:4">
      <c r="A1960" t="s">
        <v>2001</v>
      </c>
      <c r="B1960" t="s">
        <v>906</v>
      </c>
      <c r="C1960" t="s">
        <v>12</v>
      </c>
      <c r="D1960" t="s">
        <v>1197</v>
      </c>
    </row>
    <row r="1961" spans="1:4">
      <c r="A1961" t="s">
        <v>2002</v>
      </c>
      <c r="B1961" t="s">
        <v>906</v>
      </c>
      <c r="C1961" t="s">
        <v>12</v>
      </c>
      <c r="D1961" t="s">
        <v>1197</v>
      </c>
    </row>
    <row r="1962" spans="1:4">
      <c r="A1962" t="s">
        <v>2003</v>
      </c>
      <c r="B1962" t="s">
        <v>906</v>
      </c>
      <c r="C1962" t="s">
        <v>12</v>
      </c>
      <c r="D1962" t="s">
        <v>1197</v>
      </c>
    </row>
    <row r="1963" spans="1:4">
      <c r="A1963" t="s">
        <v>2004</v>
      </c>
      <c r="B1963" t="s">
        <v>906</v>
      </c>
      <c r="C1963" t="s">
        <v>12</v>
      </c>
      <c r="D1963" t="s">
        <v>1197</v>
      </c>
    </row>
    <row r="1964" spans="1:4">
      <c r="A1964" t="s">
        <v>2005</v>
      </c>
      <c r="B1964" t="s">
        <v>906</v>
      </c>
      <c r="C1964" t="s">
        <v>12</v>
      </c>
      <c r="D1964" t="s">
        <v>1197</v>
      </c>
    </row>
    <row r="1965" spans="1:4">
      <c r="A1965" t="s">
        <v>2006</v>
      </c>
      <c r="B1965" t="s">
        <v>906</v>
      </c>
      <c r="C1965" t="s">
        <v>12</v>
      </c>
      <c r="D1965" t="s">
        <v>1197</v>
      </c>
    </row>
    <row r="1966" spans="1:4">
      <c r="A1966" t="s">
        <v>2007</v>
      </c>
      <c r="B1966" t="s">
        <v>906</v>
      </c>
      <c r="C1966" t="s">
        <v>12</v>
      </c>
      <c r="D1966" t="s">
        <v>1197</v>
      </c>
    </row>
    <row r="1967" spans="1:4">
      <c r="A1967" t="s">
        <v>2008</v>
      </c>
      <c r="B1967" t="s">
        <v>906</v>
      </c>
      <c r="C1967" t="s">
        <v>12</v>
      </c>
      <c r="D1967" t="s">
        <v>1197</v>
      </c>
    </row>
    <row r="1968" spans="1:4">
      <c r="A1968" t="s">
        <v>2009</v>
      </c>
      <c r="B1968" t="s">
        <v>906</v>
      </c>
      <c r="C1968" t="s">
        <v>12</v>
      </c>
      <c r="D1968" t="s">
        <v>1197</v>
      </c>
    </row>
    <row r="1969" spans="1:4">
      <c r="A1969" t="s">
        <v>2010</v>
      </c>
      <c r="B1969" t="s">
        <v>906</v>
      </c>
      <c r="C1969" t="s">
        <v>12</v>
      </c>
      <c r="D1969" t="s">
        <v>1197</v>
      </c>
    </row>
    <row r="1970" spans="1:4">
      <c r="A1970" t="s">
        <v>2011</v>
      </c>
      <c r="B1970" t="s">
        <v>906</v>
      </c>
      <c r="C1970" t="s">
        <v>12</v>
      </c>
      <c r="D1970" t="s">
        <v>1197</v>
      </c>
    </row>
    <row r="1971" spans="1:4">
      <c r="A1971" t="s">
        <v>2012</v>
      </c>
      <c r="B1971" t="s">
        <v>906</v>
      </c>
      <c r="C1971" t="s">
        <v>12</v>
      </c>
      <c r="D1971" t="s">
        <v>1197</v>
      </c>
    </row>
    <row r="1972" spans="1:4">
      <c r="A1972" t="s">
        <v>2013</v>
      </c>
      <c r="B1972" t="s">
        <v>906</v>
      </c>
      <c r="C1972" t="s">
        <v>12</v>
      </c>
      <c r="D1972" t="s">
        <v>1197</v>
      </c>
    </row>
    <row r="1973" spans="1:4">
      <c r="A1973" t="s">
        <v>2014</v>
      </c>
      <c r="B1973" t="s">
        <v>906</v>
      </c>
      <c r="C1973" t="s">
        <v>12</v>
      </c>
      <c r="D1973" t="s">
        <v>1197</v>
      </c>
    </row>
    <row r="1974" spans="1:4">
      <c r="A1974" t="s">
        <v>2015</v>
      </c>
      <c r="B1974" t="s">
        <v>906</v>
      </c>
      <c r="C1974" t="s">
        <v>12</v>
      </c>
      <c r="D1974" t="s">
        <v>1197</v>
      </c>
    </row>
    <row r="1975" spans="1:4">
      <c r="A1975" t="s">
        <v>2016</v>
      </c>
      <c r="B1975" t="s">
        <v>906</v>
      </c>
      <c r="C1975" t="s">
        <v>12</v>
      </c>
      <c r="D1975" t="s">
        <v>1197</v>
      </c>
    </row>
    <row r="1976" spans="1:4">
      <c r="A1976" t="s">
        <v>2017</v>
      </c>
      <c r="B1976" t="s">
        <v>906</v>
      </c>
      <c r="C1976" t="s">
        <v>12</v>
      </c>
      <c r="D1976" t="s">
        <v>1197</v>
      </c>
    </row>
    <row r="1977" spans="1:4">
      <c r="A1977" t="s">
        <v>2018</v>
      </c>
      <c r="B1977" t="s">
        <v>906</v>
      </c>
      <c r="C1977" t="s">
        <v>12</v>
      </c>
      <c r="D1977" t="s">
        <v>1197</v>
      </c>
    </row>
    <row r="1978" spans="1:4">
      <c r="A1978" t="s">
        <v>2019</v>
      </c>
      <c r="B1978" t="s">
        <v>906</v>
      </c>
      <c r="C1978" t="s">
        <v>12</v>
      </c>
      <c r="D1978" t="s">
        <v>1197</v>
      </c>
    </row>
    <row r="1979" spans="1:4">
      <c r="A1979" t="s">
        <v>2020</v>
      </c>
      <c r="B1979" t="s">
        <v>906</v>
      </c>
      <c r="C1979" t="s">
        <v>12</v>
      </c>
      <c r="D1979" t="s">
        <v>1197</v>
      </c>
    </row>
    <row r="1980" spans="1:4">
      <c r="A1980" t="s">
        <v>2021</v>
      </c>
      <c r="B1980" t="s">
        <v>906</v>
      </c>
      <c r="C1980" t="s">
        <v>12</v>
      </c>
      <c r="D1980" t="s">
        <v>1197</v>
      </c>
    </row>
    <row r="1981" spans="1:4">
      <c r="A1981" t="s">
        <v>2022</v>
      </c>
      <c r="B1981" t="s">
        <v>906</v>
      </c>
      <c r="C1981" t="s">
        <v>12</v>
      </c>
      <c r="D1981" t="s">
        <v>1197</v>
      </c>
    </row>
    <row r="1982" spans="1:4">
      <c r="A1982" t="s">
        <v>2023</v>
      </c>
      <c r="B1982" t="s">
        <v>906</v>
      </c>
      <c r="C1982" t="s">
        <v>12</v>
      </c>
      <c r="D1982" t="s">
        <v>1197</v>
      </c>
    </row>
    <row r="1983" spans="1:4">
      <c r="A1983" t="s">
        <v>2024</v>
      </c>
      <c r="B1983" t="s">
        <v>906</v>
      </c>
      <c r="C1983" t="s">
        <v>12</v>
      </c>
      <c r="D1983" t="s">
        <v>1197</v>
      </c>
    </row>
    <row r="1984" spans="1:4">
      <c r="A1984" t="s">
        <v>2025</v>
      </c>
      <c r="B1984" t="s">
        <v>906</v>
      </c>
      <c r="C1984" t="s">
        <v>12</v>
      </c>
      <c r="D1984" t="s">
        <v>1197</v>
      </c>
    </row>
    <row r="1985" spans="1:4">
      <c r="A1985" t="s">
        <v>2026</v>
      </c>
      <c r="B1985" t="s">
        <v>906</v>
      </c>
      <c r="C1985" t="s">
        <v>12</v>
      </c>
      <c r="D1985" t="s">
        <v>1197</v>
      </c>
    </row>
    <row r="1986" spans="1:4">
      <c r="A1986" t="s">
        <v>2027</v>
      </c>
      <c r="B1986" t="s">
        <v>906</v>
      </c>
      <c r="C1986" t="s">
        <v>12</v>
      </c>
      <c r="D1986" t="s">
        <v>1197</v>
      </c>
    </row>
    <row r="1987" spans="1:4">
      <c r="A1987" t="s">
        <v>2028</v>
      </c>
      <c r="B1987" t="s">
        <v>906</v>
      </c>
      <c r="C1987" t="s">
        <v>12</v>
      </c>
      <c r="D1987" t="s">
        <v>1197</v>
      </c>
    </row>
    <row r="1988" spans="1:4">
      <c r="A1988" t="s">
        <v>2029</v>
      </c>
      <c r="B1988" t="s">
        <v>906</v>
      </c>
      <c r="C1988" t="s">
        <v>12</v>
      </c>
      <c r="D1988" t="s">
        <v>1197</v>
      </c>
    </row>
    <row r="1989" spans="1:4">
      <c r="A1989" t="s">
        <v>2030</v>
      </c>
      <c r="B1989" t="s">
        <v>906</v>
      </c>
      <c r="C1989" t="s">
        <v>12</v>
      </c>
      <c r="D1989" t="s">
        <v>1197</v>
      </c>
    </row>
    <row r="1990" spans="1:4">
      <c r="A1990" t="s">
        <v>2031</v>
      </c>
      <c r="B1990" t="s">
        <v>906</v>
      </c>
      <c r="C1990" t="s">
        <v>12</v>
      </c>
      <c r="D1990" t="s">
        <v>1197</v>
      </c>
    </row>
    <row r="1991" spans="1:4">
      <c r="A1991" t="s">
        <v>2032</v>
      </c>
      <c r="B1991" t="s">
        <v>906</v>
      </c>
      <c r="C1991" t="s">
        <v>12</v>
      </c>
      <c r="D1991" t="s">
        <v>1197</v>
      </c>
    </row>
    <row r="1992" spans="1:4">
      <c r="A1992" t="s">
        <v>2033</v>
      </c>
      <c r="B1992" t="s">
        <v>906</v>
      </c>
      <c r="C1992" t="s">
        <v>12</v>
      </c>
      <c r="D1992" t="s">
        <v>1197</v>
      </c>
    </row>
    <row r="1993" spans="1:4">
      <c r="A1993" t="s">
        <v>2034</v>
      </c>
      <c r="B1993" t="s">
        <v>906</v>
      </c>
      <c r="C1993" t="s">
        <v>12</v>
      </c>
      <c r="D1993" t="s">
        <v>1197</v>
      </c>
    </row>
    <row r="1994" spans="1:4">
      <c r="A1994" t="s">
        <v>2035</v>
      </c>
      <c r="B1994" t="s">
        <v>906</v>
      </c>
      <c r="C1994" t="s">
        <v>12</v>
      </c>
      <c r="D1994" t="s">
        <v>1197</v>
      </c>
    </row>
    <row r="1995" spans="1:4">
      <c r="A1995" t="s">
        <v>2036</v>
      </c>
      <c r="B1995" t="s">
        <v>906</v>
      </c>
      <c r="C1995" t="s">
        <v>12</v>
      </c>
      <c r="D1995" t="s">
        <v>1197</v>
      </c>
    </row>
    <row r="1996" spans="1:4">
      <c r="A1996" t="s">
        <v>2037</v>
      </c>
      <c r="B1996" t="s">
        <v>906</v>
      </c>
      <c r="C1996" t="s">
        <v>12</v>
      </c>
      <c r="D1996" t="s">
        <v>1197</v>
      </c>
    </row>
    <row r="1997" spans="1:4">
      <c r="A1997" t="s">
        <v>2038</v>
      </c>
      <c r="B1997" t="s">
        <v>955</v>
      </c>
      <c r="C1997" t="s">
        <v>12</v>
      </c>
      <c r="D1997" t="s">
        <v>1197</v>
      </c>
    </row>
    <row r="1998" spans="1:4">
      <c r="A1998" t="s">
        <v>2039</v>
      </c>
      <c r="B1998" t="s">
        <v>955</v>
      </c>
      <c r="C1998" t="s">
        <v>12</v>
      </c>
      <c r="D1998" t="s">
        <v>1197</v>
      </c>
    </row>
    <row r="1999" spans="1:4">
      <c r="A1999" t="s">
        <v>2040</v>
      </c>
      <c r="B1999" t="s">
        <v>955</v>
      </c>
      <c r="C1999" t="s">
        <v>12</v>
      </c>
      <c r="D1999" t="s">
        <v>1197</v>
      </c>
    </row>
    <row r="2000" spans="1:4">
      <c r="A2000" t="s">
        <v>2041</v>
      </c>
      <c r="B2000" t="s">
        <v>955</v>
      </c>
      <c r="C2000" t="s">
        <v>12</v>
      </c>
      <c r="D2000" t="s">
        <v>1197</v>
      </c>
    </row>
    <row r="2001" spans="1:4">
      <c r="A2001" t="s">
        <v>2042</v>
      </c>
      <c r="B2001" t="s">
        <v>955</v>
      </c>
      <c r="C2001" t="s">
        <v>12</v>
      </c>
      <c r="D2001" t="s">
        <v>1197</v>
      </c>
    </row>
    <row r="2002" spans="1:4">
      <c r="A2002" t="s">
        <v>2043</v>
      </c>
      <c r="B2002" t="s">
        <v>955</v>
      </c>
      <c r="C2002" t="s">
        <v>12</v>
      </c>
      <c r="D2002" t="s">
        <v>1197</v>
      </c>
    </row>
    <row r="2003" spans="1:4">
      <c r="A2003" t="s">
        <v>2044</v>
      </c>
      <c r="B2003" t="s">
        <v>955</v>
      </c>
      <c r="C2003" t="s">
        <v>12</v>
      </c>
      <c r="D2003" t="s">
        <v>1197</v>
      </c>
    </row>
    <row r="2004" spans="1:4">
      <c r="A2004" t="s">
        <v>2045</v>
      </c>
      <c r="B2004" t="s">
        <v>955</v>
      </c>
      <c r="C2004" t="s">
        <v>12</v>
      </c>
      <c r="D2004" t="s">
        <v>1197</v>
      </c>
    </row>
    <row r="2005" spans="1:4">
      <c r="A2005" t="s">
        <v>2046</v>
      </c>
      <c r="B2005" t="s">
        <v>955</v>
      </c>
      <c r="C2005" t="s">
        <v>12</v>
      </c>
      <c r="D2005" t="s">
        <v>1197</v>
      </c>
    </row>
    <row r="2006" spans="1:4">
      <c r="A2006" t="s">
        <v>2047</v>
      </c>
      <c r="B2006" t="s">
        <v>955</v>
      </c>
      <c r="C2006" t="s">
        <v>12</v>
      </c>
      <c r="D2006" t="s">
        <v>1197</v>
      </c>
    </row>
    <row r="2007" spans="1:4">
      <c r="A2007" t="s">
        <v>2048</v>
      </c>
      <c r="B2007" t="s">
        <v>955</v>
      </c>
      <c r="C2007" t="s">
        <v>12</v>
      </c>
      <c r="D2007" t="s">
        <v>1197</v>
      </c>
    </row>
    <row r="2008" spans="1:4">
      <c r="A2008" t="s">
        <v>2049</v>
      </c>
      <c r="B2008" t="s">
        <v>955</v>
      </c>
      <c r="C2008" t="s">
        <v>12</v>
      </c>
      <c r="D2008" t="s">
        <v>1197</v>
      </c>
    </row>
    <row r="2009" spans="1:4">
      <c r="A2009" t="s">
        <v>2050</v>
      </c>
      <c r="B2009" t="s">
        <v>955</v>
      </c>
      <c r="C2009" t="s">
        <v>12</v>
      </c>
      <c r="D2009" t="s">
        <v>1197</v>
      </c>
    </row>
    <row r="2010" spans="1:4">
      <c r="A2010" t="s">
        <v>2051</v>
      </c>
      <c r="B2010" t="s">
        <v>955</v>
      </c>
      <c r="C2010" t="s">
        <v>12</v>
      </c>
      <c r="D2010" t="s">
        <v>1197</v>
      </c>
    </row>
    <row r="2011" spans="1:4">
      <c r="A2011" t="s">
        <v>2052</v>
      </c>
      <c r="B2011" t="s">
        <v>955</v>
      </c>
      <c r="C2011" t="s">
        <v>12</v>
      </c>
      <c r="D2011" t="s">
        <v>1197</v>
      </c>
    </row>
    <row r="2012" spans="1:4">
      <c r="A2012" t="s">
        <v>2053</v>
      </c>
      <c r="B2012" t="s">
        <v>955</v>
      </c>
      <c r="C2012" t="s">
        <v>12</v>
      </c>
      <c r="D2012" t="s">
        <v>1197</v>
      </c>
    </row>
    <row r="2013" spans="1:4">
      <c r="A2013" t="s">
        <v>2054</v>
      </c>
      <c r="B2013" t="s">
        <v>955</v>
      </c>
      <c r="C2013" t="s">
        <v>12</v>
      </c>
      <c r="D2013" t="s">
        <v>1197</v>
      </c>
    </row>
    <row r="2014" spans="1:4">
      <c r="A2014" t="s">
        <v>2055</v>
      </c>
      <c r="B2014" t="s">
        <v>955</v>
      </c>
      <c r="C2014" t="s">
        <v>12</v>
      </c>
      <c r="D2014" t="s">
        <v>1197</v>
      </c>
    </row>
    <row r="2015" spans="1:4">
      <c r="A2015" t="s">
        <v>2056</v>
      </c>
      <c r="B2015" t="s">
        <v>955</v>
      </c>
      <c r="C2015" t="s">
        <v>12</v>
      </c>
      <c r="D2015" t="s">
        <v>1197</v>
      </c>
    </row>
    <row r="2016" spans="1:4">
      <c r="A2016" t="s">
        <v>2057</v>
      </c>
      <c r="B2016" t="s">
        <v>955</v>
      </c>
      <c r="C2016" t="s">
        <v>12</v>
      </c>
      <c r="D2016" t="s">
        <v>1197</v>
      </c>
    </row>
    <row r="2017" spans="1:4">
      <c r="A2017" t="s">
        <v>2058</v>
      </c>
      <c r="B2017" t="s">
        <v>955</v>
      </c>
      <c r="C2017" t="s">
        <v>12</v>
      </c>
      <c r="D2017" t="s">
        <v>1197</v>
      </c>
    </row>
    <row r="2018" spans="1:4">
      <c r="A2018" t="s">
        <v>2059</v>
      </c>
      <c r="B2018" t="s">
        <v>955</v>
      </c>
      <c r="C2018" t="s">
        <v>12</v>
      </c>
      <c r="D2018" t="s">
        <v>1197</v>
      </c>
    </row>
    <row r="2019" spans="1:4">
      <c r="A2019" t="s">
        <v>2060</v>
      </c>
      <c r="B2019" t="s">
        <v>955</v>
      </c>
      <c r="C2019" t="s">
        <v>12</v>
      </c>
      <c r="D2019" t="s">
        <v>1197</v>
      </c>
    </row>
    <row r="2020" spans="1:4">
      <c r="A2020" t="s">
        <v>2061</v>
      </c>
      <c r="B2020" t="s">
        <v>955</v>
      </c>
      <c r="C2020" t="s">
        <v>12</v>
      </c>
      <c r="D2020" t="s">
        <v>1197</v>
      </c>
    </row>
    <row r="2021" spans="1:4">
      <c r="A2021" t="s">
        <v>2062</v>
      </c>
      <c r="B2021" t="s">
        <v>955</v>
      </c>
      <c r="C2021" t="s">
        <v>12</v>
      </c>
      <c r="D2021" t="s">
        <v>1197</v>
      </c>
    </row>
    <row r="2022" spans="1:4">
      <c r="A2022" t="s">
        <v>2063</v>
      </c>
      <c r="B2022" t="s">
        <v>955</v>
      </c>
      <c r="C2022" t="s">
        <v>12</v>
      </c>
      <c r="D2022" t="s">
        <v>1197</v>
      </c>
    </row>
    <row r="2023" spans="1:4">
      <c r="A2023" t="s">
        <v>2064</v>
      </c>
      <c r="B2023" t="s">
        <v>955</v>
      </c>
      <c r="C2023" t="s">
        <v>12</v>
      </c>
      <c r="D2023" t="s">
        <v>1197</v>
      </c>
    </row>
    <row r="2024" spans="1:4">
      <c r="A2024" t="s">
        <v>2065</v>
      </c>
      <c r="B2024" t="s">
        <v>955</v>
      </c>
      <c r="C2024" t="s">
        <v>12</v>
      </c>
      <c r="D2024" t="s">
        <v>1197</v>
      </c>
    </row>
    <row r="2025" spans="1:4">
      <c r="A2025" t="s">
        <v>2066</v>
      </c>
      <c r="B2025" t="s">
        <v>955</v>
      </c>
      <c r="C2025" t="s">
        <v>12</v>
      </c>
      <c r="D2025" t="s">
        <v>1197</v>
      </c>
    </row>
    <row r="2026" spans="1:4">
      <c r="A2026" t="s">
        <v>2067</v>
      </c>
      <c r="B2026" t="s">
        <v>955</v>
      </c>
      <c r="C2026" t="s">
        <v>12</v>
      </c>
      <c r="D2026" t="s">
        <v>1197</v>
      </c>
    </row>
    <row r="2027" spans="1:4">
      <c r="A2027" t="s">
        <v>2068</v>
      </c>
      <c r="B2027" t="s">
        <v>955</v>
      </c>
      <c r="C2027" t="s">
        <v>12</v>
      </c>
      <c r="D2027" t="s">
        <v>1197</v>
      </c>
    </row>
    <row r="2028" spans="1:4">
      <c r="A2028" t="s">
        <v>2069</v>
      </c>
      <c r="B2028" t="s">
        <v>955</v>
      </c>
      <c r="C2028" t="s">
        <v>12</v>
      </c>
      <c r="D2028" t="s">
        <v>1197</v>
      </c>
    </row>
    <row r="2029" spans="1:4">
      <c r="A2029" t="s">
        <v>2070</v>
      </c>
      <c r="B2029" t="s">
        <v>955</v>
      </c>
      <c r="C2029" t="s">
        <v>12</v>
      </c>
      <c r="D2029" t="s">
        <v>1197</v>
      </c>
    </row>
    <row r="2030" spans="1:4">
      <c r="A2030" t="s">
        <v>2071</v>
      </c>
      <c r="B2030" t="s">
        <v>955</v>
      </c>
      <c r="C2030" t="s">
        <v>12</v>
      </c>
      <c r="D2030" t="s">
        <v>1197</v>
      </c>
    </row>
    <row r="2031" spans="1:4">
      <c r="A2031" t="s">
        <v>2072</v>
      </c>
      <c r="B2031" t="s">
        <v>955</v>
      </c>
      <c r="C2031" t="s">
        <v>12</v>
      </c>
      <c r="D2031" t="s">
        <v>1197</v>
      </c>
    </row>
    <row r="2032" spans="1:4">
      <c r="A2032" t="s">
        <v>2073</v>
      </c>
      <c r="B2032" t="s">
        <v>955</v>
      </c>
      <c r="C2032" t="s">
        <v>12</v>
      </c>
      <c r="D2032" t="s">
        <v>1197</v>
      </c>
    </row>
    <row r="2033" spans="1:4">
      <c r="A2033" t="s">
        <v>2074</v>
      </c>
      <c r="B2033" t="s">
        <v>955</v>
      </c>
      <c r="C2033" t="s">
        <v>12</v>
      </c>
      <c r="D2033" t="s">
        <v>1197</v>
      </c>
    </row>
    <row r="2034" spans="1:4">
      <c r="A2034" t="s">
        <v>2075</v>
      </c>
      <c r="B2034" t="s">
        <v>955</v>
      </c>
      <c r="C2034" t="s">
        <v>12</v>
      </c>
      <c r="D2034" t="s">
        <v>1197</v>
      </c>
    </row>
    <row r="2035" spans="1:4">
      <c r="A2035" t="s">
        <v>2076</v>
      </c>
      <c r="B2035" t="s">
        <v>955</v>
      </c>
      <c r="C2035" t="s">
        <v>12</v>
      </c>
      <c r="D2035" t="s">
        <v>1197</v>
      </c>
    </row>
    <row r="2036" spans="1:4">
      <c r="A2036" t="s">
        <v>2077</v>
      </c>
      <c r="B2036" t="s">
        <v>955</v>
      </c>
      <c r="C2036" t="s">
        <v>12</v>
      </c>
      <c r="D2036" t="s">
        <v>1197</v>
      </c>
    </row>
    <row r="2037" spans="1:4">
      <c r="A2037" t="s">
        <v>2078</v>
      </c>
      <c r="B2037" t="s">
        <v>955</v>
      </c>
      <c r="C2037" t="s">
        <v>12</v>
      </c>
      <c r="D2037" t="s">
        <v>1197</v>
      </c>
    </row>
    <row r="2038" spans="1:4">
      <c r="A2038" t="s">
        <v>2079</v>
      </c>
      <c r="B2038" t="s">
        <v>955</v>
      </c>
      <c r="C2038" t="s">
        <v>12</v>
      </c>
      <c r="D2038" t="s">
        <v>1197</v>
      </c>
    </row>
    <row r="2039" spans="1:4">
      <c r="A2039" t="s">
        <v>2080</v>
      </c>
      <c r="B2039" t="s">
        <v>955</v>
      </c>
      <c r="C2039" t="s">
        <v>12</v>
      </c>
      <c r="D2039" t="s">
        <v>1197</v>
      </c>
    </row>
    <row r="2040" spans="1:4">
      <c r="A2040" t="s">
        <v>2081</v>
      </c>
      <c r="B2040" t="s">
        <v>955</v>
      </c>
      <c r="C2040" t="s">
        <v>12</v>
      </c>
      <c r="D2040" t="s">
        <v>1197</v>
      </c>
    </row>
    <row r="2041" spans="1:4">
      <c r="A2041" t="s">
        <v>2082</v>
      </c>
      <c r="B2041" t="s">
        <v>955</v>
      </c>
      <c r="C2041" t="s">
        <v>12</v>
      </c>
      <c r="D2041" t="s">
        <v>1197</v>
      </c>
    </row>
    <row r="2042" spans="1:4">
      <c r="A2042" t="s">
        <v>2083</v>
      </c>
      <c r="B2042" t="s">
        <v>955</v>
      </c>
      <c r="C2042" t="s">
        <v>12</v>
      </c>
      <c r="D2042" t="s">
        <v>1197</v>
      </c>
    </row>
    <row r="2043" spans="1:4">
      <c r="A2043" t="s">
        <v>2084</v>
      </c>
      <c r="B2043" t="s">
        <v>955</v>
      </c>
      <c r="C2043" t="s">
        <v>12</v>
      </c>
      <c r="D2043" t="s">
        <v>1197</v>
      </c>
    </row>
    <row r="2044" spans="1:4">
      <c r="A2044" t="s">
        <v>2085</v>
      </c>
      <c r="B2044" t="s">
        <v>955</v>
      </c>
      <c r="C2044" t="s">
        <v>12</v>
      </c>
      <c r="D2044" t="s">
        <v>1197</v>
      </c>
    </row>
    <row r="2045" spans="1:4">
      <c r="A2045" t="s">
        <v>2086</v>
      </c>
      <c r="B2045" t="s">
        <v>955</v>
      </c>
      <c r="C2045" t="s">
        <v>12</v>
      </c>
      <c r="D2045" t="s">
        <v>1197</v>
      </c>
    </row>
    <row r="2046" spans="1:4">
      <c r="A2046" t="s">
        <v>2087</v>
      </c>
      <c r="B2046" t="s">
        <v>955</v>
      </c>
      <c r="C2046" t="s">
        <v>12</v>
      </c>
      <c r="D2046" t="s">
        <v>1197</v>
      </c>
    </row>
    <row r="2047" spans="1:4">
      <c r="A2047" t="s">
        <v>2088</v>
      </c>
      <c r="B2047" t="s">
        <v>955</v>
      </c>
      <c r="C2047" t="s">
        <v>12</v>
      </c>
      <c r="D2047" t="s">
        <v>1197</v>
      </c>
    </row>
    <row r="2048" spans="1:4">
      <c r="A2048" t="s">
        <v>2089</v>
      </c>
      <c r="B2048" t="s">
        <v>1009</v>
      </c>
      <c r="C2048" t="s">
        <v>1010</v>
      </c>
      <c r="D2048" t="s">
        <v>1197</v>
      </c>
    </row>
    <row r="2049" spans="1:4">
      <c r="A2049" t="s">
        <v>2090</v>
      </c>
      <c r="B2049" t="s">
        <v>1009</v>
      </c>
      <c r="C2049" t="s">
        <v>1010</v>
      </c>
      <c r="D2049" t="s">
        <v>1197</v>
      </c>
    </row>
    <row r="2050" spans="1:4">
      <c r="A2050" t="s">
        <v>2091</v>
      </c>
      <c r="B2050" t="s">
        <v>1009</v>
      </c>
      <c r="C2050" t="s">
        <v>1010</v>
      </c>
      <c r="D2050" t="s">
        <v>1197</v>
      </c>
    </row>
    <row r="2051" spans="1:4">
      <c r="A2051" t="s">
        <v>2092</v>
      </c>
      <c r="B2051" t="s">
        <v>1009</v>
      </c>
      <c r="C2051" t="s">
        <v>1010</v>
      </c>
      <c r="D2051" t="s">
        <v>1197</v>
      </c>
    </row>
    <row r="2052" spans="1:4">
      <c r="A2052" t="s">
        <v>2093</v>
      </c>
      <c r="B2052" t="s">
        <v>1009</v>
      </c>
      <c r="C2052" t="s">
        <v>1010</v>
      </c>
      <c r="D2052" t="s">
        <v>1197</v>
      </c>
    </row>
    <row r="2053" spans="1:4">
      <c r="A2053" t="s">
        <v>2094</v>
      </c>
      <c r="B2053" t="s">
        <v>1009</v>
      </c>
      <c r="C2053" t="s">
        <v>1010</v>
      </c>
      <c r="D2053" t="s">
        <v>1197</v>
      </c>
    </row>
    <row r="2054" spans="1:4">
      <c r="A2054" t="s">
        <v>2095</v>
      </c>
      <c r="B2054" t="s">
        <v>1009</v>
      </c>
      <c r="C2054" t="s">
        <v>1010</v>
      </c>
      <c r="D2054" t="s">
        <v>1197</v>
      </c>
    </row>
    <row r="2055" spans="1:4">
      <c r="A2055" t="s">
        <v>2096</v>
      </c>
      <c r="B2055" t="s">
        <v>1009</v>
      </c>
      <c r="C2055" t="s">
        <v>1010</v>
      </c>
      <c r="D2055" t="s">
        <v>1197</v>
      </c>
    </row>
    <row r="2056" spans="1:4">
      <c r="A2056" t="s">
        <v>2097</v>
      </c>
      <c r="B2056" t="s">
        <v>1009</v>
      </c>
      <c r="C2056" t="s">
        <v>1010</v>
      </c>
      <c r="D2056" t="s">
        <v>1197</v>
      </c>
    </row>
    <row r="2057" spans="1:4">
      <c r="A2057" t="s">
        <v>2098</v>
      </c>
      <c r="B2057" t="s">
        <v>1009</v>
      </c>
      <c r="C2057" t="s">
        <v>1010</v>
      </c>
      <c r="D2057" t="s">
        <v>1197</v>
      </c>
    </row>
    <row r="2058" spans="1:4">
      <c r="A2058" t="s">
        <v>2099</v>
      </c>
      <c r="B2058" t="s">
        <v>1009</v>
      </c>
      <c r="C2058" t="s">
        <v>1010</v>
      </c>
      <c r="D2058" t="s">
        <v>1197</v>
      </c>
    </row>
    <row r="2059" spans="1:4">
      <c r="A2059" t="s">
        <v>2100</v>
      </c>
      <c r="B2059" t="s">
        <v>1009</v>
      </c>
      <c r="C2059" t="s">
        <v>1010</v>
      </c>
      <c r="D2059" t="s">
        <v>1197</v>
      </c>
    </row>
    <row r="2060" spans="1:4">
      <c r="A2060" t="s">
        <v>2101</v>
      </c>
      <c r="B2060" t="s">
        <v>1009</v>
      </c>
      <c r="C2060" t="s">
        <v>1010</v>
      </c>
      <c r="D2060" t="s">
        <v>1197</v>
      </c>
    </row>
    <row r="2061" spans="1:4">
      <c r="A2061" t="s">
        <v>2102</v>
      </c>
      <c r="B2061" t="s">
        <v>1009</v>
      </c>
      <c r="C2061" t="s">
        <v>1010</v>
      </c>
      <c r="D2061" t="s">
        <v>1197</v>
      </c>
    </row>
    <row r="2062" spans="1:4">
      <c r="A2062" t="s">
        <v>2103</v>
      </c>
      <c r="B2062" t="s">
        <v>1009</v>
      </c>
      <c r="C2062" t="s">
        <v>1010</v>
      </c>
      <c r="D2062" t="s">
        <v>1197</v>
      </c>
    </row>
    <row r="2063" spans="1:4">
      <c r="A2063" t="s">
        <v>2104</v>
      </c>
      <c r="B2063" t="s">
        <v>1009</v>
      </c>
      <c r="C2063" t="s">
        <v>1010</v>
      </c>
      <c r="D2063" t="s">
        <v>1197</v>
      </c>
    </row>
    <row r="2064" spans="1:4">
      <c r="A2064" t="s">
        <v>2105</v>
      </c>
      <c r="B2064" t="s">
        <v>1009</v>
      </c>
      <c r="C2064" t="s">
        <v>1010</v>
      </c>
      <c r="D2064" t="s">
        <v>1197</v>
      </c>
    </row>
    <row r="2065" spans="1:4">
      <c r="A2065" t="s">
        <v>2106</v>
      </c>
      <c r="B2065" t="s">
        <v>1009</v>
      </c>
      <c r="C2065" t="s">
        <v>1010</v>
      </c>
      <c r="D2065" t="s">
        <v>1197</v>
      </c>
    </row>
    <row r="2066" spans="1:4">
      <c r="A2066" t="s">
        <v>2107</v>
      </c>
      <c r="B2066" t="s">
        <v>1028</v>
      </c>
      <c r="C2066" t="s">
        <v>1010</v>
      </c>
      <c r="D2066" t="s">
        <v>1197</v>
      </c>
    </row>
    <row r="2067" spans="1:4">
      <c r="A2067" t="s">
        <v>2108</v>
      </c>
      <c r="B2067" t="s">
        <v>1028</v>
      </c>
      <c r="C2067" t="s">
        <v>1010</v>
      </c>
      <c r="D2067" t="s">
        <v>1197</v>
      </c>
    </row>
    <row r="2068" spans="1:4">
      <c r="A2068" t="s">
        <v>2109</v>
      </c>
      <c r="B2068" t="s">
        <v>1028</v>
      </c>
      <c r="C2068" t="s">
        <v>1010</v>
      </c>
      <c r="D2068" t="s">
        <v>1197</v>
      </c>
    </row>
    <row r="2069" spans="1:4">
      <c r="A2069" t="s">
        <v>2110</v>
      </c>
      <c r="B2069" t="s">
        <v>1009</v>
      </c>
      <c r="C2069" t="s">
        <v>1010</v>
      </c>
      <c r="D2069" t="s">
        <v>1197</v>
      </c>
    </row>
    <row r="2070" spans="1:4">
      <c r="A2070" t="s">
        <v>2111</v>
      </c>
      <c r="B2070" t="s">
        <v>1009</v>
      </c>
      <c r="C2070" t="s">
        <v>1010</v>
      </c>
      <c r="D2070" t="s">
        <v>1197</v>
      </c>
    </row>
    <row r="2071" spans="1:4">
      <c r="A2071" t="s">
        <v>2112</v>
      </c>
      <c r="B2071" t="s">
        <v>1009</v>
      </c>
      <c r="C2071" t="s">
        <v>1010</v>
      </c>
      <c r="D2071" t="s">
        <v>1197</v>
      </c>
    </row>
    <row r="2072" spans="1:4">
      <c r="A2072" t="s">
        <v>2113</v>
      </c>
      <c r="B2072" t="s">
        <v>1009</v>
      </c>
      <c r="C2072" t="s">
        <v>1010</v>
      </c>
      <c r="D2072" t="s">
        <v>1197</v>
      </c>
    </row>
    <row r="2073" spans="1:4">
      <c r="A2073" t="s">
        <v>2114</v>
      </c>
      <c r="B2073" t="s">
        <v>1028</v>
      </c>
      <c r="C2073" t="s">
        <v>1010</v>
      </c>
      <c r="D2073" t="s">
        <v>1197</v>
      </c>
    </row>
    <row r="2074" spans="1:4">
      <c r="A2074" t="s">
        <v>2115</v>
      </c>
      <c r="B2074" t="s">
        <v>1028</v>
      </c>
      <c r="C2074" t="s">
        <v>1010</v>
      </c>
      <c r="D2074" t="s">
        <v>1197</v>
      </c>
    </row>
    <row r="2075" spans="1:4">
      <c r="A2075" t="s">
        <v>2116</v>
      </c>
      <c r="B2075" t="s">
        <v>1028</v>
      </c>
      <c r="C2075" t="s">
        <v>1010</v>
      </c>
      <c r="D2075" t="s">
        <v>1197</v>
      </c>
    </row>
    <row r="2076" spans="1:4">
      <c r="A2076" t="s">
        <v>2117</v>
      </c>
      <c r="B2076" t="s">
        <v>1028</v>
      </c>
      <c r="C2076" t="s">
        <v>1010</v>
      </c>
      <c r="D2076" t="s">
        <v>1197</v>
      </c>
    </row>
    <row r="2077" spans="1:4">
      <c r="A2077" t="s">
        <v>2118</v>
      </c>
      <c r="B2077" t="s">
        <v>1028</v>
      </c>
      <c r="C2077" t="s">
        <v>1010</v>
      </c>
      <c r="D2077" t="s">
        <v>1197</v>
      </c>
    </row>
    <row r="2078" spans="1:4">
      <c r="A2078" t="s">
        <v>2119</v>
      </c>
      <c r="B2078" t="s">
        <v>1009</v>
      </c>
      <c r="C2078" t="s">
        <v>1010</v>
      </c>
      <c r="D2078" t="s">
        <v>1197</v>
      </c>
    </row>
    <row r="2079" spans="1:4">
      <c r="A2079" t="s">
        <v>2120</v>
      </c>
      <c r="B2079" t="s">
        <v>1009</v>
      </c>
      <c r="C2079" t="s">
        <v>1010</v>
      </c>
      <c r="D2079" t="s">
        <v>1197</v>
      </c>
    </row>
    <row r="2080" spans="1:4">
      <c r="A2080" t="s">
        <v>2121</v>
      </c>
      <c r="B2080" t="s">
        <v>1009</v>
      </c>
      <c r="C2080" t="s">
        <v>1010</v>
      </c>
      <c r="D2080" t="s">
        <v>1197</v>
      </c>
    </row>
    <row r="2081" spans="1:4">
      <c r="A2081" t="s">
        <v>2122</v>
      </c>
      <c r="B2081" t="s">
        <v>1045</v>
      </c>
      <c r="C2081" t="s">
        <v>1010</v>
      </c>
      <c r="D2081" t="s">
        <v>1197</v>
      </c>
    </row>
    <row r="2082" spans="1:4">
      <c r="A2082" t="s">
        <v>2123</v>
      </c>
      <c r="B2082" t="s">
        <v>1045</v>
      </c>
      <c r="C2082" t="s">
        <v>1010</v>
      </c>
      <c r="D2082" t="s">
        <v>1197</v>
      </c>
    </row>
    <row r="2083" spans="1:4">
      <c r="A2083" t="s">
        <v>2124</v>
      </c>
      <c r="B2083" t="s">
        <v>1009</v>
      </c>
      <c r="C2083" t="s">
        <v>1010</v>
      </c>
      <c r="D2083" t="s">
        <v>1197</v>
      </c>
    </row>
    <row r="2084" spans="1:4">
      <c r="A2084" t="s">
        <v>2125</v>
      </c>
      <c r="B2084" t="s">
        <v>1009</v>
      </c>
      <c r="C2084" t="s">
        <v>1010</v>
      </c>
      <c r="D2084" t="s">
        <v>1197</v>
      </c>
    </row>
    <row r="2085" spans="1:4">
      <c r="A2085" t="s">
        <v>2126</v>
      </c>
      <c r="B2085" t="s">
        <v>1009</v>
      </c>
      <c r="C2085" t="s">
        <v>1010</v>
      </c>
      <c r="D2085" t="s">
        <v>1197</v>
      </c>
    </row>
    <row r="2086" spans="1:4">
      <c r="A2086" t="s">
        <v>2127</v>
      </c>
      <c r="B2086" t="s">
        <v>1009</v>
      </c>
      <c r="C2086" t="s">
        <v>1010</v>
      </c>
      <c r="D2086" t="s">
        <v>1197</v>
      </c>
    </row>
    <row r="2087" spans="1:4">
      <c r="A2087" t="s">
        <v>2128</v>
      </c>
      <c r="B2087" t="s">
        <v>1009</v>
      </c>
      <c r="C2087" t="s">
        <v>1010</v>
      </c>
      <c r="D2087" t="s">
        <v>1197</v>
      </c>
    </row>
    <row r="2088" spans="1:4">
      <c r="A2088" t="s">
        <v>2129</v>
      </c>
      <c r="B2088" t="s">
        <v>1045</v>
      </c>
      <c r="C2088" t="s">
        <v>1010</v>
      </c>
      <c r="D2088" t="s">
        <v>1197</v>
      </c>
    </row>
    <row r="2089" spans="1:4">
      <c r="A2089" t="s">
        <v>2130</v>
      </c>
      <c r="B2089" t="s">
        <v>1045</v>
      </c>
      <c r="C2089" t="s">
        <v>1010</v>
      </c>
      <c r="D2089" t="s">
        <v>1197</v>
      </c>
    </row>
    <row r="2090" spans="1:4">
      <c r="A2090" t="s">
        <v>2131</v>
      </c>
      <c r="B2090" t="s">
        <v>1045</v>
      </c>
      <c r="C2090" t="s">
        <v>1010</v>
      </c>
      <c r="D2090" t="s">
        <v>1197</v>
      </c>
    </row>
    <row r="2091" spans="1:4">
      <c r="A2091" t="s">
        <v>2132</v>
      </c>
      <c r="B2091" t="s">
        <v>1045</v>
      </c>
      <c r="C2091" t="s">
        <v>1010</v>
      </c>
      <c r="D2091" t="s">
        <v>1197</v>
      </c>
    </row>
    <row r="2092" spans="1:4">
      <c r="A2092" t="s">
        <v>2133</v>
      </c>
      <c r="B2092" t="s">
        <v>1045</v>
      </c>
      <c r="C2092" t="s">
        <v>1010</v>
      </c>
      <c r="D2092" t="s">
        <v>1197</v>
      </c>
    </row>
    <row r="2093" spans="1:4">
      <c r="A2093" t="s">
        <v>2134</v>
      </c>
      <c r="B2093" t="s">
        <v>1045</v>
      </c>
      <c r="C2093" t="s">
        <v>1010</v>
      </c>
      <c r="D2093" t="s">
        <v>1197</v>
      </c>
    </row>
    <row r="2094" spans="1:4">
      <c r="A2094" t="s">
        <v>2135</v>
      </c>
      <c r="B2094" t="s">
        <v>1045</v>
      </c>
      <c r="C2094" t="s">
        <v>1010</v>
      </c>
      <c r="D2094" t="s">
        <v>1197</v>
      </c>
    </row>
    <row r="2095" spans="1:4">
      <c r="A2095" t="s">
        <v>2136</v>
      </c>
      <c r="B2095" t="s">
        <v>1045</v>
      </c>
      <c r="C2095" t="s">
        <v>1010</v>
      </c>
      <c r="D2095" t="s">
        <v>1197</v>
      </c>
    </row>
    <row r="2096" spans="1:4">
      <c r="A2096" t="s">
        <v>2137</v>
      </c>
      <c r="B2096" t="s">
        <v>1045</v>
      </c>
      <c r="C2096" t="s">
        <v>1010</v>
      </c>
      <c r="D2096" t="s">
        <v>1197</v>
      </c>
    </row>
    <row r="2097" spans="1:4">
      <c r="A2097" t="s">
        <v>2138</v>
      </c>
      <c r="B2097" t="s">
        <v>1045</v>
      </c>
      <c r="C2097" t="s">
        <v>1010</v>
      </c>
      <c r="D2097" t="s">
        <v>1197</v>
      </c>
    </row>
    <row r="2098" spans="1:4">
      <c r="A2098" t="s">
        <v>2139</v>
      </c>
      <c r="B2098" t="s">
        <v>1009</v>
      </c>
      <c r="C2098" t="s">
        <v>1010</v>
      </c>
      <c r="D2098" t="s">
        <v>1197</v>
      </c>
    </row>
    <row r="2099" spans="1:4">
      <c r="A2099" t="s">
        <v>2140</v>
      </c>
      <c r="B2099" t="s">
        <v>1009</v>
      </c>
      <c r="C2099" t="s">
        <v>1010</v>
      </c>
      <c r="D2099" t="s">
        <v>1197</v>
      </c>
    </row>
    <row r="2100" spans="1:4">
      <c r="A2100" t="s">
        <v>2141</v>
      </c>
      <c r="B2100" t="s">
        <v>1009</v>
      </c>
      <c r="C2100" t="s">
        <v>1010</v>
      </c>
      <c r="D2100" t="s">
        <v>1197</v>
      </c>
    </row>
    <row r="2101" spans="1:4">
      <c r="A2101" t="s">
        <v>2142</v>
      </c>
      <c r="B2101" t="s">
        <v>1059</v>
      </c>
      <c r="C2101" t="s">
        <v>1010</v>
      </c>
      <c r="D2101" t="s">
        <v>1197</v>
      </c>
    </row>
    <row r="2102" spans="1:4">
      <c r="A2102" t="s">
        <v>2143</v>
      </c>
      <c r="B2102" t="s">
        <v>1059</v>
      </c>
      <c r="C2102" t="s">
        <v>1010</v>
      </c>
      <c r="D2102" t="s">
        <v>1197</v>
      </c>
    </row>
    <row r="2103" spans="1:4">
      <c r="A2103" t="s">
        <v>2144</v>
      </c>
      <c r="B2103" t="s">
        <v>1059</v>
      </c>
      <c r="C2103" t="s">
        <v>1010</v>
      </c>
      <c r="D2103" t="s">
        <v>1197</v>
      </c>
    </row>
    <row r="2104" spans="1:4">
      <c r="A2104" t="s">
        <v>2145</v>
      </c>
      <c r="B2104" t="s">
        <v>1059</v>
      </c>
      <c r="C2104" t="s">
        <v>1010</v>
      </c>
      <c r="D2104" t="s">
        <v>1197</v>
      </c>
    </row>
    <row r="2105" spans="1:4">
      <c r="A2105" t="s">
        <v>2146</v>
      </c>
      <c r="B2105" t="s">
        <v>1059</v>
      </c>
      <c r="C2105" t="s">
        <v>1010</v>
      </c>
      <c r="D2105" t="s">
        <v>1197</v>
      </c>
    </row>
    <row r="2106" spans="1:4">
      <c r="A2106" t="s">
        <v>2147</v>
      </c>
      <c r="B2106" t="s">
        <v>1059</v>
      </c>
      <c r="C2106" t="s">
        <v>1010</v>
      </c>
      <c r="D2106" t="s">
        <v>1197</v>
      </c>
    </row>
    <row r="2107" spans="1:4">
      <c r="A2107" t="s">
        <v>2148</v>
      </c>
      <c r="B2107" t="s">
        <v>1059</v>
      </c>
      <c r="C2107" t="s">
        <v>1010</v>
      </c>
      <c r="D2107" t="s">
        <v>1197</v>
      </c>
    </row>
    <row r="2108" spans="1:4">
      <c r="A2108" t="s">
        <v>2149</v>
      </c>
      <c r="B2108" t="s">
        <v>1045</v>
      </c>
      <c r="C2108" t="s">
        <v>1010</v>
      </c>
      <c r="D2108" t="s">
        <v>1197</v>
      </c>
    </row>
    <row r="2109" spans="1:4">
      <c r="A2109" t="s">
        <v>2150</v>
      </c>
      <c r="B2109" t="s">
        <v>1045</v>
      </c>
      <c r="C2109" t="s">
        <v>1010</v>
      </c>
      <c r="D2109" t="s">
        <v>1197</v>
      </c>
    </row>
    <row r="2110" spans="1:4">
      <c r="A2110" t="s">
        <v>2151</v>
      </c>
      <c r="B2110" t="s">
        <v>1045</v>
      </c>
      <c r="C2110" t="s">
        <v>1010</v>
      </c>
      <c r="D2110" t="s">
        <v>1197</v>
      </c>
    </row>
    <row r="2111" spans="1:4">
      <c r="A2111" t="s">
        <v>2152</v>
      </c>
      <c r="B2111" t="s">
        <v>1045</v>
      </c>
      <c r="C2111" t="s">
        <v>1010</v>
      </c>
      <c r="D2111" t="s">
        <v>1197</v>
      </c>
    </row>
    <row r="2112" spans="1:4">
      <c r="A2112" t="s">
        <v>2153</v>
      </c>
      <c r="B2112" t="s">
        <v>1045</v>
      </c>
      <c r="C2112" t="s">
        <v>1010</v>
      </c>
      <c r="D2112" t="s">
        <v>1197</v>
      </c>
    </row>
    <row r="2113" spans="1:4">
      <c r="A2113" t="s">
        <v>2154</v>
      </c>
      <c r="B2113" t="s">
        <v>1045</v>
      </c>
      <c r="C2113" t="s">
        <v>1010</v>
      </c>
      <c r="D2113" t="s">
        <v>1197</v>
      </c>
    </row>
    <row r="2114" spans="1:4">
      <c r="A2114" t="s">
        <v>2155</v>
      </c>
      <c r="B2114" t="s">
        <v>1009</v>
      </c>
      <c r="C2114" t="s">
        <v>1010</v>
      </c>
      <c r="D2114" t="s">
        <v>1197</v>
      </c>
    </row>
    <row r="2115" spans="1:4">
      <c r="A2115" t="s">
        <v>2156</v>
      </c>
      <c r="B2115" t="s">
        <v>1059</v>
      </c>
      <c r="C2115" t="s">
        <v>1010</v>
      </c>
      <c r="D2115" t="s">
        <v>1197</v>
      </c>
    </row>
    <row r="2116" spans="1:4">
      <c r="A2116" t="s">
        <v>2157</v>
      </c>
      <c r="B2116" t="s">
        <v>1059</v>
      </c>
      <c r="C2116" t="s">
        <v>1010</v>
      </c>
      <c r="D2116" t="s">
        <v>1197</v>
      </c>
    </row>
    <row r="2117" spans="1:4">
      <c r="A2117" t="s">
        <v>2158</v>
      </c>
      <c r="B2117" t="s">
        <v>1059</v>
      </c>
      <c r="C2117" t="s">
        <v>1010</v>
      </c>
      <c r="D2117" t="s">
        <v>1197</v>
      </c>
    </row>
    <row r="2118" spans="1:4">
      <c r="A2118" t="s">
        <v>2159</v>
      </c>
      <c r="B2118" t="s">
        <v>1059</v>
      </c>
      <c r="C2118" t="s">
        <v>1010</v>
      </c>
      <c r="D2118" t="s">
        <v>1197</v>
      </c>
    </row>
    <row r="2119" spans="1:4">
      <c r="A2119" t="s">
        <v>2160</v>
      </c>
      <c r="B2119" t="s">
        <v>1059</v>
      </c>
      <c r="C2119" t="s">
        <v>1010</v>
      </c>
      <c r="D2119" t="s">
        <v>1197</v>
      </c>
    </row>
    <row r="2120" spans="1:4">
      <c r="A2120" t="s">
        <v>2161</v>
      </c>
      <c r="B2120" t="s">
        <v>1059</v>
      </c>
      <c r="C2120" t="s">
        <v>1010</v>
      </c>
      <c r="D2120" t="s">
        <v>1197</v>
      </c>
    </row>
    <row r="2121" spans="1:4">
      <c r="A2121" t="s">
        <v>2162</v>
      </c>
      <c r="B2121" t="s">
        <v>1059</v>
      </c>
      <c r="C2121" t="s">
        <v>1010</v>
      </c>
      <c r="D2121" t="s">
        <v>1197</v>
      </c>
    </row>
    <row r="2122" spans="1:4">
      <c r="A2122" t="s">
        <v>2163</v>
      </c>
      <c r="B2122" t="s">
        <v>1059</v>
      </c>
      <c r="C2122" t="s">
        <v>1010</v>
      </c>
      <c r="D2122" t="s">
        <v>1197</v>
      </c>
    </row>
    <row r="2123" spans="1:4">
      <c r="A2123" t="s">
        <v>2164</v>
      </c>
      <c r="B2123" t="s">
        <v>1059</v>
      </c>
      <c r="C2123" t="s">
        <v>1010</v>
      </c>
      <c r="D2123" t="s">
        <v>1197</v>
      </c>
    </row>
    <row r="2124" spans="1:4">
      <c r="A2124" t="s">
        <v>2165</v>
      </c>
      <c r="B2124" t="s">
        <v>1059</v>
      </c>
      <c r="C2124" t="s">
        <v>1010</v>
      </c>
      <c r="D2124" t="s">
        <v>1197</v>
      </c>
    </row>
    <row r="2125" spans="1:4">
      <c r="A2125" t="s">
        <v>2166</v>
      </c>
      <c r="B2125" t="s">
        <v>1059</v>
      </c>
      <c r="C2125" t="s">
        <v>1010</v>
      </c>
      <c r="D2125" t="s">
        <v>1197</v>
      </c>
    </row>
    <row r="2126" spans="1:4">
      <c r="A2126" t="s">
        <v>2167</v>
      </c>
      <c r="B2126" t="s">
        <v>1028</v>
      </c>
      <c r="C2126" t="s">
        <v>1010</v>
      </c>
      <c r="D2126" t="s">
        <v>1197</v>
      </c>
    </row>
    <row r="2127" spans="1:4">
      <c r="A2127" t="s">
        <v>2168</v>
      </c>
      <c r="B2127" t="s">
        <v>1028</v>
      </c>
      <c r="C2127" t="s">
        <v>1010</v>
      </c>
      <c r="D2127" t="s">
        <v>1197</v>
      </c>
    </row>
    <row r="2128" spans="1:4">
      <c r="A2128" t="s">
        <v>2169</v>
      </c>
      <c r="B2128" t="s">
        <v>1028</v>
      </c>
      <c r="C2128" t="s">
        <v>1010</v>
      </c>
      <c r="D2128" t="s">
        <v>1197</v>
      </c>
    </row>
    <row r="2129" spans="1:4">
      <c r="A2129" t="s">
        <v>2170</v>
      </c>
      <c r="B2129" t="s">
        <v>1028</v>
      </c>
      <c r="C2129" t="s">
        <v>1010</v>
      </c>
      <c r="D2129" t="s">
        <v>1197</v>
      </c>
    </row>
    <row r="2130" spans="1:4">
      <c r="A2130" t="s">
        <v>2171</v>
      </c>
      <c r="B2130" t="s">
        <v>1028</v>
      </c>
      <c r="C2130" t="s">
        <v>1010</v>
      </c>
      <c r="D2130" t="s">
        <v>1197</v>
      </c>
    </row>
    <row r="2131" spans="1:4">
      <c r="A2131" t="s">
        <v>2172</v>
      </c>
      <c r="B2131" t="s">
        <v>1028</v>
      </c>
      <c r="C2131" t="s">
        <v>1010</v>
      </c>
      <c r="D2131" t="s">
        <v>1197</v>
      </c>
    </row>
    <row r="2132" spans="1:4">
      <c r="A2132" t="s">
        <v>2173</v>
      </c>
      <c r="B2132" t="s">
        <v>1028</v>
      </c>
      <c r="C2132" t="s">
        <v>1010</v>
      </c>
      <c r="D2132" t="s">
        <v>1197</v>
      </c>
    </row>
    <row r="2133" spans="1:4">
      <c r="A2133" t="s">
        <v>2174</v>
      </c>
      <c r="B2133" t="s">
        <v>1028</v>
      </c>
      <c r="C2133" t="s">
        <v>1010</v>
      </c>
      <c r="D2133" t="s">
        <v>1197</v>
      </c>
    </row>
    <row r="2134" spans="1:4">
      <c r="A2134" t="s">
        <v>2175</v>
      </c>
      <c r="B2134" t="s">
        <v>1028</v>
      </c>
      <c r="C2134" t="s">
        <v>1010</v>
      </c>
      <c r="D2134" t="s">
        <v>1197</v>
      </c>
    </row>
    <row r="2135" spans="1:4">
      <c r="A2135" t="s">
        <v>2176</v>
      </c>
      <c r="B2135" t="s">
        <v>1045</v>
      </c>
      <c r="C2135" t="s">
        <v>1010</v>
      </c>
      <c r="D2135" t="s">
        <v>1197</v>
      </c>
    </row>
    <row r="2136" spans="1:4">
      <c r="A2136" t="s">
        <v>2177</v>
      </c>
      <c r="B2136" t="s">
        <v>1045</v>
      </c>
      <c r="C2136" t="s">
        <v>1010</v>
      </c>
      <c r="D2136" t="s">
        <v>1197</v>
      </c>
    </row>
    <row r="2137" spans="1:4">
      <c r="A2137" t="s">
        <v>2178</v>
      </c>
      <c r="B2137" t="s">
        <v>1045</v>
      </c>
      <c r="C2137" t="s">
        <v>1010</v>
      </c>
      <c r="D2137" t="s">
        <v>1197</v>
      </c>
    </row>
    <row r="2138" spans="1:4">
      <c r="A2138" t="s">
        <v>2179</v>
      </c>
      <c r="B2138" t="s">
        <v>1045</v>
      </c>
      <c r="C2138" t="s">
        <v>1010</v>
      </c>
      <c r="D2138" t="s">
        <v>1197</v>
      </c>
    </row>
    <row r="2139" spans="1:4">
      <c r="A2139" t="s">
        <v>2180</v>
      </c>
      <c r="B2139" t="s">
        <v>1045</v>
      </c>
      <c r="C2139" t="s">
        <v>1010</v>
      </c>
      <c r="D2139" t="s">
        <v>1197</v>
      </c>
    </row>
    <row r="2140" spans="1:4">
      <c r="A2140" t="s">
        <v>2181</v>
      </c>
      <c r="B2140" t="s">
        <v>1045</v>
      </c>
      <c r="C2140" t="s">
        <v>1010</v>
      </c>
      <c r="D2140" t="s">
        <v>1197</v>
      </c>
    </row>
    <row r="2141" spans="1:4">
      <c r="A2141" t="s">
        <v>2182</v>
      </c>
      <c r="B2141" t="s">
        <v>1059</v>
      </c>
      <c r="C2141" t="s">
        <v>1010</v>
      </c>
      <c r="D2141" t="s">
        <v>1197</v>
      </c>
    </row>
    <row r="2142" spans="1:4">
      <c r="A2142" t="s">
        <v>2183</v>
      </c>
      <c r="B2142" t="s">
        <v>1059</v>
      </c>
      <c r="C2142" t="s">
        <v>1010</v>
      </c>
      <c r="D2142" t="s">
        <v>1197</v>
      </c>
    </row>
    <row r="2143" spans="1:4">
      <c r="A2143" t="s">
        <v>2184</v>
      </c>
      <c r="B2143" t="s">
        <v>1059</v>
      </c>
      <c r="C2143" t="s">
        <v>1010</v>
      </c>
      <c r="D2143" t="s">
        <v>1197</v>
      </c>
    </row>
    <row r="2144" spans="1:4">
      <c r="A2144" t="s">
        <v>2185</v>
      </c>
      <c r="B2144" t="s">
        <v>1059</v>
      </c>
      <c r="C2144" t="s">
        <v>1010</v>
      </c>
      <c r="D2144" t="s">
        <v>1197</v>
      </c>
    </row>
    <row r="2145" spans="1:4">
      <c r="A2145" t="s">
        <v>2186</v>
      </c>
      <c r="B2145" t="s">
        <v>1059</v>
      </c>
      <c r="C2145" t="s">
        <v>1010</v>
      </c>
      <c r="D2145" t="s">
        <v>1197</v>
      </c>
    </row>
    <row r="2146" spans="1:4">
      <c r="A2146" t="s">
        <v>2187</v>
      </c>
      <c r="B2146" t="s">
        <v>1059</v>
      </c>
      <c r="C2146" t="s">
        <v>1010</v>
      </c>
      <c r="D2146" t="s">
        <v>1197</v>
      </c>
    </row>
    <row r="2147" spans="1:4">
      <c r="A2147" t="s">
        <v>2188</v>
      </c>
      <c r="B2147" t="s">
        <v>1045</v>
      </c>
      <c r="C2147" t="s">
        <v>1010</v>
      </c>
      <c r="D2147" t="s">
        <v>1197</v>
      </c>
    </row>
    <row r="2148" spans="1:4">
      <c r="A2148" t="s">
        <v>2189</v>
      </c>
      <c r="B2148" t="s">
        <v>1045</v>
      </c>
      <c r="C2148" t="s">
        <v>1010</v>
      </c>
      <c r="D2148" t="s">
        <v>1197</v>
      </c>
    </row>
    <row r="2149" spans="1:4">
      <c r="A2149" t="s">
        <v>2190</v>
      </c>
      <c r="B2149" t="s">
        <v>1028</v>
      </c>
      <c r="C2149" t="s">
        <v>1010</v>
      </c>
      <c r="D2149" t="s">
        <v>1197</v>
      </c>
    </row>
    <row r="2150" spans="1:4">
      <c r="A2150" t="s">
        <v>2191</v>
      </c>
      <c r="B2150" t="s">
        <v>1028</v>
      </c>
      <c r="C2150" t="s">
        <v>1010</v>
      </c>
      <c r="D2150" t="s">
        <v>1197</v>
      </c>
    </row>
    <row r="2151" spans="1:4">
      <c r="A2151" t="s">
        <v>2192</v>
      </c>
      <c r="B2151" t="s">
        <v>1028</v>
      </c>
      <c r="C2151" t="s">
        <v>1010</v>
      </c>
      <c r="D2151" t="s">
        <v>1197</v>
      </c>
    </row>
    <row r="2152" spans="1:4">
      <c r="A2152" t="s">
        <v>2193</v>
      </c>
      <c r="B2152" t="s">
        <v>1028</v>
      </c>
      <c r="C2152" t="s">
        <v>1010</v>
      </c>
      <c r="D2152" t="s">
        <v>1197</v>
      </c>
    </row>
    <row r="2153" spans="1:4">
      <c r="A2153" t="s">
        <v>2194</v>
      </c>
      <c r="B2153" t="s">
        <v>1028</v>
      </c>
      <c r="C2153" t="s">
        <v>1010</v>
      </c>
      <c r="D2153" t="s">
        <v>1197</v>
      </c>
    </row>
    <row r="2154" spans="1:4">
      <c r="A2154" t="s">
        <v>2195</v>
      </c>
      <c r="B2154" t="s">
        <v>1028</v>
      </c>
      <c r="C2154" t="s">
        <v>1010</v>
      </c>
      <c r="D2154" t="s">
        <v>1197</v>
      </c>
    </row>
    <row r="2155" spans="1:4">
      <c r="A2155" t="s">
        <v>2196</v>
      </c>
      <c r="B2155" t="s">
        <v>1028</v>
      </c>
      <c r="C2155" t="s">
        <v>1010</v>
      </c>
      <c r="D2155" t="s">
        <v>1197</v>
      </c>
    </row>
    <row r="2156" spans="1:4">
      <c r="A2156" t="s">
        <v>2197</v>
      </c>
      <c r="B2156" t="s">
        <v>1028</v>
      </c>
      <c r="C2156" t="s">
        <v>1010</v>
      </c>
      <c r="D2156" t="s">
        <v>1197</v>
      </c>
    </row>
    <row r="2157" spans="1:4">
      <c r="A2157" t="s">
        <v>2198</v>
      </c>
      <c r="B2157" t="s">
        <v>1028</v>
      </c>
      <c r="C2157" t="s">
        <v>1010</v>
      </c>
      <c r="D2157" t="s">
        <v>1197</v>
      </c>
    </row>
    <row r="2158" spans="1:4">
      <c r="A2158" t="s">
        <v>2199</v>
      </c>
      <c r="B2158" t="s">
        <v>1045</v>
      </c>
      <c r="C2158" t="s">
        <v>1010</v>
      </c>
      <c r="D2158" t="s">
        <v>1197</v>
      </c>
    </row>
    <row r="2159" spans="1:4">
      <c r="A2159" t="s">
        <v>2200</v>
      </c>
      <c r="B2159" t="s">
        <v>1045</v>
      </c>
      <c r="C2159" t="s">
        <v>1010</v>
      </c>
      <c r="D2159" t="s">
        <v>1197</v>
      </c>
    </row>
    <row r="2160" spans="1:4">
      <c r="A2160" t="s">
        <v>2201</v>
      </c>
      <c r="B2160" t="s">
        <v>1045</v>
      </c>
      <c r="C2160" t="s">
        <v>1010</v>
      </c>
      <c r="D2160" t="s">
        <v>1197</v>
      </c>
    </row>
    <row r="2161" spans="1:4">
      <c r="A2161" t="s">
        <v>2202</v>
      </c>
      <c r="B2161" t="s">
        <v>1059</v>
      </c>
      <c r="C2161" t="s">
        <v>1010</v>
      </c>
      <c r="D2161" t="s">
        <v>1197</v>
      </c>
    </row>
    <row r="2162" spans="1:4">
      <c r="A2162" t="s">
        <v>2203</v>
      </c>
      <c r="B2162" t="s">
        <v>1059</v>
      </c>
      <c r="C2162" t="s">
        <v>1010</v>
      </c>
      <c r="D2162" t="s">
        <v>1197</v>
      </c>
    </row>
    <row r="2163" spans="1:4">
      <c r="A2163" t="s">
        <v>2204</v>
      </c>
      <c r="B2163" t="s">
        <v>1059</v>
      </c>
      <c r="C2163" t="s">
        <v>1010</v>
      </c>
      <c r="D2163" t="s">
        <v>1197</v>
      </c>
    </row>
    <row r="2164" spans="1:4">
      <c r="A2164" t="s">
        <v>2205</v>
      </c>
      <c r="B2164" t="s">
        <v>1059</v>
      </c>
      <c r="C2164" t="s">
        <v>1010</v>
      </c>
      <c r="D2164" t="s">
        <v>1197</v>
      </c>
    </row>
    <row r="2165" spans="1:4">
      <c r="A2165" t="s">
        <v>2206</v>
      </c>
      <c r="B2165" t="s">
        <v>1059</v>
      </c>
      <c r="C2165" t="s">
        <v>1010</v>
      </c>
      <c r="D2165" t="s">
        <v>1197</v>
      </c>
    </row>
    <row r="2166" spans="1:4">
      <c r="A2166" t="s">
        <v>2207</v>
      </c>
      <c r="B2166" t="s">
        <v>1059</v>
      </c>
      <c r="C2166" t="s">
        <v>1010</v>
      </c>
      <c r="D2166" t="s">
        <v>1197</v>
      </c>
    </row>
    <row r="2167" spans="1:4">
      <c r="A2167" t="s">
        <v>2208</v>
      </c>
      <c r="B2167" t="s">
        <v>1059</v>
      </c>
      <c r="C2167" t="s">
        <v>1010</v>
      </c>
      <c r="D2167" t="s">
        <v>1197</v>
      </c>
    </row>
    <row r="2168" spans="1:4">
      <c r="A2168" t="s">
        <v>2209</v>
      </c>
      <c r="B2168" t="s">
        <v>1045</v>
      </c>
      <c r="C2168" t="s">
        <v>1010</v>
      </c>
      <c r="D2168" t="s">
        <v>1197</v>
      </c>
    </row>
    <row r="2169" spans="1:4">
      <c r="A2169" t="s">
        <v>2210</v>
      </c>
      <c r="B2169" t="s">
        <v>1045</v>
      </c>
      <c r="C2169" t="s">
        <v>1010</v>
      </c>
      <c r="D2169" t="s">
        <v>1197</v>
      </c>
    </row>
    <row r="2170" spans="1:4">
      <c r="A2170" t="s">
        <v>2211</v>
      </c>
      <c r="B2170" t="s">
        <v>1045</v>
      </c>
      <c r="C2170" t="s">
        <v>1010</v>
      </c>
      <c r="D2170" t="s">
        <v>1197</v>
      </c>
    </row>
    <row r="2171" spans="1:4">
      <c r="A2171" t="s">
        <v>2212</v>
      </c>
      <c r="B2171" t="s">
        <v>1059</v>
      </c>
      <c r="C2171" t="s">
        <v>1010</v>
      </c>
      <c r="D2171" t="s">
        <v>1197</v>
      </c>
    </row>
    <row r="2172" spans="1:4">
      <c r="A2172" t="s">
        <v>2213</v>
      </c>
      <c r="B2172" t="s">
        <v>1045</v>
      </c>
      <c r="C2172" t="s">
        <v>1010</v>
      </c>
      <c r="D2172" t="s">
        <v>1197</v>
      </c>
    </row>
    <row r="2173" spans="1:4">
      <c r="A2173" t="s">
        <v>2214</v>
      </c>
      <c r="B2173" t="s">
        <v>1045</v>
      </c>
      <c r="C2173" t="s">
        <v>1010</v>
      </c>
      <c r="D2173" t="s">
        <v>1197</v>
      </c>
    </row>
    <row r="2174" spans="1:4">
      <c r="A2174" t="s">
        <v>2215</v>
      </c>
      <c r="B2174" t="s">
        <v>1059</v>
      </c>
      <c r="C2174" t="s">
        <v>1010</v>
      </c>
      <c r="D2174" t="s">
        <v>1197</v>
      </c>
    </row>
    <row r="2175" spans="1:4">
      <c r="A2175" t="s">
        <v>2216</v>
      </c>
      <c r="B2175" t="s">
        <v>1059</v>
      </c>
      <c r="C2175" t="s">
        <v>1010</v>
      </c>
      <c r="D2175" t="s">
        <v>1197</v>
      </c>
    </row>
    <row r="2176" spans="1:4">
      <c r="A2176" t="s">
        <v>2217</v>
      </c>
      <c r="B2176" t="s">
        <v>1059</v>
      </c>
      <c r="C2176" t="s">
        <v>1010</v>
      </c>
      <c r="D2176" t="s">
        <v>1197</v>
      </c>
    </row>
    <row r="2177" spans="1:4">
      <c r="A2177" t="s">
        <v>2218</v>
      </c>
      <c r="B2177" t="s">
        <v>1059</v>
      </c>
      <c r="C2177" t="s">
        <v>1010</v>
      </c>
      <c r="D2177" t="s">
        <v>1197</v>
      </c>
    </row>
    <row r="2178" spans="1:4">
      <c r="A2178" t="s">
        <v>2219</v>
      </c>
      <c r="B2178" t="s">
        <v>1059</v>
      </c>
      <c r="C2178" t="s">
        <v>1010</v>
      </c>
      <c r="D2178" t="s">
        <v>1197</v>
      </c>
    </row>
    <row r="2179" spans="1:4">
      <c r="A2179" t="s">
        <v>2220</v>
      </c>
      <c r="B2179" t="s">
        <v>1045</v>
      </c>
      <c r="C2179" t="s">
        <v>1010</v>
      </c>
      <c r="D2179" t="s">
        <v>1197</v>
      </c>
    </row>
    <row r="2180" spans="1:4">
      <c r="A2180" t="s">
        <v>2221</v>
      </c>
      <c r="B2180" t="s">
        <v>1045</v>
      </c>
      <c r="C2180" t="s">
        <v>1010</v>
      </c>
      <c r="D2180" t="s">
        <v>1197</v>
      </c>
    </row>
    <row r="2181" spans="1:4">
      <c r="A2181" t="s">
        <v>2222</v>
      </c>
      <c r="B2181" t="s">
        <v>1059</v>
      </c>
      <c r="C2181" t="s">
        <v>1010</v>
      </c>
      <c r="D2181" t="s">
        <v>1197</v>
      </c>
    </row>
    <row r="2182" spans="1:4">
      <c r="A2182" t="s">
        <v>2223</v>
      </c>
      <c r="B2182" t="s">
        <v>1059</v>
      </c>
      <c r="C2182" t="s">
        <v>1010</v>
      </c>
      <c r="D2182" t="s">
        <v>1197</v>
      </c>
    </row>
    <row r="2183" spans="1:4">
      <c r="A2183" t="s">
        <v>2224</v>
      </c>
      <c r="B2183" t="s">
        <v>1059</v>
      </c>
      <c r="C2183" t="s">
        <v>1010</v>
      </c>
      <c r="D2183" t="s">
        <v>1197</v>
      </c>
    </row>
    <row r="2184" spans="1:4">
      <c r="A2184" t="s">
        <v>2225</v>
      </c>
      <c r="B2184" t="s">
        <v>1059</v>
      </c>
      <c r="C2184" t="s">
        <v>1010</v>
      </c>
      <c r="D2184" t="s">
        <v>1197</v>
      </c>
    </row>
    <row r="2185" spans="1:4">
      <c r="A2185" t="s">
        <v>2226</v>
      </c>
      <c r="B2185" t="s">
        <v>1059</v>
      </c>
      <c r="C2185" t="s">
        <v>1010</v>
      </c>
      <c r="D2185" t="s">
        <v>1197</v>
      </c>
    </row>
    <row r="2186" spans="1:4">
      <c r="A2186" t="s">
        <v>2227</v>
      </c>
      <c r="B2186" t="s">
        <v>1059</v>
      </c>
      <c r="C2186" t="s">
        <v>1010</v>
      </c>
      <c r="D2186" t="s">
        <v>1197</v>
      </c>
    </row>
    <row r="2187" spans="1:4">
      <c r="A2187" t="s">
        <v>2228</v>
      </c>
      <c r="B2187" t="s">
        <v>1045</v>
      </c>
      <c r="C2187" t="s">
        <v>1010</v>
      </c>
      <c r="D2187" t="s">
        <v>1197</v>
      </c>
    </row>
    <row r="2188" spans="1:4">
      <c r="A2188" t="s">
        <v>2229</v>
      </c>
      <c r="B2188" t="s">
        <v>1028</v>
      </c>
      <c r="C2188" t="s">
        <v>1010</v>
      </c>
      <c r="D2188" t="s">
        <v>1197</v>
      </c>
    </row>
    <row r="2189" spans="1:4">
      <c r="A2189" t="s">
        <v>2230</v>
      </c>
      <c r="B2189" t="s">
        <v>1028</v>
      </c>
      <c r="C2189" t="s">
        <v>1010</v>
      </c>
      <c r="D2189" t="s">
        <v>1197</v>
      </c>
    </row>
    <row r="2190" spans="1:4">
      <c r="A2190" t="s">
        <v>2231</v>
      </c>
      <c r="B2190" t="s">
        <v>1028</v>
      </c>
      <c r="C2190" t="s">
        <v>1010</v>
      </c>
      <c r="D2190" t="s">
        <v>1197</v>
      </c>
    </row>
    <row r="2191" spans="1:4">
      <c r="A2191" t="s">
        <v>2232</v>
      </c>
      <c r="B2191" t="s">
        <v>1028</v>
      </c>
      <c r="C2191" t="s">
        <v>1010</v>
      </c>
      <c r="D2191" t="s">
        <v>1197</v>
      </c>
    </row>
    <row r="2192" spans="1:4">
      <c r="A2192" t="s">
        <v>2233</v>
      </c>
      <c r="B2192" t="s">
        <v>1028</v>
      </c>
      <c r="C2192" t="s">
        <v>1010</v>
      </c>
      <c r="D2192" t="s">
        <v>1197</v>
      </c>
    </row>
    <row r="2193" spans="1:4">
      <c r="A2193" t="s">
        <v>2234</v>
      </c>
      <c r="B2193" t="s">
        <v>1028</v>
      </c>
      <c r="C2193" t="s">
        <v>1010</v>
      </c>
      <c r="D2193" t="s">
        <v>1197</v>
      </c>
    </row>
    <row r="2194" spans="1:4">
      <c r="A2194" t="s">
        <v>2235</v>
      </c>
      <c r="B2194" t="s">
        <v>1028</v>
      </c>
      <c r="C2194" t="s">
        <v>1010</v>
      </c>
      <c r="D2194" t="s">
        <v>1197</v>
      </c>
    </row>
    <row r="2195" spans="1:4">
      <c r="A2195" t="s">
        <v>2236</v>
      </c>
      <c r="B2195" t="s">
        <v>1028</v>
      </c>
      <c r="C2195" t="s">
        <v>1010</v>
      </c>
      <c r="D2195" t="s">
        <v>1197</v>
      </c>
    </row>
    <row r="2196" spans="1:4">
      <c r="A2196" t="s">
        <v>2237</v>
      </c>
      <c r="B2196" t="s">
        <v>1028</v>
      </c>
      <c r="C2196" t="s">
        <v>1010</v>
      </c>
      <c r="D2196" t="s">
        <v>1197</v>
      </c>
    </row>
    <row r="2197" spans="1:4">
      <c r="A2197" t="s">
        <v>2238</v>
      </c>
      <c r="B2197" t="s">
        <v>1028</v>
      </c>
      <c r="C2197" t="s">
        <v>1010</v>
      </c>
      <c r="D2197" t="s">
        <v>1197</v>
      </c>
    </row>
    <row r="2198" spans="1:4">
      <c r="A2198" t="s">
        <v>2239</v>
      </c>
      <c r="B2198" t="s">
        <v>1028</v>
      </c>
      <c r="C2198" t="s">
        <v>1010</v>
      </c>
      <c r="D2198" t="s">
        <v>1197</v>
      </c>
    </row>
    <row r="2199" spans="1:4">
      <c r="A2199" t="s">
        <v>2240</v>
      </c>
      <c r="B2199" t="s">
        <v>1028</v>
      </c>
      <c r="C2199" t="s">
        <v>1010</v>
      </c>
      <c r="D2199" t="s">
        <v>1197</v>
      </c>
    </row>
    <row r="2200" spans="1:4">
      <c r="A2200" t="s">
        <v>2241</v>
      </c>
      <c r="B2200" t="s">
        <v>1028</v>
      </c>
      <c r="C2200" t="s">
        <v>1010</v>
      </c>
      <c r="D2200" t="s">
        <v>1197</v>
      </c>
    </row>
    <row r="2201" spans="1:4">
      <c r="A2201" t="s">
        <v>2242</v>
      </c>
      <c r="B2201" t="s">
        <v>1028</v>
      </c>
      <c r="C2201" t="s">
        <v>1010</v>
      </c>
      <c r="D2201" t="s">
        <v>1197</v>
      </c>
    </row>
    <row r="2202" spans="1:4">
      <c r="A2202" t="s">
        <v>2243</v>
      </c>
      <c r="B2202" t="s">
        <v>1059</v>
      </c>
      <c r="C2202" t="s">
        <v>1010</v>
      </c>
      <c r="D2202" t="s">
        <v>1197</v>
      </c>
    </row>
    <row r="2203" spans="1:4">
      <c r="A2203" t="s">
        <v>2244</v>
      </c>
      <c r="B2203" t="s">
        <v>1045</v>
      </c>
      <c r="C2203" t="s">
        <v>1010</v>
      </c>
      <c r="D2203" t="s">
        <v>1197</v>
      </c>
    </row>
    <row r="2204" spans="1:4">
      <c r="A2204" t="s">
        <v>2245</v>
      </c>
      <c r="B2204" t="s">
        <v>1059</v>
      </c>
      <c r="C2204" t="s">
        <v>1010</v>
      </c>
      <c r="D2204" t="s">
        <v>1197</v>
      </c>
    </row>
    <row r="2205" spans="1:4">
      <c r="A2205" t="s">
        <v>2246</v>
      </c>
      <c r="B2205" t="s">
        <v>1059</v>
      </c>
      <c r="C2205" t="s">
        <v>1010</v>
      </c>
      <c r="D2205" t="s">
        <v>1197</v>
      </c>
    </row>
    <row r="2206" spans="1:4">
      <c r="A2206" t="s">
        <v>2247</v>
      </c>
      <c r="B2206" t="s">
        <v>1059</v>
      </c>
      <c r="C2206" t="s">
        <v>1010</v>
      </c>
      <c r="D2206" t="s">
        <v>1197</v>
      </c>
    </row>
    <row r="2207" spans="1:4">
      <c r="A2207" t="s">
        <v>2248</v>
      </c>
      <c r="B2207" t="s">
        <v>1045</v>
      </c>
      <c r="C2207" t="s">
        <v>1010</v>
      </c>
      <c r="D2207" t="s">
        <v>1197</v>
      </c>
    </row>
    <row r="2208" spans="1:4">
      <c r="A2208" t="s">
        <v>2249</v>
      </c>
      <c r="B2208" t="s">
        <v>1059</v>
      </c>
      <c r="C2208" t="s">
        <v>1010</v>
      </c>
      <c r="D2208" t="s">
        <v>1197</v>
      </c>
    </row>
    <row r="2209" spans="1:4">
      <c r="A2209" t="s">
        <v>2250</v>
      </c>
      <c r="B2209" t="s">
        <v>1059</v>
      </c>
      <c r="C2209" t="s">
        <v>1010</v>
      </c>
      <c r="D2209" t="s">
        <v>1197</v>
      </c>
    </row>
    <row r="2210" spans="1:4">
      <c r="A2210" t="s">
        <v>2251</v>
      </c>
      <c r="B2210" t="s">
        <v>1059</v>
      </c>
      <c r="C2210" t="s">
        <v>1010</v>
      </c>
      <c r="D2210" t="s">
        <v>1197</v>
      </c>
    </row>
    <row r="2211" spans="1:4">
      <c r="A2211" t="s">
        <v>2252</v>
      </c>
      <c r="B2211" t="s">
        <v>1152</v>
      </c>
      <c r="C2211" t="s">
        <v>1010</v>
      </c>
      <c r="D2211" t="s">
        <v>1197</v>
      </c>
    </row>
    <row r="2212" spans="1:4">
      <c r="A2212" t="s">
        <v>2253</v>
      </c>
      <c r="B2212" t="s">
        <v>1152</v>
      </c>
      <c r="C2212" t="s">
        <v>1010</v>
      </c>
      <c r="D2212" t="s">
        <v>1197</v>
      </c>
    </row>
    <row r="2213" spans="1:4">
      <c r="A2213" t="s">
        <v>2254</v>
      </c>
      <c r="B2213" t="s">
        <v>1152</v>
      </c>
      <c r="C2213" t="s">
        <v>1010</v>
      </c>
      <c r="D2213" t="s">
        <v>1197</v>
      </c>
    </row>
    <row r="2214" spans="1:4">
      <c r="A2214" t="s">
        <v>2255</v>
      </c>
      <c r="B2214" t="s">
        <v>1152</v>
      </c>
      <c r="C2214" t="s">
        <v>1010</v>
      </c>
      <c r="D2214" t="s">
        <v>1197</v>
      </c>
    </row>
    <row r="2215" spans="1:4">
      <c r="A2215" t="s">
        <v>2256</v>
      </c>
      <c r="B2215" t="s">
        <v>1152</v>
      </c>
      <c r="C2215" t="s">
        <v>1010</v>
      </c>
      <c r="D2215" t="s">
        <v>1197</v>
      </c>
    </row>
    <row r="2216" spans="1:4">
      <c r="A2216" t="s">
        <v>2257</v>
      </c>
      <c r="B2216" t="s">
        <v>1152</v>
      </c>
      <c r="C2216" t="s">
        <v>1010</v>
      </c>
      <c r="D2216" t="s">
        <v>1197</v>
      </c>
    </row>
    <row r="2217" spans="1:4">
      <c r="A2217" t="s">
        <v>2258</v>
      </c>
      <c r="B2217" t="s">
        <v>1152</v>
      </c>
      <c r="C2217" t="s">
        <v>1010</v>
      </c>
      <c r="D2217" t="s">
        <v>1197</v>
      </c>
    </row>
    <row r="2218" spans="1:4">
      <c r="A2218" t="s">
        <v>2259</v>
      </c>
      <c r="B2218" t="s">
        <v>1152</v>
      </c>
      <c r="C2218" t="s">
        <v>1010</v>
      </c>
      <c r="D2218" t="s">
        <v>1197</v>
      </c>
    </row>
    <row r="2219" spans="1:4">
      <c r="A2219" t="s">
        <v>2260</v>
      </c>
      <c r="B2219" t="s">
        <v>1152</v>
      </c>
      <c r="C2219" t="s">
        <v>1010</v>
      </c>
      <c r="D2219" t="s">
        <v>1197</v>
      </c>
    </row>
    <row r="2220" spans="1:4">
      <c r="A2220" t="s">
        <v>2261</v>
      </c>
      <c r="B2220" t="s">
        <v>1152</v>
      </c>
      <c r="C2220" t="s">
        <v>1010</v>
      </c>
      <c r="D2220" t="s">
        <v>1197</v>
      </c>
    </row>
    <row r="2221" spans="1:4">
      <c r="A2221" t="s">
        <v>2262</v>
      </c>
      <c r="B2221" t="s">
        <v>1152</v>
      </c>
      <c r="C2221" t="s">
        <v>1010</v>
      </c>
      <c r="D2221" t="s">
        <v>1197</v>
      </c>
    </row>
    <row r="2222" spans="1:4">
      <c r="A2222" t="s">
        <v>2263</v>
      </c>
      <c r="B2222" t="s">
        <v>1152</v>
      </c>
      <c r="C2222" t="s">
        <v>1010</v>
      </c>
      <c r="D2222" t="s">
        <v>1197</v>
      </c>
    </row>
    <row r="2223" spans="1:4">
      <c r="A2223" t="s">
        <v>2264</v>
      </c>
      <c r="B2223" t="s">
        <v>1152</v>
      </c>
      <c r="C2223" t="s">
        <v>1010</v>
      </c>
      <c r="D2223" t="s">
        <v>1197</v>
      </c>
    </row>
    <row r="2224" spans="1:4">
      <c r="A2224" t="s">
        <v>2265</v>
      </c>
      <c r="B2224" t="s">
        <v>1152</v>
      </c>
      <c r="C2224" t="s">
        <v>1010</v>
      </c>
      <c r="D2224" t="s">
        <v>1197</v>
      </c>
    </row>
    <row r="2225" spans="1:4">
      <c r="A2225" t="s">
        <v>2266</v>
      </c>
      <c r="B2225" t="s">
        <v>1152</v>
      </c>
      <c r="C2225" t="s">
        <v>1010</v>
      </c>
      <c r="D2225" t="s">
        <v>1197</v>
      </c>
    </row>
    <row r="2226" spans="1:4">
      <c r="A2226" t="s">
        <v>2267</v>
      </c>
      <c r="B2226" t="s">
        <v>1152</v>
      </c>
      <c r="C2226" t="s">
        <v>1010</v>
      </c>
      <c r="D2226" t="s">
        <v>1197</v>
      </c>
    </row>
    <row r="2227" spans="1:4">
      <c r="A2227" t="s">
        <v>2268</v>
      </c>
      <c r="B2227" t="s">
        <v>1152</v>
      </c>
      <c r="C2227" t="s">
        <v>1010</v>
      </c>
      <c r="D2227" t="s">
        <v>1197</v>
      </c>
    </row>
    <row r="2228" spans="1:4">
      <c r="A2228" t="s">
        <v>2269</v>
      </c>
      <c r="B2228" t="s">
        <v>1152</v>
      </c>
      <c r="C2228" t="s">
        <v>1010</v>
      </c>
      <c r="D2228" t="s">
        <v>1197</v>
      </c>
    </row>
    <row r="2229" spans="1:4">
      <c r="A2229" t="s">
        <v>2270</v>
      </c>
      <c r="B2229" t="s">
        <v>1152</v>
      </c>
      <c r="C2229" t="s">
        <v>1010</v>
      </c>
      <c r="D2229" t="s">
        <v>1197</v>
      </c>
    </row>
    <row r="2230" spans="1:4">
      <c r="A2230" t="s">
        <v>2271</v>
      </c>
      <c r="B2230" t="s">
        <v>1152</v>
      </c>
      <c r="C2230" t="s">
        <v>1010</v>
      </c>
      <c r="D2230" t="s">
        <v>1197</v>
      </c>
    </row>
    <row r="2231" spans="1:4">
      <c r="A2231" t="s">
        <v>2272</v>
      </c>
      <c r="B2231" t="s">
        <v>1152</v>
      </c>
      <c r="C2231" t="s">
        <v>1010</v>
      </c>
      <c r="D2231" t="s">
        <v>1197</v>
      </c>
    </row>
    <row r="2232" spans="1:4">
      <c r="A2232" t="s">
        <v>2273</v>
      </c>
      <c r="B2232" t="s">
        <v>1152</v>
      </c>
      <c r="C2232" t="s">
        <v>1010</v>
      </c>
      <c r="D2232" t="s">
        <v>1197</v>
      </c>
    </row>
    <row r="2233" spans="1:4">
      <c r="A2233" t="s">
        <v>2274</v>
      </c>
      <c r="B2233" t="s">
        <v>1152</v>
      </c>
      <c r="C2233" t="s">
        <v>1010</v>
      </c>
      <c r="D2233" t="s">
        <v>1197</v>
      </c>
    </row>
    <row r="2234" spans="1:4">
      <c r="A2234" t="s">
        <v>2275</v>
      </c>
      <c r="B2234" t="s">
        <v>1152</v>
      </c>
      <c r="C2234" t="s">
        <v>1010</v>
      </c>
      <c r="D2234" t="s">
        <v>1197</v>
      </c>
    </row>
    <row r="2235" spans="1:4">
      <c r="A2235" t="s">
        <v>2276</v>
      </c>
      <c r="B2235" t="s">
        <v>1152</v>
      </c>
      <c r="C2235" t="s">
        <v>1010</v>
      </c>
      <c r="D2235" t="s">
        <v>1197</v>
      </c>
    </row>
    <row r="2236" spans="1:4">
      <c r="A2236" t="s">
        <v>2277</v>
      </c>
      <c r="B2236" t="s">
        <v>1152</v>
      </c>
      <c r="C2236" t="s">
        <v>1010</v>
      </c>
      <c r="D2236" t="s">
        <v>1197</v>
      </c>
    </row>
    <row r="2237" spans="1:4">
      <c r="A2237" t="s">
        <v>2278</v>
      </c>
      <c r="B2237" t="s">
        <v>1152</v>
      </c>
      <c r="C2237" t="s">
        <v>1010</v>
      </c>
      <c r="D2237" t="s">
        <v>1197</v>
      </c>
    </row>
    <row r="2238" spans="1:4">
      <c r="A2238" t="s">
        <v>2279</v>
      </c>
      <c r="B2238" t="s">
        <v>1152</v>
      </c>
      <c r="C2238" t="s">
        <v>1010</v>
      </c>
      <c r="D2238" t="s">
        <v>1197</v>
      </c>
    </row>
    <row r="2239" spans="1:4">
      <c r="A2239" t="s">
        <v>2280</v>
      </c>
      <c r="B2239" t="s">
        <v>1152</v>
      </c>
      <c r="C2239" t="s">
        <v>1010</v>
      </c>
      <c r="D2239" t="s">
        <v>1197</v>
      </c>
    </row>
    <row r="2240" spans="1:4">
      <c r="A2240" t="s">
        <v>2281</v>
      </c>
      <c r="B2240" t="s">
        <v>1152</v>
      </c>
      <c r="C2240" t="s">
        <v>1010</v>
      </c>
      <c r="D2240" t="s">
        <v>1197</v>
      </c>
    </row>
    <row r="2241" spans="1:4">
      <c r="A2241" t="s">
        <v>2282</v>
      </c>
      <c r="B2241" t="s">
        <v>1152</v>
      </c>
      <c r="C2241" t="s">
        <v>1010</v>
      </c>
      <c r="D2241" t="s">
        <v>1197</v>
      </c>
    </row>
    <row r="2242" spans="1:4">
      <c r="A2242" t="s">
        <v>2283</v>
      </c>
      <c r="B2242" t="s">
        <v>1152</v>
      </c>
      <c r="C2242" t="s">
        <v>1010</v>
      </c>
      <c r="D2242" t="s">
        <v>1197</v>
      </c>
    </row>
    <row r="2243" spans="1:4">
      <c r="A2243" t="s">
        <v>2284</v>
      </c>
      <c r="B2243" t="s">
        <v>1152</v>
      </c>
      <c r="C2243" t="s">
        <v>1010</v>
      </c>
      <c r="D2243" t="s">
        <v>1197</v>
      </c>
    </row>
    <row r="2244" spans="1:4">
      <c r="A2244" t="s">
        <v>2285</v>
      </c>
      <c r="B2244" t="s">
        <v>1152</v>
      </c>
      <c r="C2244" t="s">
        <v>1010</v>
      </c>
      <c r="D2244" t="s">
        <v>1197</v>
      </c>
    </row>
    <row r="2245" spans="1:4">
      <c r="A2245" t="s">
        <v>2286</v>
      </c>
      <c r="B2245" t="s">
        <v>1152</v>
      </c>
      <c r="C2245" t="s">
        <v>1010</v>
      </c>
      <c r="D2245" t="s">
        <v>1197</v>
      </c>
    </row>
    <row r="2246" spans="1:4">
      <c r="A2246" t="s">
        <v>2287</v>
      </c>
      <c r="B2246" t="s">
        <v>1152</v>
      </c>
      <c r="C2246" t="s">
        <v>1010</v>
      </c>
      <c r="D2246" t="s">
        <v>1197</v>
      </c>
    </row>
    <row r="2247" spans="1:4">
      <c r="A2247" t="s">
        <v>2288</v>
      </c>
      <c r="B2247" t="s">
        <v>1152</v>
      </c>
      <c r="C2247" t="s">
        <v>1010</v>
      </c>
      <c r="D2247" t="s">
        <v>1197</v>
      </c>
    </row>
    <row r="2248" spans="1:4">
      <c r="A2248" t="s">
        <v>2289</v>
      </c>
      <c r="B2248" t="s">
        <v>1152</v>
      </c>
      <c r="C2248" t="s">
        <v>1010</v>
      </c>
      <c r="D2248" t="s">
        <v>1197</v>
      </c>
    </row>
    <row r="2249" spans="1:4">
      <c r="A2249" t="s">
        <v>2290</v>
      </c>
      <c r="B2249" t="s">
        <v>1152</v>
      </c>
      <c r="C2249" t="s">
        <v>1010</v>
      </c>
      <c r="D2249" t="s">
        <v>1197</v>
      </c>
    </row>
    <row r="2250" spans="1:4">
      <c r="A2250" t="s">
        <v>2291</v>
      </c>
      <c r="B2250" t="s">
        <v>1152</v>
      </c>
      <c r="C2250" t="s">
        <v>1010</v>
      </c>
      <c r="D2250" t="s">
        <v>1197</v>
      </c>
    </row>
    <row r="2251" spans="1:4">
      <c r="A2251" t="s">
        <v>2292</v>
      </c>
      <c r="B2251" t="s">
        <v>1152</v>
      </c>
      <c r="C2251" t="s">
        <v>1010</v>
      </c>
      <c r="D2251" t="s">
        <v>1197</v>
      </c>
    </row>
    <row r="2252" spans="1:4">
      <c r="A2252" t="s">
        <v>2293</v>
      </c>
      <c r="B2252" t="s">
        <v>1152</v>
      </c>
      <c r="C2252" t="s">
        <v>1010</v>
      </c>
      <c r="D2252" t="s">
        <v>1197</v>
      </c>
    </row>
    <row r="2253" spans="1:4">
      <c r="A2253" t="s">
        <v>2294</v>
      </c>
      <c r="B2253" t="s">
        <v>1152</v>
      </c>
      <c r="C2253" t="s">
        <v>1010</v>
      </c>
      <c r="D2253" t="s">
        <v>1197</v>
      </c>
    </row>
    <row r="2254" spans="1:4">
      <c r="A2254" t="s">
        <v>2295</v>
      </c>
      <c r="B2254" t="s">
        <v>1152</v>
      </c>
      <c r="C2254" t="s">
        <v>1010</v>
      </c>
      <c r="D2254" t="s">
        <v>1197</v>
      </c>
    </row>
    <row r="2255" spans="1:4">
      <c r="A2255" t="s">
        <v>2296</v>
      </c>
      <c r="B2255" t="s">
        <v>1152</v>
      </c>
      <c r="C2255" t="s">
        <v>1010</v>
      </c>
      <c r="D2255" t="s">
        <v>1197</v>
      </c>
    </row>
    <row r="2256" spans="1:4">
      <c r="A2256" t="s">
        <v>2297</v>
      </c>
      <c r="B2256" t="s">
        <v>1152</v>
      </c>
      <c r="C2256" t="s">
        <v>1010</v>
      </c>
      <c r="D2256" t="s">
        <v>1197</v>
      </c>
    </row>
    <row r="2257" spans="1:4">
      <c r="A2257" t="s">
        <v>2298</v>
      </c>
      <c r="B2257" t="s">
        <v>1152</v>
      </c>
      <c r="C2257" t="s">
        <v>1010</v>
      </c>
      <c r="D2257" t="s">
        <v>1197</v>
      </c>
    </row>
    <row r="2258" spans="1:4">
      <c r="A2258" t="s">
        <v>2299</v>
      </c>
      <c r="B2258" t="s">
        <v>1152</v>
      </c>
      <c r="C2258" t="s">
        <v>1010</v>
      </c>
      <c r="D2258" t="s">
        <v>1197</v>
      </c>
    </row>
    <row r="2259" spans="1:4">
      <c r="A2259" t="s">
        <v>2300</v>
      </c>
      <c r="B2259" t="s">
        <v>1152</v>
      </c>
      <c r="C2259" t="s">
        <v>1010</v>
      </c>
      <c r="D2259" t="s">
        <v>1197</v>
      </c>
    </row>
    <row r="2260" spans="1:4">
      <c r="A2260" t="s">
        <v>2301</v>
      </c>
      <c r="B2260" t="s">
        <v>1152</v>
      </c>
      <c r="C2260" t="s">
        <v>1010</v>
      </c>
      <c r="D2260" t="s">
        <v>1197</v>
      </c>
    </row>
    <row r="2261" spans="1:4">
      <c r="A2261" t="s">
        <v>2302</v>
      </c>
      <c r="B2261" t="s">
        <v>1152</v>
      </c>
      <c r="C2261" t="s">
        <v>1010</v>
      </c>
      <c r="D2261" t="s">
        <v>1197</v>
      </c>
    </row>
    <row r="2262" spans="1:4">
      <c r="A2262" t="s">
        <v>2303</v>
      </c>
      <c r="B2262" t="s">
        <v>1152</v>
      </c>
      <c r="C2262" t="s">
        <v>1010</v>
      </c>
      <c r="D2262" t="s">
        <v>1197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7"/>
  <sheetViews>
    <sheetView workbookViewId="0"/>
  </sheetViews>
  <sheetFormatPr baseColWidth="10" defaultColWidth="8.83203125" defaultRowHeight="14" x14ac:dyDescent="0"/>
  <cols>
    <col min="1" max="1025" width="8.83203125" customWidth="1"/>
  </cols>
  <sheetData>
    <row r="1" spans="1:13">
      <c r="A1" s="1"/>
      <c r="B1" s="2" t="s">
        <v>2304</v>
      </c>
      <c r="C1" s="3"/>
      <c r="D1" s="3"/>
      <c r="E1" s="3"/>
      <c r="F1" s="3"/>
      <c r="G1" s="3"/>
      <c r="H1" s="4" t="s">
        <v>2305</v>
      </c>
      <c r="I1" s="4"/>
      <c r="J1" s="5"/>
      <c r="K1" s="5"/>
      <c r="L1" s="5"/>
      <c r="M1" s="5"/>
    </row>
    <row r="2" spans="1:13">
      <c r="A2" s="1" t="s">
        <v>2306</v>
      </c>
      <c r="B2" s="3" t="s">
        <v>2307</v>
      </c>
      <c r="C2" s="3" t="s">
        <v>2308</v>
      </c>
      <c r="D2" s="3" t="s">
        <v>2309</v>
      </c>
      <c r="E2" s="3" t="s">
        <v>2310</v>
      </c>
      <c r="F2" s="3" t="s">
        <v>2311</v>
      </c>
      <c r="G2" s="3" t="s">
        <v>2312</v>
      </c>
      <c r="H2" s="5" t="s">
        <v>2307</v>
      </c>
      <c r="I2" s="5" t="s">
        <v>2308</v>
      </c>
      <c r="J2" s="5" t="s">
        <v>2309</v>
      </c>
      <c r="K2" s="5" t="s">
        <v>2310</v>
      </c>
      <c r="L2" s="5" t="s">
        <v>2311</v>
      </c>
      <c r="M2" s="5" t="s">
        <v>2312</v>
      </c>
    </row>
    <row r="3" spans="1:13">
      <c r="A3" s="6">
        <v>1</v>
      </c>
      <c r="B3" s="7">
        <v>188881</v>
      </c>
      <c r="C3" s="7"/>
      <c r="H3" s="7">
        <v>370874</v>
      </c>
      <c r="I3" s="7"/>
      <c r="L3" s="7"/>
    </row>
    <row r="4" spans="1:13">
      <c r="A4" s="6">
        <v>2</v>
      </c>
      <c r="B4" s="6">
        <v>1553054</v>
      </c>
      <c r="F4" s="7"/>
      <c r="G4" s="7"/>
      <c r="H4" s="7">
        <v>297566</v>
      </c>
      <c r="I4" s="7"/>
      <c r="L4" s="7"/>
    </row>
    <row r="5" spans="1:13">
      <c r="A5" s="6">
        <v>3</v>
      </c>
      <c r="B5" s="6">
        <v>126833</v>
      </c>
      <c r="C5" s="7"/>
      <c r="F5" s="7"/>
      <c r="G5" s="7"/>
      <c r="H5" s="7">
        <v>182136</v>
      </c>
      <c r="I5" s="7"/>
      <c r="L5" s="7"/>
    </row>
    <row r="6" spans="1:13">
      <c r="A6" s="6">
        <v>4</v>
      </c>
      <c r="B6" s="6">
        <v>107007</v>
      </c>
      <c r="C6" s="7"/>
      <c r="F6" s="7"/>
      <c r="G6" s="7"/>
      <c r="H6" s="6">
        <v>114120</v>
      </c>
      <c r="I6" s="7"/>
      <c r="L6" s="7"/>
      <c r="M6" s="7"/>
    </row>
    <row r="7" spans="1:13">
      <c r="A7" s="6">
        <v>5</v>
      </c>
      <c r="B7" s="7">
        <v>42883</v>
      </c>
      <c r="C7" s="7"/>
      <c r="F7" s="7"/>
      <c r="G7" s="7"/>
      <c r="H7" s="7">
        <v>28913</v>
      </c>
      <c r="I7" s="7"/>
      <c r="L7" s="7"/>
      <c r="M7" s="7"/>
    </row>
    <row r="8" spans="1:13">
      <c r="A8" s="6">
        <v>6</v>
      </c>
      <c r="B8" s="7">
        <v>265290</v>
      </c>
      <c r="F8" s="7"/>
      <c r="G8" s="7"/>
      <c r="H8" s="6">
        <v>282031</v>
      </c>
      <c r="I8" s="7"/>
      <c r="L8" s="7"/>
      <c r="M8" s="7"/>
    </row>
    <row r="9" spans="1:13">
      <c r="A9" s="6">
        <v>7</v>
      </c>
      <c r="B9" s="6">
        <v>254537</v>
      </c>
      <c r="F9" s="7"/>
      <c r="G9" s="7"/>
      <c r="H9" s="6">
        <v>415751</v>
      </c>
      <c r="L9" s="7"/>
    </row>
    <row r="10" spans="1:13">
      <c r="A10" s="6">
        <v>8</v>
      </c>
      <c r="B10" s="6">
        <v>156652</v>
      </c>
      <c r="F10" s="7"/>
      <c r="G10" s="7"/>
      <c r="H10" s="6">
        <v>324243</v>
      </c>
      <c r="L10" s="7"/>
    </row>
    <row r="11" spans="1:13">
      <c r="A11" s="6">
        <v>9</v>
      </c>
      <c r="B11" s="6">
        <v>412821</v>
      </c>
      <c r="C11" s="7"/>
      <c r="F11" s="7"/>
      <c r="G11" s="8"/>
      <c r="H11" s="6">
        <v>606167</v>
      </c>
      <c r="L11" s="9"/>
    </row>
    <row r="12" spans="1:13">
      <c r="A12" s="6">
        <v>10</v>
      </c>
      <c r="B12" s="6">
        <v>178626</v>
      </c>
      <c r="F12" s="7"/>
      <c r="G12" s="7"/>
      <c r="H12" s="6">
        <v>440093</v>
      </c>
      <c r="L12" s="7"/>
    </row>
    <row r="13" spans="1:13">
      <c r="A13" s="6">
        <v>11</v>
      </c>
      <c r="B13" s="10">
        <v>180131</v>
      </c>
      <c r="C13" s="10"/>
      <c r="F13" s="10"/>
      <c r="G13" s="10"/>
      <c r="H13" s="10">
        <v>172324</v>
      </c>
      <c r="I13" s="10"/>
      <c r="L13" s="10"/>
    </row>
    <row r="14" spans="1:13">
      <c r="A14" s="6">
        <v>12</v>
      </c>
      <c r="B14" s="7">
        <v>243481</v>
      </c>
      <c r="C14" s="7"/>
      <c r="F14" s="7"/>
      <c r="G14" s="7"/>
      <c r="H14" s="7">
        <v>178249</v>
      </c>
      <c r="I14" s="7"/>
      <c r="M14" s="7"/>
    </row>
    <row r="15" spans="1:13">
      <c r="A15" s="6">
        <v>13</v>
      </c>
      <c r="B15" s="6">
        <v>92722</v>
      </c>
      <c r="H15" s="6">
        <v>175076</v>
      </c>
      <c r="M15" s="7"/>
    </row>
    <row r="16" spans="1:13">
      <c r="A16" s="6">
        <v>14</v>
      </c>
      <c r="B16" s="6">
        <v>88236</v>
      </c>
      <c r="C16" s="7"/>
      <c r="G16" s="7"/>
      <c r="H16" s="6">
        <v>73133</v>
      </c>
      <c r="L16" s="7"/>
      <c r="M16" s="7"/>
    </row>
    <row r="17" spans="1:13">
      <c r="A17" s="6">
        <v>15</v>
      </c>
      <c r="B17" s="7">
        <v>406881</v>
      </c>
      <c r="C17" s="7"/>
      <c r="F17" s="7"/>
      <c r="G17" s="7"/>
      <c r="H17" s="6">
        <v>424560</v>
      </c>
      <c r="L17" s="7"/>
      <c r="M17" s="7"/>
    </row>
    <row r="18" spans="1:13">
      <c r="A18" s="6">
        <v>16</v>
      </c>
      <c r="B18" s="6">
        <v>167734</v>
      </c>
      <c r="C18" s="7"/>
      <c r="F18" s="7"/>
      <c r="G18" s="7"/>
      <c r="H18" s="6">
        <v>162649</v>
      </c>
      <c r="L18" s="7"/>
      <c r="M18" s="7"/>
    </row>
    <row r="19" spans="1:13">
      <c r="A19" s="6">
        <v>17</v>
      </c>
      <c r="B19" s="6">
        <v>253734</v>
      </c>
      <c r="C19" s="7"/>
      <c r="F19" s="7"/>
      <c r="G19" s="7"/>
      <c r="H19" s="6">
        <v>479912</v>
      </c>
      <c r="I19" s="7"/>
      <c r="L19" s="7"/>
      <c r="M19" s="7"/>
    </row>
    <row r="20" spans="1:13">
      <c r="A20" s="6">
        <v>18</v>
      </c>
      <c r="B20" s="6">
        <v>88885</v>
      </c>
      <c r="C20" s="7"/>
      <c r="F20" s="7"/>
      <c r="G20" s="7"/>
      <c r="H20" s="6">
        <v>181051</v>
      </c>
      <c r="L20" s="7"/>
      <c r="M20" s="7"/>
    </row>
    <row r="21" spans="1:13">
      <c r="A21" s="6">
        <v>19</v>
      </c>
      <c r="B21" s="6">
        <v>142419</v>
      </c>
      <c r="C21" s="7"/>
      <c r="F21" s="7"/>
      <c r="G21" s="7"/>
      <c r="H21" s="7">
        <v>132818</v>
      </c>
      <c r="I21" s="7"/>
      <c r="L21" s="7"/>
      <c r="M21" s="7"/>
    </row>
    <row r="22" spans="1:13">
      <c r="A22" s="6">
        <v>20</v>
      </c>
      <c r="B22" s="6">
        <v>63824</v>
      </c>
      <c r="C22" s="7"/>
      <c r="F22" s="7"/>
      <c r="G22" s="7"/>
      <c r="H22" s="6">
        <v>208467</v>
      </c>
      <c r="L22" s="7"/>
      <c r="M22" s="7"/>
    </row>
    <row r="23" spans="1:13">
      <c r="A23" s="6">
        <v>21</v>
      </c>
      <c r="B23" s="7">
        <v>34025</v>
      </c>
      <c r="C23" s="7"/>
      <c r="F23" s="7"/>
      <c r="G23" s="7"/>
      <c r="H23" s="7">
        <v>4806</v>
      </c>
      <c r="I23" s="7"/>
      <c r="L23" s="7"/>
      <c r="M23" s="7"/>
    </row>
    <row r="24" spans="1:13">
      <c r="A24" s="6">
        <v>22</v>
      </c>
      <c r="B24" s="6">
        <v>114898</v>
      </c>
      <c r="C24" s="11"/>
      <c r="F24" s="12"/>
      <c r="G24" s="12"/>
      <c r="H24" s="6">
        <v>33503</v>
      </c>
      <c r="I24" s="13"/>
      <c r="L24" s="13"/>
      <c r="M24" s="13"/>
    </row>
    <row r="26" spans="1:13">
      <c r="A26" s="14" t="s">
        <v>2306</v>
      </c>
      <c r="B26" s="14" t="s">
        <v>2313</v>
      </c>
      <c r="C26" s="14" t="s">
        <v>2314</v>
      </c>
      <c r="D26" s="14" t="s">
        <v>2315</v>
      </c>
      <c r="E26" s="14" t="s">
        <v>2316</v>
      </c>
      <c r="F26" s="14" t="s">
        <v>2317</v>
      </c>
      <c r="G26" s="14" t="s">
        <v>2308</v>
      </c>
      <c r="H26" s="14" t="s">
        <v>2309</v>
      </c>
      <c r="I26" s="14" t="s">
        <v>2310</v>
      </c>
      <c r="J26" s="14" t="s">
        <v>2311</v>
      </c>
      <c r="K26" s="14" t="s">
        <v>2312</v>
      </c>
    </row>
    <row r="27" spans="1:13">
      <c r="A27" s="6">
        <v>1</v>
      </c>
      <c r="B27" s="6">
        <v>1</v>
      </c>
      <c r="C27" s="6" t="s">
        <v>2318</v>
      </c>
      <c r="D27" s="6">
        <v>1589488</v>
      </c>
      <c r="E27" s="6">
        <v>1598460</v>
      </c>
      <c r="F27" s="7">
        <v>8973</v>
      </c>
    </row>
    <row r="28" spans="1:13">
      <c r="A28" s="6">
        <v>1</v>
      </c>
      <c r="B28" s="6">
        <v>2</v>
      </c>
      <c r="C28" s="6" t="s">
        <v>2319</v>
      </c>
      <c r="D28" s="6">
        <v>2330653</v>
      </c>
      <c r="E28" s="6">
        <v>2340397</v>
      </c>
      <c r="F28" s="7">
        <v>9745</v>
      </c>
      <c r="G28" s="15"/>
      <c r="J28" s="15"/>
      <c r="K28" s="16"/>
    </row>
    <row r="29" spans="1:13">
      <c r="A29" s="6">
        <v>1</v>
      </c>
      <c r="B29" s="6">
        <v>3</v>
      </c>
      <c r="C29" s="6" t="s">
        <v>2320</v>
      </c>
      <c r="D29" s="6">
        <v>6675490</v>
      </c>
      <c r="E29" s="6">
        <v>6687718</v>
      </c>
      <c r="F29" s="7">
        <v>12229</v>
      </c>
      <c r="G29" s="15"/>
      <c r="J29" s="15"/>
      <c r="K29" s="16"/>
    </row>
    <row r="30" spans="1:13">
      <c r="A30" s="6">
        <v>1</v>
      </c>
      <c r="B30" s="6">
        <v>4</v>
      </c>
      <c r="C30" s="6" t="s">
        <v>2321</v>
      </c>
      <c r="D30" s="6">
        <v>10434145</v>
      </c>
      <c r="E30" s="6">
        <v>10443830</v>
      </c>
      <c r="F30" s="7">
        <v>9686</v>
      </c>
      <c r="G30" s="15"/>
      <c r="J30" s="15"/>
      <c r="K30" s="16"/>
    </row>
    <row r="31" spans="1:13">
      <c r="A31" s="6">
        <v>1</v>
      </c>
      <c r="B31" s="6">
        <v>5</v>
      </c>
      <c r="C31" s="6" t="s">
        <v>2322</v>
      </c>
      <c r="D31" s="6">
        <v>20230789</v>
      </c>
      <c r="E31" s="6">
        <v>20241453</v>
      </c>
      <c r="F31" s="7">
        <v>10665</v>
      </c>
      <c r="G31" s="15"/>
      <c r="J31" s="15"/>
      <c r="K31" s="16"/>
    </row>
    <row r="32" spans="1:13">
      <c r="A32" s="6">
        <v>1</v>
      </c>
      <c r="B32" s="6">
        <v>6</v>
      </c>
      <c r="C32" s="6" t="s">
        <v>2323</v>
      </c>
      <c r="D32" s="6">
        <v>24082785</v>
      </c>
      <c r="E32" s="6">
        <v>24091256</v>
      </c>
      <c r="F32" s="17">
        <v>8472</v>
      </c>
      <c r="G32" s="15"/>
      <c r="J32" s="15"/>
      <c r="K32" s="16"/>
    </row>
    <row r="33" spans="1:11">
      <c r="A33" s="6">
        <v>1</v>
      </c>
      <c r="B33" s="6">
        <v>7</v>
      </c>
      <c r="C33" s="6" t="s">
        <v>2324</v>
      </c>
      <c r="D33" s="6">
        <v>27647875</v>
      </c>
      <c r="E33" s="6">
        <v>27656513</v>
      </c>
      <c r="F33" s="7">
        <v>8639</v>
      </c>
      <c r="G33" s="15"/>
      <c r="J33" s="15"/>
      <c r="K33" s="16"/>
    </row>
    <row r="34" spans="1:11">
      <c r="A34" s="6">
        <v>1</v>
      </c>
      <c r="B34" s="6">
        <v>8</v>
      </c>
      <c r="C34" s="6" t="s">
        <v>2325</v>
      </c>
      <c r="D34" s="6">
        <v>27728548</v>
      </c>
      <c r="E34" s="6">
        <v>27736940</v>
      </c>
      <c r="F34" s="6">
        <v>8393</v>
      </c>
      <c r="G34" s="15"/>
      <c r="J34" s="15"/>
      <c r="K34" s="16"/>
    </row>
    <row r="35" spans="1:11">
      <c r="A35" s="6">
        <v>1</v>
      </c>
      <c r="B35" s="6">
        <v>9</v>
      </c>
      <c r="C35" s="6" t="s">
        <v>2326</v>
      </c>
      <c r="D35" s="6">
        <v>28293521</v>
      </c>
      <c r="E35" s="6">
        <v>28302527</v>
      </c>
      <c r="F35" s="7">
        <v>9007</v>
      </c>
      <c r="G35" s="15"/>
      <c r="J35" s="15"/>
      <c r="K35" s="16"/>
    </row>
    <row r="36" spans="1:11">
      <c r="A36" s="6">
        <v>1</v>
      </c>
      <c r="B36" s="6">
        <v>10</v>
      </c>
      <c r="C36" s="6" t="s">
        <v>2327</v>
      </c>
      <c r="D36" s="6">
        <v>36383977</v>
      </c>
      <c r="E36" s="6">
        <v>36395547</v>
      </c>
      <c r="F36" s="6">
        <v>11571</v>
      </c>
      <c r="J36" s="18"/>
      <c r="K36" s="18"/>
    </row>
    <row r="37" spans="1:11">
      <c r="A37" s="6">
        <v>1</v>
      </c>
      <c r="B37" s="6">
        <v>11</v>
      </c>
      <c r="C37" s="6" t="s">
        <v>2328</v>
      </c>
      <c r="D37" s="6">
        <v>39325738</v>
      </c>
      <c r="E37" s="6">
        <v>39334558</v>
      </c>
      <c r="F37" s="7">
        <v>8821</v>
      </c>
      <c r="J37" s="18"/>
      <c r="K37" s="18"/>
    </row>
    <row r="38" spans="1:11">
      <c r="A38" s="6">
        <v>1</v>
      </c>
      <c r="B38" s="6">
        <v>12</v>
      </c>
      <c r="C38" s="6" t="s">
        <v>2329</v>
      </c>
      <c r="D38" s="6">
        <v>46503659</v>
      </c>
      <c r="E38" s="6">
        <v>46511691</v>
      </c>
      <c r="F38" s="7">
        <v>8033</v>
      </c>
      <c r="J38" s="18"/>
      <c r="K38" s="18"/>
    </row>
    <row r="39" spans="1:11">
      <c r="A39" s="6">
        <v>1</v>
      </c>
      <c r="B39" s="6">
        <v>13</v>
      </c>
      <c r="C39" s="6" t="s">
        <v>2330</v>
      </c>
      <c r="D39" s="6">
        <v>110036254</v>
      </c>
      <c r="E39" s="6">
        <v>110044254</v>
      </c>
      <c r="F39" s="7">
        <v>8001</v>
      </c>
      <c r="J39" s="18"/>
      <c r="K39" s="18"/>
    </row>
    <row r="40" spans="1:11">
      <c r="A40" s="6">
        <v>1</v>
      </c>
      <c r="B40" s="6">
        <v>14</v>
      </c>
      <c r="C40" s="6" t="s">
        <v>2331</v>
      </c>
      <c r="D40" s="6">
        <v>110596285</v>
      </c>
      <c r="E40" s="6">
        <v>110607544</v>
      </c>
      <c r="F40" s="7">
        <v>11260</v>
      </c>
    </row>
    <row r="41" spans="1:11">
      <c r="A41" s="6">
        <v>1</v>
      </c>
      <c r="B41" s="6">
        <v>15</v>
      </c>
      <c r="C41" s="6" t="s">
        <v>2332</v>
      </c>
      <c r="D41" s="6">
        <v>152185477</v>
      </c>
      <c r="E41" s="6">
        <v>152193479</v>
      </c>
      <c r="F41" s="17">
        <v>8003</v>
      </c>
    </row>
    <row r="42" spans="1:11">
      <c r="A42" s="6">
        <v>1</v>
      </c>
      <c r="B42" s="6">
        <v>16</v>
      </c>
      <c r="C42" s="6" t="s">
        <v>2333</v>
      </c>
      <c r="D42" s="6">
        <v>168210444</v>
      </c>
      <c r="E42" s="6">
        <v>168221992</v>
      </c>
      <c r="F42" s="7">
        <v>11549</v>
      </c>
    </row>
    <row r="43" spans="1:11">
      <c r="A43" s="6">
        <v>1</v>
      </c>
      <c r="B43" s="6">
        <v>17</v>
      </c>
      <c r="C43" s="6" t="s">
        <v>2334</v>
      </c>
      <c r="D43" s="6">
        <v>179551149</v>
      </c>
      <c r="E43" s="6">
        <v>179562980</v>
      </c>
      <c r="F43" s="7">
        <v>11832</v>
      </c>
    </row>
    <row r="44" spans="1:11">
      <c r="A44" s="6">
        <v>1</v>
      </c>
      <c r="B44" s="6">
        <v>18</v>
      </c>
      <c r="C44" s="6" t="s">
        <v>2335</v>
      </c>
      <c r="D44" s="6">
        <v>222640351</v>
      </c>
      <c r="E44" s="6">
        <v>222655359</v>
      </c>
      <c r="F44" s="7">
        <v>15009</v>
      </c>
    </row>
    <row r="45" spans="1:11">
      <c r="A45" s="6">
        <v>1</v>
      </c>
      <c r="B45" s="6">
        <v>19</v>
      </c>
      <c r="C45" s="6" t="s">
        <v>2336</v>
      </c>
      <c r="D45" s="6">
        <v>229796748</v>
      </c>
      <c r="E45" s="19">
        <v>229805740</v>
      </c>
      <c r="F45" s="7">
        <v>8993</v>
      </c>
    </row>
    <row r="46" spans="1:11">
      <c r="A46" s="20">
        <v>2</v>
      </c>
      <c r="B46" s="20">
        <v>1</v>
      </c>
      <c r="C46" s="20" t="s">
        <v>2337</v>
      </c>
      <c r="D46" s="21" t="s">
        <v>2338</v>
      </c>
      <c r="E46" s="21">
        <v>91730960</v>
      </c>
      <c r="F46" s="22">
        <v>1232061</v>
      </c>
      <c r="G46" s="20"/>
      <c r="H46" s="20"/>
      <c r="I46" s="20"/>
      <c r="J46" s="20"/>
      <c r="K46" s="20"/>
    </row>
    <row r="47" spans="1:11">
      <c r="A47" s="6">
        <v>2</v>
      </c>
      <c r="B47" s="6">
        <v>2</v>
      </c>
      <c r="C47" s="6" t="s">
        <v>2339</v>
      </c>
      <c r="D47" s="23" t="s">
        <v>2340</v>
      </c>
      <c r="E47" s="23">
        <v>95459749</v>
      </c>
      <c r="F47" s="7">
        <v>39894</v>
      </c>
      <c r="G47" s="24"/>
      <c r="J47" s="15"/>
      <c r="K47" s="25"/>
    </row>
    <row r="48" spans="1:11">
      <c r="A48" s="6">
        <v>2</v>
      </c>
      <c r="B48" s="6">
        <v>3</v>
      </c>
      <c r="C48" s="6" t="s">
        <v>2341</v>
      </c>
      <c r="D48" s="23" t="s">
        <v>2342</v>
      </c>
      <c r="E48" s="23">
        <v>95541715</v>
      </c>
      <c r="F48" s="7">
        <v>19869</v>
      </c>
      <c r="G48" s="24"/>
      <c r="J48" s="15"/>
      <c r="K48" s="25"/>
    </row>
    <row r="49" spans="1:11">
      <c r="A49" s="6">
        <v>2</v>
      </c>
      <c r="B49" s="6">
        <v>4</v>
      </c>
      <c r="C49" s="6" t="s">
        <v>2343</v>
      </c>
      <c r="D49" s="23">
        <v>109109513</v>
      </c>
      <c r="E49" s="23" t="s">
        <v>2344</v>
      </c>
      <c r="F49" s="7">
        <v>22937</v>
      </c>
      <c r="G49" s="24"/>
      <c r="J49" s="15"/>
      <c r="K49" s="25"/>
    </row>
    <row r="50" spans="1:11">
      <c r="A50" s="6">
        <v>2</v>
      </c>
      <c r="B50" s="6">
        <v>5</v>
      </c>
      <c r="C50" s="6" t="s">
        <v>2345</v>
      </c>
      <c r="D50" s="23">
        <v>111431722</v>
      </c>
      <c r="E50" s="23" t="s">
        <v>2346</v>
      </c>
      <c r="F50" s="7">
        <v>44749</v>
      </c>
      <c r="G50" s="24"/>
      <c r="J50" s="15"/>
      <c r="K50" s="25"/>
    </row>
    <row r="51" spans="1:11">
      <c r="A51" s="6">
        <v>2</v>
      </c>
      <c r="B51" s="6">
        <v>6</v>
      </c>
      <c r="C51" s="6" t="s">
        <v>2347</v>
      </c>
      <c r="D51" s="23">
        <v>118670582</v>
      </c>
      <c r="E51" s="23" t="s">
        <v>2348</v>
      </c>
      <c r="F51" s="26">
        <v>9844</v>
      </c>
      <c r="G51" s="24"/>
      <c r="J51" s="15"/>
      <c r="K51" s="25"/>
    </row>
    <row r="52" spans="1:11">
      <c r="A52" s="6">
        <v>2</v>
      </c>
      <c r="B52" s="6">
        <v>7</v>
      </c>
      <c r="C52" s="6" t="s">
        <v>2349</v>
      </c>
      <c r="D52" s="23">
        <v>121973698</v>
      </c>
      <c r="E52" s="23" t="s">
        <v>2350</v>
      </c>
      <c r="F52" s="7">
        <v>8861</v>
      </c>
      <c r="G52" s="24"/>
      <c r="J52" s="15"/>
      <c r="K52" s="25"/>
    </row>
    <row r="53" spans="1:11">
      <c r="A53" s="6">
        <v>2</v>
      </c>
      <c r="B53" s="6">
        <v>8</v>
      </c>
      <c r="C53" s="6" t="s">
        <v>2351</v>
      </c>
      <c r="D53" s="23">
        <v>130792797</v>
      </c>
      <c r="E53" s="23" t="s">
        <v>2352</v>
      </c>
      <c r="F53" s="7">
        <v>42755</v>
      </c>
      <c r="G53" s="24"/>
      <c r="J53" s="15"/>
      <c r="K53" s="25"/>
    </row>
    <row r="54" spans="1:11">
      <c r="A54" s="6">
        <v>2</v>
      </c>
      <c r="B54" s="6">
        <v>9</v>
      </c>
      <c r="C54" s="6" t="s">
        <v>2353</v>
      </c>
      <c r="D54" s="23">
        <v>131090819</v>
      </c>
      <c r="E54" s="23" t="s">
        <v>2354</v>
      </c>
      <c r="F54" s="7">
        <v>8176</v>
      </c>
      <c r="G54" s="24"/>
      <c r="J54" s="15"/>
      <c r="K54" s="25"/>
    </row>
    <row r="55" spans="1:11">
      <c r="A55" s="6">
        <v>2</v>
      </c>
      <c r="B55" s="6">
        <v>10</v>
      </c>
      <c r="C55" s="6" t="s">
        <v>2355</v>
      </c>
      <c r="D55" s="23">
        <v>131899656</v>
      </c>
      <c r="E55" s="23" t="s">
        <v>2356</v>
      </c>
      <c r="F55" s="7">
        <v>10933</v>
      </c>
    </row>
    <row r="56" spans="1:11">
      <c r="A56" s="6">
        <v>2</v>
      </c>
      <c r="B56" s="6">
        <v>11</v>
      </c>
      <c r="C56" s="6" t="s">
        <v>2357</v>
      </c>
      <c r="D56" s="23">
        <v>132025574</v>
      </c>
      <c r="E56" s="23" t="s">
        <v>2358</v>
      </c>
      <c r="F56" s="15">
        <v>33821</v>
      </c>
    </row>
    <row r="57" spans="1:11">
      <c r="A57" s="6">
        <v>2</v>
      </c>
      <c r="B57" s="6">
        <v>12</v>
      </c>
      <c r="C57" s="6" t="s">
        <v>2359</v>
      </c>
      <c r="D57" s="23">
        <v>132156630</v>
      </c>
      <c r="E57" s="23" t="s">
        <v>2360</v>
      </c>
      <c r="F57" s="7">
        <v>13941</v>
      </c>
    </row>
    <row r="58" spans="1:11">
      <c r="A58" s="6">
        <v>2</v>
      </c>
      <c r="B58" s="6">
        <v>13</v>
      </c>
      <c r="C58" s="6" t="s">
        <v>2361</v>
      </c>
      <c r="D58" s="23">
        <v>132380616</v>
      </c>
      <c r="E58" s="23" t="s">
        <v>2362</v>
      </c>
      <c r="F58" s="6">
        <v>14980</v>
      </c>
    </row>
    <row r="59" spans="1:11">
      <c r="A59" s="6">
        <v>2</v>
      </c>
      <c r="B59" s="6">
        <v>14</v>
      </c>
      <c r="C59" s="6" t="s">
        <v>2363</v>
      </c>
      <c r="D59" s="23">
        <v>201997728</v>
      </c>
      <c r="E59" s="23" t="s">
        <v>2364</v>
      </c>
      <c r="F59" s="26">
        <v>8932</v>
      </c>
    </row>
    <row r="60" spans="1:11">
      <c r="A60" s="6">
        <v>2</v>
      </c>
      <c r="B60" s="6">
        <v>15</v>
      </c>
      <c r="C60" s="6" t="s">
        <v>2365</v>
      </c>
      <c r="D60" s="23">
        <v>204287826</v>
      </c>
      <c r="E60" s="23" t="s">
        <v>2366</v>
      </c>
      <c r="F60" s="7">
        <v>19923</v>
      </c>
    </row>
    <row r="61" spans="1:11">
      <c r="A61" s="6">
        <v>2</v>
      </c>
      <c r="B61" s="6">
        <v>16</v>
      </c>
      <c r="C61" s="6" t="s">
        <v>2367</v>
      </c>
      <c r="D61" s="23">
        <v>237030675</v>
      </c>
      <c r="E61" s="23" t="s">
        <v>2368</v>
      </c>
      <c r="F61" s="7">
        <v>10706</v>
      </c>
    </row>
    <row r="62" spans="1:11">
      <c r="A62" s="6">
        <v>2</v>
      </c>
      <c r="B62" s="6">
        <v>17</v>
      </c>
      <c r="C62" s="6" t="s">
        <v>2369</v>
      </c>
      <c r="D62" s="23">
        <v>239352995</v>
      </c>
      <c r="E62" s="23" t="s">
        <v>2370</v>
      </c>
      <c r="F62" s="7">
        <v>10672</v>
      </c>
    </row>
    <row r="63" spans="1:11">
      <c r="A63" s="20">
        <v>3</v>
      </c>
      <c r="B63" s="20">
        <v>1</v>
      </c>
      <c r="C63" s="20" t="s">
        <v>2371</v>
      </c>
      <c r="D63" s="21" t="s">
        <v>2372</v>
      </c>
      <c r="E63" s="21">
        <v>11604472</v>
      </c>
      <c r="F63" s="22">
        <v>10546</v>
      </c>
      <c r="G63" s="20"/>
      <c r="H63" s="20"/>
      <c r="I63" s="20"/>
      <c r="J63" s="20"/>
      <c r="K63" s="20"/>
    </row>
    <row r="64" spans="1:11">
      <c r="A64" s="6">
        <v>3</v>
      </c>
      <c r="B64" s="6">
        <v>2</v>
      </c>
      <c r="C64" s="6" t="s">
        <v>2373</v>
      </c>
      <c r="D64" s="23" t="s">
        <v>2374</v>
      </c>
      <c r="E64" s="23">
        <v>12921417</v>
      </c>
      <c r="F64" s="7">
        <v>32905</v>
      </c>
      <c r="G64" s="15"/>
      <c r="J64" s="15"/>
      <c r="K64" s="16"/>
    </row>
    <row r="65" spans="1:11">
      <c r="A65" s="6">
        <v>3</v>
      </c>
      <c r="B65" s="6">
        <v>3</v>
      </c>
      <c r="C65" s="6" t="s">
        <v>2375</v>
      </c>
      <c r="D65" s="23" t="s">
        <v>2376</v>
      </c>
      <c r="E65" s="23">
        <v>14991527</v>
      </c>
      <c r="F65" s="7">
        <v>8994</v>
      </c>
      <c r="G65" s="15"/>
      <c r="J65" s="15"/>
      <c r="K65" s="16"/>
    </row>
    <row r="66" spans="1:11">
      <c r="A66" s="6">
        <v>3</v>
      </c>
      <c r="B66" s="6">
        <v>4</v>
      </c>
      <c r="C66" s="6" t="s">
        <v>2377</v>
      </c>
      <c r="D66" s="23" t="s">
        <v>2378</v>
      </c>
      <c r="E66" s="23">
        <v>49768420</v>
      </c>
      <c r="F66" s="7">
        <v>9808</v>
      </c>
      <c r="G66" s="15"/>
      <c r="J66" s="15"/>
      <c r="K66" s="16"/>
    </row>
    <row r="67" spans="1:11">
      <c r="A67" s="6">
        <v>3</v>
      </c>
      <c r="B67" s="6">
        <v>5</v>
      </c>
      <c r="C67" s="6" t="s">
        <v>2379</v>
      </c>
      <c r="D67" s="23" t="s">
        <v>2380</v>
      </c>
      <c r="E67" s="23">
        <v>75449116</v>
      </c>
      <c r="F67" s="7">
        <v>11963</v>
      </c>
      <c r="G67" s="15"/>
      <c r="J67" s="15"/>
      <c r="K67" s="16"/>
    </row>
    <row r="68" spans="1:11">
      <c r="A68" s="6">
        <v>3</v>
      </c>
      <c r="B68" s="6">
        <v>6</v>
      </c>
      <c r="C68" s="6" t="s">
        <v>2381</v>
      </c>
      <c r="D68" s="23">
        <v>124462898</v>
      </c>
      <c r="E68" s="23" t="s">
        <v>2382</v>
      </c>
      <c r="F68" s="26">
        <v>6973</v>
      </c>
      <c r="G68" s="15"/>
      <c r="J68" s="15"/>
      <c r="K68" s="16"/>
    </row>
    <row r="69" spans="1:11">
      <c r="A69" s="6">
        <v>3</v>
      </c>
      <c r="B69" s="6">
        <v>7</v>
      </c>
      <c r="C69" s="6" t="s">
        <v>2383</v>
      </c>
      <c r="D69" s="23">
        <v>128551846</v>
      </c>
      <c r="E69" s="23" t="s">
        <v>2384</v>
      </c>
      <c r="F69" s="6">
        <v>32991</v>
      </c>
      <c r="G69" s="15"/>
      <c r="J69" s="15"/>
      <c r="K69" s="16"/>
    </row>
    <row r="70" spans="1:11">
      <c r="A70" s="6">
        <v>3</v>
      </c>
      <c r="B70" s="6">
        <v>8</v>
      </c>
      <c r="C70" s="6" t="s">
        <v>2385</v>
      </c>
      <c r="D70" s="23">
        <v>181717081</v>
      </c>
      <c r="E70" s="23" t="s">
        <v>2386</v>
      </c>
      <c r="F70" s="6">
        <v>12653</v>
      </c>
      <c r="G70" s="15"/>
      <c r="J70" s="15"/>
      <c r="K70" s="16"/>
    </row>
    <row r="71" spans="1:11">
      <c r="A71" s="20">
        <v>4</v>
      </c>
      <c r="B71" s="20">
        <v>1</v>
      </c>
      <c r="C71" s="20" t="s">
        <v>2387</v>
      </c>
      <c r="D71" s="21" t="s">
        <v>2388</v>
      </c>
      <c r="E71" s="21">
        <v>10167627</v>
      </c>
      <c r="F71" s="22">
        <v>52959</v>
      </c>
      <c r="G71" s="20"/>
      <c r="H71" s="20"/>
      <c r="I71" s="20"/>
      <c r="J71" s="27"/>
      <c r="K71" s="20"/>
    </row>
    <row r="72" spans="1:11">
      <c r="A72" s="6">
        <v>4</v>
      </c>
      <c r="B72" s="6">
        <v>2</v>
      </c>
      <c r="C72" s="6" t="s">
        <v>2389</v>
      </c>
      <c r="D72" s="23" t="s">
        <v>2390</v>
      </c>
      <c r="E72" s="23">
        <v>41989614</v>
      </c>
      <c r="F72" s="6">
        <v>8397</v>
      </c>
      <c r="G72" s="28"/>
      <c r="J72" s="29"/>
      <c r="K72" s="18"/>
    </row>
    <row r="73" spans="1:11">
      <c r="A73" s="6">
        <v>4</v>
      </c>
      <c r="B73" s="6">
        <v>3</v>
      </c>
      <c r="C73" s="6" t="s">
        <v>2391</v>
      </c>
      <c r="D73" s="23">
        <v>119547188</v>
      </c>
      <c r="E73" s="23" t="s">
        <v>2392</v>
      </c>
      <c r="F73" s="7">
        <v>15959</v>
      </c>
      <c r="G73" s="28"/>
      <c r="J73" s="29"/>
      <c r="K73" s="18"/>
    </row>
    <row r="74" spans="1:11">
      <c r="A74" s="6">
        <v>4</v>
      </c>
      <c r="B74" s="6">
        <v>4</v>
      </c>
      <c r="C74" s="6" t="s">
        <v>2393</v>
      </c>
      <c r="D74" s="23">
        <v>120323190</v>
      </c>
      <c r="E74" s="23" t="s">
        <v>2394</v>
      </c>
      <c r="F74" s="7">
        <v>12969</v>
      </c>
      <c r="G74" s="28"/>
      <c r="J74" s="29"/>
      <c r="K74" s="18"/>
    </row>
    <row r="75" spans="1:11">
      <c r="A75" s="6">
        <v>4</v>
      </c>
      <c r="B75" s="6">
        <v>5</v>
      </c>
      <c r="C75" s="6" t="s">
        <v>2395</v>
      </c>
      <c r="D75" s="23">
        <v>152584172</v>
      </c>
      <c r="E75" s="23" t="s">
        <v>2396</v>
      </c>
      <c r="F75" s="7">
        <v>6847</v>
      </c>
      <c r="G75" s="28"/>
      <c r="J75" s="29"/>
      <c r="K75" s="18"/>
    </row>
    <row r="76" spans="1:11">
      <c r="A76" s="6">
        <v>4</v>
      </c>
      <c r="B76" s="6">
        <v>6</v>
      </c>
      <c r="C76" s="6" t="s">
        <v>2397</v>
      </c>
      <c r="D76" s="23">
        <v>165928222</v>
      </c>
      <c r="E76" s="23" t="s">
        <v>2398</v>
      </c>
      <c r="F76" s="26">
        <v>9876</v>
      </c>
      <c r="G76" s="28"/>
      <c r="J76" s="29"/>
      <c r="K76" s="18"/>
    </row>
    <row r="77" spans="1:11">
      <c r="A77" s="20">
        <v>5</v>
      </c>
      <c r="B77" s="20">
        <v>1</v>
      </c>
      <c r="C77" s="20" t="s">
        <v>2399</v>
      </c>
      <c r="D77" s="21" t="s">
        <v>2400</v>
      </c>
      <c r="E77" s="21">
        <v>42997891</v>
      </c>
      <c r="F77" s="22">
        <v>8774</v>
      </c>
      <c r="G77" s="30"/>
      <c r="H77" s="20"/>
      <c r="I77" s="20"/>
      <c r="J77" s="31"/>
      <c r="K77" s="32"/>
    </row>
    <row r="78" spans="1:11">
      <c r="A78" s="6">
        <v>5</v>
      </c>
      <c r="B78" s="6">
        <v>2</v>
      </c>
      <c r="C78" s="6" t="s">
        <v>2401</v>
      </c>
      <c r="D78" s="23">
        <v>178250015</v>
      </c>
      <c r="E78" s="23" t="s">
        <v>2402</v>
      </c>
      <c r="F78" s="7">
        <v>9856</v>
      </c>
      <c r="G78" s="24"/>
      <c r="J78" s="15"/>
      <c r="K78" s="25"/>
    </row>
    <row r="79" spans="1:11">
      <c r="A79" s="6">
        <v>5</v>
      </c>
      <c r="B79" s="6">
        <v>3</v>
      </c>
      <c r="C79" s="6" t="s">
        <v>2403</v>
      </c>
      <c r="D79" s="23">
        <v>179503105</v>
      </c>
      <c r="E79" s="23" t="s">
        <v>2404</v>
      </c>
      <c r="F79" s="7">
        <v>7889</v>
      </c>
      <c r="G79" s="24"/>
      <c r="J79" s="15"/>
      <c r="K79" s="25"/>
    </row>
    <row r="80" spans="1:11">
      <c r="A80" s="6">
        <v>5</v>
      </c>
      <c r="B80" s="6">
        <v>4</v>
      </c>
      <c r="C80" s="6" t="s">
        <v>2405</v>
      </c>
      <c r="D80" s="23">
        <v>180104021</v>
      </c>
      <c r="E80" s="23" t="s">
        <v>2406</v>
      </c>
      <c r="F80" s="7">
        <v>16364</v>
      </c>
      <c r="G80" s="24"/>
      <c r="J80" s="15"/>
      <c r="K80" s="25"/>
    </row>
    <row r="81" spans="1:11">
      <c r="A81" s="20">
        <v>6</v>
      </c>
      <c r="B81" s="20">
        <v>1</v>
      </c>
      <c r="C81" s="33" t="s">
        <v>2407</v>
      </c>
      <c r="D81" s="21">
        <v>4185730</v>
      </c>
      <c r="E81" s="21">
        <v>4194263</v>
      </c>
      <c r="F81" s="22">
        <v>8534</v>
      </c>
      <c r="G81" s="20"/>
      <c r="H81" s="20"/>
      <c r="I81" s="20"/>
      <c r="J81" s="20"/>
      <c r="K81" s="20"/>
    </row>
    <row r="82" spans="1:11">
      <c r="A82" s="6">
        <v>6</v>
      </c>
      <c r="B82" s="6">
        <v>2</v>
      </c>
      <c r="C82" s="19" t="s">
        <v>2408</v>
      </c>
      <c r="D82" s="23" t="s">
        <v>2409</v>
      </c>
      <c r="E82" s="23">
        <v>25734245</v>
      </c>
      <c r="F82" s="7">
        <v>11212</v>
      </c>
      <c r="G82" s="15"/>
      <c r="J82" s="15"/>
      <c r="K82" s="34"/>
    </row>
    <row r="83" spans="1:11">
      <c r="A83" s="6">
        <v>6</v>
      </c>
      <c r="B83" s="6">
        <v>3</v>
      </c>
      <c r="C83" s="19" t="s">
        <v>2410</v>
      </c>
      <c r="D83" s="23" t="s">
        <v>2411</v>
      </c>
      <c r="E83" s="23">
        <v>26113254</v>
      </c>
      <c r="F83" s="7">
        <v>9862</v>
      </c>
      <c r="G83" s="15"/>
      <c r="J83" s="15"/>
      <c r="K83" s="34"/>
    </row>
    <row r="84" spans="1:11">
      <c r="A84" s="6">
        <v>6</v>
      </c>
      <c r="B84" s="6">
        <v>4</v>
      </c>
      <c r="C84" s="19" t="s">
        <v>2412</v>
      </c>
      <c r="D84" s="23" t="s">
        <v>2413</v>
      </c>
      <c r="E84" s="23">
        <v>26161250</v>
      </c>
      <c r="F84" s="7">
        <v>7814</v>
      </c>
      <c r="G84" s="15"/>
      <c r="J84" s="15"/>
      <c r="K84" s="34"/>
    </row>
    <row r="85" spans="1:11">
      <c r="A85" s="6">
        <v>6</v>
      </c>
      <c r="B85" s="6">
        <v>5</v>
      </c>
      <c r="C85" s="19" t="s">
        <v>2414</v>
      </c>
      <c r="D85" s="23" t="s">
        <v>2415</v>
      </c>
      <c r="E85" s="23">
        <v>26220651</v>
      </c>
      <c r="F85" s="7">
        <v>7855</v>
      </c>
      <c r="G85" s="15"/>
      <c r="J85" s="15"/>
      <c r="K85" s="34"/>
    </row>
    <row r="86" spans="1:11">
      <c r="A86" s="6">
        <v>6</v>
      </c>
      <c r="B86" s="6">
        <v>6</v>
      </c>
      <c r="C86" s="19" t="s">
        <v>2416</v>
      </c>
      <c r="D86" s="23" t="s">
        <v>2417</v>
      </c>
      <c r="E86" s="23">
        <v>26239237</v>
      </c>
      <c r="F86" s="26">
        <v>7553</v>
      </c>
      <c r="G86" s="15"/>
      <c r="J86" s="15"/>
      <c r="K86" s="34"/>
    </row>
    <row r="87" spans="1:11">
      <c r="A87" s="6">
        <v>6</v>
      </c>
      <c r="B87" s="6">
        <v>7</v>
      </c>
      <c r="C87" s="19" t="s">
        <v>2418</v>
      </c>
      <c r="D87" s="23" t="s">
        <v>2419</v>
      </c>
      <c r="E87" s="23">
        <v>29505708</v>
      </c>
      <c r="F87" s="7">
        <v>11817</v>
      </c>
      <c r="G87" s="15"/>
      <c r="J87" s="15"/>
      <c r="K87" s="34"/>
    </row>
    <row r="88" spans="1:11">
      <c r="A88" s="6">
        <v>6</v>
      </c>
      <c r="B88" s="6">
        <v>8</v>
      </c>
      <c r="C88" s="19" t="s">
        <v>2420</v>
      </c>
      <c r="D88" s="23" t="s">
        <v>2421</v>
      </c>
      <c r="E88" s="23">
        <v>33894785</v>
      </c>
      <c r="F88" s="7">
        <v>64964</v>
      </c>
      <c r="G88" s="15"/>
      <c r="J88" s="15"/>
      <c r="K88" s="34"/>
    </row>
    <row r="89" spans="1:11">
      <c r="A89" s="6">
        <v>6</v>
      </c>
      <c r="B89" s="6">
        <v>9</v>
      </c>
      <c r="C89" s="19" t="s">
        <v>2422</v>
      </c>
      <c r="D89" s="23" t="s">
        <v>2423</v>
      </c>
      <c r="E89" s="23">
        <v>34257679</v>
      </c>
      <c r="F89" s="7">
        <v>12554</v>
      </c>
      <c r="G89" s="15"/>
      <c r="J89" s="15"/>
      <c r="K89" s="34"/>
    </row>
    <row r="90" spans="1:11">
      <c r="A90" s="6">
        <v>6</v>
      </c>
      <c r="B90" s="6">
        <v>10</v>
      </c>
      <c r="C90" s="19" t="s">
        <v>2424</v>
      </c>
      <c r="D90" s="23" t="s">
        <v>2425</v>
      </c>
      <c r="E90" s="23">
        <v>36460692</v>
      </c>
      <c r="F90" s="7">
        <v>8871</v>
      </c>
      <c r="J90" s="18"/>
      <c r="K90" s="18"/>
    </row>
    <row r="91" spans="1:11">
      <c r="A91" s="6">
        <v>6</v>
      </c>
      <c r="B91" s="6">
        <v>11</v>
      </c>
      <c r="C91" s="19" t="s">
        <v>2426</v>
      </c>
      <c r="D91" s="23" t="s">
        <v>2427</v>
      </c>
      <c r="E91" s="23">
        <v>39093690</v>
      </c>
      <c r="F91" s="7">
        <v>24908</v>
      </c>
      <c r="J91" s="18"/>
      <c r="K91" s="18"/>
    </row>
    <row r="92" spans="1:11">
      <c r="A92" s="6">
        <v>6</v>
      </c>
      <c r="B92" s="6">
        <v>12</v>
      </c>
      <c r="C92" s="19" t="s">
        <v>2428</v>
      </c>
      <c r="D92" s="23" t="s">
        <v>2429</v>
      </c>
      <c r="E92" s="23">
        <v>39108646</v>
      </c>
      <c r="F92" s="7">
        <v>13850</v>
      </c>
      <c r="J92" s="18"/>
      <c r="K92" s="18"/>
    </row>
    <row r="93" spans="1:11">
      <c r="A93" s="6">
        <v>6</v>
      </c>
      <c r="B93" s="6">
        <v>13</v>
      </c>
      <c r="C93" s="19" t="s">
        <v>2430</v>
      </c>
      <c r="D93" s="23" t="s">
        <v>2431</v>
      </c>
      <c r="E93" s="23">
        <v>40351746</v>
      </c>
      <c r="F93" s="7">
        <v>8643</v>
      </c>
      <c r="J93" s="18"/>
      <c r="K93" s="18"/>
    </row>
    <row r="94" spans="1:11">
      <c r="A94" s="6">
        <v>6</v>
      </c>
      <c r="B94" s="6">
        <v>14</v>
      </c>
      <c r="C94" s="6" t="s">
        <v>2432</v>
      </c>
      <c r="D94" s="23" t="s">
        <v>2433</v>
      </c>
      <c r="E94" s="23">
        <v>41766722</v>
      </c>
      <c r="F94" s="26">
        <v>11981</v>
      </c>
    </row>
    <row r="95" spans="1:11">
      <c r="A95" s="6">
        <v>6</v>
      </c>
      <c r="B95" s="6">
        <v>15</v>
      </c>
      <c r="C95" s="6" t="s">
        <v>2434</v>
      </c>
      <c r="D95" s="23" t="s">
        <v>2435</v>
      </c>
      <c r="E95" s="23">
        <v>42699763</v>
      </c>
      <c r="F95" s="7">
        <v>10025</v>
      </c>
    </row>
    <row r="96" spans="1:11">
      <c r="A96" s="6">
        <v>6</v>
      </c>
      <c r="B96" s="6">
        <v>16</v>
      </c>
      <c r="C96" s="6" t="s">
        <v>2436</v>
      </c>
      <c r="D96" s="23" t="s">
        <v>2437</v>
      </c>
      <c r="E96" s="23">
        <v>42858545</v>
      </c>
      <c r="F96" s="7">
        <v>15600</v>
      </c>
    </row>
    <row r="97" spans="1:11">
      <c r="A97" s="6">
        <v>6</v>
      </c>
      <c r="B97" s="6">
        <v>17</v>
      </c>
      <c r="C97" s="6" t="s">
        <v>2438</v>
      </c>
      <c r="D97" s="23">
        <v>107383411</v>
      </c>
      <c r="E97" s="23" t="s">
        <v>2439</v>
      </c>
      <c r="F97" s="7">
        <v>11671</v>
      </c>
    </row>
    <row r="98" spans="1:11">
      <c r="A98" s="6">
        <v>6</v>
      </c>
      <c r="B98" s="6">
        <v>18</v>
      </c>
      <c r="C98" s="6" t="s">
        <v>2440</v>
      </c>
      <c r="D98" s="23">
        <v>133133066</v>
      </c>
      <c r="E98" s="23" t="s">
        <v>2441</v>
      </c>
      <c r="F98" s="7">
        <v>8592</v>
      </c>
    </row>
    <row r="99" spans="1:11">
      <c r="A99" s="6">
        <v>6</v>
      </c>
      <c r="B99" s="6">
        <v>19</v>
      </c>
      <c r="C99" s="6" t="s">
        <v>2442</v>
      </c>
      <c r="D99" s="23">
        <v>159049067</v>
      </c>
      <c r="E99" s="23" t="s">
        <v>2443</v>
      </c>
      <c r="F99" s="6">
        <v>8984</v>
      </c>
    </row>
    <row r="100" spans="1:11">
      <c r="A100" s="20">
        <v>7</v>
      </c>
      <c r="B100" s="20">
        <v>1</v>
      </c>
      <c r="C100" s="33" t="s">
        <v>2444</v>
      </c>
      <c r="D100" s="21">
        <v>6198867</v>
      </c>
      <c r="E100" s="21">
        <v>6207568</v>
      </c>
      <c r="F100" s="22">
        <v>8702</v>
      </c>
      <c r="G100" s="20"/>
      <c r="H100" s="20"/>
      <c r="I100" s="20"/>
      <c r="J100" s="20"/>
      <c r="K100" s="20"/>
    </row>
    <row r="101" spans="1:11">
      <c r="A101" s="6">
        <v>7</v>
      </c>
      <c r="B101" s="6">
        <v>2</v>
      </c>
      <c r="C101" s="19" t="s">
        <v>2445</v>
      </c>
      <c r="D101" s="23">
        <v>6617659</v>
      </c>
      <c r="E101" s="23">
        <v>6633659</v>
      </c>
      <c r="F101" s="7">
        <v>16001</v>
      </c>
      <c r="G101" s="15"/>
      <c r="J101" s="15"/>
      <c r="K101" s="16"/>
    </row>
    <row r="102" spans="1:11">
      <c r="A102" s="6">
        <v>7</v>
      </c>
      <c r="B102" s="6">
        <v>3</v>
      </c>
      <c r="C102" s="19" t="s">
        <v>2446</v>
      </c>
      <c r="D102" s="23" t="s">
        <v>2447</v>
      </c>
      <c r="E102" s="23">
        <v>27502607</v>
      </c>
      <c r="F102" s="7">
        <v>9574</v>
      </c>
      <c r="G102" s="15"/>
      <c r="J102" s="15"/>
      <c r="K102" s="16"/>
    </row>
    <row r="103" spans="1:11">
      <c r="A103" s="6">
        <v>7</v>
      </c>
      <c r="B103" s="6">
        <v>4</v>
      </c>
      <c r="C103" s="19" t="s">
        <v>2448</v>
      </c>
      <c r="D103" s="23" t="s">
        <v>2449</v>
      </c>
      <c r="E103" s="23">
        <v>32801547</v>
      </c>
      <c r="F103" s="7">
        <v>11760</v>
      </c>
      <c r="G103" s="15"/>
      <c r="J103" s="15"/>
      <c r="K103" s="16"/>
    </row>
    <row r="104" spans="1:11">
      <c r="A104" s="6">
        <v>7</v>
      </c>
      <c r="B104" s="6">
        <v>5</v>
      </c>
      <c r="C104" s="19" t="s">
        <v>2450</v>
      </c>
      <c r="D104" s="23" t="s">
        <v>2451</v>
      </c>
      <c r="E104" s="23">
        <v>35739378</v>
      </c>
      <c r="F104" s="7">
        <v>6713</v>
      </c>
      <c r="G104" s="15"/>
      <c r="J104" s="15"/>
      <c r="K104" s="16"/>
    </row>
    <row r="105" spans="1:11">
      <c r="A105" s="6">
        <v>7</v>
      </c>
      <c r="B105" s="6">
        <v>6</v>
      </c>
      <c r="C105" s="19" t="s">
        <v>2452</v>
      </c>
      <c r="D105" s="23" t="s">
        <v>2453</v>
      </c>
      <c r="E105" s="23">
        <v>44051584</v>
      </c>
      <c r="F105" s="26">
        <v>16985</v>
      </c>
      <c r="G105" s="15"/>
      <c r="J105" s="15"/>
      <c r="K105" s="16"/>
    </row>
    <row r="106" spans="1:11">
      <c r="A106" s="6">
        <v>7</v>
      </c>
      <c r="B106" s="6">
        <v>7</v>
      </c>
      <c r="C106" s="19" t="s">
        <v>2454</v>
      </c>
      <c r="D106" s="23" t="s">
        <v>2455</v>
      </c>
      <c r="E106" s="23">
        <v>48005031</v>
      </c>
      <c r="F106" s="7">
        <v>9435</v>
      </c>
      <c r="G106" s="15"/>
      <c r="J106" s="15"/>
      <c r="K106" s="16"/>
    </row>
    <row r="107" spans="1:11">
      <c r="A107" s="6">
        <v>7</v>
      </c>
      <c r="B107" s="6">
        <v>8</v>
      </c>
      <c r="C107" s="19" t="s">
        <v>2456</v>
      </c>
      <c r="D107" s="23" t="s">
        <v>2457</v>
      </c>
      <c r="E107" s="23">
        <v>56568648</v>
      </c>
      <c r="F107" s="7">
        <v>17849</v>
      </c>
      <c r="G107" s="15"/>
      <c r="J107" s="15"/>
      <c r="K107" s="16"/>
    </row>
    <row r="108" spans="1:11">
      <c r="A108" s="6">
        <v>7</v>
      </c>
      <c r="B108" s="6">
        <v>9</v>
      </c>
      <c r="C108" s="19" t="s">
        <v>2458</v>
      </c>
      <c r="D108" s="23" t="s">
        <v>2459</v>
      </c>
      <c r="E108" s="23">
        <v>56905707</v>
      </c>
      <c r="F108" s="6">
        <v>34996</v>
      </c>
      <c r="G108" s="15"/>
      <c r="J108" s="15"/>
      <c r="K108" s="16"/>
    </row>
    <row r="109" spans="1:11">
      <c r="A109" s="6">
        <v>7</v>
      </c>
      <c r="B109" s="6">
        <v>10</v>
      </c>
      <c r="C109" s="19" t="s">
        <v>2460</v>
      </c>
      <c r="D109" s="23" t="s">
        <v>2461</v>
      </c>
      <c r="E109" s="23">
        <v>63215405</v>
      </c>
      <c r="F109" s="7">
        <v>15017</v>
      </c>
      <c r="J109" s="18"/>
      <c r="K109" s="18"/>
    </row>
    <row r="110" spans="1:11">
      <c r="A110" s="6">
        <v>7</v>
      </c>
      <c r="B110" s="6">
        <v>11</v>
      </c>
      <c r="C110" s="19" t="s">
        <v>2462</v>
      </c>
      <c r="D110" s="23" t="s">
        <v>2463</v>
      </c>
      <c r="E110" s="23">
        <v>64300618</v>
      </c>
      <c r="F110" s="7">
        <v>7240</v>
      </c>
      <c r="J110" s="18"/>
      <c r="K110" s="18"/>
    </row>
    <row r="111" spans="1:11">
      <c r="A111" s="6">
        <v>7</v>
      </c>
      <c r="B111" s="6">
        <v>12</v>
      </c>
      <c r="C111" s="19" t="s">
        <v>2464</v>
      </c>
      <c r="D111" s="23" t="s">
        <v>2465</v>
      </c>
      <c r="E111" s="23">
        <v>66109739</v>
      </c>
      <c r="F111" s="7">
        <v>7716</v>
      </c>
      <c r="J111" s="18"/>
      <c r="K111" s="18"/>
    </row>
    <row r="112" spans="1:11">
      <c r="A112" s="6">
        <v>7</v>
      </c>
      <c r="B112" s="6">
        <v>13</v>
      </c>
      <c r="C112" s="19" t="s">
        <v>2466</v>
      </c>
      <c r="D112" s="23" t="s">
        <v>2467</v>
      </c>
      <c r="E112" s="23">
        <v>66374773</v>
      </c>
      <c r="F112" s="7">
        <v>11855</v>
      </c>
      <c r="J112" s="18"/>
      <c r="K112" s="18"/>
    </row>
    <row r="113" spans="1:11">
      <c r="A113" s="6">
        <v>7</v>
      </c>
      <c r="B113" s="6">
        <v>14</v>
      </c>
      <c r="C113" s="6" t="s">
        <v>2468</v>
      </c>
      <c r="D113" s="23" t="s">
        <v>2469</v>
      </c>
      <c r="E113" s="23">
        <v>74447091</v>
      </c>
      <c r="F113" s="26">
        <v>9936</v>
      </c>
    </row>
    <row r="114" spans="1:11">
      <c r="A114" s="6">
        <v>7</v>
      </c>
      <c r="B114" s="6">
        <v>15</v>
      </c>
      <c r="C114" s="6" t="s">
        <v>2470</v>
      </c>
      <c r="D114" s="23" t="s">
        <v>2471</v>
      </c>
      <c r="E114" s="23">
        <v>92113327</v>
      </c>
      <c r="F114" s="7">
        <v>17943</v>
      </c>
    </row>
    <row r="115" spans="1:11">
      <c r="A115" s="6">
        <v>7</v>
      </c>
      <c r="B115" s="6">
        <v>16</v>
      </c>
      <c r="C115" s="6" t="s">
        <v>2472</v>
      </c>
      <c r="D115" s="23" t="s">
        <v>2473</v>
      </c>
      <c r="E115" s="23">
        <v>99921643</v>
      </c>
      <c r="F115" s="7">
        <v>8986</v>
      </c>
    </row>
    <row r="116" spans="1:11">
      <c r="A116" s="6">
        <v>7</v>
      </c>
      <c r="B116" s="6">
        <v>17</v>
      </c>
      <c r="C116" s="6" t="s">
        <v>2474</v>
      </c>
      <c r="D116" s="23">
        <v>102908736</v>
      </c>
      <c r="E116" s="23" t="s">
        <v>2475</v>
      </c>
      <c r="F116" s="7">
        <v>14477</v>
      </c>
    </row>
    <row r="117" spans="1:11">
      <c r="A117" s="6">
        <v>7</v>
      </c>
      <c r="B117" s="6">
        <v>18</v>
      </c>
      <c r="C117" s="6" t="s">
        <v>2476</v>
      </c>
      <c r="D117" s="23">
        <v>117852321</v>
      </c>
      <c r="E117" s="23" t="s">
        <v>2477</v>
      </c>
      <c r="F117" s="7">
        <v>16746</v>
      </c>
    </row>
    <row r="118" spans="1:11">
      <c r="A118" s="6">
        <v>7</v>
      </c>
      <c r="B118" s="6">
        <v>19</v>
      </c>
      <c r="C118" s="6" t="s">
        <v>2478</v>
      </c>
      <c r="D118" s="23">
        <v>148943506</v>
      </c>
      <c r="E118" s="23" t="s">
        <v>2479</v>
      </c>
      <c r="F118" s="7">
        <v>12606</v>
      </c>
    </row>
    <row r="119" spans="1:11">
      <c r="A119" s="20">
        <v>8</v>
      </c>
      <c r="B119" s="20">
        <v>1</v>
      </c>
      <c r="C119" s="20" t="s">
        <v>2480</v>
      </c>
      <c r="D119" s="21">
        <v>156150</v>
      </c>
      <c r="E119" s="21">
        <v>165015</v>
      </c>
      <c r="F119" s="35">
        <v>8866</v>
      </c>
      <c r="G119" s="20"/>
      <c r="H119" s="20"/>
      <c r="I119" s="20"/>
      <c r="J119" s="27"/>
      <c r="K119" s="20"/>
    </row>
    <row r="120" spans="1:11">
      <c r="A120" s="6">
        <v>8</v>
      </c>
      <c r="B120" s="6">
        <v>2</v>
      </c>
      <c r="C120" s="6" t="s">
        <v>2481</v>
      </c>
      <c r="D120" s="23" t="s">
        <v>2482</v>
      </c>
      <c r="E120" s="23">
        <v>28614366</v>
      </c>
      <c r="F120" s="36">
        <v>8745</v>
      </c>
    </row>
    <row r="121" spans="1:11">
      <c r="A121" s="6">
        <v>8</v>
      </c>
      <c r="B121" s="6">
        <v>3</v>
      </c>
      <c r="C121" s="6" t="s">
        <v>2483</v>
      </c>
      <c r="D121" s="23" t="s">
        <v>2484</v>
      </c>
      <c r="E121" s="23">
        <v>28924544</v>
      </c>
      <c r="F121" s="36">
        <v>19982</v>
      </c>
      <c r="G121" s="15"/>
      <c r="J121" s="15"/>
      <c r="K121" s="16"/>
    </row>
    <row r="122" spans="1:11">
      <c r="A122" s="6">
        <v>8</v>
      </c>
      <c r="B122" s="6">
        <v>4</v>
      </c>
      <c r="C122" s="6" t="s">
        <v>2485</v>
      </c>
      <c r="D122" s="23" t="s">
        <v>2486</v>
      </c>
      <c r="E122" s="23">
        <v>42563569</v>
      </c>
      <c r="F122" s="36">
        <v>7401</v>
      </c>
      <c r="G122" s="15"/>
      <c r="J122" s="15"/>
      <c r="K122" s="16"/>
    </row>
    <row r="123" spans="1:11">
      <c r="A123" s="6">
        <v>8</v>
      </c>
      <c r="B123" s="6">
        <v>5</v>
      </c>
      <c r="C123" s="6" t="s">
        <v>2487</v>
      </c>
      <c r="D123" s="23" t="s">
        <v>2488</v>
      </c>
      <c r="E123" s="23">
        <v>42989101</v>
      </c>
      <c r="F123" s="36">
        <v>12942</v>
      </c>
      <c r="G123" s="15"/>
      <c r="J123" s="15"/>
      <c r="K123" s="16"/>
    </row>
    <row r="124" spans="1:11">
      <c r="A124" s="6">
        <v>8</v>
      </c>
      <c r="B124" s="6">
        <v>6</v>
      </c>
      <c r="C124" s="6" t="s">
        <v>2489</v>
      </c>
      <c r="D124" s="23">
        <v>101117747</v>
      </c>
      <c r="E124" s="23" t="s">
        <v>2490</v>
      </c>
      <c r="F124" s="24">
        <v>5500</v>
      </c>
      <c r="G124" s="15"/>
      <c r="J124" s="15"/>
      <c r="K124" s="16"/>
    </row>
    <row r="125" spans="1:11">
      <c r="A125" s="6">
        <v>8</v>
      </c>
      <c r="B125" s="6">
        <v>7</v>
      </c>
      <c r="C125" s="6" t="s">
        <v>2491</v>
      </c>
      <c r="D125" s="23">
        <v>124409356</v>
      </c>
      <c r="E125" s="23" t="s">
        <v>2492</v>
      </c>
      <c r="F125" s="36">
        <v>8767</v>
      </c>
      <c r="G125" s="15"/>
      <c r="J125" s="15"/>
      <c r="K125" s="16"/>
    </row>
    <row r="126" spans="1:11">
      <c r="A126" s="6">
        <v>8</v>
      </c>
      <c r="B126" s="6">
        <v>8</v>
      </c>
      <c r="C126" s="6" t="s">
        <v>2493</v>
      </c>
      <c r="D126" s="23">
        <v>125908334</v>
      </c>
      <c r="E126" s="23" t="s">
        <v>2494</v>
      </c>
      <c r="F126" s="36">
        <v>54866</v>
      </c>
      <c r="G126" s="15"/>
      <c r="J126" s="15"/>
      <c r="K126" s="16"/>
    </row>
    <row r="127" spans="1:11">
      <c r="A127" s="6">
        <v>8</v>
      </c>
      <c r="B127" s="6">
        <v>9</v>
      </c>
      <c r="C127" s="6" t="s">
        <v>2495</v>
      </c>
      <c r="D127" s="23">
        <v>142215114</v>
      </c>
      <c r="E127" s="23" t="s">
        <v>2496</v>
      </c>
      <c r="F127" s="36">
        <v>9639</v>
      </c>
      <c r="G127" s="15"/>
      <c r="J127" s="15"/>
      <c r="K127" s="16"/>
    </row>
    <row r="128" spans="1:11">
      <c r="A128" s="6">
        <v>8</v>
      </c>
      <c r="B128" s="6">
        <v>10</v>
      </c>
      <c r="C128" s="6" t="s">
        <v>2497</v>
      </c>
      <c r="D128" s="23">
        <v>143736415</v>
      </c>
      <c r="E128" s="23" t="s">
        <v>2498</v>
      </c>
      <c r="F128" s="36">
        <v>12990</v>
      </c>
      <c r="G128" s="15"/>
      <c r="J128" s="15"/>
      <c r="K128" s="16"/>
    </row>
    <row r="129" spans="1:11">
      <c r="A129" s="6">
        <v>8</v>
      </c>
      <c r="B129" s="6">
        <v>11</v>
      </c>
      <c r="C129" s="6" t="s">
        <v>2499</v>
      </c>
      <c r="D129" s="23">
        <v>146276430</v>
      </c>
      <c r="E129" s="23" t="s">
        <v>2500</v>
      </c>
      <c r="F129" s="36">
        <v>6954</v>
      </c>
      <c r="J129" s="18"/>
      <c r="K129" s="18"/>
    </row>
    <row r="130" spans="1:11">
      <c r="A130" s="20">
        <v>9</v>
      </c>
      <c r="B130" s="20">
        <v>1</v>
      </c>
      <c r="C130" s="20" t="s">
        <v>2501</v>
      </c>
      <c r="D130" s="21" t="s">
        <v>2502</v>
      </c>
      <c r="E130" s="21">
        <v>26644650</v>
      </c>
      <c r="F130" s="20">
        <v>24648</v>
      </c>
      <c r="G130" s="20"/>
      <c r="H130" s="20"/>
      <c r="I130" s="20"/>
      <c r="J130" s="20"/>
      <c r="K130" s="20"/>
    </row>
    <row r="131" spans="1:11">
      <c r="A131" s="6">
        <v>9</v>
      </c>
      <c r="B131" s="6">
        <v>2</v>
      </c>
      <c r="C131" s="6" t="s">
        <v>2503</v>
      </c>
      <c r="D131" s="23" t="s">
        <v>2504</v>
      </c>
      <c r="E131" s="23">
        <v>33582959</v>
      </c>
      <c r="F131" s="6">
        <v>10945</v>
      </c>
      <c r="G131" s="15"/>
      <c r="J131" s="15"/>
      <c r="K131" s="18"/>
    </row>
    <row r="132" spans="1:11">
      <c r="A132" s="6">
        <v>9</v>
      </c>
      <c r="B132" s="6">
        <v>3</v>
      </c>
      <c r="C132" s="6" t="s">
        <v>2505</v>
      </c>
      <c r="D132" s="23" t="s">
        <v>2506</v>
      </c>
      <c r="E132" s="23">
        <v>37445725</v>
      </c>
      <c r="F132" s="6">
        <v>10643</v>
      </c>
      <c r="G132" s="15"/>
      <c r="J132" s="15"/>
      <c r="K132" s="18"/>
    </row>
    <row r="133" spans="1:11">
      <c r="A133" s="6">
        <v>9</v>
      </c>
      <c r="B133" s="6">
        <v>4</v>
      </c>
      <c r="C133" s="6" t="s">
        <v>2507</v>
      </c>
      <c r="D133" s="23" t="s">
        <v>2508</v>
      </c>
      <c r="E133" s="23">
        <v>37784016</v>
      </c>
      <c r="F133" s="6">
        <v>12934</v>
      </c>
      <c r="G133" s="15"/>
      <c r="J133" s="15"/>
      <c r="K133" s="18"/>
    </row>
    <row r="134" spans="1:11">
      <c r="A134" s="6">
        <v>9</v>
      </c>
      <c r="B134" s="6">
        <v>5</v>
      </c>
      <c r="C134" s="6" t="s">
        <v>2509</v>
      </c>
      <c r="D134" s="23" t="s">
        <v>2510</v>
      </c>
      <c r="E134" s="23">
        <v>37891844</v>
      </c>
      <c r="F134" s="6">
        <v>10812</v>
      </c>
      <c r="G134" s="15"/>
      <c r="J134" s="15"/>
      <c r="K134" s="18"/>
    </row>
    <row r="135" spans="1:11">
      <c r="A135" s="6">
        <v>9</v>
      </c>
      <c r="B135" s="6">
        <v>6</v>
      </c>
      <c r="C135" s="6" t="s">
        <v>2511</v>
      </c>
      <c r="D135" s="23" t="s">
        <v>2512</v>
      </c>
      <c r="E135" s="23">
        <v>38572019</v>
      </c>
      <c r="F135" s="17">
        <v>32996</v>
      </c>
      <c r="G135" s="15"/>
      <c r="J135" s="15"/>
      <c r="K135" s="18"/>
    </row>
    <row r="136" spans="1:11">
      <c r="A136" s="6">
        <v>9</v>
      </c>
      <c r="B136" s="6">
        <v>7</v>
      </c>
      <c r="C136" s="6" t="s">
        <v>2513</v>
      </c>
      <c r="D136" s="23" t="s">
        <v>2514</v>
      </c>
      <c r="E136" s="23">
        <v>42458192</v>
      </c>
      <c r="F136" s="6">
        <v>10865</v>
      </c>
      <c r="G136" s="15"/>
      <c r="J136" s="15"/>
      <c r="K136" s="18"/>
    </row>
    <row r="137" spans="1:11">
      <c r="A137" s="6">
        <v>9</v>
      </c>
      <c r="B137" s="6">
        <v>8</v>
      </c>
      <c r="C137" s="6" t="s">
        <v>2515</v>
      </c>
      <c r="D137" s="23" t="s">
        <v>2516</v>
      </c>
      <c r="E137" s="23">
        <v>44031054</v>
      </c>
      <c r="F137" s="6">
        <v>13760</v>
      </c>
      <c r="G137" s="15"/>
      <c r="J137" s="15"/>
      <c r="K137" s="18"/>
    </row>
    <row r="138" spans="1:11">
      <c r="A138" s="6">
        <v>9</v>
      </c>
      <c r="B138" s="6">
        <v>9</v>
      </c>
      <c r="C138" s="6" t="s">
        <v>2517</v>
      </c>
      <c r="D138" s="23" t="s">
        <v>2518</v>
      </c>
      <c r="E138" s="23">
        <v>67306943</v>
      </c>
      <c r="F138" s="6">
        <v>16904</v>
      </c>
      <c r="G138" s="15"/>
      <c r="J138" s="15"/>
      <c r="K138" s="18"/>
    </row>
    <row r="139" spans="1:11">
      <c r="A139" s="6">
        <v>9</v>
      </c>
      <c r="B139" s="6">
        <v>10</v>
      </c>
      <c r="C139" s="6" t="s">
        <v>2519</v>
      </c>
      <c r="D139" s="23" t="s">
        <v>2520</v>
      </c>
      <c r="E139" s="23">
        <v>69483196</v>
      </c>
      <c r="F139" s="6">
        <v>36758</v>
      </c>
      <c r="J139" s="18"/>
    </row>
    <row r="140" spans="1:11">
      <c r="A140" s="6">
        <v>9</v>
      </c>
      <c r="B140" s="6">
        <v>11</v>
      </c>
      <c r="C140" s="6" t="s">
        <v>2521</v>
      </c>
      <c r="D140" s="23" t="s">
        <v>2522</v>
      </c>
      <c r="E140" s="23">
        <v>71688943</v>
      </c>
      <c r="F140" s="15">
        <v>10781</v>
      </c>
      <c r="J140" s="18"/>
    </row>
    <row r="141" spans="1:11">
      <c r="A141" s="6">
        <v>9</v>
      </c>
      <c r="B141" s="6">
        <v>12</v>
      </c>
      <c r="C141" s="6" t="s">
        <v>2523</v>
      </c>
      <c r="D141" s="23" t="s">
        <v>2524</v>
      </c>
      <c r="E141" s="23">
        <v>82518848</v>
      </c>
      <c r="F141" s="6">
        <v>22922</v>
      </c>
      <c r="J141" s="18"/>
    </row>
    <row r="142" spans="1:11">
      <c r="A142" s="6">
        <v>9</v>
      </c>
      <c r="B142" s="6">
        <v>13</v>
      </c>
      <c r="C142" s="6" t="s">
        <v>2525</v>
      </c>
      <c r="D142" s="23" t="s">
        <v>2526</v>
      </c>
      <c r="E142" s="23">
        <v>82532928</v>
      </c>
      <c r="F142" s="6">
        <v>10884</v>
      </c>
      <c r="J142" s="18"/>
    </row>
    <row r="143" spans="1:11">
      <c r="A143" s="6">
        <v>9</v>
      </c>
      <c r="B143" s="6">
        <v>14</v>
      </c>
      <c r="C143" s="6" t="s">
        <v>2527</v>
      </c>
      <c r="D143" s="23" t="s">
        <v>2528</v>
      </c>
      <c r="E143" s="23">
        <v>84548943</v>
      </c>
      <c r="F143" s="17">
        <v>25027</v>
      </c>
    </row>
    <row r="144" spans="1:11">
      <c r="A144" s="6">
        <v>9</v>
      </c>
      <c r="B144" s="6">
        <v>15</v>
      </c>
      <c r="C144" s="6" t="s">
        <v>2529</v>
      </c>
      <c r="D144" s="23" t="s">
        <v>2530</v>
      </c>
      <c r="E144" s="23">
        <v>84596471</v>
      </c>
      <c r="F144" s="6">
        <v>8553</v>
      </c>
    </row>
    <row r="145" spans="1:11">
      <c r="A145" s="6">
        <v>9</v>
      </c>
      <c r="B145" s="6">
        <v>16</v>
      </c>
      <c r="C145" s="6" t="s">
        <v>2531</v>
      </c>
      <c r="D145" s="23" t="s">
        <v>2532</v>
      </c>
      <c r="E145" s="23">
        <v>90548943</v>
      </c>
      <c r="F145" s="6">
        <v>20028</v>
      </c>
    </row>
    <row r="146" spans="1:11">
      <c r="A146" s="6">
        <v>9</v>
      </c>
      <c r="B146" s="6">
        <v>17</v>
      </c>
      <c r="C146" s="6" t="s">
        <v>2533</v>
      </c>
      <c r="D146" s="23" t="s">
        <v>2534</v>
      </c>
      <c r="E146" s="23">
        <v>90753918</v>
      </c>
      <c r="F146" s="6">
        <v>20955</v>
      </c>
    </row>
    <row r="147" spans="1:11">
      <c r="A147" s="6">
        <v>9</v>
      </c>
      <c r="B147" s="6">
        <v>18</v>
      </c>
      <c r="C147" s="6" t="s">
        <v>2535</v>
      </c>
      <c r="D147" s="23" t="s">
        <v>2536</v>
      </c>
      <c r="E147" s="23">
        <v>93351022</v>
      </c>
      <c r="F147" s="6">
        <v>10622</v>
      </c>
    </row>
    <row r="148" spans="1:11">
      <c r="A148" s="6">
        <v>9</v>
      </c>
      <c r="B148" s="6">
        <v>19</v>
      </c>
      <c r="C148" s="6" t="s">
        <v>2537</v>
      </c>
      <c r="D148" s="23" t="s">
        <v>2538</v>
      </c>
      <c r="E148" s="23">
        <v>96214281</v>
      </c>
      <c r="F148" s="6">
        <v>8640</v>
      </c>
    </row>
    <row r="149" spans="1:11">
      <c r="A149" s="6">
        <v>9</v>
      </c>
      <c r="B149" s="6">
        <v>20</v>
      </c>
      <c r="C149" s="6" t="s">
        <v>2539</v>
      </c>
      <c r="D149" s="23" t="s">
        <v>2540</v>
      </c>
      <c r="E149" s="23">
        <v>99919256</v>
      </c>
      <c r="F149" s="6">
        <v>9943</v>
      </c>
    </row>
    <row r="150" spans="1:11">
      <c r="A150" s="6">
        <v>9</v>
      </c>
      <c r="B150" s="6">
        <v>21</v>
      </c>
      <c r="C150" s="6" t="s">
        <v>2541</v>
      </c>
      <c r="D150" s="23" t="s">
        <v>2542</v>
      </c>
      <c r="E150" s="23">
        <v>99946956</v>
      </c>
      <c r="F150" s="6">
        <v>6506</v>
      </c>
    </row>
    <row r="151" spans="1:11">
      <c r="A151" s="6">
        <v>9</v>
      </c>
      <c r="B151" s="6">
        <v>22</v>
      </c>
      <c r="C151" s="6" t="s">
        <v>2543</v>
      </c>
      <c r="D151" s="23">
        <v>115862373</v>
      </c>
      <c r="E151" s="23" t="s">
        <v>2544</v>
      </c>
      <c r="F151" s="6">
        <v>21877</v>
      </c>
    </row>
    <row r="152" spans="1:11">
      <c r="A152" s="6">
        <v>9</v>
      </c>
      <c r="B152" s="6">
        <v>23</v>
      </c>
      <c r="C152" s="6" t="s">
        <v>2545</v>
      </c>
      <c r="D152" s="23">
        <v>125869371</v>
      </c>
      <c r="E152" s="23" t="s">
        <v>2546</v>
      </c>
      <c r="F152" s="6">
        <v>13909</v>
      </c>
    </row>
    <row r="153" spans="1:11">
      <c r="A153" s="6">
        <v>9</v>
      </c>
      <c r="B153" s="6">
        <v>24</v>
      </c>
      <c r="C153" s="6" t="s">
        <v>2547</v>
      </c>
      <c r="D153" s="23">
        <v>132894334</v>
      </c>
      <c r="E153" s="23" t="s">
        <v>2548</v>
      </c>
      <c r="F153" s="6">
        <v>8819</v>
      </c>
    </row>
    <row r="154" spans="1:11">
      <c r="A154" s="6">
        <v>9</v>
      </c>
      <c r="B154" s="6">
        <v>25</v>
      </c>
      <c r="C154" s="6" t="s">
        <v>2549</v>
      </c>
      <c r="D154" s="23">
        <v>135562094</v>
      </c>
      <c r="E154" s="23" t="s">
        <v>2550</v>
      </c>
      <c r="F154" s="6">
        <v>9964</v>
      </c>
    </row>
    <row r="155" spans="1:11">
      <c r="A155" s="6">
        <v>9</v>
      </c>
      <c r="B155" s="6">
        <v>26</v>
      </c>
      <c r="C155" s="6" t="s">
        <v>2551</v>
      </c>
      <c r="D155" s="23">
        <v>135763694</v>
      </c>
      <c r="E155" s="23" t="s">
        <v>2552</v>
      </c>
      <c r="F155" s="6">
        <v>9710</v>
      </c>
    </row>
    <row r="156" spans="1:11">
      <c r="A156" s="6">
        <v>9</v>
      </c>
      <c r="B156" s="6">
        <v>27</v>
      </c>
      <c r="C156" s="6" t="s">
        <v>2553</v>
      </c>
      <c r="D156" s="23">
        <v>136888679</v>
      </c>
      <c r="E156" s="23" t="s">
        <v>2554</v>
      </c>
      <c r="F156" s="6">
        <v>12416</v>
      </c>
    </row>
    <row r="157" spans="1:11">
      <c r="A157" s="20">
        <v>10</v>
      </c>
      <c r="B157" s="20">
        <v>1</v>
      </c>
      <c r="C157" s="33" t="s">
        <v>2555</v>
      </c>
      <c r="D157" s="20">
        <v>29074929</v>
      </c>
      <c r="E157" s="20">
        <v>29088891</v>
      </c>
      <c r="F157" s="22">
        <v>13963</v>
      </c>
      <c r="G157" s="20"/>
      <c r="H157" s="20"/>
      <c r="I157" s="20"/>
      <c r="J157" s="20"/>
      <c r="K157" s="20"/>
    </row>
    <row r="158" spans="1:11">
      <c r="A158" s="6">
        <v>10</v>
      </c>
      <c r="B158" s="6">
        <v>2</v>
      </c>
      <c r="C158" s="19" t="s">
        <v>2556</v>
      </c>
      <c r="D158" s="6">
        <v>43131450</v>
      </c>
      <c r="E158" s="6">
        <v>43151464</v>
      </c>
      <c r="F158" s="7">
        <v>20015</v>
      </c>
      <c r="G158" s="15"/>
      <c r="J158" s="15"/>
      <c r="K158" s="16"/>
    </row>
    <row r="159" spans="1:11">
      <c r="A159" s="6">
        <v>10</v>
      </c>
      <c r="B159" s="6">
        <v>3</v>
      </c>
      <c r="C159" s="19" t="s">
        <v>2557</v>
      </c>
      <c r="D159" s="6">
        <v>45489591</v>
      </c>
      <c r="E159" s="6">
        <v>45499469</v>
      </c>
      <c r="F159" s="7">
        <v>9879</v>
      </c>
      <c r="G159" s="15"/>
      <c r="J159" s="15"/>
      <c r="K159" s="16"/>
    </row>
    <row r="160" spans="1:11">
      <c r="A160" s="6">
        <v>10</v>
      </c>
      <c r="B160" s="6">
        <v>4</v>
      </c>
      <c r="C160" s="19" t="s">
        <v>2558</v>
      </c>
      <c r="D160" s="6">
        <v>51765930</v>
      </c>
      <c r="E160" s="6">
        <v>51773243</v>
      </c>
      <c r="F160" s="7">
        <v>7314</v>
      </c>
      <c r="G160" s="15"/>
      <c r="J160" s="15"/>
      <c r="K160" s="16"/>
    </row>
    <row r="161" spans="1:11">
      <c r="A161" s="6">
        <v>10</v>
      </c>
      <c r="B161" s="6">
        <v>5</v>
      </c>
      <c r="C161" s="19" t="s">
        <v>2559</v>
      </c>
      <c r="D161" s="6">
        <v>59862000</v>
      </c>
      <c r="E161" s="6">
        <v>59868949</v>
      </c>
      <c r="F161" s="7">
        <v>6950</v>
      </c>
      <c r="G161" s="15"/>
      <c r="J161" s="15"/>
      <c r="K161" s="16"/>
    </row>
    <row r="162" spans="1:11">
      <c r="A162" s="6">
        <v>10</v>
      </c>
      <c r="B162" s="6">
        <v>6</v>
      </c>
      <c r="C162" s="19" t="s">
        <v>2560</v>
      </c>
      <c r="D162" s="6">
        <v>70624775</v>
      </c>
      <c r="E162" s="6">
        <v>70653782</v>
      </c>
      <c r="F162" s="26">
        <v>29008</v>
      </c>
      <c r="G162" s="15"/>
      <c r="J162" s="15"/>
      <c r="K162" s="16"/>
    </row>
    <row r="163" spans="1:11">
      <c r="A163" s="6">
        <v>10</v>
      </c>
      <c r="B163" s="6">
        <v>7</v>
      </c>
      <c r="C163" s="19" t="s">
        <v>2561</v>
      </c>
      <c r="D163" s="6">
        <v>72179774</v>
      </c>
      <c r="E163" s="6">
        <v>72190667</v>
      </c>
      <c r="F163" s="7">
        <v>10894</v>
      </c>
      <c r="G163" s="15"/>
      <c r="J163" s="15"/>
      <c r="K163" s="16"/>
    </row>
    <row r="164" spans="1:11">
      <c r="A164" s="6">
        <v>10</v>
      </c>
      <c r="B164" s="6">
        <v>8</v>
      </c>
      <c r="C164" s="19" t="s">
        <v>2562</v>
      </c>
      <c r="D164" s="6">
        <v>81266826</v>
      </c>
      <c r="E164" s="6">
        <v>81276783</v>
      </c>
      <c r="F164" s="7">
        <v>9958</v>
      </c>
      <c r="G164" s="15"/>
      <c r="J164" s="15"/>
      <c r="K164" s="16"/>
    </row>
    <row r="165" spans="1:11">
      <c r="A165" s="6">
        <v>10</v>
      </c>
      <c r="B165" s="6">
        <v>9</v>
      </c>
      <c r="C165" s="19" t="s">
        <v>2563</v>
      </c>
      <c r="D165" s="6">
        <v>85319031</v>
      </c>
      <c r="E165" s="6">
        <v>85327160</v>
      </c>
      <c r="F165" s="7">
        <v>8130</v>
      </c>
      <c r="G165" s="15"/>
      <c r="J165" s="15"/>
      <c r="K165" s="16"/>
    </row>
    <row r="166" spans="1:11">
      <c r="A166" s="6">
        <v>10</v>
      </c>
      <c r="B166" s="6">
        <v>10</v>
      </c>
      <c r="C166" s="19" t="s">
        <v>2564</v>
      </c>
      <c r="D166" s="6">
        <v>91564793</v>
      </c>
      <c r="E166" s="6">
        <v>91580773</v>
      </c>
      <c r="F166" s="7">
        <v>15981</v>
      </c>
      <c r="J166" s="18"/>
      <c r="K166" s="18"/>
    </row>
    <row r="167" spans="1:11">
      <c r="A167" s="6">
        <v>10</v>
      </c>
      <c r="B167" s="6">
        <v>11</v>
      </c>
      <c r="C167" s="19" t="s">
        <v>2565</v>
      </c>
      <c r="D167" s="6">
        <v>91584845</v>
      </c>
      <c r="E167" s="6">
        <v>91604667</v>
      </c>
      <c r="F167" s="7">
        <v>19823</v>
      </c>
      <c r="J167" s="18"/>
      <c r="K167" s="18"/>
    </row>
    <row r="168" spans="1:11">
      <c r="A168" s="6">
        <v>10</v>
      </c>
      <c r="B168" s="6">
        <v>12</v>
      </c>
      <c r="C168" s="19" t="s">
        <v>2566</v>
      </c>
      <c r="D168" s="6">
        <v>94174861</v>
      </c>
      <c r="E168" s="6">
        <v>94184786</v>
      </c>
      <c r="F168" s="7">
        <v>9926</v>
      </c>
      <c r="J168" s="18"/>
      <c r="K168" s="18"/>
    </row>
    <row r="169" spans="1:11">
      <c r="A169" s="6">
        <v>10</v>
      </c>
      <c r="B169" s="6">
        <v>13</v>
      </c>
      <c r="C169" s="19" t="s">
        <v>2567</v>
      </c>
      <c r="D169" s="6">
        <v>97622825</v>
      </c>
      <c r="E169" s="6">
        <v>97639609</v>
      </c>
      <c r="F169" s="7">
        <v>16785</v>
      </c>
      <c r="J169" s="18"/>
      <c r="K169" s="18"/>
    </row>
    <row r="170" spans="1:11">
      <c r="A170" s="20">
        <v>11</v>
      </c>
      <c r="B170" s="20">
        <v>1</v>
      </c>
      <c r="C170" s="37" t="s">
        <v>2568</v>
      </c>
      <c r="D170" s="20">
        <v>203003</v>
      </c>
      <c r="E170" s="33">
        <v>208937</v>
      </c>
      <c r="F170" s="38">
        <v>5935</v>
      </c>
      <c r="G170" s="39"/>
      <c r="H170" s="39"/>
      <c r="I170" s="39"/>
      <c r="J170" s="20"/>
      <c r="K170" s="39"/>
    </row>
    <row r="171" spans="1:11">
      <c r="A171" s="6">
        <v>11</v>
      </c>
      <c r="B171" s="6">
        <v>2</v>
      </c>
      <c r="C171" s="40" t="s">
        <v>2569</v>
      </c>
      <c r="D171" s="6">
        <v>5948358</v>
      </c>
      <c r="E171" s="6">
        <v>5962026</v>
      </c>
      <c r="F171" s="10">
        <v>13669</v>
      </c>
      <c r="G171" s="41"/>
      <c r="H171" s="42"/>
      <c r="I171" s="42"/>
      <c r="K171" s="43"/>
    </row>
    <row r="172" spans="1:11">
      <c r="A172" s="6">
        <v>11</v>
      </c>
      <c r="B172" s="6">
        <v>3</v>
      </c>
      <c r="C172" s="40" t="s">
        <v>2570</v>
      </c>
      <c r="D172" s="6">
        <v>12957595</v>
      </c>
      <c r="E172" s="6">
        <v>12966248</v>
      </c>
      <c r="F172" s="10">
        <v>8654</v>
      </c>
      <c r="G172" s="41"/>
      <c r="H172" s="42"/>
      <c r="I172" s="42"/>
      <c r="K172" s="43"/>
    </row>
    <row r="173" spans="1:11">
      <c r="A173" s="6">
        <v>11</v>
      </c>
      <c r="B173" s="6">
        <v>4</v>
      </c>
      <c r="C173" s="40" t="s">
        <v>2571</v>
      </c>
      <c r="D173" s="6">
        <v>17392631</v>
      </c>
      <c r="E173" s="6">
        <v>17403471</v>
      </c>
      <c r="F173" s="10">
        <v>10841</v>
      </c>
      <c r="G173" s="41"/>
      <c r="H173" s="42"/>
      <c r="I173" s="42"/>
      <c r="K173" s="43"/>
    </row>
    <row r="174" spans="1:11">
      <c r="A174" s="6">
        <v>11</v>
      </c>
      <c r="B174" s="6">
        <v>5</v>
      </c>
      <c r="C174" s="40" t="s">
        <v>2572</v>
      </c>
      <c r="D174" s="6">
        <v>45671555</v>
      </c>
      <c r="E174" s="6">
        <v>45757548</v>
      </c>
      <c r="F174" s="10">
        <v>85994</v>
      </c>
      <c r="G174" s="41"/>
      <c r="H174" s="42"/>
      <c r="I174" s="42"/>
      <c r="K174" s="43"/>
    </row>
    <row r="175" spans="1:11">
      <c r="A175" s="6">
        <v>11</v>
      </c>
      <c r="B175" s="6">
        <v>6</v>
      </c>
      <c r="C175" s="40" t="s">
        <v>2573</v>
      </c>
      <c r="D175" s="6">
        <v>64888616</v>
      </c>
      <c r="E175" s="6">
        <v>64898488</v>
      </c>
      <c r="F175" s="44">
        <v>9873</v>
      </c>
      <c r="G175" s="41"/>
      <c r="H175" s="42"/>
      <c r="I175" s="42"/>
      <c r="K175" s="43"/>
    </row>
    <row r="176" spans="1:11">
      <c r="A176" s="6">
        <v>11</v>
      </c>
      <c r="B176" s="6">
        <v>7</v>
      </c>
      <c r="C176" s="40" t="s">
        <v>2574</v>
      </c>
      <c r="D176" s="6">
        <v>73110077</v>
      </c>
      <c r="E176" s="6">
        <v>73119689</v>
      </c>
      <c r="F176" s="10">
        <v>9613</v>
      </c>
      <c r="G176" s="41"/>
      <c r="H176" s="42"/>
      <c r="I176" s="42"/>
      <c r="K176" s="43"/>
    </row>
    <row r="177" spans="1:11">
      <c r="A177" s="6">
        <v>11</v>
      </c>
      <c r="B177" s="6">
        <v>8</v>
      </c>
      <c r="C177" s="40" t="s">
        <v>2575</v>
      </c>
      <c r="D177" s="6">
        <v>74713753</v>
      </c>
      <c r="E177" s="6">
        <v>74726044</v>
      </c>
      <c r="F177" s="10">
        <v>12292</v>
      </c>
      <c r="G177" s="41"/>
      <c r="H177" s="42"/>
      <c r="I177" s="42"/>
      <c r="K177" s="43"/>
    </row>
    <row r="178" spans="1:11">
      <c r="A178" s="6">
        <v>11</v>
      </c>
      <c r="B178" s="6">
        <v>9</v>
      </c>
      <c r="C178" s="40" t="s">
        <v>2576</v>
      </c>
      <c r="D178" s="6">
        <v>119167711</v>
      </c>
      <c r="E178" s="6">
        <v>119181158</v>
      </c>
      <c r="F178" s="10">
        <v>13448</v>
      </c>
      <c r="G178" s="41"/>
      <c r="H178" s="42"/>
      <c r="I178" s="42"/>
      <c r="K178" s="43"/>
    </row>
    <row r="179" spans="1:11">
      <c r="A179" s="6">
        <v>11</v>
      </c>
      <c r="B179" s="6">
        <v>10</v>
      </c>
      <c r="C179" s="40" t="s">
        <v>2577</v>
      </c>
      <c r="D179" s="6">
        <v>122924715</v>
      </c>
      <c r="E179" s="6">
        <v>122934526</v>
      </c>
      <c r="F179" s="10">
        <v>9812</v>
      </c>
      <c r="G179" s="42"/>
      <c r="H179" s="42"/>
      <c r="I179" s="42"/>
      <c r="K179" s="45"/>
    </row>
    <row r="180" spans="1:11">
      <c r="A180" s="20">
        <v>12</v>
      </c>
      <c r="B180" s="20">
        <v>1</v>
      </c>
      <c r="C180" s="20" t="s">
        <v>2578</v>
      </c>
      <c r="D180" s="20">
        <v>3549195</v>
      </c>
      <c r="E180" s="20">
        <v>3602193</v>
      </c>
      <c r="F180" s="20">
        <v>52999</v>
      </c>
      <c r="G180" s="20"/>
      <c r="H180" s="20"/>
      <c r="I180" s="20"/>
      <c r="J180" s="20"/>
      <c r="K180" s="20"/>
    </row>
    <row r="181" spans="1:11">
      <c r="A181" s="6">
        <v>12</v>
      </c>
      <c r="B181" s="6">
        <v>2</v>
      </c>
      <c r="C181" s="6" t="s">
        <v>2579</v>
      </c>
      <c r="D181" s="6">
        <v>9462671</v>
      </c>
      <c r="E181" s="6">
        <v>9525135</v>
      </c>
      <c r="F181" s="6">
        <v>62465</v>
      </c>
    </row>
    <row r="182" spans="1:11">
      <c r="A182" s="6">
        <v>12</v>
      </c>
      <c r="B182" s="6">
        <v>3</v>
      </c>
      <c r="C182" s="6" t="s">
        <v>2580</v>
      </c>
      <c r="D182" s="6">
        <v>9544701</v>
      </c>
      <c r="E182" s="6">
        <v>9557062</v>
      </c>
      <c r="F182" s="6">
        <v>12362</v>
      </c>
    </row>
    <row r="183" spans="1:11">
      <c r="A183" s="6">
        <v>12</v>
      </c>
      <c r="B183" s="6">
        <v>4</v>
      </c>
      <c r="C183" s="6" t="s">
        <v>2581</v>
      </c>
      <c r="D183" s="6">
        <v>54621785</v>
      </c>
      <c r="E183" s="6">
        <v>54637501</v>
      </c>
      <c r="F183" s="6">
        <v>15717</v>
      </c>
    </row>
    <row r="184" spans="1:11">
      <c r="A184" s="6">
        <v>12</v>
      </c>
      <c r="B184" s="6">
        <v>5</v>
      </c>
      <c r="C184" s="6" t="s">
        <v>2582</v>
      </c>
      <c r="D184" s="6">
        <v>58210790</v>
      </c>
      <c r="E184" s="6">
        <v>58222803</v>
      </c>
      <c r="F184" s="6">
        <v>12014</v>
      </c>
    </row>
    <row r="185" spans="1:11">
      <c r="A185" s="6">
        <v>12</v>
      </c>
      <c r="B185" s="6">
        <v>6</v>
      </c>
      <c r="C185" s="6" t="s">
        <v>2583</v>
      </c>
      <c r="D185" s="6">
        <v>58320819</v>
      </c>
      <c r="E185" s="6">
        <v>58333655</v>
      </c>
      <c r="F185" s="6">
        <v>12837</v>
      </c>
    </row>
    <row r="186" spans="1:11">
      <c r="A186" s="6">
        <v>12</v>
      </c>
      <c r="B186" s="6">
        <v>7</v>
      </c>
      <c r="C186" s="6" t="s">
        <v>2584</v>
      </c>
      <c r="D186" s="6">
        <v>100545969</v>
      </c>
      <c r="E186" s="6">
        <v>100570873</v>
      </c>
      <c r="F186" s="6">
        <v>24905</v>
      </c>
    </row>
    <row r="187" spans="1:11">
      <c r="A187" s="6">
        <v>12</v>
      </c>
      <c r="B187" s="6">
        <v>8</v>
      </c>
      <c r="C187" s="6" t="s">
        <v>2585</v>
      </c>
      <c r="D187" s="6">
        <v>120924300</v>
      </c>
      <c r="E187" s="6">
        <v>120931711</v>
      </c>
      <c r="F187" s="6">
        <v>7412</v>
      </c>
    </row>
    <row r="188" spans="1:11">
      <c r="A188" s="6">
        <v>12</v>
      </c>
      <c r="B188" s="6">
        <v>9</v>
      </c>
      <c r="C188" s="6" t="s">
        <v>2586</v>
      </c>
      <c r="D188" s="6">
        <v>121132912</v>
      </c>
      <c r="E188" s="6">
        <v>121140830</v>
      </c>
      <c r="F188" s="6">
        <v>7919</v>
      </c>
    </row>
    <row r="189" spans="1:11">
      <c r="A189" s="6">
        <v>12</v>
      </c>
      <c r="B189" s="6">
        <v>10</v>
      </c>
      <c r="C189" s="6" t="s">
        <v>2587</v>
      </c>
      <c r="D189" s="6">
        <v>121518904</v>
      </c>
      <c r="E189" s="6">
        <v>121544830</v>
      </c>
      <c r="F189" s="6">
        <v>25927</v>
      </c>
    </row>
    <row r="190" spans="1:11">
      <c r="A190" s="6">
        <v>12</v>
      </c>
      <c r="B190" s="6">
        <v>11</v>
      </c>
      <c r="C190" s="6" t="s">
        <v>2588</v>
      </c>
      <c r="D190" s="6">
        <v>121546831</v>
      </c>
      <c r="E190" s="6">
        <v>121555754</v>
      </c>
      <c r="F190" s="6">
        <v>8924</v>
      </c>
    </row>
    <row r="191" spans="1:11">
      <c r="A191" s="20">
        <v>13</v>
      </c>
      <c r="B191" s="20">
        <v>1</v>
      </c>
      <c r="C191" s="20" t="s">
        <v>2589</v>
      </c>
      <c r="D191" s="20">
        <v>24519159</v>
      </c>
      <c r="E191" s="20">
        <v>24531943</v>
      </c>
      <c r="F191" s="20">
        <v>12785</v>
      </c>
      <c r="G191" s="20"/>
      <c r="H191" s="20"/>
      <c r="I191" s="20"/>
      <c r="J191" s="20"/>
      <c r="K191" s="20"/>
    </row>
    <row r="192" spans="1:11">
      <c r="A192" s="6">
        <v>13</v>
      </c>
      <c r="B192" s="6">
        <v>2</v>
      </c>
      <c r="C192" s="46" t="s">
        <v>2590</v>
      </c>
      <c r="D192" s="6">
        <v>31880138</v>
      </c>
      <c r="E192" s="6">
        <v>31900157</v>
      </c>
      <c r="F192" s="46">
        <v>20020</v>
      </c>
      <c r="J192" s="46"/>
      <c r="K192" s="25"/>
    </row>
    <row r="193" spans="1:11">
      <c r="A193" s="6">
        <v>13</v>
      </c>
      <c r="B193" s="6">
        <v>3</v>
      </c>
      <c r="C193" s="46" t="s">
        <v>2591</v>
      </c>
      <c r="D193" s="6">
        <v>31905163</v>
      </c>
      <c r="E193" s="6">
        <v>31955148</v>
      </c>
      <c r="F193" s="46">
        <v>49986</v>
      </c>
      <c r="J193" s="46"/>
      <c r="K193" s="25"/>
    </row>
    <row r="194" spans="1:11">
      <c r="A194" s="6">
        <v>13</v>
      </c>
      <c r="B194" s="6">
        <v>4</v>
      </c>
      <c r="C194" s="46" t="s">
        <v>2592</v>
      </c>
      <c r="D194" s="6">
        <v>114924574</v>
      </c>
      <c r="E194" s="6">
        <v>114934504</v>
      </c>
      <c r="F194" s="46">
        <v>9931</v>
      </c>
      <c r="J194" s="46"/>
      <c r="K194" s="25"/>
    </row>
    <row r="195" spans="1:11">
      <c r="A195" s="20">
        <v>14</v>
      </c>
      <c r="B195" s="33">
        <v>1</v>
      </c>
      <c r="C195" s="20" t="s">
        <v>2593</v>
      </c>
      <c r="D195" s="20">
        <v>19581332</v>
      </c>
      <c r="E195" s="20">
        <v>19605056</v>
      </c>
      <c r="F195" s="22">
        <v>23725</v>
      </c>
      <c r="G195" s="20"/>
      <c r="H195" s="20"/>
      <c r="I195" s="20"/>
      <c r="J195" s="20"/>
      <c r="K195" s="20"/>
    </row>
    <row r="196" spans="1:11">
      <c r="A196" s="6">
        <v>14</v>
      </c>
      <c r="B196" s="6">
        <v>2</v>
      </c>
      <c r="C196" s="6" t="s">
        <v>2594</v>
      </c>
      <c r="D196" s="6">
        <v>61578302</v>
      </c>
      <c r="E196" s="6">
        <v>61587727</v>
      </c>
      <c r="F196" s="7">
        <v>9426</v>
      </c>
      <c r="G196" s="46"/>
    </row>
    <row r="197" spans="1:11">
      <c r="A197" s="6">
        <v>14</v>
      </c>
      <c r="B197" s="6">
        <v>3</v>
      </c>
      <c r="C197" s="6" t="s">
        <v>2595</v>
      </c>
      <c r="D197" s="6">
        <v>71187038</v>
      </c>
      <c r="E197" s="6">
        <v>71198306</v>
      </c>
      <c r="F197" s="6">
        <v>11269</v>
      </c>
      <c r="G197" s="46"/>
    </row>
    <row r="198" spans="1:11">
      <c r="A198" s="6">
        <v>14</v>
      </c>
      <c r="B198" s="6">
        <v>4</v>
      </c>
      <c r="C198" s="6" t="s">
        <v>2596</v>
      </c>
      <c r="D198" s="6">
        <v>88594365</v>
      </c>
      <c r="E198" s="6">
        <v>88638180</v>
      </c>
      <c r="F198" s="7">
        <v>43816</v>
      </c>
      <c r="G198" s="46"/>
    </row>
    <row r="199" spans="1:11">
      <c r="A199" s="20">
        <v>15</v>
      </c>
      <c r="B199" s="20">
        <v>1</v>
      </c>
      <c r="C199" s="20" t="s">
        <v>2597</v>
      </c>
      <c r="D199" s="20">
        <v>24223168</v>
      </c>
      <c r="E199" s="20">
        <v>24254145</v>
      </c>
      <c r="F199" s="22">
        <v>30978</v>
      </c>
      <c r="G199" s="20"/>
      <c r="H199" s="20"/>
      <c r="I199" s="20"/>
      <c r="J199" s="20"/>
      <c r="K199" s="20"/>
    </row>
    <row r="200" spans="1:11">
      <c r="A200" s="6">
        <v>15</v>
      </c>
      <c r="B200" s="6">
        <v>2</v>
      </c>
      <c r="C200" s="6" t="s">
        <v>2598</v>
      </c>
      <c r="D200" s="6">
        <v>24269210</v>
      </c>
      <c r="E200" s="6">
        <v>24279095</v>
      </c>
      <c r="F200" s="7">
        <v>9886</v>
      </c>
      <c r="G200" s="46"/>
      <c r="J200" s="46"/>
      <c r="K200" s="16"/>
    </row>
    <row r="201" spans="1:11">
      <c r="A201" s="6">
        <v>15</v>
      </c>
      <c r="B201" s="6">
        <v>3</v>
      </c>
      <c r="C201" s="6" t="s">
        <v>2599</v>
      </c>
      <c r="D201" s="6">
        <v>34813351</v>
      </c>
      <c r="E201" s="6">
        <v>34827063</v>
      </c>
      <c r="F201" s="7">
        <v>13713</v>
      </c>
      <c r="G201" s="46"/>
      <c r="J201" s="46"/>
      <c r="K201" s="16"/>
    </row>
    <row r="202" spans="1:11">
      <c r="A202" s="6">
        <v>15</v>
      </c>
      <c r="B202" s="6">
        <v>4</v>
      </c>
      <c r="C202" s="6" t="s">
        <v>2600</v>
      </c>
      <c r="D202" s="6">
        <v>41590243</v>
      </c>
      <c r="E202" s="6">
        <v>41601181</v>
      </c>
      <c r="F202" s="7">
        <v>10939</v>
      </c>
      <c r="G202" s="46"/>
      <c r="J202" s="46"/>
      <c r="K202" s="16"/>
    </row>
    <row r="203" spans="1:11">
      <c r="A203" s="6">
        <v>15</v>
      </c>
      <c r="B203" s="6">
        <v>5</v>
      </c>
      <c r="C203" s="6" t="s">
        <v>2601</v>
      </c>
      <c r="D203" s="6">
        <v>43029219</v>
      </c>
      <c r="E203" s="6">
        <v>43039793</v>
      </c>
      <c r="F203" s="7">
        <v>10575</v>
      </c>
      <c r="G203" s="46"/>
      <c r="J203" s="46"/>
      <c r="K203" s="16"/>
    </row>
    <row r="204" spans="1:11">
      <c r="A204" s="6">
        <v>15</v>
      </c>
      <c r="B204" s="6">
        <v>6</v>
      </c>
      <c r="C204" s="6" t="s">
        <v>2602</v>
      </c>
      <c r="D204" s="6">
        <v>51538199</v>
      </c>
      <c r="E204" s="6">
        <v>51600225</v>
      </c>
      <c r="F204" s="26">
        <v>62027</v>
      </c>
      <c r="G204" s="46"/>
      <c r="J204" s="46"/>
      <c r="K204" s="16"/>
    </row>
    <row r="205" spans="1:11">
      <c r="A205" s="6">
        <v>15</v>
      </c>
      <c r="B205" s="6">
        <v>7</v>
      </c>
      <c r="C205" s="6" t="s">
        <v>2603</v>
      </c>
      <c r="D205" s="6">
        <v>62496215</v>
      </c>
      <c r="E205" s="6">
        <v>62573211</v>
      </c>
      <c r="F205" s="7">
        <v>76997</v>
      </c>
      <c r="G205" s="46"/>
      <c r="J205" s="46"/>
      <c r="K205" s="16"/>
    </row>
    <row r="206" spans="1:11">
      <c r="A206" s="6">
        <v>15</v>
      </c>
      <c r="B206" s="6">
        <v>8</v>
      </c>
      <c r="C206" s="6" t="s">
        <v>2604</v>
      </c>
      <c r="D206" s="6">
        <v>78286190</v>
      </c>
      <c r="E206" s="6">
        <v>78294080</v>
      </c>
      <c r="F206" s="7">
        <v>7891</v>
      </c>
      <c r="G206" s="46"/>
      <c r="J206" s="46"/>
      <c r="K206" s="16"/>
    </row>
    <row r="207" spans="1:11">
      <c r="A207" s="6">
        <v>15</v>
      </c>
      <c r="B207" s="6">
        <v>9</v>
      </c>
      <c r="C207" s="6" t="s">
        <v>2605</v>
      </c>
      <c r="D207" s="6">
        <v>79022376</v>
      </c>
      <c r="E207" s="6">
        <v>79033249</v>
      </c>
      <c r="F207" s="7">
        <v>10874</v>
      </c>
      <c r="G207" s="46"/>
      <c r="J207" s="46"/>
      <c r="K207" s="16"/>
    </row>
    <row r="208" spans="1:11">
      <c r="A208" s="6">
        <v>15</v>
      </c>
      <c r="B208" s="6">
        <v>10</v>
      </c>
      <c r="C208" s="6" t="s">
        <v>2606</v>
      </c>
      <c r="D208" s="6">
        <v>83136817</v>
      </c>
      <c r="E208" s="6">
        <v>83149524</v>
      </c>
      <c r="F208" s="7">
        <v>12708</v>
      </c>
      <c r="J208" s="18"/>
      <c r="K208" s="18"/>
    </row>
    <row r="209" spans="1:11">
      <c r="A209" s="6">
        <v>15</v>
      </c>
      <c r="B209" s="6">
        <v>11</v>
      </c>
      <c r="C209" s="6" t="s">
        <v>2607</v>
      </c>
      <c r="D209" s="6">
        <v>89736386</v>
      </c>
      <c r="E209" s="6">
        <v>89749195</v>
      </c>
      <c r="F209" s="7">
        <v>12810</v>
      </c>
      <c r="J209" s="18"/>
      <c r="K209" s="18"/>
    </row>
    <row r="210" spans="1:11">
      <c r="A210" s="6">
        <v>15</v>
      </c>
      <c r="B210" s="6">
        <v>12</v>
      </c>
      <c r="C210" s="6" t="s">
        <v>2608</v>
      </c>
      <c r="D210" s="6">
        <v>91825325</v>
      </c>
      <c r="E210" s="6">
        <v>91849238</v>
      </c>
      <c r="F210" s="7">
        <v>23914</v>
      </c>
      <c r="J210" s="18"/>
      <c r="K210" s="18"/>
    </row>
    <row r="211" spans="1:11">
      <c r="A211" s="6">
        <v>15</v>
      </c>
      <c r="B211" s="6">
        <v>13</v>
      </c>
      <c r="C211" s="6" t="s">
        <v>2609</v>
      </c>
      <c r="D211" s="6">
        <v>93107558</v>
      </c>
      <c r="E211" s="6">
        <v>93166250</v>
      </c>
      <c r="F211" s="7">
        <v>58693</v>
      </c>
    </row>
    <row r="212" spans="1:11">
      <c r="A212" s="6">
        <v>15</v>
      </c>
      <c r="B212" s="6">
        <v>14</v>
      </c>
      <c r="C212" s="6" t="s">
        <v>2610</v>
      </c>
      <c r="D212" s="6">
        <v>100325260</v>
      </c>
      <c r="E212" s="6">
        <v>100346153</v>
      </c>
      <c r="F212" s="26">
        <v>20894</v>
      </c>
    </row>
    <row r="213" spans="1:11">
      <c r="A213" s="6">
        <v>15</v>
      </c>
      <c r="B213" s="6">
        <v>15</v>
      </c>
      <c r="C213" s="6" t="s">
        <v>2611</v>
      </c>
      <c r="D213" s="6">
        <v>102283211</v>
      </c>
      <c r="E213" s="6">
        <v>102327192</v>
      </c>
      <c r="F213" s="7">
        <v>43982</v>
      </c>
    </row>
    <row r="214" spans="1:11">
      <c r="A214" s="20">
        <v>16</v>
      </c>
      <c r="B214" s="20">
        <v>1</v>
      </c>
      <c r="C214" s="33" t="s">
        <v>2612</v>
      </c>
      <c r="D214" s="20">
        <v>1721787</v>
      </c>
      <c r="E214" s="20">
        <v>1730027</v>
      </c>
      <c r="F214" s="22">
        <v>8241</v>
      </c>
      <c r="G214" s="20"/>
      <c r="H214" s="20"/>
      <c r="I214" s="20"/>
      <c r="J214" s="20"/>
      <c r="K214" s="20"/>
    </row>
    <row r="215" spans="1:11">
      <c r="A215" s="6">
        <v>16</v>
      </c>
      <c r="B215" s="6">
        <v>2</v>
      </c>
      <c r="C215" s="19" t="s">
        <v>2613</v>
      </c>
      <c r="D215" s="6">
        <v>2811804</v>
      </c>
      <c r="E215" s="6">
        <v>2818587</v>
      </c>
      <c r="F215" s="7">
        <v>6784</v>
      </c>
      <c r="G215" s="46"/>
    </row>
    <row r="216" spans="1:11">
      <c r="A216" s="6">
        <v>16</v>
      </c>
      <c r="B216" s="6">
        <v>3</v>
      </c>
      <c r="C216" s="19" t="s">
        <v>2614</v>
      </c>
      <c r="D216" s="6">
        <v>21513376</v>
      </c>
      <c r="E216" s="6">
        <v>21530322</v>
      </c>
      <c r="F216" s="7">
        <v>16947</v>
      </c>
      <c r="G216" s="46"/>
    </row>
    <row r="217" spans="1:11">
      <c r="A217" s="6">
        <v>16</v>
      </c>
      <c r="B217" s="6">
        <v>4</v>
      </c>
      <c r="C217" s="19" t="s">
        <v>2615</v>
      </c>
      <c r="D217" s="6">
        <v>23677355</v>
      </c>
      <c r="E217" s="6">
        <v>23690204</v>
      </c>
      <c r="F217" s="7">
        <v>12850</v>
      </c>
      <c r="G217" s="46"/>
    </row>
    <row r="218" spans="1:11">
      <c r="A218" s="6">
        <v>16</v>
      </c>
      <c r="B218" s="6">
        <v>5</v>
      </c>
      <c r="C218" s="19" t="s">
        <v>2616</v>
      </c>
      <c r="D218" s="6">
        <v>28381362</v>
      </c>
      <c r="E218" s="6">
        <v>28391348</v>
      </c>
      <c r="F218" s="7">
        <v>9987</v>
      </c>
      <c r="G218" s="46"/>
    </row>
    <row r="219" spans="1:11">
      <c r="A219" s="6">
        <v>16</v>
      </c>
      <c r="B219" s="6">
        <v>6</v>
      </c>
      <c r="C219" s="19" t="s">
        <v>2617</v>
      </c>
      <c r="D219" s="6">
        <v>29143357</v>
      </c>
      <c r="E219" s="6">
        <v>29174280</v>
      </c>
      <c r="F219" s="26">
        <v>30924</v>
      </c>
      <c r="G219" s="46"/>
    </row>
    <row r="220" spans="1:11">
      <c r="A220" s="6">
        <v>16</v>
      </c>
      <c r="B220" s="6">
        <v>7</v>
      </c>
      <c r="C220" s="19" t="s">
        <v>2618</v>
      </c>
      <c r="D220" s="6">
        <v>30617352</v>
      </c>
      <c r="E220" s="6">
        <v>30632147</v>
      </c>
      <c r="F220" s="7">
        <v>14796</v>
      </c>
      <c r="G220" s="46"/>
    </row>
    <row r="221" spans="1:11">
      <c r="A221" s="6">
        <v>16</v>
      </c>
      <c r="B221" s="6">
        <v>8</v>
      </c>
      <c r="C221" s="19" t="s">
        <v>2619</v>
      </c>
      <c r="D221" s="6">
        <v>31083339</v>
      </c>
      <c r="E221" s="6">
        <v>31095335</v>
      </c>
      <c r="F221" s="7">
        <v>11997</v>
      </c>
      <c r="G221" s="46"/>
    </row>
    <row r="222" spans="1:11">
      <c r="A222" s="6">
        <v>16</v>
      </c>
      <c r="B222" s="6">
        <v>9</v>
      </c>
      <c r="C222" s="19" t="s">
        <v>2620</v>
      </c>
      <c r="D222" s="6">
        <v>66647926</v>
      </c>
      <c r="E222" s="6">
        <v>66658617</v>
      </c>
      <c r="F222" s="7">
        <v>10692</v>
      </c>
      <c r="G222" s="46"/>
    </row>
    <row r="223" spans="1:11">
      <c r="A223" s="6">
        <v>16</v>
      </c>
      <c r="B223" s="6">
        <v>10</v>
      </c>
      <c r="C223" s="19" t="s">
        <v>2621</v>
      </c>
      <c r="D223" s="6">
        <v>68530944</v>
      </c>
      <c r="E223" s="6">
        <v>68543883</v>
      </c>
      <c r="F223" s="7">
        <v>12940</v>
      </c>
    </row>
    <row r="224" spans="1:11">
      <c r="A224" s="6">
        <v>16</v>
      </c>
      <c r="B224" s="6">
        <v>11</v>
      </c>
      <c r="C224" s="19" t="s">
        <v>2622</v>
      </c>
      <c r="D224" s="6">
        <v>70187904</v>
      </c>
      <c r="E224" s="6">
        <v>70198927</v>
      </c>
      <c r="F224" s="7">
        <v>11024</v>
      </c>
    </row>
    <row r="225" spans="1:11">
      <c r="A225" s="6">
        <v>16</v>
      </c>
      <c r="B225" s="6">
        <v>12</v>
      </c>
      <c r="C225" s="19" t="s">
        <v>2623</v>
      </c>
      <c r="D225" s="6">
        <v>71881975</v>
      </c>
      <c r="E225" s="6">
        <v>71892663</v>
      </c>
      <c r="F225" s="7">
        <v>10689</v>
      </c>
    </row>
    <row r="226" spans="1:11">
      <c r="A226" s="6">
        <v>16</v>
      </c>
      <c r="B226" s="6">
        <v>13</v>
      </c>
      <c r="C226" s="19" t="s">
        <v>2624</v>
      </c>
      <c r="D226" s="6">
        <v>89291521</v>
      </c>
      <c r="E226" s="6">
        <v>89301383</v>
      </c>
      <c r="F226" s="7">
        <v>9863</v>
      </c>
    </row>
    <row r="227" spans="1:11">
      <c r="A227" s="20">
        <v>17</v>
      </c>
      <c r="B227" s="20">
        <v>1</v>
      </c>
      <c r="C227" s="33" t="s">
        <v>2625</v>
      </c>
      <c r="D227" s="20">
        <v>7231762</v>
      </c>
      <c r="E227" s="20">
        <v>7239463</v>
      </c>
      <c r="F227" s="22">
        <v>7702</v>
      </c>
      <c r="G227" s="20"/>
      <c r="H227" s="20"/>
      <c r="I227" s="20"/>
      <c r="J227" s="20"/>
      <c r="K227" s="20"/>
    </row>
    <row r="228" spans="1:11">
      <c r="A228" s="6">
        <v>17</v>
      </c>
      <c r="B228" s="6">
        <v>2</v>
      </c>
      <c r="C228" s="19" t="s">
        <v>2626</v>
      </c>
      <c r="D228" s="6">
        <v>18216209</v>
      </c>
      <c r="E228" s="6">
        <v>18232206</v>
      </c>
      <c r="F228" s="7">
        <v>15998</v>
      </c>
      <c r="G228" s="46"/>
      <c r="J228" s="46"/>
      <c r="K228" s="34"/>
    </row>
    <row r="229" spans="1:11">
      <c r="A229" s="6">
        <v>17</v>
      </c>
      <c r="B229" s="6">
        <v>3</v>
      </c>
      <c r="C229" s="19" t="s">
        <v>2627</v>
      </c>
      <c r="D229" s="6">
        <v>20886340</v>
      </c>
      <c r="E229" s="6">
        <v>20912316</v>
      </c>
      <c r="F229" s="7">
        <v>25977</v>
      </c>
      <c r="G229" s="46"/>
      <c r="J229" s="46"/>
      <c r="K229" s="34"/>
    </row>
    <row r="230" spans="1:11">
      <c r="A230" s="6">
        <v>17</v>
      </c>
      <c r="B230" s="6">
        <v>4</v>
      </c>
      <c r="C230" s="19" t="s">
        <v>2628</v>
      </c>
      <c r="D230" s="6">
        <v>21432280</v>
      </c>
      <c r="E230" s="6">
        <v>21441204</v>
      </c>
      <c r="F230" s="7">
        <v>8925</v>
      </c>
      <c r="G230" s="46"/>
      <c r="J230" s="46"/>
      <c r="K230" s="34"/>
    </row>
    <row r="231" spans="1:11">
      <c r="A231" s="6">
        <v>17</v>
      </c>
      <c r="B231" s="6">
        <v>5</v>
      </c>
      <c r="C231" s="19" t="s">
        <v>2629</v>
      </c>
      <c r="D231" s="23" t="s">
        <v>2630</v>
      </c>
      <c r="E231" s="23" t="s">
        <v>2631</v>
      </c>
      <c r="F231" s="7">
        <v>19722</v>
      </c>
      <c r="G231" s="46"/>
      <c r="J231" s="46"/>
      <c r="K231" s="34"/>
    </row>
    <row r="232" spans="1:11">
      <c r="A232" s="6">
        <v>17</v>
      </c>
      <c r="B232" s="6">
        <v>6</v>
      </c>
      <c r="C232" s="19" t="s">
        <v>2632</v>
      </c>
      <c r="D232" s="23" t="s">
        <v>2633</v>
      </c>
      <c r="E232" s="23" t="s">
        <v>2634</v>
      </c>
      <c r="F232" s="47">
        <v>11997</v>
      </c>
      <c r="G232" s="46"/>
      <c r="J232" s="46"/>
      <c r="K232" s="34"/>
    </row>
    <row r="233" spans="1:11">
      <c r="A233" s="6">
        <v>17</v>
      </c>
      <c r="B233" s="6">
        <v>7</v>
      </c>
      <c r="C233" s="19" t="s">
        <v>2635</v>
      </c>
      <c r="D233" s="23" t="s">
        <v>2636</v>
      </c>
      <c r="E233" s="23" t="s">
        <v>2637</v>
      </c>
      <c r="F233" s="7">
        <v>19159</v>
      </c>
      <c r="G233" s="46"/>
      <c r="J233" s="46"/>
      <c r="K233" s="34"/>
    </row>
    <row r="234" spans="1:11">
      <c r="A234" s="6">
        <v>17</v>
      </c>
      <c r="B234" s="6">
        <v>8</v>
      </c>
      <c r="C234" s="19" t="s">
        <v>2638</v>
      </c>
      <c r="D234" s="23" t="s">
        <v>2639</v>
      </c>
      <c r="E234" s="23" t="s">
        <v>2640</v>
      </c>
      <c r="F234" s="7">
        <v>10503</v>
      </c>
      <c r="G234" s="46"/>
      <c r="J234" s="46"/>
      <c r="K234" s="34"/>
    </row>
    <row r="235" spans="1:11">
      <c r="A235" s="6">
        <v>17</v>
      </c>
      <c r="B235" s="6">
        <v>9</v>
      </c>
      <c r="C235" s="19" t="s">
        <v>2641</v>
      </c>
      <c r="D235" s="23" t="s">
        <v>2642</v>
      </c>
      <c r="E235" s="23" t="s">
        <v>2643</v>
      </c>
      <c r="F235" s="7">
        <v>8985</v>
      </c>
      <c r="G235" s="46"/>
      <c r="J235" s="46"/>
      <c r="K235" s="34"/>
    </row>
    <row r="236" spans="1:11">
      <c r="A236" s="6">
        <v>17</v>
      </c>
      <c r="B236" s="6">
        <v>10</v>
      </c>
      <c r="C236" s="19" t="s">
        <v>2644</v>
      </c>
      <c r="D236" s="23" t="s">
        <v>2645</v>
      </c>
      <c r="E236" s="23" t="s">
        <v>2646</v>
      </c>
      <c r="F236" s="7">
        <v>17985</v>
      </c>
      <c r="J236" s="18"/>
      <c r="K236" s="18"/>
    </row>
    <row r="237" spans="1:11">
      <c r="A237" s="6">
        <v>17</v>
      </c>
      <c r="B237" s="6">
        <v>11</v>
      </c>
      <c r="C237" s="19" t="s">
        <v>2647</v>
      </c>
      <c r="D237" s="23" t="s">
        <v>2648</v>
      </c>
      <c r="E237" s="23" t="s">
        <v>2649</v>
      </c>
      <c r="F237" s="7">
        <v>7362</v>
      </c>
      <c r="J237" s="18"/>
      <c r="K237" s="18"/>
    </row>
    <row r="238" spans="1:11">
      <c r="A238" s="6">
        <v>17</v>
      </c>
      <c r="B238" s="6">
        <v>12</v>
      </c>
      <c r="C238" s="19" t="s">
        <v>2650</v>
      </c>
      <c r="D238" s="23" t="s">
        <v>2651</v>
      </c>
      <c r="E238" s="23" t="s">
        <v>2652</v>
      </c>
      <c r="F238" s="7">
        <v>5778</v>
      </c>
      <c r="J238" s="18"/>
      <c r="K238" s="18"/>
    </row>
    <row r="239" spans="1:11">
      <c r="A239" s="6">
        <v>17</v>
      </c>
      <c r="B239" s="6">
        <v>13</v>
      </c>
      <c r="C239" s="19" t="s">
        <v>2653</v>
      </c>
      <c r="D239" s="23" t="s">
        <v>2654</v>
      </c>
      <c r="E239" s="23" t="s">
        <v>2655</v>
      </c>
      <c r="F239" s="7">
        <v>8992</v>
      </c>
      <c r="J239" s="18"/>
      <c r="K239" s="18"/>
    </row>
    <row r="240" spans="1:11">
      <c r="A240" s="6">
        <v>17</v>
      </c>
      <c r="B240" s="6">
        <v>14</v>
      </c>
      <c r="C240" s="6" t="s">
        <v>2656</v>
      </c>
      <c r="D240" s="23" t="s">
        <v>2657</v>
      </c>
      <c r="E240" s="23" t="s">
        <v>2658</v>
      </c>
      <c r="F240" s="26">
        <v>17900</v>
      </c>
    </row>
    <row r="241" spans="1:11">
      <c r="A241" s="6">
        <v>17</v>
      </c>
      <c r="B241" s="6">
        <v>15</v>
      </c>
      <c r="C241" s="6" t="s">
        <v>2659</v>
      </c>
      <c r="D241" s="23" t="s">
        <v>2660</v>
      </c>
      <c r="E241" s="23" t="s">
        <v>2661</v>
      </c>
      <c r="F241" s="7">
        <v>12874</v>
      </c>
    </row>
    <row r="242" spans="1:11">
      <c r="A242" s="6">
        <v>17</v>
      </c>
      <c r="B242" s="6">
        <v>16</v>
      </c>
      <c r="C242" s="6" t="s">
        <v>2662</v>
      </c>
      <c r="D242" s="23" t="s">
        <v>2663</v>
      </c>
      <c r="E242" s="23" t="s">
        <v>2664</v>
      </c>
      <c r="F242" s="7">
        <v>7584</v>
      </c>
    </row>
    <row r="243" spans="1:11">
      <c r="A243" s="6">
        <v>17</v>
      </c>
      <c r="B243" s="6">
        <v>17</v>
      </c>
      <c r="C243" s="6" t="s">
        <v>2665</v>
      </c>
      <c r="D243" s="23" t="s">
        <v>2666</v>
      </c>
      <c r="E243" s="23" t="s">
        <v>2667</v>
      </c>
      <c r="F243" s="7">
        <v>7887</v>
      </c>
    </row>
    <row r="244" spans="1:11">
      <c r="A244" s="6">
        <v>17</v>
      </c>
      <c r="B244" s="6">
        <v>18</v>
      </c>
      <c r="C244" s="6" t="s">
        <v>2668</v>
      </c>
      <c r="D244" s="23" t="s">
        <v>2669</v>
      </c>
      <c r="E244" s="23" t="s">
        <v>2670</v>
      </c>
      <c r="F244" s="7">
        <v>8634</v>
      </c>
    </row>
    <row r="245" spans="1:11">
      <c r="A245" s="6">
        <v>17</v>
      </c>
      <c r="B245" s="6">
        <v>19</v>
      </c>
      <c r="C245" s="6" t="s">
        <v>2671</v>
      </c>
      <c r="D245" s="23" t="s">
        <v>2672</v>
      </c>
      <c r="E245" s="23" t="s">
        <v>2673</v>
      </c>
      <c r="F245" s="7">
        <v>8026</v>
      </c>
    </row>
    <row r="246" spans="1:11">
      <c r="A246" s="6">
        <v>17</v>
      </c>
      <c r="B246" s="6">
        <v>20</v>
      </c>
      <c r="C246" s="6" t="s">
        <v>2674</v>
      </c>
      <c r="D246" s="23" t="s">
        <v>2675</v>
      </c>
      <c r="E246" s="23" t="s">
        <v>2676</v>
      </c>
      <c r="F246" s="7">
        <v>10909</v>
      </c>
    </row>
    <row r="247" spans="1:11">
      <c r="A247" s="6">
        <v>17</v>
      </c>
      <c r="B247" s="6">
        <v>21</v>
      </c>
      <c r="C247" s="6" t="s">
        <v>2677</v>
      </c>
      <c r="D247" s="23" t="s">
        <v>2678</v>
      </c>
      <c r="E247" s="23" t="s">
        <v>2679</v>
      </c>
      <c r="F247" s="7">
        <v>10835</v>
      </c>
    </row>
    <row r="248" spans="1:11">
      <c r="A248" s="20">
        <v>18</v>
      </c>
      <c r="B248" s="33">
        <v>1</v>
      </c>
      <c r="C248" s="33" t="s">
        <v>2680</v>
      </c>
      <c r="D248" s="21" t="s">
        <v>2681</v>
      </c>
      <c r="E248" s="21">
        <v>6929859</v>
      </c>
      <c r="F248" s="22">
        <v>5569</v>
      </c>
      <c r="G248" s="48"/>
      <c r="H248" s="20"/>
      <c r="I248" s="20"/>
      <c r="J248" s="20"/>
      <c r="K248" s="20"/>
    </row>
    <row r="249" spans="1:11">
      <c r="A249" s="6">
        <v>18</v>
      </c>
      <c r="B249" s="6">
        <v>2</v>
      </c>
      <c r="C249" s="19" t="s">
        <v>2682</v>
      </c>
      <c r="D249" s="23" t="s">
        <v>2683</v>
      </c>
      <c r="E249" s="23" t="s">
        <v>2684</v>
      </c>
      <c r="F249" s="6">
        <v>65786</v>
      </c>
      <c r="G249" s="49"/>
      <c r="J249" s="46"/>
      <c r="K249" s="25"/>
    </row>
    <row r="250" spans="1:11">
      <c r="A250" s="6">
        <v>18</v>
      </c>
      <c r="B250" s="6">
        <v>3</v>
      </c>
      <c r="C250" s="19" t="s">
        <v>2685</v>
      </c>
      <c r="D250" s="23" t="s">
        <v>2686</v>
      </c>
      <c r="E250" s="23" t="s">
        <v>2687</v>
      </c>
      <c r="F250" s="6">
        <v>8938</v>
      </c>
      <c r="G250" s="49"/>
      <c r="J250" s="46"/>
      <c r="K250" s="25"/>
    </row>
    <row r="251" spans="1:11">
      <c r="A251" s="6">
        <v>18</v>
      </c>
      <c r="B251" s="6">
        <v>4</v>
      </c>
      <c r="C251" s="19" t="s">
        <v>2688</v>
      </c>
      <c r="D251" s="23" t="s">
        <v>2689</v>
      </c>
      <c r="E251" s="23" t="s">
        <v>2690</v>
      </c>
      <c r="F251" s="6">
        <v>8592</v>
      </c>
      <c r="G251" s="49"/>
      <c r="J251" s="46"/>
      <c r="K251" s="25"/>
    </row>
    <row r="252" spans="1:11">
      <c r="A252" s="20">
        <v>19</v>
      </c>
      <c r="B252" s="20">
        <v>1</v>
      </c>
      <c r="C252" s="33" t="s">
        <v>2691</v>
      </c>
      <c r="D252" s="21" t="s">
        <v>2692</v>
      </c>
      <c r="E252" s="21" t="s">
        <v>2693</v>
      </c>
      <c r="F252" s="22">
        <v>34549</v>
      </c>
      <c r="G252" s="20"/>
      <c r="H252" s="20"/>
      <c r="I252" s="20"/>
      <c r="J252" s="20"/>
      <c r="K252" s="20"/>
    </row>
    <row r="253" spans="1:11">
      <c r="A253" s="6">
        <v>19</v>
      </c>
      <c r="B253" s="6">
        <v>2</v>
      </c>
      <c r="C253" s="19" t="s">
        <v>2694</v>
      </c>
      <c r="D253" s="23" t="s">
        <v>2695</v>
      </c>
      <c r="E253" s="23" t="s">
        <v>2696</v>
      </c>
      <c r="F253" s="7">
        <v>20993</v>
      </c>
      <c r="G253" s="46"/>
      <c r="J253" s="46"/>
      <c r="K253" s="34"/>
    </row>
    <row r="254" spans="1:11">
      <c r="A254" s="6">
        <v>19</v>
      </c>
      <c r="B254" s="6">
        <v>3</v>
      </c>
      <c r="C254" s="19" t="s">
        <v>2697</v>
      </c>
      <c r="D254" s="23" t="s">
        <v>2698</v>
      </c>
      <c r="E254" s="23" t="s">
        <v>2699</v>
      </c>
      <c r="F254" s="7">
        <v>6775</v>
      </c>
      <c r="G254" s="46"/>
      <c r="J254" s="46"/>
      <c r="K254" s="34"/>
    </row>
    <row r="255" spans="1:11">
      <c r="A255" s="6">
        <v>19</v>
      </c>
      <c r="B255" s="6">
        <v>4</v>
      </c>
      <c r="C255" s="19" t="s">
        <v>2700</v>
      </c>
      <c r="D255" s="23" t="s">
        <v>2701</v>
      </c>
      <c r="E255" s="23" t="s">
        <v>2702</v>
      </c>
      <c r="F255" s="7">
        <v>10909</v>
      </c>
      <c r="G255" s="46"/>
      <c r="J255" s="46"/>
      <c r="K255" s="34"/>
    </row>
    <row r="256" spans="1:11">
      <c r="A256" s="6">
        <v>19</v>
      </c>
      <c r="B256" s="6">
        <v>5</v>
      </c>
      <c r="C256" s="19" t="s">
        <v>2703</v>
      </c>
      <c r="D256" s="23" t="s">
        <v>2704</v>
      </c>
      <c r="E256" s="23" t="s">
        <v>2705</v>
      </c>
      <c r="F256" s="7">
        <v>14001</v>
      </c>
      <c r="G256" s="46"/>
      <c r="J256" s="46"/>
      <c r="K256" s="34"/>
    </row>
    <row r="257" spans="1:12">
      <c r="A257" s="6">
        <v>19</v>
      </c>
      <c r="B257" s="6">
        <v>6</v>
      </c>
      <c r="C257" s="19" t="s">
        <v>2706</v>
      </c>
      <c r="D257" s="23" t="s">
        <v>2707</v>
      </c>
      <c r="E257" s="23" t="s">
        <v>2708</v>
      </c>
      <c r="F257" s="26">
        <v>10412</v>
      </c>
      <c r="G257" s="46"/>
      <c r="J257" s="46"/>
      <c r="K257" s="34"/>
    </row>
    <row r="258" spans="1:12">
      <c r="A258" s="6">
        <v>19</v>
      </c>
      <c r="B258" s="6">
        <v>7</v>
      </c>
      <c r="C258" s="19" t="s">
        <v>2709</v>
      </c>
      <c r="D258" s="23" t="s">
        <v>2710</v>
      </c>
      <c r="E258" s="23" t="s">
        <v>2711</v>
      </c>
      <c r="F258" s="7">
        <v>12921</v>
      </c>
      <c r="G258" s="46"/>
      <c r="J258" s="46"/>
      <c r="K258" s="34"/>
    </row>
    <row r="259" spans="1:12">
      <c r="A259" s="6">
        <v>19</v>
      </c>
      <c r="B259" s="6">
        <v>8</v>
      </c>
      <c r="C259" s="19" t="s">
        <v>2712</v>
      </c>
      <c r="D259" s="23" t="s">
        <v>2713</v>
      </c>
      <c r="E259" s="23" t="s">
        <v>2714</v>
      </c>
      <c r="F259" s="7">
        <v>11830</v>
      </c>
      <c r="G259" s="46"/>
      <c r="J259" s="46"/>
      <c r="K259" s="34"/>
    </row>
    <row r="260" spans="1:12">
      <c r="A260" s="6">
        <v>19</v>
      </c>
      <c r="B260" s="6">
        <v>9</v>
      </c>
      <c r="C260" s="19" t="s">
        <v>2715</v>
      </c>
      <c r="D260" s="23" t="s">
        <v>2716</v>
      </c>
      <c r="E260" s="23" t="s">
        <v>2717</v>
      </c>
      <c r="F260" s="7">
        <v>7006</v>
      </c>
      <c r="G260" s="46"/>
      <c r="J260" s="46"/>
      <c r="K260" s="34"/>
    </row>
    <row r="261" spans="1:12">
      <c r="A261" s="6">
        <v>19</v>
      </c>
      <c r="B261" s="6">
        <v>10</v>
      </c>
      <c r="C261" s="19" t="s">
        <v>2718</v>
      </c>
      <c r="D261" s="23" t="s">
        <v>2719</v>
      </c>
      <c r="E261" s="23" t="s">
        <v>2720</v>
      </c>
      <c r="F261" s="7">
        <v>13023</v>
      </c>
      <c r="J261" s="18"/>
      <c r="K261" s="18"/>
    </row>
    <row r="262" spans="1:12">
      <c r="A262" s="20">
        <v>20</v>
      </c>
      <c r="B262" s="33">
        <v>1</v>
      </c>
      <c r="C262" s="20" t="s">
        <v>2721</v>
      </c>
      <c r="D262" s="21" t="s">
        <v>2722</v>
      </c>
      <c r="E262" s="21">
        <v>2129142</v>
      </c>
      <c r="F262" s="20">
        <v>6350</v>
      </c>
      <c r="G262" s="20"/>
      <c r="H262" s="20"/>
      <c r="I262" s="20"/>
      <c r="J262" s="20"/>
      <c r="K262" s="27"/>
    </row>
    <row r="263" spans="1:12">
      <c r="A263" s="6">
        <v>20</v>
      </c>
      <c r="B263" s="6">
        <v>2</v>
      </c>
      <c r="C263" s="6" t="s">
        <v>2723</v>
      </c>
      <c r="D263" s="23" t="s">
        <v>2724</v>
      </c>
      <c r="E263" s="23">
        <v>5179628</v>
      </c>
      <c r="F263" s="6">
        <v>7952</v>
      </c>
      <c r="K263" s="18"/>
    </row>
    <row r="264" spans="1:12">
      <c r="A264" s="6">
        <v>20</v>
      </c>
      <c r="B264" s="6">
        <v>3</v>
      </c>
      <c r="C264" s="6" t="s">
        <v>2725</v>
      </c>
      <c r="D264" s="23" t="s">
        <v>2726</v>
      </c>
      <c r="E264" s="23">
        <v>5486585</v>
      </c>
      <c r="F264" s="7">
        <v>12614</v>
      </c>
      <c r="K264" s="18"/>
    </row>
    <row r="265" spans="1:12">
      <c r="A265" s="6">
        <v>20</v>
      </c>
      <c r="B265" s="6">
        <v>4</v>
      </c>
      <c r="C265" s="6" t="s">
        <v>2727</v>
      </c>
      <c r="D265" s="23" t="s">
        <v>2728</v>
      </c>
      <c r="E265" s="23" t="s">
        <v>2729</v>
      </c>
      <c r="F265" s="7">
        <v>8765</v>
      </c>
    </row>
    <row r="266" spans="1:12">
      <c r="A266" s="6">
        <v>20</v>
      </c>
      <c r="B266" s="6">
        <v>5</v>
      </c>
      <c r="C266" s="6" t="s">
        <v>2730</v>
      </c>
      <c r="D266" s="23" t="s">
        <v>2731</v>
      </c>
      <c r="E266" s="23" t="s">
        <v>2732</v>
      </c>
      <c r="F266" s="7">
        <v>12918</v>
      </c>
      <c r="K266" s="18"/>
    </row>
    <row r="267" spans="1:12">
      <c r="A267" s="6">
        <v>20</v>
      </c>
      <c r="B267" s="6">
        <v>6</v>
      </c>
      <c r="C267" s="6" t="s">
        <v>2733</v>
      </c>
      <c r="D267" s="23" t="s">
        <v>2734</v>
      </c>
      <c r="E267" s="23" t="s">
        <v>2735</v>
      </c>
      <c r="F267" s="26">
        <v>7811</v>
      </c>
      <c r="K267" s="18"/>
    </row>
    <row r="268" spans="1:12">
      <c r="A268" s="6">
        <v>20</v>
      </c>
      <c r="B268" s="6">
        <v>7</v>
      </c>
      <c r="C268" s="6" t="s">
        <v>2736</v>
      </c>
      <c r="D268" s="23" t="s">
        <v>2737</v>
      </c>
      <c r="E268" s="23" t="s">
        <v>2738</v>
      </c>
      <c r="F268" s="7">
        <v>7414</v>
      </c>
      <c r="K268" s="18"/>
    </row>
    <row r="269" spans="1:12">
      <c r="A269" s="20">
        <v>21</v>
      </c>
      <c r="B269" s="20">
        <v>1</v>
      </c>
      <c r="C269" s="20" t="s">
        <v>2739</v>
      </c>
      <c r="D269" s="21" t="s">
        <v>2740</v>
      </c>
      <c r="E269" s="21" t="s">
        <v>2741</v>
      </c>
      <c r="F269" s="22">
        <v>34025</v>
      </c>
      <c r="G269" s="22"/>
      <c r="H269" s="20"/>
      <c r="I269" s="20"/>
      <c r="J269" s="22"/>
      <c r="K269" s="22"/>
      <c r="L269" s="7"/>
    </row>
    <row r="270" spans="1:12">
      <c r="A270" s="6">
        <v>22</v>
      </c>
      <c r="B270" s="6">
        <v>1</v>
      </c>
      <c r="C270" s="50" t="s">
        <v>2742</v>
      </c>
      <c r="D270" s="23" t="s">
        <v>2743</v>
      </c>
      <c r="E270" s="23" t="s">
        <v>2744</v>
      </c>
      <c r="F270" s="51">
        <v>8958</v>
      </c>
      <c r="G270" s="51"/>
      <c r="J270" s="51"/>
      <c r="K270" s="51"/>
    </row>
    <row r="271" spans="1:12">
      <c r="A271" s="6">
        <v>22</v>
      </c>
      <c r="B271" s="6">
        <v>2</v>
      </c>
      <c r="C271" s="50" t="s">
        <v>2745</v>
      </c>
      <c r="D271" s="23" t="s">
        <v>2746</v>
      </c>
      <c r="E271" s="23" t="s">
        <v>2747</v>
      </c>
      <c r="F271" s="51">
        <v>7969</v>
      </c>
      <c r="G271" s="51"/>
      <c r="J271" s="51"/>
      <c r="K271" s="51"/>
    </row>
    <row r="272" spans="1:12">
      <c r="A272" s="6">
        <v>22</v>
      </c>
      <c r="B272" s="6">
        <v>3</v>
      </c>
      <c r="C272" s="50" t="s">
        <v>2748</v>
      </c>
      <c r="D272" s="23" t="s">
        <v>2749</v>
      </c>
      <c r="E272" s="23" t="s">
        <v>2750</v>
      </c>
      <c r="F272" s="51">
        <v>8599</v>
      </c>
      <c r="G272" s="51"/>
      <c r="J272" s="51"/>
      <c r="K272" s="51"/>
    </row>
    <row r="273" spans="1:11">
      <c r="A273" s="6">
        <v>22</v>
      </c>
      <c r="B273" s="6">
        <v>4</v>
      </c>
      <c r="C273" s="50" t="s">
        <v>2751</v>
      </c>
      <c r="D273" s="23" t="s">
        <v>2752</v>
      </c>
      <c r="E273" s="23" t="s">
        <v>2753</v>
      </c>
      <c r="F273" s="51">
        <v>8367</v>
      </c>
      <c r="G273" s="51"/>
      <c r="J273" s="51"/>
      <c r="K273" s="51"/>
    </row>
    <row r="274" spans="1:11">
      <c r="A274" s="6">
        <v>22</v>
      </c>
      <c r="B274" s="6">
        <v>5</v>
      </c>
      <c r="C274" s="50" t="s">
        <v>2754</v>
      </c>
      <c r="D274" s="23" t="s">
        <v>2755</v>
      </c>
      <c r="E274" s="23" t="s">
        <v>2756</v>
      </c>
      <c r="F274" s="51">
        <v>18321</v>
      </c>
      <c r="G274" s="51"/>
      <c r="J274" s="51"/>
      <c r="K274" s="51"/>
    </row>
    <row r="275" spans="1:11">
      <c r="A275" s="6">
        <v>22</v>
      </c>
      <c r="B275" s="6">
        <v>6</v>
      </c>
      <c r="C275" s="50" t="s">
        <v>2757</v>
      </c>
      <c r="D275" s="23" t="s">
        <v>2758</v>
      </c>
      <c r="E275" s="23" t="s">
        <v>2759</v>
      </c>
      <c r="F275" s="51">
        <v>35933</v>
      </c>
      <c r="G275" s="51"/>
      <c r="J275" s="51"/>
      <c r="K275" s="51"/>
    </row>
    <row r="276" spans="1:11">
      <c r="A276" s="6">
        <v>22</v>
      </c>
      <c r="B276" s="6">
        <v>7</v>
      </c>
      <c r="C276" s="50" t="s">
        <v>2760</v>
      </c>
      <c r="D276" s="23" t="s">
        <v>2761</v>
      </c>
      <c r="E276" s="23" t="s">
        <v>2762</v>
      </c>
      <c r="F276" s="51">
        <v>8801</v>
      </c>
      <c r="G276" s="51"/>
      <c r="J276" s="51"/>
      <c r="K276" s="51"/>
    </row>
    <row r="277" spans="1:11">
      <c r="A277" s="6">
        <v>22</v>
      </c>
      <c r="B277" s="6">
        <v>8</v>
      </c>
      <c r="C277" s="50" t="s">
        <v>2763</v>
      </c>
      <c r="D277" s="23" t="s">
        <v>2764</v>
      </c>
      <c r="E277" s="23" t="s">
        <v>2765</v>
      </c>
      <c r="F277" s="51">
        <v>17950</v>
      </c>
      <c r="G277" s="51"/>
      <c r="J277" s="51"/>
      <c r="K277" s="51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93"/>
  <sheetViews>
    <sheetView topLeftCell="A41" workbookViewId="0">
      <selection activeCell="N61" sqref="N61"/>
    </sheetView>
  </sheetViews>
  <sheetFormatPr baseColWidth="10" defaultColWidth="8.83203125" defaultRowHeight="14" x14ac:dyDescent="0"/>
  <cols>
    <col min="1" max="1025" width="8.83203125" style="6" customWidth="1"/>
  </cols>
  <sheetData>
    <row r="1" spans="1:11" s="52" customFormat="1">
      <c r="A1" s="52" t="s">
        <v>2766</v>
      </c>
    </row>
    <row r="2" spans="1:11" s="53" customFormat="1">
      <c r="A2" s="53" t="s">
        <v>2767</v>
      </c>
    </row>
    <row r="3" spans="1:11" s="54" customFormat="1">
      <c r="A3" s="54" t="s">
        <v>2306</v>
      </c>
      <c r="B3" s="54" t="s">
        <v>2768</v>
      </c>
      <c r="C3" s="54" t="s">
        <v>2769</v>
      </c>
      <c r="D3" s="55" t="s">
        <v>2770</v>
      </c>
      <c r="E3" s="54" t="s">
        <v>2771</v>
      </c>
      <c r="F3" s="54" t="s">
        <v>2772</v>
      </c>
      <c r="G3" s="56" t="s">
        <v>2773</v>
      </c>
      <c r="H3" s="54" t="s">
        <v>2774</v>
      </c>
      <c r="I3" s="54" t="s">
        <v>2775</v>
      </c>
      <c r="J3" s="54" t="s">
        <v>2776</v>
      </c>
      <c r="K3" s="54" t="s">
        <v>2777</v>
      </c>
    </row>
    <row r="4" spans="1:11">
      <c r="A4" s="6">
        <v>1</v>
      </c>
    </row>
    <row r="5" spans="1:11">
      <c r="A5" s="6">
        <v>2</v>
      </c>
    </row>
    <row r="6" spans="1:11">
      <c r="A6" s="6">
        <v>3</v>
      </c>
    </row>
    <row r="7" spans="1:11">
      <c r="A7" s="6">
        <v>4</v>
      </c>
    </row>
    <row r="8" spans="1:11">
      <c r="A8" s="6">
        <v>5</v>
      </c>
    </row>
    <row r="9" spans="1:11">
      <c r="A9" s="6">
        <v>6</v>
      </c>
    </row>
    <row r="10" spans="1:11">
      <c r="A10" s="6">
        <v>7</v>
      </c>
    </row>
    <row r="11" spans="1:11">
      <c r="A11" s="6">
        <v>8</v>
      </c>
    </row>
    <row r="12" spans="1:11">
      <c r="A12" s="6">
        <v>9</v>
      </c>
    </row>
    <row r="13" spans="1:11">
      <c r="A13" s="6">
        <v>10</v>
      </c>
    </row>
    <row r="14" spans="1:11">
      <c r="A14" s="6">
        <v>11</v>
      </c>
    </row>
    <row r="15" spans="1:11">
      <c r="A15" s="6">
        <v>12</v>
      </c>
    </row>
    <row r="16" spans="1:11">
      <c r="A16" s="6">
        <v>13</v>
      </c>
      <c r="F16" s="46"/>
      <c r="G16" s="18"/>
      <c r="H16" s="18"/>
      <c r="I16" s="57"/>
    </row>
    <row r="17" spans="1:12">
      <c r="A17" s="6">
        <v>14</v>
      </c>
    </row>
    <row r="18" spans="1:12">
      <c r="A18" s="6">
        <v>15</v>
      </c>
    </row>
    <row r="19" spans="1:12">
      <c r="A19" s="6">
        <v>16</v>
      </c>
    </row>
    <row r="20" spans="1:12">
      <c r="A20" s="6">
        <v>17</v>
      </c>
    </row>
    <row r="21" spans="1:12">
      <c r="A21" s="6">
        <v>18</v>
      </c>
    </row>
    <row r="22" spans="1:12">
      <c r="A22" s="6">
        <v>19</v>
      </c>
    </row>
    <row r="23" spans="1:12">
      <c r="A23" s="6">
        <v>20</v>
      </c>
    </row>
    <row r="24" spans="1:12">
      <c r="A24" s="6">
        <v>21</v>
      </c>
      <c r="D24" s="7"/>
      <c r="F24" s="7"/>
      <c r="G24" s="7"/>
      <c r="H24" s="7"/>
      <c r="I24" s="7"/>
      <c r="J24" s="7"/>
      <c r="K24" s="7"/>
    </row>
    <row r="25" spans="1:12">
      <c r="A25" s="6">
        <v>22</v>
      </c>
      <c r="B25" s="7"/>
      <c r="C25" s="7"/>
      <c r="E25" s="7"/>
      <c r="J25" s="7"/>
      <c r="K25" s="7"/>
    </row>
    <row r="27" spans="1:12">
      <c r="A27" s="54" t="s">
        <v>2306</v>
      </c>
      <c r="B27" s="56" t="s">
        <v>2778</v>
      </c>
      <c r="C27" s="54" t="s">
        <v>2768</v>
      </c>
      <c r="D27" s="54" t="s">
        <v>2769</v>
      </c>
      <c r="E27" s="55" t="s">
        <v>2770</v>
      </c>
      <c r="F27" s="54" t="s">
        <v>2771</v>
      </c>
      <c r="G27" s="54" t="s">
        <v>2772</v>
      </c>
      <c r="H27" s="56" t="s">
        <v>2773</v>
      </c>
      <c r="I27" s="54" t="s">
        <v>2774</v>
      </c>
      <c r="J27" s="54" t="s">
        <v>2775</v>
      </c>
      <c r="K27" s="54" t="s">
        <v>2776</v>
      </c>
      <c r="L27" s="54" t="s">
        <v>2777</v>
      </c>
    </row>
    <row r="28" spans="1:12">
      <c r="A28" s="6">
        <v>1</v>
      </c>
      <c r="B28" s="6">
        <v>1</v>
      </c>
    </row>
    <row r="29" spans="1:12">
      <c r="A29" s="6">
        <v>1</v>
      </c>
      <c r="B29" s="6">
        <v>2</v>
      </c>
    </row>
    <row r="30" spans="1:12">
      <c r="A30" s="6">
        <v>1</v>
      </c>
      <c r="B30" s="6">
        <v>3</v>
      </c>
    </row>
    <row r="31" spans="1:12">
      <c r="A31" s="6">
        <v>1</v>
      </c>
      <c r="B31" s="6">
        <v>4</v>
      </c>
    </row>
    <row r="32" spans="1:12">
      <c r="A32" s="6">
        <v>1</v>
      </c>
      <c r="B32" s="6">
        <v>5</v>
      </c>
    </row>
    <row r="33" spans="1:12">
      <c r="A33" s="6">
        <v>1</v>
      </c>
      <c r="B33" s="6">
        <v>6</v>
      </c>
    </row>
    <row r="34" spans="1:12">
      <c r="A34" s="6">
        <v>1</v>
      </c>
      <c r="B34" s="6">
        <v>7</v>
      </c>
    </row>
    <row r="35" spans="1:12">
      <c r="A35" s="6">
        <v>1</v>
      </c>
      <c r="B35" s="6">
        <v>8</v>
      </c>
    </row>
    <row r="36" spans="1:12">
      <c r="A36" s="6">
        <v>1</v>
      </c>
      <c r="B36" s="6">
        <v>9</v>
      </c>
    </row>
    <row r="37" spans="1:12">
      <c r="A37" s="6">
        <v>1</v>
      </c>
      <c r="B37" s="6">
        <v>10</v>
      </c>
    </row>
    <row r="38" spans="1:12">
      <c r="A38" s="6">
        <v>1</v>
      </c>
      <c r="B38" s="6">
        <v>11</v>
      </c>
    </row>
    <row r="39" spans="1:12">
      <c r="A39" s="6">
        <v>1</v>
      </c>
      <c r="B39" s="6">
        <v>12</v>
      </c>
    </row>
    <row r="40" spans="1:12">
      <c r="A40" s="6">
        <v>1</v>
      </c>
      <c r="B40" s="6">
        <v>13</v>
      </c>
    </row>
    <row r="41" spans="1:12">
      <c r="A41" s="6">
        <v>1</v>
      </c>
      <c r="B41" s="6">
        <v>14</v>
      </c>
    </row>
    <row r="42" spans="1:12">
      <c r="A42" s="6">
        <v>1</v>
      </c>
      <c r="B42" s="6">
        <v>15</v>
      </c>
    </row>
    <row r="43" spans="1:12">
      <c r="A43" s="6">
        <v>1</v>
      </c>
      <c r="B43" s="6">
        <v>16</v>
      </c>
    </row>
    <row r="44" spans="1:12">
      <c r="A44" s="6">
        <v>1</v>
      </c>
      <c r="B44" s="6">
        <v>17</v>
      </c>
    </row>
    <row r="45" spans="1:12">
      <c r="A45" s="6">
        <v>1</v>
      </c>
      <c r="B45" s="6">
        <v>18</v>
      </c>
    </row>
    <row r="46" spans="1:12">
      <c r="A46" s="6">
        <v>1</v>
      </c>
      <c r="B46" s="6">
        <v>19</v>
      </c>
    </row>
    <row r="47" spans="1:12">
      <c r="A47" s="20">
        <v>2</v>
      </c>
      <c r="B47" s="20">
        <v>1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</row>
    <row r="48" spans="1:12">
      <c r="A48" s="6">
        <v>2</v>
      </c>
      <c r="B48" s="6">
        <v>2</v>
      </c>
    </row>
    <row r="49" spans="1:12">
      <c r="A49" s="6">
        <v>2</v>
      </c>
      <c r="B49" s="6">
        <v>3</v>
      </c>
    </row>
    <row r="50" spans="1:12">
      <c r="A50" s="6">
        <v>2</v>
      </c>
      <c r="B50" s="6">
        <v>4</v>
      </c>
    </row>
    <row r="51" spans="1:12">
      <c r="A51" s="6">
        <v>2</v>
      </c>
      <c r="B51" s="6">
        <v>5</v>
      </c>
    </row>
    <row r="52" spans="1:12">
      <c r="A52" s="6">
        <v>2</v>
      </c>
      <c r="B52" s="6">
        <v>6</v>
      </c>
    </row>
    <row r="53" spans="1:12">
      <c r="A53" s="6">
        <v>2</v>
      </c>
      <c r="B53" s="6">
        <v>7</v>
      </c>
    </row>
    <row r="54" spans="1:12">
      <c r="A54" s="6">
        <v>2</v>
      </c>
      <c r="B54" s="6">
        <v>8</v>
      </c>
    </row>
    <row r="55" spans="1:12">
      <c r="A55" s="6">
        <v>2</v>
      </c>
      <c r="B55" s="6">
        <v>9</v>
      </c>
    </row>
    <row r="56" spans="1:12">
      <c r="A56" s="6">
        <v>2</v>
      </c>
      <c r="B56" s="6">
        <v>10</v>
      </c>
    </row>
    <row r="57" spans="1:12">
      <c r="A57" s="6">
        <v>2</v>
      </c>
      <c r="B57" s="6">
        <v>11</v>
      </c>
    </row>
    <row r="58" spans="1:12">
      <c r="A58" s="6">
        <v>2</v>
      </c>
      <c r="B58" s="6">
        <v>12</v>
      </c>
    </row>
    <row r="59" spans="1:12">
      <c r="A59" s="6">
        <v>2</v>
      </c>
      <c r="B59" s="6">
        <v>13</v>
      </c>
    </row>
    <row r="60" spans="1:12">
      <c r="A60" s="6">
        <v>2</v>
      </c>
      <c r="B60" s="6">
        <v>14</v>
      </c>
    </row>
    <row r="61" spans="1:12">
      <c r="A61" s="6">
        <v>2</v>
      </c>
      <c r="B61" s="6">
        <v>15</v>
      </c>
    </row>
    <row r="62" spans="1:12">
      <c r="A62" s="6">
        <v>2</v>
      </c>
      <c r="B62" s="6">
        <v>16</v>
      </c>
    </row>
    <row r="63" spans="1:12">
      <c r="A63" s="6">
        <v>2</v>
      </c>
      <c r="B63" s="6">
        <v>17</v>
      </c>
    </row>
    <row r="64" spans="1:12">
      <c r="A64" s="20">
        <v>3</v>
      </c>
      <c r="B64" s="20">
        <v>1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</row>
    <row r="65" spans="1:13">
      <c r="A65" s="6">
        <v>3</v>
      </c>
      <c r="B65" s="6">
        <v>2</v>
      </c>
    </row>
    <row r="66" spans="1:13">
      <c r="A66" s="6">
        <v>3</v>
      </c>
      <c r="B66" s="6">
        <v>3</v>
      </c>
    </row>
    <row r="67" spans="1:13">
      <c r="A67" s="6">
        <v>3</v>
      </c>
      <c r="B67" s="6">
        <v>4</v>
      </c>
    </row>
    <row r="68" spans="1:13">
      <c r="A68" s="6">
        <v>3</v>
      </c>
      <c r="B68" s="6">
        <v>5</v>
      </c>
    </row>
    <row r="69" spans="1:13">
      <c r="A69" s="6">
        <v>3</v>
      </c>
      <c r="B69" s="6">
        <v>6</v>
      </c>
    </row>
    <row r="70" spans="1:13">
      <c r="A70" s="6">
        <v>3</v>
      </c>
      <c r="B70" s="6">
        <v>7</v>
      </c>
    </row>
    <row r="71" spans="1:13">
      <c r="A71" s="6">
        <v>3</v>
      </c>
      <c r="B71" s="6">
        <v>8</v>
      </c>
    </row>
    <row r="72" spans="1:13">
      <c r="A72" s="20">
        <v>4</v>
      </c>
      <c r="B72" s="20">
        <v>1</v>
      </c>
      <c r="C72" s="20"/>
      <c r="D72" s="20"/>
      <c r="E72" s="20"/>
      <c r="F72" s="20"/>
      <c r="G72" s="22"/>
      <c r="H72" s="22"/>
      <c r="I72" s="22"/>
      <c r="J72" s="22"/>
      <c r="K72" s="22"/>
      <c r="L72" s="22"/>
      <c r="M72" s="58"/>
    </row>
    <row r="73" spans="1:13">
      <c r="A73" s="6">
        <v>4</v>
      </c>
      <c r="B73" s="6">
        <v>2</v>
      </c>
      <c r="G73" s="7"/>
      <c r="H73" s="7"/>
      <c r="I73" s="7"/>
      <c r="J73" s="7"/>
      <c r="K73" s="7"/>
      <c r="L73" s="7"/>
      <c r="M73" s="58"/>
    </row>
    <row r="74" spans="1:13">
      <c r="A74" s="6">
        <v>4</v>
      </c>
      <c r="B74" s="6">
        <v>3</v>
      </c>
      <c r="G74" s="7"/>
      <c r="H74" s="7"/>
      <c r="I74" s="7"/>
      <c r="J74" s="7"/>
      <c r="K74" s="7"/>
      <c r="L74" s="7"/>
      <c r="M74" s="58"/>
    </row>
    <row r="75" spans="1:13">
      <c r="A75" s="6">
        <v>4</v>
      </c>
      <c r="B75" s="6">
        <v>4</v>
      </c>
      <c r="G75" s="7"/>
      <c r="H75" s="7"/>
      <c r="I75" s="7"/>
      <c r="J75" s="7"/>
      <c r="K75" s="7"/>
      <c r="L75" s="7"/>
      <c r="M75" s="58"/>
    </row>
    <row r="76" spans="1:13">
      <c r="A76" s="6">
        <v>4</v>
      </c>
      <c r="B76" s="6">
        <v>5</v>
      </c>
      <c r="G76" s="7"/>
      <c r="H76" s="7"/>
      <c r="I76" s="7"/>
      <c r="J76" s="7"/>
      <c r="K76" s="7"/>
      <c r="L76" s="7"/>
      <c r="M76" s="58"/>
    </row>
    <row r="77" spans="1:13">
      <c r="A77" s="6">
        <v>4</v>
      </c>
      <c r="B77" s="6">
        <v>6</v>
      </c>
      <c r="G77" s="7"/>
      <c r="H77" s="7"/>
      <c r="I77" s="7"/>
      <c r="J77" s="7"/>
      <c r="K77" s="7"/>
      <c r="L77" s="7"/>
      <c r="M77" s="58"/>
    </row>
    <row r="78" spans="1:13">
      <c r="A78" s="20">
        <v>5</v>
      </c>
      <c r="B78" s="20">
        <v>1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</row>
    <row r="79" spans="1:13">
      <c r="A79" s="6">
        <v>5</v>
      </c>
      <c r="B79" s="6">
        <v>2</v>
      </c>
    </row>
    <row r="80" spans="1:13">
      <c r="A80" s="6">
        <v>5</v>
      </c>
      <c r="B80" s="6">
        <v>3</v>
      </c>
    </row>
    <row r="81" spans="1:12">
      <c r="A81" s="6">
        <v>5</v>
      </c>
      <c r="B81" s="6">
        <v>4</v>
      </c>
    </row>
    <row r="82" spans="1:12">
      <c r="A82" s="20">
        <v>6</v>
      </c>
      <c r="B82" s="20">
        <v>1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</row>
    <row r="83" spans="1:12">
      <c r="A83" s="6">
        <v>6</v>
      </c>
      <c r="B83" s="6">
        <v>2</v>
      </c>
    </row>
    <row r="84" spans="1:12">
      <c r="A84" s="6">
        <v>6</v>
      </c>
      <c r="B84" s="6">
        <v>3</v>
      </c>
    </row>
    <row r="85" spans="1:12">
      <c r="A85" s="6">
        <v>6</v>
      </c>
      <c r="B85" s="6">
        <v>4</v>
      </c>
    </row>
    <row r="86" spans="1:12">
      <c r="A86" s="6">
        <v>6</v>
      </c>
      <c r="B86" s="6">
        <v>5</v>
      </c>
    </row>
    <row r="87" spans="1:12">
      <c r="A87" s="6">
        <v>6</v>
      </c>
      <c r="B87" s="6">
        <v>6</v>
      </c>
    </row>
    <row r="88" spans="1:12">
      <c r="A88" s="6">
        <v>6</v>
      </c>
      <c r="B88" s="6">
        <v>7</v>
      </c>
    </row>
    <row r="89" spans="1:12">
      <c r="A89" s="6">
        <v>6</v>
      </c>
      <c r="B89" s="6">
        <v>8</v>
      </c>
    </row>
    <row r="90" spans="1:12">
      <c r="A90" s="6">
        <v>6</v>
      </c>
      <c r="B90" s="6">
        <v>9</v>
      </c>
    </row>
    <row r="91" spans="1:12">
      <c r="A91" s="6">
        <v>6</v>
      </c>
      <c r="B91" s="6">
        <v>10</v>
      </c>
    </row>
    <row r="92" spans="1:12">
      <c r="A92" s="6">
        <v>6</v>
      </c>
      <c r="B92" s="6">
        <v>11</v>
      </c>
    </row>
    <row r="93" spans="1:12">
      <c r="A93" s="6">
        <v>6</v>
      </c>
      <c r="B93" s="6">
        <v>12</v>
      </c>
    </row>
    <row r="94" spans="1:12">
      <c r="A94" s="6">
        <v>6</v>
      </c>
      <c r="B94" s="6">
        <v>13</v>
      </c>
    </row>
    <row r="95" spans="1:12">
      <c r="A95" s="6">
        <v>6</v>
      </c>
      <c r="B95" s="6">
        <v>14</v>
      </c>
    </row>
    <row r="96" spans="1:12">
      <c r="A96" s="6">
        <v>6</v>
      </c>
      <c r="B96" s="6">
        <v>15</v>
      </c>
    </row>
    <row r="97" spans="1:12">
      <c r="A97" s="6">
        <v>6</v>
      </c>
      <c r="B97" s="6">
        <v>16</v>
      </c>
    </row>
    <row r="98" spans="1:12">
      <c r="A98" s="6">
        <v>6</v>
      </c>
      <c r="B98" s="6">
        <v>17</v>
      </c>
    </row>
    <row r="99" spans="1:12">
      <c r="A99" s="6">
        <v>6</v>
      </c>
      <c r="B99" s="6">
        <v>18</v>
      </c>
    </row>
    <row r="100" spans="1:12">
      <c r="A100" s="6">
        <v>6</v>
      </c>
      <c r="B100" s="6">
        <v>19</v>
      </c>
    </row>
    <row r="101" spans="1:12">
      <c r="A101" s="20">
        <v>7</v>
      </c>
      <c r="B101" s="20">
        <v>1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</row>
    <row r="102" spans="1:12">
      <c r="A102" s="6">
        <v>7</v>
      </c>
      <c r="B102" s="6">
        <v>2</v>
      </c>
    </row>
    <row r="103" spans="1:12">
      <c r="A103" s="6">
        <v>7</v>
      </c>
      <c r="B103" s="6">
        <v>3</v>
      </c>
    </row>
    <row r="104" spans="1:12">
      <c r="A104" s="6">
        <v>7</v>
      </c>
      <c r="B104" s="6">
        <v>4</v>
      </c>
    </row>
    <row r="105" spans="1:12">
      <c r="A105" s="6">
        <v>7</v>
      </c>
      <c r="B105" s="6">
        <v>5</v>
      </c>
    </row>
    <row r="106" spans="1:12">
      <c r="A106" s="6">
        <v>7</v>
      </c>
      <c r="B106" s="6">
        <v>6</v>
      </c>
    </row>
    <row r="107" spans="1:12">
      <c r="A107" s="6">
        <v>7</v>
      </c>
      <c r="B107" s="6">
        <v>7</v>
      </c>
    </row>
    <row r="108" spans="1:12">
      <c r="A108" s="6">
        <v>7</v>
      </c>
      <c r="B108" s="6">
        <v>8</v>
      </c>
    </row>
    <row r="109" spans="1:12">
      <c r="A109" s="6">
        <v>7</v>
      </c>
      <c r="B109" s="6">
        <v>9</v>
      </c>
    </row>
    <row r="110" spans="1:12">
      <c r="A110" s="6">
        <v>7</v>
      </c>
      <c r="B110" s="6">
        <v>10</v>
      </c>
    </row>
    <row r="111" spans="1:12">
      <c r="A111" s="6">
        <v>7</v>
      </c>
      <c r="B111" s="6">
        <v>11</v>
      </c>
    </row>
    <row r="112" spans="1:12">
      <c r="A112" s="6">
        <v>7</v>
      </c>
      <c r="B112" s="6">
        <v>12</v>
      </c>
    </row>
    <row r="113" spans="1:12">
      <c r="A113" s="6">
        <v>7</v>
      </c>
      <c r="B113" s="6">
        <v>13</v>
      </c>
    </row>
    <row r="114" spans="1:12">
      <c r="A114" s="6">
        <v>7</v>
      </c>
      <c r="B114" s="6">
        <v>14</v>
      </c>
    </row>
    <row r="115" spans="1:12">
      <c r="A115" s="6">
        <v>7</v>
      </c>
      <c r="B115" s="6">
        <v>15</v>
      </c>
    </row>
    <row r="116" spans="1:12">
      <c r="A116" s="6">
        <v>7</v>
      </c>
      <c r="B116" s="6">
        <v>16</v>
      </c>
    </row>
    <row r="117" spans="1:12">
      <c r="A117" s="6">
        <v>7</v>
      </c>
      <c r="B117" s="6">
        <v>17</v>
      </c>
    </row>
    <row r="118" spans="1:12">
      <c r="A118" s="6">
        <v>7</v>
      </c>
      <c r="B118" s="6">
        <v>18</v>
      </c>
    </row>
    <row r="119" spans="1:12">
      <c r="A119" s="6">
        <v>7</v>
      </c>
      <c r="B119" s="6">
        <v>19</v>
      </c>
    </row>
    <row r="120" spans="1:12">
      <c r="A120" s="20">
        <v>8</v>
      </c>
      <c r="B120" s="20">
        <v>1</v>
      </c>
      <c r="C120" s="20"/>
      <c r="D120" s="20"/>
      <c r="E120" s="20"/>
      <c r="F120" s="20"/>
      <c r="G120" s="20"/>
      <c r="H120" s="20"/>
      <c r="I120" s="20"/>
      <c r="J120" s="20"/>
      <c r="K120" s="20"/>
      <c r="L120" s="20"/>
    </row>
    <row r="121" spans="1:12">
      <c r="A121" s="6">
        <v>8</v>
      </c>
      <c r="B121" s="6">
        <v>2</v>
      </c>
    </row>
    <row r="122" spans="1:12">
      <c r="A122" s="6">
        <v>8</v>
      </c>
      <c r="B122" s="6">
        <v>3</v>
      </c>
    </row>
    <row r="123" spans="1:12">
      <c r="A123" s="6">
        <v>8</v>
      </c>
      <c r="B123" s="6">
        <v>4</v>
      </c>
    </row>
    <row r="124" spans="1:12">
      <c r="A124" s="6">
        <v>8</v>
      </c>
      <c r="B124" s="6">
        <v>5</v>
      </c>
    </row>
    <row r="125" spans="1:12">
      <c r="A125" s="6">
        <v>8</v>
      </c>
      <c r="B125" s="6">
        <v>6</v>
      </c>
    </row>
    <row r="126" spans="1:12">
      <c r="A126" s="6">
        <v>8</v>
      </c>
      <c r="B126" s="6">
        <v>7</v>
      </c>
    </row>
    <row r="127" spans="1:12">
      <c r="A127" s="6">
        <v>8</v>
      </c>
      <c r="B127" s="6">
        <v>8</v>
      </c>
    </row>
    <row r="128" spans="1:12">
      <c r="A128" s="6">
        <v>8</v>
      </c>
      <c r="B128" s="6">
        <v>9</v>
      </c>
    </row>
    <row r="129" spans="1:12">
      <c r="A129" s="6">
        <v>8</v>
      </c>
      <c r="B129" s="6">
        <v>10</v>
      </c>
    </row>
    <row r="130" spans="1:12">
      <c r="A130" s="6">
        <v>8</v>
      </c>
      <c r="B130" s="6">
        <v>11</v>
      </c>
    </row>
    <row r="131" spans="1:12">
      <c r="A131" s="20">
        <v>9</v>
      </c>
      <c r="B131" s="20">
        <v>1</v>
      </c>
      <c r="C131" s="20"/>
      <c r="D131" s="20"/>
      <c r="E131" s="20"/>
      <c r="F131" s="20"/>
      <c r="G131" s="20"/>
      <c r="H131" s="20"/>
      <c r="I131" s="20"/>
      <c r="J131" s="20"/>
      <c r="K131" s="20"/>
      <c r="L131" s="20"/>
    </row>
    <row r="132" spans="1:12">
      <c r="A132" s="6">
        <v>9</v>
      </c>
      <c r="B132" s="6">
        <v>2</v>
      </c>
    </row>
    <row r="133" spans="1:12">
      <c r="A133" s="6">
        <v>9</v>
      </c>
      <c r="B133" s="6">
        <v>3</v>
      </c>
    </row>
    <row r="134" spans="1:12">
      <c r="A134" s="6">
        <v>9</v>
      </c>
      <c r="B134" s="6">
        <v>4</v>
      </c>
    </row>
    <row r="135" spans="1:12">
      <c r="A135" s="6">
        <v>9</v>
      </c>
      <c r="B135" s="6">
        <v>5</v>
      </c>
    </row>
    <row r="136" spans="1:12">
      <c r="A136" s="6">
        <v>9</v>
      </c>
      <c r="B136" s="6">
        <v>6</v>
      </c>
    </row>
    <row r="137" spans="1:12">
      <c r="A137" s="6">
        <v>9</v>
      </c>
      <c r="B137" s="6">
        <v>7</v>
      </c>
    </row>
    <row r="138" spans="1:12">
      <c r="A138" s="6">
        <v>9</v>
      </c>
      <c r="B138" s="6">
        <v>8</v>
      </c>
    </row>
    <row r="139" spans="1:12">
      <c r="A139" s="6">
        <v>9</v>
      </c>
      <c r="B139" s="6">
        <v>9</v>
      </c>
    </row>
    <row r="140" spans="1:12">
      <c r="A140" s="6">
        <v>9</v>
      </c>
      <c r="B140" s="6">
        <v>10</v>
      </c>
    </row>
    <row r="141" spans="1:12">
      <c r="A141" s="6">
        <v>9</v>
      </c>
      <c r="B141" s="6">
        <v>11</v>
      </c>
    </row>
    <row r="142" spans="1:12">
      <c r="A142" s="6">
        <v>9</v>
      </c>
      <c r="B142" s="6">
        <v>12</v>
      </c>
    </row>
    <row r="143" spans="1:12">
      <c r="A143" s="6">
        <v>9</v>
      </c>
      <c r="B143" s="6">
        <v>13</v>
      </c>
    </row>
    <row r="144" spans="1:12">
      <c r="A144" s="6">
        <v>9</v>
      </c>
      <c r="B144" s="6">
        <v>14</v>
      </c>
    </row>
    <row r="145" spans="1:12">
      <c r="A145" s="6">
        <v>9</v>
      </c>
      <c r="B145" s="6">
        <v>15</v>
      </c>
    </row>
    <row r="146" spans="1:12">
      <c r="A146" s="6">
        <v>9</v>
      </c>
      <c r="B146" s="6">
        <v>16</v>
      </c>
    </row>
    <row r="147" spans="1:12">
      <c r="A147" s="6">
        <v>9</v>
      </c>
      <c r="B147" s="6">
        <v>17</v>
      </c>
    </row>
    <row r="148" spans="1:12">
      <c r="A148" s="6">
        <v>9</v>
      </c>
      <c r="B148" s="6">
        <v>18</v>
      </c>
    </row>
    <row r="149" spans="1:12">
      <c r="A149" s="6">
        <v>9</v>
      </c>
      <c r="B149" s="6">
        <v>19</v>
      </c>
    </row>
    <row r="150" spans="1:12">
      <c r="A150" s="6">
        <v>9</v>
      </c>
      <c r="B150" s="6">
        <v>20</v>
      </c>
    </row>
    <row r="151" spans="1:12">
      <c r="A151" s="6">
        <v>9</v>
      </c>
      <c r="B151" s="6">
        <v>21</v>
      </c>
    </row>
    <row r="152" spans="1:12">
      <c r="A152" s="6">
        <v>9</v>
      </c>
      <c r="B152" s="6">
        <v>22</v>
      </c>
    </row>
    <row r="153" spans="1:12">
      <c r="A153" s="6">
        <v>9</v>
      </c>
      <c r="B153" s="6">
        <v>23</v>
      </c>
    </row>
    <row r="154" spans="1:12">
      <c r="A154" s="6">
        <v>9</v>
      </c>
      <c r="B154" s="6">
        <v>24</v>
      </c>
    </row>
    <row r="155" spans="1:12">
      <c r="A155" s="6">
        <v>9</v>
      </c>
      <c r="B155" s="6">
        <v>25</v>
      </c>
    </row>
    <row r="156" spans="1:12">
      <c r="A156" s="6">
        <v>9</v>
      </c>
      <c r="B156" s="6">
        <v>26</v>
      </c>
    </row>
    <row r="157" spans="1:12">
      <c r="A157" s="6">
        <v>9</v>
      </c>
      <c r="B157" s="6">
        <v>27</v>
      </c>
    </row>
    <row r="158" spans="1:12">
      <c r="A158" s="20">
        <v>10</v>
      </c>
      <c r="B158" s="20">
        <v>1</v>
      </c>
      <c r="C158" s="20"/>
      <c r="D158" s="20"/>
      <c r="E158" s="20"/>
      <c r="F158" s="20"/>
      <c r="G158" s="20"/>
      <c r="H158" s="20"/>
      <c r="I158" s="20"/>
      <c r="J158" s="20"/>
      <c r="K158" s="20"/>
      <c r="L158" s="20"/>
    </row>
    <row r="159" spans="1:12">
      <c r="A159" s="6">
        <v>10</v>
      </c>
      <c r="B159" s="6">
        <v>2</v>
      </c>
    </row>
    <row r="160" spans="1:12">
      <c r="A160" s="6">
        <v>10</v>
      </c>
      <c r="B160" s="6">
        <v>3</v>
      </c>
    </row>
    <row r="161" spans="1:12">
      <c r="A161" s="6">
        <v>10</v>
      </c>
      <c r="B161" s="6">
        <v>4</v>
      </c>
    </row>
    <row r="162" spans="1:12">
      <c r="A162" s="6">
        <v>10</v>
      </c>
      <c r="B162" s="6">
        <v>5</v>
      </c>
    </row>
    <row r="163" spans="1:12">
      <c r="A163" s="6">
        <v>10</v>
      </c>
      <c r="B163" s="6">
        <v>6</v>
      </c>
    </row>
    <row r="164" spans="1:12">
      <c r="A164" s="6">
        <v>10</v>
      </c>
      <c r="B164" s="6">
        <v>7</v>
      </c>
    </row>
    <row r="165" spans="1:12">
      <c r="A165" s="6">
        <v>10</v>
      </c>
      <c r="B165" s="6">
        <v>8</v>
      </c>
    </row>
    <row r="166" spans="1:12">
      <c r="A166" s="6">
        <v>10</v>
      </c>
      <c r="B166" s="6">
        <v>9</v>
      </c>
    </row>
    <row r="167" spans="1:12">
      <c r="A167" s="6">
        <v>10</v>
      </c>
      <c r="B167" s="6">
        <v>10</v>
      </c>
    </row>
    <row r="168" spans="1:12">
      <c r="A168" s="6">
        <v>10</v>
      </c>
      <c r="B168" s="6">
        <v>11</v>
      </c>
    </row>
    <row r="169" spans="1:12">
      <c r="A169" s="6">
        <v>10</v>
      </c>
      <c r="B169" s="6">
        <v>12</v>
      </c>
    </row>
    <row r="170" spans="1:12">
      <c r="A170" s="6">
        <v>10</v>
      </c>
      <c r="B170" s="6">
        <v>13</v>
      </c>
    </row>
    <row r="171" spans="1:12">
      <c r="A171" s="20">
        <v>11</v>
      </c>
      <c r="B171" s="20">
        <v>1</v>
      </c>
      <c r="C171" s="20"/>
      <c r="D171" s="20"/>
      <c r="E171" s="20"/>
      <c r="F171" s="20"/>
      <c r="G171" s="20"/>
      <c r="H171" s="20"/>
      <c r="I171" s="20"/>
      <c r="J171" s="20"/>
      <c r="K171" s="20"/>
      <c r="L171" s="20"/>
    </row>
    <row r="172" spans="1:12">
      <c r="A172" s="6">
        <v>11</v>
      </c>
      <c r="B172" s="6">
        <v>2</v>
      </c>
    </row>
    <row r="173" spans="1:12">
      <c r="A173" s="6">
        <v>11</v>
      </c>
      <c r="B173" s="6">
        <v>3</v>
      </c>
    </row>
    <row r="174" spans="1:12">
      <c r="A174" s="6">
        <v>11</v>
      </c>
      <c r="B174" s="6">
        <v>4</v>
      </c>
    </row>
    <row r="175" spans="1:12">
      <c r="A175" s="6">
        <v>11</v>
      </c>
      <c r="B175" s="6">
        <v>5</v>
      </c>
    </row>
    <row r="176" spans="1:12">
      <c r="A176" s="6">
        <v>11</v>
      </c>
      <c r="B176" s="6">
        <v>6</v>
      </c>
    </row>
    <row r="177" spans="1:12">
      <c r="A177" s="6">
        <v>11</v>
      </c>
      <c r="B177" s="6">
        <v>7</v>
      </c>
    </row>
    <row r="178" spans="1:12">
      <c r="A178" s="6">
        <v>11</v>
      </c>
      <c r="B178" s="6">
        <v>8</v>
      </c>
    </row>
    <row r="179" spans="1:12">
      <c r="A179" s="6">
        <v>11</v>
      </c>
      <c r="B179" s="6">
        <v>9</v>
      </c>
    </row>
    <row r="180" spans="1:12">
      <c r="A180" s="6">
        <v>11</v>
      </c>
      <c r="B180" s="6">
        <v>10</v>
      </c>
    </row>
    <row r="181" spans="1:12">
      <c r="A181" s="20">
        <v>12</v>
      </c>
      <c r="B181" s="20">
        <v>1</v>
      </c>
      <c r="C181" s="20"/>
      <c r="D181" s="20"/>
      <c r="E181" s="20"/>
      <c r="F181" s="20"/>
      <c r="G181" s="20"/>
      <c r="H181" s="20"/>
      <c r="I181" s="20"/>
      <c r="J181" s="20"/>
      <c r="K181" s="20"/>
      <c r="L181" s="20"/>
    </row>
    <row r="182" spans="1:12">
      <c r="A182" s="6">
        <v>12</v>
      </c>
      <c r="B182" s="6">
        <v>2</v>
      </c>
    </row>
    <row r="183" spans="1:12">
      <c r="A183" s="6">
        <v>12</v>
      </c>
      <c r="B183" s="6">
        <v>3</v>
      </c>
    </row>
    <row r="184" spans="1:12">
      <c r="A184" s="6">
        <v>12</v>
      </c>
      <c r="B184" s="6">
        <v>4</v>
      </c>
    </row>
    <row r="185" spans="1:12">
      <c r="A185" s="6">
        <v>12</v>
      </c>
      <c r="B185" s="6">
        <v>5</v>
      </c>
    </row>
    <row r="186" spans="1:12">
      <c r="A186" s="6">
        <v>12</v>
      </c>
      <c r="B186" s="6">
        <v>6</v>
      </c>
    </row>
    <row r="187" spans="1:12">
      <c r="A187" s="6">
        <v>12</v>
      </c>
      <c r="B187" s="6">
        <v>7</v>
      </c>
    </row>
    <row r="188" spans="1:12">
      <c r="A188" s="6">
        <v>12</v>
      </c>
      <c r="B188" s="6">
        <v>8</v>
      </c>
    </row>
    <row r="189" spans="1:12">
      <c r="A189" s="6">
        <v>12</v>
      </c>
      <c r="B189" s="6">
        <v>9</v>
      </c>
    </row>
    <row r="190" spans="1:12">
      <c r="A190" s="6">
        <v>12</v>
      </c>
      <c r="B190" s="6">
        <v>10</v>
      </c>
    </row>
    <row r="191" spans="1:12">
      <c r="A191" s="6">
        <v>12</v>
      </c>
      <c r="B191" s="6">
        <v>11</v>
      </c>
    </row>
    <row r="192" spans="1:12">
      <c r="A192" s="20">
        <v>13</v>
      </c>
      <c r="B192" s="20">
        <v>1</v>
      </c>
      <c r="C192" s="20"/>
      <c r="D192" s="20"/>
      <c r="E192" s="59"/>
      <c r="F192" s="59"/>
      <c r="G192" s="27"/>
      <c r="H192" s="27"/>
      <c r="I192" s="60"/>
      <c r="J192" s="20"/>
      <c r="K192" s="20"/>
      <c r="L192" s="20"/>
    </row>
    <row r="193" spans="1:12">
      <c r="A193" s="6">
        <v>13</v>
      </c>
      <c r="B193" s="6">
        <v>2</v>
      </c>
      <c r="E193" s="46"/>
      <c r="F193" s="46"/>
      <c r="G193" s="18"/>
      <c r="H193" s="18"/>
      <c r="I193" s="57"/>
    </row>
    <row r="194" spans="1:12">
      <c r="A194" s="6">
        <v>13</v>
      </c>
      <c r="B194" s="6">
        <v>3</v>
      </c>
      <c r="E194" s="46"/>
      <c r="F194" s="46"/>
      <c r="G194" s="18"/>
      <c r="H194" s="18"/>
      <c r="I194" s="57"/>
    </row>
    <row r="195" spans="1:12">
      <c r="A195" s="6">
        <v>13</v>
      </c>
      <c r="B195" s="6">
        <v>4</v>
      </c>
      <c r="E195" s="46"/>
      <c r="F195" s="46"/>
      <c r="G195" s="18"/>
      <c r="H195" s="18"/>
      <c r="I195" s="57"/>
    </row>
    <row r="196" spans="1:12">
      <c r="A196" s="20">
        <v>14</v>
      </c>
      <c r="B196" s="20">
        <v>1</v>
      </c>
      <c r="C196" s="20"/>
      <c r="D196" s="20"/>
      <c r="E196" s="20"/>
      <c r="F196" s="20"/>
      <c r="G196" s="20"/>
      <c r="H196" s="20"/>
      <c r="I196" s="20"/>
      <c r="J196" s="20"/>
      <c r="K196" s="20"/>
      <c r="L196" s="20"/>
    </row>
    <row r="197" spans="1:12">
      <c r="A197" s="6">
        <v>14</v>
      </c>
      <c r="B197" s="6">
        <v>2</v>
      </c>
    </row>
    <row r="198" spans="1:12">
      <c r="A198" s="6">
        <v>14</v>
      </c>
      <c r="B198" s="6">
        <v>3</v>
      </c>
    </row>
    <row r="199" spans="1:12">
      <c r="A199" s="6">
        <v>14</v>
      </c>
      <c r="B199" s="6">
        <v>4</v>
      </c>
    </row>
    <row r="200" spans="1:12">
      <c r="A200" s="6">
        <v>14</v>
      </c>
      <c r="B200" s="6">
        <v>5</v>
      </c>
    </row>
    <row r="201" spans="1:12">
      <c r="A201" s="6">
        <v>14</v>
      </c>
      <c r="B201" s="6">
        <v>6</v>
      </c>
    </row>
    <row r="202" spans="1:12">
      <c r="A202" s="6">
        <v>14</v>
      </c>
      <c r="B202" s="6">
        <v>7</v>
      </c>
    </row>
    <row r="203" spans="1:12">
      <c r="A203" s="6">
        <v>14</v>
      </c>
      <c r="B203" s="6">
        <v>8</v>
      </c>
    </row>
    <row r="204" spans="1:12">
      <c r="A204" s="6">
        <v>14</v>
      </c>
      <c r="B204" s="6">
        <v>9</v>
      </c>
    </row>
    <row r="205" spans="1:12">
      <c r="A205" s="6">
        <v>14</v>
      </c>
      <c r="B205" s="6">
        <v>10</v>
      </c>
    </row>
    <row r="206" spans="1:12">
      <c r="A206" s="6">
        <v>14</v>
      </c>
      <c r="B206" s="6">
        <v>11</v>
      </c>
    </row>
    <row r="207" spans="1:12">
      <c r="A207" s="6">
        <v>14</v>
      </c>
      <c r="B207" s="6">
        <v>12</v>
      </c>
    </row>
    <row r="208" spans="1:12">
      <c r="A208" s="6">
        <v>14</v>
      </c>
      <c r="B208" s="6">
        <v>13</v>
      </c>
    </row>
    <row r="209" spans="1:12">
      <c r="A209" s="6">
        <v>14</v>
      </c>
      <c r="B209" s="6">
        <v>14</v>
      </c>
    </row>
    <row r="210" spans="1:12">
      <c r="A210" s="6">
        <v>14</v>
      </c>
      <c r="B210" s="6">
        <v>15</v>
      </c>
    </row>
    <row r="211" spans="1:12">
      <c r="A211" s="6">
        <v>14</v>
      </c>
      <c r="B211" s="6">
        <v>16</v>
      </c>
    </row>
    <row r="212" spans="1:12">
      <c r="A212" s="6">
        <v>14</v>
      </c>
      <c r="B212" s="6">
        <v>17</v>
      </c>
    </row>
    <row r="213" spans="1:12">
      <c r="A213" s="6">
        <v>14</v>
      </c>
      <c r="B213" s="6">
        <v>18</v>
      </c>
    </row>
    <row r="214" spans="1:12">
      <c r="A214" s="6">
        <v>14</v>
      </c>
      <c r="B214" s="6">
        <v>19</v>
      </c>
    </row>
    <row r="215" spans="1:12">
      <c r="A215" s="20">
        <v>15</v>
      </c>
      <c r="B215" s="20">
        <v>1</v>
      </c>
      <c r="C215" s="20"/>
      <c r="D215" s="20"/>
      <c r="E215" s="20"/>
      <c r="F215" s="20"/>
      <c r="G215" s="20"/>
      <c r="H215" s="20"/>
      <c r="I215" s="20"/>
      <c r="J215" s="20"/>
      <c r="K215" s="20"/>
      <c r="L215" s="20"/>
    </row>
    <row r="216" spans="1:12">
      <c r="A216" s="6">
        <v>15</v>
      </c>
      <c r="B216" s="6">
        <v>2</v>
      </c>
    </row>
    <row r="217" spans="1:12">
      <c r="A217" s="6">
        <v>15</v>
      </c>
      <c r="B217" s="6">
        <v>3</v>
      </c>
    </row>
    <row r="218" spans="1:12">
      <c r="A218" s="6">
        <v>15</v>
      </c>
      <c r="B218" s="6">
        <v>4</v>
      </c>
    </row>
    <row r="219" spans="1:12">
      <c r="A219" s="6">
        <v>15</v>
      </c>
      <c r="B219" s="6">
        <v>5</v>
      </c>
    </row>
    <row r="220" spans="1:12">
      <c r="A220" s="6">
        <v>15</v>
      </c>
      <c r="B220" s="6">
        <v>6</v>
      </c>
    </row>
    <row r="221" spans="1:12">
      <c r="A221" s="6">
        <v>15</v>
      </c>
      <c r="B221" s="6">
        <v>7</v>
      </c>
    </row>
    <row r="222" spans="1:12">
      <c r="A222" s="6">
        <v>15</v>
      </c>
      <c r="B222" s="6">
        <v>8</v>
      </c>
    </row>
    <row r="223" spans="1:12">
      <c r="A223" s="6">
        <v>15</v>
      </c>
      <c r="B223" s="6">
        <v>9</v>
      </c>
    </row>
    <row r="224" spans="1:12">
      <c r="A224" s="6">
        <v>15</v>
      </c>
      <c r="B224" s="6">
        <v>10</v>
      </c>
    </row>
    <row r="225" spans="1:12">
      <c r="A225" s="6">
        <v>15</v>
      </c>
      <c r="B225" s="6">
        <v>11</v>
      </c>
    </row>
    <row r="226" spans="1:12">
      <c r="A226" s="6">
        <v>15</v>
      </c>
      <c r="B226" s="6">
        <v>12</v>
      </c>
    </row>
    <row r="227" spans="1:12">
      <c r="A227" s="6">
        <v>15</v>
      </c>
      <c r="B227" s="6">
        <v>13</v>
      </c>
    </row>
    <row r="228" spans="1:12">
      <c r="A228" s="6">
        <v>15</v>
      </c>
      <c r="B228" s="6">
        <v>14</v>
      </c>
    </row>
    <row r="229" spans="1:12">
      <c r="A229" s="6">
        <v>15</v>
      </c>
      <c r="B229" s="6">
        <v>15</v>
      </c>
    </row>
    <row r="230" spans="1:12">
      <c r="A230" s="20">
        <v>16</v>
      </c>
      <c r="B230" s="20">
        <v>1</v>
      </c>
      <c r="C230" s="20"/>
      <c r="D230" s="20"/>
      <c r="E230" s="20"/>
      <c r="F230" s="20"/>
      <c r="G230" s="20"/>
      <c r="H230" s="20"/>
      <c r="I230" s="20"/>
      <c r="J230" s="20"/>
      <c r="K230" s="20"/>
      <c r="L230" s="20"/>
    </row>
    <row r="231" spans="1:12">
      <c r="A231" s="6">
        <v>16</v>
      </c>
      <c r="B231" s="6">
        <v>2</v>
      </c>
    </row>
    <row r="232" spans="1:12">
      <c r="A232" s="6">
        <v>16</v>
      </c>
      <c r="B232" s="6">
        <v>3</v>
      </c>
    </row>
    <row r="233" spans="1:12">
      <c r="A233" s="6">
        <v>16</v>
      </c>
      <c r="B233" s="6">
        <v>4</v>
      </c>
    </row>
    <row r="234" spans="1:12">
      <c r="A234" s="6">
        <v>16</v>
      </c>
      <c r="B234" s="6">
        <v>5</v>
      </c>
    </row>
    <row r="235" spans="1:12">
      <c r="A235" s="6">
        <v>16</v>
      </c>
      <c r="B235" s="6">
        <v>6</v>
      </c>
    </row>
    <row r="236" spans="1:12">
      <c r="A236" s="6">
        <v>16</v>
      </c>
      <c r="B236" s="6">
        <v>7</v>
      </c>
    </row>
    <row r="237" spans="1:12">
      <c r="A237" s="6">
        <v>16</v>
      </c>
      <c r="B237" s="6">
        <v>8</v>
      </c>
    </row>
    <row r="238" spans="1:12">
      <c r="A238" s="6">
        <v>16</v>
      </c>
      <c r="B238" s="6">
        <v>9</v>
      </c>
    </row>
    <row r="239" spans="1:12">
      <c r="A239" s="6">
        <v>16</v>
      </c>
      <c r="B239" s="6">
        <v>10</v>
      </c>
    </row>
    <row r="240" spans="1:12">
      <c r="A240" s="6">
        <v>16</v>
      </c>
      <c r="B240" s="6">
        <v>11</v>
      </c>
    </row>
    <row r="241" spans="1:12">
      <c r="A241" s="6">
        <v>16</v>
      </c>
      <c r="B241" s="6">
        <v>12</v>
      </c>
    </row>
    <row r="242" spans="1:12">
      <c r="A242" s="6">
        <v>16</v>
      </c>
      <c r="B242" s="6">
        <v>13</v>
      </c>
    </row>
    <row r="243" spans="1:12">
      <c r="A243" s="20">
        <v>17</v>
      </c>
      <c r="B243" s="20">
        <v>1</v>
      </c>
      <c r="C243" s="20"/>
      <c r="D243" s="20"/>
      <c r="E243" s="20"/>
      <c r="F243" s="20"/>
      <c r="G243" s="20"/>
      <c r="H243" s="20"/>
      <c r="I243" s="20"/>
      <c r="J243" s="20"/>
      <c r="K243" s="20"/>
      <c r="L243" s="20"/>
    </row>
    <row r="244" spans="1:12">
      <c r="A244" s="6">
        <v>17</v>
      </c>
      <c r="B244" s="6">
        <v>2</v>
      </c>
    </row>
    <row r="245" spans="1:12">
      <c r="A245" s="6">
        <v>17</v>
      </c>
      <c r="B245" s="6">
        <v>3</v>
      </c>
    </row>
    <row r="246" spans="1:12">
      <c r="A246" s="6">
        <v>17</v>
      </c>
      <c r="B246" s="6">
        <v>4</v>
      </c>
    </row>
    <row r="247" spans="1:12">
      <c r="A247" s="6">
        <v>17</v>
      </c>
      <c r="B247" s="6">
        <v>5</v>
      </c>
    </row>
    <row r="248" spans="1:12">
      <c r="A248" s="6">
        <v>17</v>
      </c>
      <c r="B248" s="6">
        <v>6</v>
      </c>
    </row>
    <row r="249" spans="1:12">
      <c r="A249" s="6">
        <v>17</v>
      </c>
      <c r="B249" s="6">
        <v>7</v>
      </c>
    </row>
    <row r="250" spans="1:12">
      <c r="A250" s="6">
        <v>17</v>
      </c>
      <c r="B250" s="6">
        <v>8</v>
      </c>
    </row>
    <row r="251" spans="1:12">
      <c r="A251" s="6">
        <v>17</v>
      </c>
      <c r="B251" s="6">
        <v>9</v>
      </c>
    </row>
    <row r="252" spans="1:12">
      <c r="A252" s="6">
        <v>17</v>
      </c>
      <c r="B252" s="6">
        <v>10</v>
      </c>
    </row>
    <row r="253" spans="1:12">
      <c r="A253" s="6">
        <v>17</v>
      </c>
      <c r="B253" s="6">
        <v>11</v>
      </c>
    </row>
    <row r="254" spans="1:12">
      <c r="A254" s="6">
        <v>17</v>
      </c>
      <c r="B254" s="6">
        <v>12</v>
      </c>
    </row>
    <row r="255" spans="1:12">
      <c r="A255" s="6">
        <v>17</v>
      </c>
      <c r="B255" s="6">
        <v>13</v>
      </c>
    </row>
    <row r="256" spans="1:12">
      <c r="A256" s="6">
        <v>17</v>
      </c>
      <c r="B256" s="6">
        <v>14</v>
      </c>
    </row>
    <row r="257" spans="1:12">
      <c r="A257" s="6">
        <v>17</v>
      </c>
      <c r="B257" s="6">
        <v>15</v>
      </c>
    </row>
    <row r="258" spans="1:12">
      <c r="A258" s="6">
        <v>17</v>
      </c>
      <c r="B258" s="6">
        <v>16</v>
      </c>
    </row>
    <row r="259" spans="1:12">
      <c r="A259" s="6">
        <v>17</v>
      </c>
      <c r="B259" s="6">
        <v>17</v>
      </c>
    </row>
    <row r="260" spans="1:12">
      <c r="A260" s="6">
        <v>17</v>
      </c>
      <c r="B260" s="6">
        <v>18</v>
      </c>
    </row>
    <row r="261" spans="1:12">
      <c r="A261" s="6">
        <v>17</v>
      </c>
      <c r="B261" s="6">
        <v>19</v>
      </c>
    </row>
    <row r="262" spans="1:12">
      <c r="A262" s="6">
        <v>17</v>
      </c>
      <c r="B262" s="6">
        <v>20</v>
      </c>
    </row>
    <row r="263" spans="1:12">
      <c r="A263" s="6">
        <v>17</v>
      </c>
      <c r="B263" s="6">
        <v>21</v>
      </c>
    </row>
    <row r="264" spans="1:12">
      <c r="A264" s="20">
        <v>18</v>
      </c>
      <c r="B264" s="20">
        <v>1</v>
      </c>
      <c r="C264" s="20"/>
      <c r="D264" s="20"/>
      <c r="E264" s="20"/>
      <c r="F264" s="20"/>
      <c r="G264" s="20"/>
      <c r="H264" s="20"/>
      <c r="I264" s="20"/>
      <c r="J264" s="20"/>
      <c r="K264" s="20"/>
      <c r="L264" s="20"/>
    </row>
    <row r="265" spans="1:12">
      <c r="A265" s="6">
        <v>18</v>
      </c>
      <c r="B265" s="6">
        <v>2</v>
      </c>
    </row>
    <row r="266" spans="1:12">
      <c r="A266" s="6">
        <v>18</v>
      </c>
      <c r="B266" s="6">
        <v>3</v>
      </c>
    </row>
    <row r="267" spans="1:12">
      <c r="A267" s="6">
        <v>18</v>
      </c>
      <c r="B267" s="6">
        <v>4</v>
      </c>
    </row>
    <row r="268" spans="1:12">
      <c r="A268" s="20">
        <v>19</v>
      </c>
      <c r="B268" s="20">
        <v>1</v>
      </c>
      <c r="C268" s="20"/>
      <c r="D268" s="20"/>
      <c r="E268" s="20"/>
      <c r="F268" s="20"/>
      <c r="G268" s="20"/>
      <c r="H268" s="20"/>
      <c r="I268" s="20"/>
      <c r="J268" s="20"/>
      <c r="K268" s="20"/>
      <c r="L268" s="20"/>
    </row>
    <row r="269" spans="1:12">
      <c r="A269" s="6">
        <v>19</v>
      </c>
      <c r="B269" s="6">
        <v>2</v>
      </c>
    </row>
    <row r="270" spans="1:12">
      <c r="A270" s="6">
        <v>19</v>
      </c>
      <c r="B270" s="6">
        <v>3</v>
      </c>
    </row>
    <row r="271" spans="1:12">
      <c r="A271" s="6">
        <v>19</v>
      </c>
      <c r="B271" s="6">
        <v>4</v>
      </c>
    </row>
    <row r="272" spans="1:12">
      <c r="A272" s="6">
        <v>19</v>
      </c>
      <c r="B272" s="6">
        <v>5</v>
      </c>
    </row>
    <row r="273" spans="1:12">
      <c r="A273" s="6">
        <v>19</v>
      </c>
      <c r="B273" s="6">
        <v>6</v>
      </c>
    </row>
    <row r="274" spans="1:12">
      <c r="A274" s="6">
        <v>19</v>
      </c>
      <c r="B274" s="6">
        <v>7</v>
      </c>
    </row>
    <row r="275" spans="1:12">
      <c r="A275" s="6">
        <v>19</v>
      </c>
      <c r="B275" s="6">
        <v>8</v>
      </c>
    </row>
    <row r="276" spans="1:12">
      <c r="A276" s="6">
        <v>19</v>
      </c>
      <c r="B276" s="6">
        <v>9</v>
      </c>
    </row>
    <row r="277" spans="1:12">
      <c r="A277" s="6">
        <v>19</v>
      </c>
      <c r="B277" s="6">
        <v>10</v>
      </c>
    </row>
    <row r="278" spans="1:12">
      <c r="A278" s="20">
        <v>20</v>
      </c>
      <c r="B278" s="20">
        <v>1</v>
      </c>
      <c r="C278" s="20"/>
      <c r="D278" s="20"/>
      <c r="E278" s="20"/>
      <c r="F278" s="20"/>
      <c r="G278" s="20"/>
      <c r="H278" s="20"/>
      <c r="I278" s="20"/>
      <c r="J278" s="20"/>
      <c r="K278" s="20"/>
      <c r="L278" s="20"/>
    </row>
    <row r="279" spans="1:12">
      <c r="A279" s="6">
        <v>20</v>
      </c>
      <c r="B279" s="6">
        <v>2</v>
      </c>
    </row>
    <row r="280" spans="1:12">
      <c r="A280" s="6">
        <v>20</v>
      </c>
      <c r="B280" s="6">
        <v>3</v>
      </c>
    </row>
    <row r="281" spans="1:12">
      <c r="A281" s="6">
        <v>20</v>
      </c>
      <c r="B281" s="6">
        <v>4</v>
      </c>
    </row>
    <row r="282" spans="1:12">
      <c r="A282" s="6">
        <v>20</v>
      </c>
      <c r="B282" s="6">
        <v>5</v>
      </c>
    </row>
    <row r="283" spans="1:12">
      <c r="A283" s="6">
        <v>20</v>
      </c>
      <c r="B283" s="6">
        <v>6</v>
      </c>
    </row>
    <row r="284" spans="1:12">
      <c r="A284" s="6">
        <v>20</v>
      </c>
      <c r="B284" s="6">
        <v>7</v>
      </c>
    </row>
    <row r="285" spans="1:12">
      <c r="A285" s="20">
        <v>21</v>
      </c>
      <c r="B285" s="20">
        <v>1</v>
      </c>
      <c r="C285" s="20"/>
      <c r="D285" s="20"/>
      <c r="E285" s="22"/>
      <c r="F285" s="20"/>
      <c r="G285" s="22"/>
      <c r="H285" s="22"/>
      <c r="I285" s="22"/>
      <c r="J285" s="22"/>
      <c r="K285" s="22"/>
      <c r="L285" s="22"/>
    </row>
    <row r="286" spans="1:12">
      <c r="A286" s="6">
        <v>22</v>
      </c>
      <c r="B286" s="6">
        <v>1</v>
      </c>
      <c r="C286" s="18"/>
      <c r="D286" s="57"/>
      <c r="E286" s="57"/>
      <c r="I286" s="18"/>
      <c r="J286" s="57"/>
    </row>
    <row r="287" spans="1:12">
      <c r="A287" s="6">
        <v>22</v>
      </c>
      <c r="B287" s="6">
        <v>2</v>
      </c>
      <c r="C287" s="18"/>
      <c r="D287" s="57"/>
      <c r="E287" s="57"/>
      <c r="I287" s="18"/>
      <c r="J287" s="57"/>
    </row>
    <row r="288" spans="1:12">
      <c r="A288" s="6">
        <v>22</v>
      </c>
      <c r="B288" s="6">
        <v>3</v>
      </c>
      <c r="C288" s="18"/>
      <c r="D288" s="57"/>
      <c r="E288" s="57"/>
      <c r="I288" s="18"/>
      <c r="J288" s="57"/>
    </row>
    <row r="289" spans="1:10">
      <c r="A289" s="6">
        <v>22</v>
      </c>
      <c r="B289" s="6">
        <v>4</v>
      </c>
      <c r="C289" s="18"/>
      <c r="D289" s="57"/>
      <c r="E289" s="57"/>
      <c r="I289" s="18"/>
      <c r="J289" s="57"/>
    </row>
    <row r="290" spans="1:10">
      <c r="A290" s="6">
        <v>22</v>
      </c>
      <c r="B290" s="6">
        <v>5</v>
      </c>
      <c r="C290" s="18"/>
      <c r="D290" s="57"/>
      <c r="E290" s="57"/>
      <c r="I290" s="18"/>
      <c r="J290" s="57"/>
    </row>
    <row r="291" spans="1:10">
      <c r="A291" s="6">
        <v>22</v>
      </c>
      <c r="B291" s="6">
        <v>6</v>
      </c>
      <c r="C291" s="18"/>
      <c r="D291" s="57"/>
      <c r="E291" s="57"/>
      <c r="I291" s="18"/>
      <c r="J291" s="57"/>
    </row>
    <row r="292" spans="1:10">
      <c r="A292" s="6">
        <v>22</v>
      </c>
      <c r="B292" s="6">
        <v>7</v>
      </c>
      <c r="C292" s="18"/>
      <c r="D292" s="57"/>
      <c r="E292" s="57"/>
      <c r="I292" s="18"/>
      <c r="J292" s="57"/>
    </row>
    <row r="293" spans="1:10">
      <c r="A293" s="6">
        <v>22</v>
      </c>
      <c r="B293" s="6">
        <v>8</v>
      </c>
      <c r="C293" s="18"/>
      <c r="D293" s="57"/>
      <c r="E293" s="57"/>
      <c r="I293" s="18"/>
      <c r="J293" s="57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253"/>
  <sheetViews>
    <sheetView topLeftCell="H265" zoomScale="79" zoomScaleNormal="79" zoomScalePageLayoutView="79" workbookViewId="0">
      <selection activeCell="Q298" sqref="Q298"/>
    </sheetView>
  </sheetViews>
  <sheetFormatPr baseColWidth="10" defaultColWidth="8.83203125" defaultRowHeight="14" x14ac:dyDescent="0"/>
  <cols>
    <col min="1" max="1021" width="8.83203125" style="6" customWidth="1"/>
    <col min="1022" max="1025" width="8.83203125" customWidth="1"/>
  </cols>
  <sheetData>
    <row r="1" spans="1:23">
      <c r="A1" s="54" t="s">
        <v>2779</v>
      </c>
      <c r="B1" s="54"/>
      <c r="C1" s="54"/>
      <c r="D1" s="54"/>
      <c r="E1" s="54"/>
      <c r="F1" s="54"/>
      <c r="G1" s="54"/>
      <c r="H1" s="54"/>
      <c r="I1" s="54"/>
      <c r="J1" s="54"/>
      <c r="L1" s="54" t="s">
        <v>2780</v>
      </c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spans="1:23">
      <c r="A2" s="6" t="s">
        <v>2781</v>
      </c>
      <c r="B2" s="6" t="s">
        <v>2782</v>
      </c>
      <c r="C2" s="18" t="s">
        <v>2783</v>
      </c>
      <c r="D2" s="6" t="s">
        <v>2784</v>
      </c>
      <c r="E2" s="18" t="s">
        <v>2785</v>
      </c>
      <c r="F2" s="6" t="s">
        <v>2786</v>
      </c>
      <c r="G2" s="6" t="s">
        <v>2787</v>
      </c>
      <c r="H2" s="6" t="s">
        <v>2788</v>
      </c>
      <c r="I2" s="6" t="s">
        <v>2789</v>
      </c>
      <c r="J2" s="6" t="s">
        <v>2790</v>
      </c>
      <c r="L2" s="6" t="s">
        <v>2781</v>
      </c>
      <c r="M2" s="6" t="s">
        <v>2778</v>
      </c>
      <c r="N2" s="6" t="s">
        <v>2314</v>
      </c>
      <c r="O2" s="6" t="s">
        <v>2782</v>
      </c>
      <c r="P2" s="18" t="s">
        <v>2783</v>
      </c>
      <c r="Q2" s="6" t="s">
        <v>2784</v>
      </c>
      <c r="R2" s="18" t="s">
        <v>2785</v>
      </c>
      <c r="S2" s="6" t="s">
        <v>2786</v>
      </c>
      <c r="T2" s="6" t="s">
        <v>2787</v>
      </c>
      <c r="U2" s="6" t="s">
        <v>2788</v>
      </c>
      <c r="V2" s="6" t="s">
        <v>2791</v>
      </c>
      <c r="W2" s="6" t="s">
        <v>2790</v>
      </c>
    </row>
    <row r="3" spans="1:23">
      <c r="A3" s="6">
        <v>1</v>
      </c>
      <c r="B3" s="7"/>
      <c r="D3" s="7"/>
      <c r="E3" s="7"/>
      <c r="L3" s="20">
        <v>1</v>
      </c>
      <c r="M3" s="20">
        <v>1</v>
      </c>
      <c r="N3" s="20" t="s">
        <v>2318</v>
      </c>
      <c r="O3" s="20"/>
      <c r="P3" s="20"/>
      <c r="Q3" s="20"/>
      <c r="R3" s="20"/>
      <c r="S3" s="20"/>
      <c r="T3" s="20"/>
      <c r="U3" s="22"/>
      <c r="V3" s="61"/>
      <c r="W3" s="20"/>
    </row>
    <row r="4" spans="1:23">
      <c r="A4" s="6">
        <v>2</v>
      </c>
      <c r="C4" s="7"/>
      <c r="D4" s="7"/>
      <c r="I4" s="62"/>
      <c r="L4" s="6">
        <v>1</v>
      </c>
      <c r="M4" s="6">
        <v>2</v>
      </c>
      <c r="N4" s="6" t="s">
        <v>2319</v>
      </c>
    </row>
    <row r="5" spans="1:23">
      <c r="A5" s="6">
        <v>3</v>
      </c>
      <c r="I5" s="62"/>
      <c r="L5" s="6">
        <v>1</v>
      </c>
      <c r="M5" s="6">
        <v>3</v>
      </c>
      <c r="N5" s="6" t="s">
        <v>2320</v>
      </c>
    </row>
    <row r="6" spans="1:23">
      <c r="A6" s="6">
        <v>4</v>
      </c>
      <c r="I6" s="62"/>
      <c r="L6" s="6">
        <v>1</v>
      </c>
      <c r="M6" s="6">
        <v>4</v>
      </c>
      <c r="N6" s="6" t="s">
        <v>2321</v>
      </c>
      <c r="U6" s="7"/>
      <c r="V6" s="7"/>
    </row>
    <row r="7" spans="1:23">
      <c r="A7" s="6">
        <v>5</v>
      </c>
      <c r="L7" s="6">
        <v>1</v>
      </c>
      <c r="M7" s="6">
        <v>5</v>
      </c>
      <c r="N7" s="6" t="s">
        <v>2322</v>
      </c>
      <c r="V7" s="63"/>
    </row>
    <row r="8" spans="1:23">
      <c r="A8" s="6">
        <v>6</v>
      </c>
      <c r="D8" s="7"/>
      <c r="I8" s="62"/>
      <c r="L8" s="6">
        <v>1</v>
      </c>
      <c r="M8" s="6">
        <v>6</v>
      </c>
      <c r="N8" s="6" t="s">
        <v>2323</v>
      </c>
      <c r="U8" s="7"/>
      <c r="V8" s="7"/>
    </row>
    <row r="9" spans="1:23">
      <c r="A9" s="6">
        <v>7</v>
      </c>
      <c r="D9" s="7"/>
      <c r="I9" s="62"/>
      <c r="L9" s="6">
        <v>1</v>
      </c>
      <c r="M9" s="6">
        <v>7</v>
      </c>
      <c r="N9" s="6" t="s">
        <v>2324</v>
      </c>
      <c r="U9" s="7"/>
    </row>
    <row r="10" spans="1:23">
      <c r="A10" s="6">
        <v>8</v>
      </c>
      <c r="C10" s="7"/>
      <c r="I10" s="64"/>
      <c r="L10" s="6">
        <v>1</v>
      </c>
      <c r="M10" s="6">
        <v>8</v>
      </c>
      <c r="N10" s="6" t="s">
        <v>2325</v>
      </c>
      <c r="V10" s="7"/>
    </row>
    <row r="11" spans="1:23">
      <c r="A11" s="6">
        <v>9</v>
      </c>
      <c r="D11" s="7"/>
      <c r="I11" s="62"/>
      <c r="L11" s="6">
        <v>1</v>
      </c>
      <c r="M11" s="6">
        <v>9</v>
      </c>
      <c r="N11" s="6" t="s">
        <v>2326</v>
      </c>
      <c r="U11" s="7"/>
      <c r="V11" s="7"/>
    </row>
    <row r="12" spans="1:23">
      <c r="A12" s="6">
        <v>10</v>
      </c>
      <c r="I12" s="62"/>
      <c r="L12" s="6">
        <v>1</v>
      </c>
      <c r="M12" s="6">
        <v>10</v>
      </c>
      <c r="N12" s="6" t="s">
        <v>2327</v>
      </c>
      <c r="V12" s="7"/>
    </row>
    <row r="13" spans="1:23">
      <c r="A13" s="6">
        <v>11</v>
      </c>
      <c r="B13" s="42"/>
      <c r="C13" s="10"/>
      <c r="E13" s="10"/>
      <c r="H13" s="7"/>
      <c r="I13" s="63"/>
      <c r="L13" s="6">
        <v>1</v>
      </c>
      <c r="M13" s="6">
        <v>11</v>
      </c>
      <c r="N13" s="6" t="s">
        <v>2328</v>
      </c>
      <c r="U13" s="7"/>
      <c r="V13" s="62"/>
    </row>
    <row r="14" spans="1:23">
      <c r="A14" s="6">
        <v>12</v>
      </c>
      <c r="H14" s="7"/>
      <c r="I14" s="63"/>
      <c r="L14" s="6">
        <v>1</v>
      </c>
      <c r="M14" s="6">
        <v>12</v>
      </c>
      <c r="N14" s="6" t="s">
        <v>2329</v>
      </c>
      <c r="U14" s="7"/>
      <c r="V14" s="7"/>
    </row>
    <row r="15" spans="1:23">
      <c r="A15" s="6">
        <v>13</v>
      </c>
      <c r="I15" s="62"/>
      <c r="J15" s="6" t="s">
        <v>2792</v>
      </c>
      <c r="L15" s="6">
        <v>1</v>
      </c>
      <c r="M15" s="6">
        <v>13</v>
      </c>
      <c r="N15" s="6" t="s">
        <v>2330</v>
      </c>
      <c r="U15" s="7"/>
      <c r="V15" s="7"/>
    </row>
    <row r="16" spans="1:23">
      <c r="A16" s="6">
        <v>14</v>
      </c>
      <c r="E16" s="65"/>
      <c r="F16" s="23"/>
      <c r="I16" s="62"/>
      <c r="L16" s="6">
        <v>1</v>
      </c>
      <c r="M16" s="6">
        <v>14</v>
      </c>
      <c r="N16" s="6" t="s">
        <v>2331</v>
      </c>
      <c r="V16" s="7"/>
    </row>
    <row r="17" spans="1:22">
      <c r="A17" s="6">
        <v>15</v>
      </c>
      <c r="C17" s="7"/>
      <c r="I17" s="62"/>
      <c r="L17" s="6">
        <v>1</v>
      </c>
      <c r="M17" s="6">
        <v>15</v>
      </c>
      <c r="N17" s="6" t="s">
        <v>2332</v>
      </c>
      <c r="U17" s="7"/>
    </row>
    <row r="18" spans="1:22">
      <c r="A18" s="6">
        <v>16</v>
      </c>
      <c r="C18" s="7"/>
      <c r="D18" s="7"/>
      <c r="E18" s="7"/>
      <c r="I18" s="62"/>
      <c r="L18" s="6">
        <v>1</v>
      </c>
      <c r="M18" s="6">
        <v>16</v>
      </c>
      <c r="N18" s="6" t="s">
        <v>2333</v>
      </c>
      <c r="U18" s="7"/>
      <c r="V18" s="7"/>
    </row>
    <row r="19" spans="1:22">
      <c r="A19" s="6">
        <v>17</v>
      </c>
      <c r="B19" s="7"/>
      <c r="C19" s="7"/>
      <c r="D19" s="7"/>
      <c r="E19" s="7"/>
      <c r="I19" s="62"/>
      <c r="J19" s="6" t="s">
        <v>2793</v>
      </c>
      <c r="L19" s="6">
        <v>1</v>
      </c>
      <c r="M19" s="6">
        <v>17</v>
      </c>
      <c r="N19" s="6" t="s">
        <v>2334</v>
      </c>
      <c r="U19" s="7"/>
    </row>
    <row r="20" spans="1:22">
      <c r="A20" s="6">
        <v>18</v>
      </c>
      <c r="B20" s="7"/>
      <c r="D20" s="7"/>
      <c r="E20" s="7"/>
      <c r="I20" s="62"/>
      <c r="L20" s="6">
        <v>1</v>
      </c>
      <c r="M20" s="6">
        <v>18</v>
      </c>
      <c r="N20" s="6" t="s">
        <v>2335</v>
      </c>
      <c r="U20" s="7"/>
      <c r="V20" s="62"/>
    </row>
    <row r="21" spans="1:22">
      <c r="A21" s="6">
        <v>19</v>
      </c>
      <c r="B21" s="7"/>
      <c r="D21" s="7"/>
      <c r="E21" s="7"/>
      <c r="I21" s="62"/>
      <c r="J21" s="6" t="s">
        <v>2793</v>
      </c>
      <c r="L21" s="6">
        <v>1</v>
      </c>
      <c r="M21" s="6">
        <v>19</v>
      </c>
      <c r="N21" s="6" t="s">
        <v>2336</v>
      </c>
    </row>
    <row r="22" spans="1:22">
      <c r="A22" s="6">
        <v>20</v>
      </c>
      <c r="B22" s="7"/>
      <c r="C22" s="7"/>
      <c r="D22" s="7"/>
      <c r="E22" s="7"/>
      <c r="I22" s="62"/>
      <c r="L22" s="20">
        <v>2</v>
      </c>
      <c r="M22" s="20">
        <v>1</v>
      </c>
      <c r="N22" s="20" t="s">
        <v>2337</v>
      </c>
      <c r="O22" s="20"/>
      <c r="P22" s="20"/>
      <c r="Q22" s="20"/>
      <c r="R22" s="20"/>
      <c r="S22" s="20"/>
      <c r="T22" s="20"/>
      <c r="U22" s="22"/>
      <c r="V22" s="22"/>
    </row>
    <row r="23" spans="1:22">
      <c r="A23" s="6">
        <v>21</v>
      </c>
      <c r="C23" s="7"/>
      <c r="D23" s="7"/>
      <c r="E23" s="7"/>
      <c r="H23" s="66"/>
      <c r="I23" s="62"/>
      <c r="L23" s="6">
        <v>2</v>
      </c>
      <c r="M23" s="6">
        <v>2</v>
      </c>
      <c r="N23" s="6" t="s">
        <v>2339</v>
      </c>
      <c r="U23" s="7"/>
      <c r="V23" s="63"/>
    </row>
    <row r="24" spans="1:22">
      <c r="A24" s="6">
        <v>22</v>
      </c>
      <c r="B24" s="51"/>
      <c r="C24" s="13"/>
      <c r="D24" s="51"/>
      <c r="E24" s="51"/>
      <c r="L24" s="6">
        <v>2</v>
      </c>
      <c r="M24" s="6">
        <v>3</v>
      </c>
      <c r="N24" s="6" t="s">
        <v>2341</v>
      </c>
      <c r="U24" s="7"/>
      <c r="V24" s="63"/>
    </row>
    <row r="25" spans="1:22">
      <c r="L25" s="6">
        <v>2</v>
      </c>
      <c r="M25" s="6">
        <v>4</v>
      </c>
      <c r="N25" s="6" t="s">
        <v>2343</v>
      </c>
      <c r="U25" s="7"/>
      <c r="V25" s="62"/>
    </row>
    <row r="26" spans="1:22">
      <c r="L26" s="6">
        <v>2</v>
      </c>
      <c r="M26" s="6">
        <v>5</v>
      </c>
      <c r="N26" s="6" t="s">
        <v>2345</v>
      </c>
      <c r="U26" s="7"/>
    </row>
    <row r="27" spans="1:22">
      <c r="L27" s="6">
        <v>2</v>
      </c>
      <c r="M27" s="6">
        <v>6</v>
      </c>
      <c r="N27" s="6" t="s">
        <v>2347</v>
      </c>
      <c r="U27" s="7"/>
      <c r="V27" s="62"/>
    </row>
    <row r="28" spans="1:22">
      <c r="L28" s="6">
        <v>2</v>
      </c>
      <c r="M28" s="6">
        <v>7</v>
      </c>
      <c r="N28" s="6" t="s">
        <v>2349</v>
      </c>
      <c r="U28" s="7"/>
      <c r="V28" s="7"/>
    </row>
    <row r="29" spans="1:22">
      <c r="L29" s="6">
        <v>2</v>
      </c>
      <c r="M29" s="6">
        <v>8</v>
      </c>
      <c r="N29" s="6" t="s">
        <v>2351</v>
      </c>
      <c r="U29" s="7"/>
      <c r="V29" s="7"/>
    </row>
    <row r="30" spans="1:22">
      <c r="L30" s="6">
        <v>2</v>
      </c>
      <c r="M30" s="6">
        <v>9</v>
      </c>
      <c r="N30" s="6" t="s">
        <v>2353</v>
      </c>
      <c r="V30" s="7"/>
    </row>
    <row r="31" spans="1:22">
      <c r="L31" s="6">
        <v>2</v>
      </c>
      <c r="M31" s="6">
        <v>10</v>
      </c>
      <c r="N31" s="6" t="s">
        <v>2355</v>
      </c>
    </row>
    <row r="32" spans="1:22">
      <c r="L32" s="6">
        <v>2</v>
      </c>
      <c r="M32" s="6">
        <v>11</v>
      </c>
      <c r="N32" s="6" t="s">
        <v>2357</v>
      </c>
      <c r="U32" s="7"/>
    </row>
    <row r="33" spans="12:22">
      <c r="L33" s="6">
        <v>2</v>
      </c>
      <c r="M33" s="6">
        <v>12</v>
      </c>
      <c r="N33" s="6" t="s">
        <v>2359</v>
      </c>
      <c r="U33" s="7"/>
      <c r="V33" s="7"/>
    </row>
    <row r="34" spans="12:22">
      <c r="L34" s="6">
        <v>2</v>
      </c>
      <c r="M34" s="6">
        <v>13</v>
      </c>
      <c r="N34" s="6" t="s">
        <v>2361</v>
      </c>
      <c r="V34" s="63"/>
    </row>
    <row r="35" spans="12:22">
      <c r="L35" s="6">
        <v>2</v>
      </c>
      <c r="M35" s="6">
        <v>14</v>
      </c>
      <c r="N35" s="6" t="s">
        <v>2363</v>
      </c>
      <c r="U35" s="7"/>
      <c r="V35" s="7"/>
    </row>
    <row r="36" spans="12:22">
      <c r="L36" s="6">
        <v>2</v>
      </c>
      <c r="M36" s="6">
        <v>15</v>
      </c>
      <c r="N36" s="6" t="s">
        <v>2365</v>
      </c>
      <c r="V36" s="63"/>
    </row>
    <row r="37" spans="12:22">
      <c r="L37" s="6">
        <v>2</v>
      </c>
      <c r="M37" s="6">
        <v>16</v>
      </c>
      <c r="N37" s="6" t="s">
        <v>2367</v>
      </c>
      <c r="U37" s="7"/>
      <c r="V37" s="67"/>
    </row>
    <row r="38" spans="12:22">
      <c r="L38" s="6">
        <v>2</v>
      </c>
      <c r="M38" s="6">
        <v>17</v>
      </c>
      <c r="N38" s="6" t="s">
        <v>2369</v>
      </c>
    </row>
    <row r="39" spans="12:22">
      <c r="L39" s="20">
        <v>3</v>
      </c>
      <c r="M39" s="20">
        <v>1</v>
      </c>
      <c r="N39" s="20" t="s">
        <v>2371</v>
      </c>
      <c r="O39" s="20"/>
      <c r="P39" s="20"/>
      <c r="Q39" s="20"/>
      <c r="R39" s="20"/>
      <c r="S39" s="20"/>
      <c r="T39" s="20"/>
      <c r="U39" s="20"/>
      <c r="V39" s="68"/>
    </row>
    <row r="40" spans="12:22">
      <c r="L40" s="6">
        <v>3</v>
      </c>
      <c r="M40" s="6">
        <v>2</v>
      </c>
      <c r="N40" s="6" t="s">
        <v>2373</v>
      </c>
    </row>
    <row r="41" spans="12:22">
      <c r="L41" s="6">
        <v>3</v>
      </c>
      <c r="M41" s="6">
        <v>3</v>
      </c>
      <c r="N41" s="6" t="s">
        <v>2375</v>
      </c>
      <c r="V41" s="7"/>
    </row>
    <row r="42" spans="12:22">
      <c r="L42" s="6">
        <v>3</v>
      </c>
      <c r="M42" s="6">
        <v>4</v>
      </c>
      <c r="N42" s="6" t="s">
        <v>2377</v>
      </c>
      <c r="V42" s="62"/>
    </row>
    <row r="43" spans="12:22">
      <c r="L43" s="6">
        <v>3</v>
      </c>
      <c r="M43" s="6">
        <v>5</v>
      </c>
      <c r="N43" s="6" t="s">
        <v>2379</v>
      </c>
      <c r="U43" s="7"/>
      <c r="V43" s="63"/>
    </row>
    <row r="44" spans="12:22">
      <c r="L44" s="6">
        <v>3</v>
      </c>
      <c r="M44" s="6">
        <v>6</v>
      </c>
      <c r="N44" s="6" t="s">
        <v>2381</v>
      </c>
      <c r="U44" s="7"/>
      <c r="V44" s="62"/>
    </row>
    <row r="45" spans="12:22">
      <c r="L45" s="6">
        <v>3</v>
      </c>
      <c r="M45" s="6">
        <v>7</v>
      </c>
      <c r="N45" s="6" t="s">
        <v>2383</v>
      </c>
      <c r="V45" s="62"/>
    </row>
    <row r="46" spans="12:22">
      <c r="L46" s="6">
        <v>3</v>
      </c>
      <c r="M46" s="6">
        <v>8</v>
      </c>
      <c r="N46" s="6" t="s">
        <v>2385</v>
      </c>
      <c r="U46" s="7"/>
      <c r="V46" s="7"/>
    </row>
    <row r="47" spans="12:22">
      <c r="L47" s="20">
        <v>4</v>
      </c>
      <c r="M47" s="20">
        <v>1</v>
      </c>
      <c r="N47" s="20" t="s">
        <v>2387</v>
      </c>
      <c r="O47" s="20"/>
      <c r="P47" s="20"/>
      <c r="Q47" s="20"/>
      <c r="R47" s="20"/>
      <c r="S47" s="20"/>
      <c r="T47" s="20"/>
      <c r="U47" s="22"/>
      <c r="V47" s="22"/>
    </row>
    <row r="48" spans="12:22">
      <c r="L48" s="6">
        <v>4</v>
      </c>
      <c r="M48" s="6">
        <v>2</v>
      </c>
      <c r="N48" s="6" t="s">
        <v>2389</v>
      </c>
      <c r="U48" s="7"/>
      <c r="V48" s="7"/>
    </row>
    <row r="49" spans="12:23">
      <c r="L49" s="6">
        <v>4</v>
      </c>
      <c r="M49" s="6">
        <v>3</v>
      </c>
      <c r="N49" s="6" t="s">
        <v>2391</v>
      </c>
      <c r="U49" s="7"/>
    </row>
    <row r="50" spans="12:23">
      <c r="L50" s="6">
        <v>4</v>
      </c>
      <c r="M50" s="6">
        <v>4</v>
      </c>
      <c r="N50" s="6" t="s">
        <v>2393</v>
      </c>
      <c r="U50" s="7"/>
      <c r="V50" s="63"/>
    </row>
    <row r="51" spans="12:23">
      <c r="L51" s="6">
        <v>4</v>
      </c>
      <c r="M51" s="6">
        <v>5</v>
      </c>
      <c r="N51" s="6" t="s">
        <v>2395</v>
      </c>
      <c r="V51" s="7"/>
    </row>
    <row r="52" spans="12:23">
      <c r="L52" s="6">
        <v>4</v>
      </c>
      <c r="M52" s="6">
        <v>6</v>
      </c>
      <c r="N52" s="6" t="s">
        <v>2397</v>
      </c>
      <c r="V52" s="63"/>
    </row>
    <row r="53" spans="12:23">
      <c r="L53" s="20">
        <v>5</v>
      </c>
      <c r="M53" s="20">
        <v>1</v>
      </c>
      <c r="N53" s="20" t="s">
        <v>2399</v>
      </c>
      <c r="O53" s="22"/>
      <c r="P53" s="20"/>
      <c r="Q53" s="20"/>
      <c r="R53" s="33"/>
      <c r="S53" s="20"/>
      <c r="T53" s="20"/>
      <c r="U53" s="20"/>
      <c r="V53" s="22"/>
      <c r="W53" s="20"/>
    </row>
    <row r="54" spans="12:23">
      <c r="L54" s="6">
        <v>5</v>
      </c>
      <c r="M54" s="6">
        <v>2</v>
      </c>
      <c r="N54" s="6" t="s">
        <v>2401</v>
      </c>
      <c r="P54" s="7"/>
    </row>
    <row r="55" spans="12:23">
      <c r="L55" s="6">
        <v>5</v>
      </c>
      <c r="M55" s="6">
        <v>3</v>
      </c>
      <c r="N55" s="6" t="s">
        <v>2403</v>
      </c>
      <c r="O55" s="7"/>
      <c r="P55" s="7"/>
    </row>
    <row r="56" spans="12:23">
      <c r="L56" s="6">
        <v>5</v>
      </c>
      <c r="M56" s="6">
        <v>4</v>
      </c>
      <c r="N56" s="6" t="s">
        <v>2405</v>
      </c>
      <c r="O56" s="7"/>
    </row>
    <row r="57" spans="12:23">
      <c r="L57" s="20">
        <v>6</v>
      </c>
      <c r="M57" s="20">
        <v>1</v>
      </c>
      <c r="N57" s="33" t="s">
        <v>2407</v>
      </c>
      <c r="O57" s="22"/>
      <c r="P57" s="22"/>
      <c r="Q57" s="20"/>
      <c r="R57" s="22"/>
      <c r="S57" s="20"/>
      <c r="T57" s="20"/>
      <c r="U57" s="22"/>
      <c r="V57" s="20"/>
      <c r="W57" s="20"/>
    </row>
    <row r="58" spans="12:23">
      <c r="L58" s="6">
        <v>6</v>
      </c>
      <c r="M58" s="6">
        <v>2</v>
      </c>
      <c r="N58" s="19" t="s">
        <v>2408</v>
      </c>
      <c r="P58" s="7"/>
      <c r="Q58" s="7"/>
      <c r="R58" s="19"/>
      <c r="U58" s="7"/>
    </row>
    <row r="59" spans="12:23">
      <c r="L59" s="6">
        <v>6</v>
      </c>
      <c r="M59" s="6">
        <v>3</v>
      </c>
      <c r="N59" s="19" t="s">
        <v>2410</v>
      </c>
      <c r="O59" s="7"/>
      <c r="P59" s="7"/>
      <c r="Q59" s="7"/>
      <c r="U59" s="7"/>
    </row>
    <row r="60" spans="12:23">
      <c r="L60" s="6">
        <v>6</v>
      </c>
      <c r="M60" s="6">
        <v>4</v>
      </c>
      <c r="N60" s="19" t="s">
        <v>2412</v>
      </c>
      <c r="O60" s="7"/>
      <c r="P60" s="7"/>
      <c r="Q60" s="7"/>
      <c r="U60" s="7"/>
      <c r="V60" s="69"/>
    </row>
    <row r="61" spans="12:23">
      <c r="L61" s="6">
        <v>6</v>
      </c>
      <c r="M61" s="6">
        <v>5</v>
      </c>
      <c r="N61" s="19" t="s">
        <v>2414</v>
      </c>
      <c r="O61" s="7"/>
      <c r="P61" s="7"/>
      <c r="Q61" s="7"/>
      <c r="U61" s="7"/>
    </row>
    <row r="62" spans="12:23">
      <c r="L62" s="6">
        <v>6</v>
      </c>
      <c r="M62" s="6">
        <v>6</v>
      </c>
      <c r="N62" s="19" t="s">
        <v>2416</v>
      </c>
      <c r="O62" s="26"/>
      <c r="P62" s="7"/>
      <c r="Q62" s="17"/>
      <c r="U62" s="7"/>
      <c r="V62" s="62"/>
    </row>
    <row r="63" spans="12:23">
      <c r="L63" s="6">
        <v>6</v>
      </c>
      <c r="M63" s="6">
        <v>7</v>
      </c>
      <c r="N63" s="19" t="s">
        <v>2418</v>
      </c>
      <c r="O63" s="7"/>
      <c r="P63" s="7"/>
      <c r="Q63" s="7"/>
      <c r="U63" s="7"/>
      <c r="V63" s="62"/>
    </row>
    <row r="64" spans="12:23">
      <c r="L64" s="6">
        <v>6</v>
      </c>
      <c r="M64" s="6">
        <v>8</v>
      </c>
      <c r="N64" s="19" t="s">
        <v>2420</v>
      </c>
      <c r="O64" s="7"/>
      <c r="P64" s="7"/>
      <c r="Q64" s="7"/>
      <c r="R64" s="7"/>
      <c r="U64" s="7"/>
      <c r="V64" s="62"/>
    </row>
    <row r="65" spans="12:23">
      <c r="L65" s="6">
        <v>6</v>
      </c>
      <c r="M65" s="6">
        <v>9</v>
      </c>
      <c r="N65" s="19" t="s">
        <v>2422</v>
      </c>
      <c r="O65" s="7"/>
      <c r="Q65" s="7"/>
      <c r="V65" s="62"/>
    </row>
    <row r="66" spans="12:23">
      <c r="L66" s="6">
        <v>6</v>
      </c>
      <c r="M66" s="6">
        <v>10</v>
      </c>
      <c r="N66" s="19" t="s">
        <v>2424</v>
      </c>
      <c r="O66" s="7"/>
      <c r="P66" s="7"/>
      <c r="R66" s="7"/>
      <c r="U66" s="7"/>
    </row>
    <row r="67" spans="12:23">
      <c r="L67" s="6">
        <v>6</v>
      </c>
      <c r="M67" s="6">
        <v>11</v>
      </c>
      <c r="N67" s="19" t="s">
        <v>2426</v>
      </c>
      <c r="O67" s="7"/>
      <c r="P67" s="7"/>
      <c r="Q67" s="7"/>
      <c r="U67" s="7"/>
    </row>
    <row r="68" spans="12:23">
      <c r="L68" s="6">
        <v>6</v>
      </c>
      <c r="M68" s="6">
        <v>12</v>
      </c>
      <c r="N68" s="19" t="s">
        <v>2428</v>
      </c>
      <c r="O68" s="7"/>
      <c r="P68" s="7"/>
      <c r="Q68" s="7"/>
      <c r="R68" s="7"/>
      <c r="U68" s="7"/>
      <c r="V68" s="62"/>
    </row>
    <row r="69" spans="12:23">
      <c r="L69" s="6">
        <v>6</v>
      </c>
      <c r="M69" s="6">
        <v>13</v>
      </c>
      <c r="N69" s="19" t="s">
        <v>2430</v>
      </c>
      <c r="O69" s="7"/>
      <c r="P69" s="7"/>
      <c r="U69" s="7"/>
    </row>
    <row r="70" spans="12:23">
      <c r="L70" s="6">
        <v>6</v>
      </c>
      <c r="M70" s="6">
        <v>14</v>
      </c>
      <c r="N70" s="6" t="s">
        <v>2432</v>
      </c>
      <c r="O70" s="26"/>
      <c r="P70" s="7"/>
      <c r="Q70" s="34"/>
      <c r="R70" s="7"/>
      <c r="U70" s="7"/>
      <c r="V70" s="62"/>
    </row>
    <row r="71" spans="12:23">
      <c r="L71" s="6">
        <v>6</v>
      </c>
      <c r="M71" s="6">
        <v>15</v>
      </c>
      <c r="N71" s="6" t="s">
        <v>2434</v>
      </c>
      <c r="O71" s="7"/>
      <c r="P71" s="7"/>
      <c r="Q71" s="7"/>
      <c r="R71" s="7"/>
      <c r="U71" s="7"/>
    </row>
    <row r="72" spans="12:23">
      <c r="L72" s="6">
        <v>6</v>
      </c>
      <c r="M72" s="6">
        <v>16</v>
      </c>
      <c r="N72" s="6" t="s">
        <v>2436</v>
      </c>
      <c r="P72" s="7"/>
      <c r="Q72" s="7"/>
      <c r="R72" s="7"/>
      <c r="U72" s="7"/>
    </row>
    <row r="73" spans="12:23">
      <c r="L73" s="6">
        <v>6</v>
      </c>
      <c r="M73" s="6">
        <v>17</v>
      </c>
      <c r="N73" s="6" t="s">
        <v>2438</v>
      </c>
      <c r="O73" s="7"/>
      <c r="P73" s="7"/>
      <c r="Q73" s="7"/>
      <c r="R73" s="7"/>
      <c r="U73" s="7"/>
    </row>
    <row r="74" spans="12:23">
      <c r="L74" s="6">
        <v>6</v>
      </c>
      <c r="M74" s="6">
        <v>18</v>
      </c>
      <c r="N74" s="6" t="s">
        <v>2440</v>
      </c>
      <c r="O74" s="7"/>
      <c r="P74" s="7"/>
      <c r="R74" s="7"/>
      <c r="U74" s="7"/>
      <c r="V74" s="62"/>
    </row>
    <row r="75" spans="12:23">
      <c r="L75" s="6">
        <v>6</v>
      </c>
      <c r="M75" s="6">
        <v>19</v>
      </c>
      <c r="N75" s="6" t="s">
        <v>2442</v>
      </c>
      <c r="O75" s="7"/>
      <c r="P75" s="7"/>
      <c r="Q75" s="7"/>
      <c r="R75" s="7"/>
      <c r="U75" s="7"/>
    </row>
    <row r="76" spans="12:23">
      <c r="L76" s="20">
        <v>7</v>
      </c>
      <c r="M76" s="20">
        <v>1</v>
      </c>
      <c r="N76" s="33" t="s">
        <v>2444</v>
      </c>
      <c r="O76" s="22"/>
      <c r="P76" s="20"/>
      <c r="Q76" s="20"/>
      <c r="R76" s="22"/>
      <c r="S76" s="20"/>
      <c r="T76" s="20"/>
      <c r="U76" s="22"/>
      <c r="V76" s="68"/>
      <c r="W76" s="20"/>
    </row>
    <row r="77" spans="12:23">
      <c r="L77" s="6">
        <v>7</v>
      </c>
      <c r="M77" s="6">
        <v>2</v>
      </c>
      <c r="N77" s="19" t="s">
        <v>2445</v>
      </c>
      <c r="O77" s="7"/>
      <c r="P77" s="7"/>
      <c r="Q77" s="7"/>
      <c r="R77" s="7"/>
      <c r="U77" s="7"/>
    </row>
    <row r="78" spans="12:23">
      <c r="L78" s="6">
        <v>7</v>
      </c>
      <c r="M78" s="6">
        <v>3</v>
      </c>
      <c r="N78" s="19" t="s">
        <v>2446</v>
      </c>
      <c r="P78" s="7"/>
      <c r="Q78" s="7"/>
      <c r="U78" s="7"/>
    </row>
    <row r="79" spans="12:23">
      <c r="L79" s="6">
        <v>7</v>
      </c>
      <c r="M79" s="6">
        <v>4</v>
      </c>
      <c r="N79" s="19" t="s">
        <v>2448</v>
      </c>
      <c r="O79" s="7"/>
      <c r="P79" s="7"/>
      <c r="Q79" s="7"/>
    </row>
    <row r="80" spans="12:23">
      <c r="L80" s="6">
        <v>7</v>
      </c>
      <c r="M80" s="6">
        <v>5</v>
      </c>
      <c r="N80" s="19" t="s">
        <v>2450</v>
      </c>
      <c r="O80" s="7"/>
      <c r="P80" s="7"/>
      <c r="Q80" s="7"/>
      <c r="R80" s="7"/>
    </row>
    <row r="81" spans="12:23">
      <c r="L81" s="6">
        <v>7</v>
      </c>
      <c r="M81" s="6">
        <v>6</v>
      </c>
      <c r="N81" s="19" t="s">
        <v>2452</v>
      </c>
      <c r="O81" s="26"/>
      <c r="P81" s="7"/>
      <c r="Q81" s="26"/>
      <c r="R81" s="7"/>
      <c r="U81" s="7"/>
    </row>
    <row r="82" spans="12:23">
      <c r="L82" s="6">
        <v>7</v>
      </c>
      <c r="M82" s="6">
        <v>7</v>
      </c>
      <c r="N82" s="19" t="s">
        <v>2454</v>
      </c>
      <c r="O82" s="7"/>
      <c r="Q82" s="7"/>
      <c r="R82" s="7"/>
      <c r="U82" s="7"/>
      <c r="V82" s="62"/>
    </row>
    <row r="83" spans="12:23">
      <c r="L83" s="6">
        <v>7</v>
      </c>
      <c r="M83" s="6">
        <v>8</v>
      </c>
      <c r="N83" s="19" t="s">
        <v>2456</v>
      </c>
      <c r="O83" s="7"/>
      <c r="P83" s="7"/>
      <c r="Q83" s="7"/>
      <c r="R83" s="7"/>
      <c r="U83" s="7"/>
      <c r="V83" s="62"/>
    </row>
    <row r="84" spans="12:23">
      <c r="L84" s="6">
        <v>7</v>
      </c>
      <c r="M84" s="6">
        <v>9</v>
      </c>
      <c r="N84" s="19" t="s">
        <v>2458</v>
      </c>
      <c r="O84" s="7"/>
      <c r="P84" s="7"/>
      <c r="Q84" s="7"/>
      <c r="R84" s="7"/>
      <c r="U84" s="7"/>
      <c r="V84" s="62"/>
    </row>
    <row r="85" spans="12:23">
      <c r="L85" s="6">
        <v>7</v>
      </c>
      <c r="M85" s="6">
        <v>10</v>
      </c>
      <c r="N85" s="19" t="s">
        <v>2460</v>
      </c>
      <c r="O85" s="7"/>
      <c r="Q85" s="7"/>
      <c r="R85" s="7"/>
      <c r="U85" s="7"/>
      <c r="V85" s="62"/>
    </row>
    <row r="86" spans="12:23">
      <c r="L86" s="6">
        <v>7</v>
      </c>
      <c r="M86" s="6">
        <v>11</v>
      </c>
      <c r="N86" s="19" t="s">
        <v>2462</v>
      </c>
      <c r="O86" s="7"/>
      <c r="P86" s="7"/>
      <c r="Q86" s="7"/>
      <c r="R86" s="7"/>
      <c r="U86" s="7"/>
      <c r="V86" s="62"/>
    </row>
    <row r="87" spans="12:23">
      <c r="L87" s="6">
        <v>7</v>
      </c>
      <c r="M87" s="6">
        <v>12</v>
      </c>
      <c r="N87" s="19" t="s">
        <v>2464</v>
      </c>
      <c r="O87" s="7"/>
      <c r="P87" s="7"/>
      <c r="Q87" s="7"/>
      <c r="R87" s="7"/>
      <c r="U87" s="7"/>
    </row>
    <row r="88" spans="12:23">
      <c r="L88" s="6">
        <v>7</v>
      </c>
      <c r="M88" s="6">
        <v>13</v>
      </c>
      <c r="N88" s="19" t="s">
        <v>2466</v>
      </c>
      <c r="O88" s="7"/>
      <c r="P88" s="7"/>
      <c r="Q88" s="7"/>
      <c r="R88" s="7"/>
      <c r="U88" s="7"/>
    </row>
    <row r="89" spans="12:23">
      <c r="L89" s="6">
        <v>7</v>
      </c>
      <c r="M89" s="6">
        <v>14</v>
      </c>
      <c r="N89" s="6" t="s">
        <v>2468</v>
      </c>
      <c r="O89" s="26"/>
      <c r="P89" s="7"/>
      <c r="Q89" s="26"/>
      <c r="R89" s="7"/>
      <c r="U89" s="7"/>
      <c r="V89" s="62"/>
    </row>
    <row r="90" spans="12:23">
      <c r="L90" s="6">
        <v>7</v>
      </c>
      <c r="M90" s="6">
        <v>15</v>
      </c>
      <c r="N90" s="6" t="s">
        <v>2470</v>
      </c>
      <c r="O90" s="7"/>
      <c r="P90" s="7"/>
      <c r="Q90" s="7"/>
      <c r="U90" s="7"/>
    </row>
    <row r="91" spans="12:23">
      <c r="L91" s="6">
        <v>7</v>
      </c>
      <c r="M91" s="6">
        <v>16</v>
      </c>
      <c r="N91" s="6" t="s">
        <v>2472</v>
      </c>
      <c r="O91" s="7"/>
      <c r="P91" s="7"/>
      <c r="Q91" s="7"/>
      <c r="U91" s="7"/>
    </row>
    <row r="92" spans="12:23">
      <c r="L92" s="6">
        <v>7</v>
      </c>
      <c r="M92" s="6">
        <v>17</v>
      </c>
      <c r="N92" s="6" t="s">
        <v>2474</v>
      </c>
      <c r="O92" s="7"/>
      <c r="P92" s="7"/>
      <c r="Q92" s="7"/>
      <c r="R92" s="7"/>
      <c r="V92" s="62"/>
    </row>
    <row r="93" spans="12:23">
      <c r="L93" s="6">
        <v>7</v>
      </c>
      <c r="M93" s="6">
        <v>18</v>
      </c>
      <c r="N93" s="6" t="s">
        <v>2476</v>
      </c>
      <c r="O93" s="7"/>
      <c r="P93" s="7"/>
      <c r="Q93" s="7"/>
      <c r="R93" s="7"/>
      <c r="U93" s="7"/>
    </row>
    <row r="94" spans="12:23">
      <c r="L94" s="6">
        <v>7</v>
      </c>
      <c r="M94" s="6">
        <v>19</v>
      </c>
      <c r="N94" s="6" t="s">
        <v>2478</v>
      </c>
      <c r="O94" s="7"/>
      <c r="P94" s="7"/>
      <c r="Q94" s="7"/>
      <c r="U94" s="7"/>
    </row>
    <row r="95" spans="12:23">
      <c r="L95" s="20">
        <v>8</v>
      </c>
      <c r="M95" s="20">
        <v>1</v>
      </c>
      <c r="N95" s="20" t="s">
        <v>2480</v>
      </c>
      <c r="O95" s="22"/>
      <c r="P95" s="22"/>
      <c r="Q95" s="20"/>
      <c r="R95" s="20"/>
      <c r="S95" s="20"/>
      <c r="T95" s="20"/>
      <c r="U95" s="22"/>
      <c r="V95" s="20"/>
      <c r="W95" s="20"/>
    </row>
    <row r="96" spans="12:23">
      <c r="L96" s="6">
        <v>8</v>
      </c>
      <c r="M96" s="6">
        <v>2</v>
      </c>
      <c r="N96" s="6" t="s">
        <v>2481</v>
      </c>
      <c r="O96" s="7"/>
      <c r="P96" s="7"/>
      <c r="Q96" s="7"/>
      <c r="R96" s="7"/>
      <c r="U96" s="7"/>
    </row>
    <row r="97" spans="12:23">
      <c r="L97" s="6">
        <v>8</v>
      </c>
      <c r="M97" s="6">
        <v>3</v>
      </c>
      <c r="N97" s="6" t="s">
        <v>2483</v>
      </c>
      <c r="O97" s="7"/>
      <c r="P97" s="7"/>
      <c r="Q97" s="7"/>
      <c r="R97" s="7"/>
      <c r="U97" s="7"/>
    </row>
    <row r="98" spans="12:23">
      <c r="L98" s="6">
        <v>8</v>
      </c>
      <c r="M98" s="6">
        <v>4</v>
      </c>
      <c r="N98" s="6" t="s">
        <v>2485</v>
      </c>
      <c r="O98" s="7"/>
      <c r="P98" s="7"/>
      <c r="Q98" s="7"/>
      <c r="R98" s="7"/>
      <c r="U98" s="7"/>
      <c r="V98" s="62"/>
    </row>
    <row r="99" spans="12:23">
      <c r="L99" s="6">
        <v>8</v>
      </c>
      <c r="M99" s="6">
        <v>5</v>
      </c>
      <c r="N99" s="6" t="s">
        <v>2487</v>
      </c>
      <c r="O99" s="7"/>
      <c r="Q99" s="7"/>
      <c r="U99" s="7"/>
    </row>
    <row r="100" spans="12:23">
      <c r="L100" s="6">
        <v>8</v>
      </c>
      <c r="M100" s="6">
        <v>6</v>
      </c>
      <c r="N100" s="6" t="s">
        <v>2489</v>
      </c>
      <c r="O100" s="26"/>
      <c r="Q100" s="26"/>
      <c r="U100" s="7"/>
    </row>
    <row r="101" spans="12:23">
      <c r="L101" s="6">
        <v>8</v>
      </c>
      <c r="M101" s="6">
        <v>7</v>
      </c>
      <c r="N101" s="6" t="s">
        <v>2491</v>
      </c>
      <c r="P101" s="7"/>
      <c r="Q101" s="7"/>
      <c r="R101" s="7"/>
      <c r="U101" s="7"/>
    </row>
    <row r="102" spans="12:23">
      <c r="L102" s="6">
        <v>8</v>
      </c>
      <c r="M102" s="6">
        <v>8</v>
      </c>
      <c r="N102" s="6" t="s">
        <v>2493</v>
      </c>
      <c r="O102" s="7"/>
      <c r="P102" s="7"/>
      <c r="Q102" s="7"/>
      <c r="R102" s="7"/>
      <c r="U102" s="7"/>
    </row>
    <row r="103" spans="12:23">
      <c r="L103" s="6">
        <v>8</v>
      </c>
      <c r="M103" s="6">
        <v>9</v>
      </c>
      <c r="N103" s="6" t="s">
        <v>2495</v>
      </c>
      <c r="P103" s="7"/>
      <c r="Q103" s="7"/>
      <c r="R103" s="7"/>
      <c r="U103" s="7"/>
    </row>
    <row r="104" spans="12:23">
      <c r="L104" s="6">
        <v>8</v>
      </c>
      <c r="M104" s="6">
        <v>10</v>
      </c>
      <c r="N104" s="6" t="s">
        <v>2497</v>
      </c>
      <c r="O104" s="7"/>
      <c r="P104" s="7"/>
      <c r="Q104" s="7"/>
      <c r="U104" s="7"/>
    </row>
    <row r="105" spans="12:23">
      <c r="L105" s="6">
        <v>8</v>
      </c>
      <c r="M105" s="6">
        <v>11</v>
      </c>
      <c r="N105" s="6" t="s">
        <v>2499</v>
      </c>
      <c r="O105" s="7"/>
      <c r="P105" s="7"/>
      <c r="Q105" s="15"/>
      <c r="R105" s="7"/>
      <c r="U105" s="7"/>
      <c r="V105" s="62"/>
    </row>
    <row r="106" spans="12:23">
      <c r="L106" s="20">
        <v>9</v>
      </c>
      <c r="M106" s="20">
        <v>1</v>
      </c>
      <c r="N106" s="20" t="s">
        <v>2501</v>
      </c>
      <c r="O106" s="20"/>
      <c r="P106" s="20"/>
      <c r="Q106" s="20"/>
      <c r="R106" s="20"/>
      <c r="S106" s="20"/>
      <c r="T106" s="20"/>
      <c r="U106" s="20"/>
      <c r="V106" s="22"/>
      <c r="W106" s="20"/>
    </row>
    <row r="107" spans="12:23">
      <c r="L107" s="6">
        <v>9</v>
      </c>
      <c r="M107" s="6">
        <v>2</v>
      </c>
      <c r="N107" s="6" t="s">
        <v>2503</v>
      </c>
      <c r="P107" s="19"/>
      <c r="R107" s="19"/>
      <c r="U107" s="7"/>
      <c r="V107" s="7"/>
    </row>
    <row r="108" spans="12:23">
      <c r="L108" s="6">
        <v>9</v>
      </c>
      <c r="M108" s="6">
        <v>3</v>
      </c>
      <c r="N108" s="6" t="s">
        <v>2505</v>
      </c>
      <c r="P108" s="7"/>
      <c r="U108" s="7"/>
      <c r="V108" s="7"/>
    </row>
    <row r="109" spans="12:23">
      <c r="L109" s="6">
        <v>9</v>
      </c>
      <c r="M109" s="6">
        <v>4</v>
      </c>
      <c r="N109" s="6" t="s">
        <v>2507</v>
      </c>
      <c r="P109" s="7"/>
      <c r="U109" s="7"/>
      <c r="V109" s="63"/>
    </row>
    <row r="110" spans="12:23">
      <c r="L110" s="6">
        <v>9</v>
      </c>
      <c r="M110" s="6">
        <v>5</v>
      </c>
      <c r="N110" s="6" t="s">
        <v>2509</v>
      </c>
      <c r="U110" s="7"/>
      <c r="V110" s="7"/>
    </row>
    <row r="111" spans="12:23">
      <c r="L111" s="6">
        <v>9</v>
      </c>
      <c r="M111" s="6">
        <v>6</v>
      </c>
      <c r="N111" s="6" t="s">
        <v>2511</v>
      </c>
      <c r="O111" s="17"/>
      <c r="Q111" s="17"/>
      <c r="U111" s="7"/>
      <c r="V111" s="7"/>
    </row>
    <row r="112" spans="12:23">
      <c r="L112" s="6">
        <v>9</v>
      </c>
      <c r="M112" s="6">
        <v>7</v>
      </c>
      <c r="N112" s="6" t="s">
        <v>2513</v>
      </c>
      <c r="U112" s="7"/>
    </row>
    <row r="113" spans="12:22">
      <c r="L113" s="6">
        <v>9</v>
      </c>
      <c r="M113" s="6">
        <v>8</v>
      </c>
      <c r="N113" s="6" t="s">
        <v>2515</v>
      </c>
      <c r="U113" s="7"/>
      <c r="V113" s="7"/>
    </row>
    <row r="114" spans="12:22">
      <c r="L114" s="6">
        <v>9</v>
      </c>
      <c r="M114" s="6">
        <v>9</v>
      </c>
      <c r="N114" s="6" t="s">
        <v>2517</v>
      </c>
      <c r="U114" s="7"/>
      <c r="V114" s="7"/>
    </row>
    <row r="115" spans="12:22">
      <c r="L115" s="6">
        <v>9</v>
      </c>
      <c r="M115" s="6">
        <v>10</v>
      </c>
      <c r="N115" s="6" t="s">
        <v>2519</v>
      </c>
      <c r="V115" s="63"/>
    </row>
    <row r="116" spans="12:22">
      <c r="L116" s="6">
        <v>9</v>
      </c>
      <c r="M116" s="6">
        <v>11</v>
      </c>
      <c r="N116" s="6" t="s">
        <v>2521</v>
      </c>
      <c r="O116" s="15"/>
      <c r="Q116" s="15"/>
      <c r="U116" s="7"/>
      <c r="V116" s="7"/>
    </row>
    <row r="117" spans="12:22">
      <c r="L117" s="6">
        <v>9</v>
      </c>
      <c r="M117" s="6">
        <v>12</v>
      </c>
      <c r="N117" s="6" t="s">
        <v>2523</v>
      </c>
      <c r="U117" s="7"/>
      <c r="V117" s="7"/>
    </row>
    <row r="118" spans="12:22">
      <c r="L118" s="6">
        <v>9</v>
      </c>
      <c r="M118" s="6">
        <v>13</v>
      </c>
      <c r="N118" s="6" t="s">
        <v>2525</v>
      </c>
      <c r="U118" s="7"/>
      <c r="V118" s="7"/>
    </row>
    <row r="119" spans="12:22">
      <c r="L119" s="6">
        <v>9</v>
      </c>
      <c r="M119" s="6">
        <v>14</v>
      </c>
      <c r="N119" s="6" t="s">
        <v>2527</v>
      </c>
      <c r="O119" s="17"/>
      <c r="Q119" s="34"/>
      <c r="U119" s="7"/>
      <c r="V119" s="62"/>
    </row>
    <row r="120" spans="12:22">
      <c r="L120" s="6">
        <v>9</v>
      </c>
      <c r="M120" s="6">
        <v>15</v>
      </c>
      <c r="N120" s="6" t="s">
        <v>2529</v>
      </c>
      <c r="U120" s="7"/>
      <c r="V120" s="62"/>
    </row>
    <row r="121" spans="12:22">
      <c r="L121" s="6">
        <v>9</v>
      </c>
      <c r="M121" s="6">
        <v>16</v>
      </c>
      <c r="N121" s="6" t="s">
        <v>2531</v>
      </c>
      <c r="U121" s="7"/>
      <c r="V121" s="62"/>
    </row>
    <row r="122" spans="12:22">
      <c r="L122" s="6">
        <v>9</v>
      </c>
      <c r="M122" s="6">
        <v>17</v>
      </c>
      <c r="N122" s="6" t="s">
        <v>2533</v>
      </c>
      <c r="U122" s="7"/>
    </row>
    <row r="123" spans="12:22">
      <c r="L123" s="6">
        <v>9</v>
      </c>
      <c r="M123" s="6">
        <v>18</v>
      </c>
      <c r="N123" s="6" t="s">
        <v>2535</v>
      </c>
      <c r="U123" s="7"/>
    </row>
    <row r="124" spans="12:22">
      <c r="L124" s="6">
        <v>9</v>
      </c>
      <c r="M124" s="6">
        <v>19</v>
      </c>
      <c r="N124" s="6" t="s">
        <v>2537</v>
      </c>
      <c r="V124" s="7"/>
    </row>
    <row r="125" spans="12:22">
      <c r="L125" s="6">
        <v>9</v>
      </c>
      <c r="M125" s="6">
        <v>20</v>
      </c>
      <c r="N125" s="6" t="s">
        <v>2539</v>
      </c>
      <c r="V125" s="62"/>
    </row>
    <row r="126" spans="12:22">
      <c r="L126" s="6">
        <v>9</v>
      </c>
      <c r="M126" s="6">
        <v>21</v>
      </c>
      <c r="N126" s="6" t="s">
        <v>2541</v>
      </c>
      <c r="U126" s="7"/>
      <c r="V126" s="7"/>
    </row>
    <row r="127" spans="12:22">
      <c r="L127" s="6">
        <v>9</v>
      </c>
      <c r="M127" s="6">
        <v>22</v>
      </c>
      <c r="N127" s="6" t="s">
        <v>2543</v>
      </c>
      <c r="U127" s="7"/>
      <c r="V127" s="62"/>
    </row>
    <row r="128" spans="12:22">
      <c r="L128" s="6">
        <v>9</v>
      </c>
      <c r="M128" s="6">
        <v>23</v>
      </c>
      <c r="N128" s="6" t="s">
        <v>2545</v>
      </c>
      <c r="U128" s="7"/>
      <c r="V128" s="7"/>
    </row>
    <row r="129" spans="12:23">
      <c r="L129" s="6">
        <v>9</v>
      </c>
      <c r="M129" s="6">
        <v>24</v>
      </c>
      <c r="N129" s="6" t="s">
        <v>2547</v>
      </c>
      <c r="U129" s="7"/>
      <c r="V129" s="63"/>
    </row>
    <row r="130" spans="12:23">
      <c r="L130" s="6">
        <v>9</v>
      </c>
      <c r="M130" s="6">
        <v>25</v>
      </c>
      <c r="N130" s="6" t="s">
        <v>2549</v>
      </c>
      <c r="U130" s="7"/>
      <c r="V130" s="7"/>
    </row>
    <row r="131" spans="12:23">
      <c r="L131" s="6">
        <v>9</v>
      </c>
      <c r="M131" s="6">
        <v>26</v>
      </c>
      <c r="N131" s="6" t="s">
        <v>2551</v>
      </c>
      <c r="U131" s="7"/>
      <c r="V131" s="63"/>
    </row>
    <row r="132" spans="12:23">
      <c r="L132" s="6">
        <v>9</v>
      </c>
      <c r="M132" s="6">
        <v>27</v>
      </c>
      <c r="N132" s="6" t="s">
        <v>2553</v>
      </c>
      <c r="V132" s="62"/>
    </row>
    <row r="133" spans="12:23">
      <c r="L133" s="20">
        <v>10</v>
      </c>
      <c r="M133" s="20">
        <v>1</v>
      </c>
      <c r="N133" s="33" t="s">
        <v>2555</v>
      </c>
      <c r="O133" s="22"/>
      <c r="P133" s="22"/>
      <c r="Q133" s="22"/>
      <c r="R133" s="22"/>
      <c r="S133" s="20"/>
      <c r="T133" s="20"/>
      <c r="U133" s="22"/>
      <c r="V133" s="61"/>
      <c r="W133" s="20"/>
    </row>
    <row r="134" spans="12:23">
      <c r="L134" s="6">
        <v>10</v>
      </c>
      <c r="M134" s="6">
        <v>2</v>
      </c>
      <c r="N134" s="19" t="s">
        <v>2556</v>
      </c>
      <c r="O134" s="7"/>
      <c r="P134" s="7"/>
      <c r="Q134" s="7"/>
      <c r="R134" s="19"/>
      <c r="U134" s="7"/>
      <c r="V134" s="7"/>
    </row>
    <row r="135" spans="12:23">
      <c r="L135" s="6">
        <v>10</v>
      </c>
      <c r="M135" s="6">
        <v>3</v>
      </c>
      <c r="N135" s="19" t="s">
        <v>2557</v>
      </c>
      <c r="O135" s="7"/>
      <c r="P135" s="7"/>
      <c r="Q135" s="7"/>
      <c r="U135" s="7"/>
      <c r="V135" s="7"/>
    </row>
    <row r="136" spans="12:23">
      <c r="L136" s="6">
        <v>10</v>
      </c>
      <c r="M136" s="6">
        <v>4</v>
      </c>
      <c r="N136" s="19" t="s">
        <v>2558</v>
      </c>
      <c r="O136" s="7"/>
      <c r="P136" s="7"/>
      <c r="U136" s="7"/>
      <c r="V136" s="7"/>
    </row>
    <row r="137" spans="12:23">
      <c r="L137" s="6">
        <v>10</v>
      </c>
      <c r="M137" s="6">
        <v>5</v>
      </c>
      <c r="N137" s="19" t="s">
        <v>2559</v>
      </c>
      <c r="O137" s="7"/>
      <c r="P137" s="7"/>
      <c r="R137" s="7"/>
      <c r="U137" s="7"/>
      <c r="V137" s="63"/>
    </row>
    <row r="138" spans="12:23">
      <c r="L138" s="6">
        <v>10</v>
      </c>
      <c r="M138" s="6">
        <v>6</v>
      </c>
      <c r="N138" s="19" t="s">
        <v>2560</v>
      </c>
      <c r="O138" s="26"/>
      <c r="P138" s="7"/>
      <c r="Q138" s="17"/>
      <c r="U138" s="7"/>
      <c r="V138" s="7"/>
    </row>
    <row r="139" spans="12:23">
      <c r="L139" s="6">
        <v>10</v>
      </c>
      <c r="M139" s="6">
        <v>7</v>
      </c>
      <c r="N139" s="19" t="s">
        <v>2561</v>
      </c>
      <c r="O139" s="7"/>
      <c r="P139" s="7"/>
      <c r="U139" s="7"/>
      <c r="V139" s="7"/>
    </row>
    <row r="140" spans="12:23">
      <c r="L140" s="6">
        <v>10</v>
      </c>
      <c r="M140" s="6">
        <v>8</v>
      </c>
      <c r="N140" s="19" t="s">
        <v>2562</v>
      </c>
      <c r="P140" s="7"/>
      <c r="U140" s="7"/>
      <c r="V140" s="63"/>
    </row>
    <row r="141" spans="12:23">
      <c r="L141" s="6">
        <v>10</v>
      </c>
      <c r="M141" s="6">
        <v>9</v>
      </c>
      <c r="N141" s="19" t="s">
        <v>2563</v>
      </c>
      <c r="O141" s="7"/>
      <c r="P141" s="7"/>
      <c r="R141" s="7"/>
      <c r="U141" s="7"/>
      <c r="V141" s="7"/>
    </row>
    <row r="142" spans="12:23">
      <c r="L142" s="6">
        <v>10</v>
      </c>
      <c r="M142" s="6">
        <v>10</v>
      </c>
      <c r="N142" s="19" t="s">
        <v>2564</v>
      </c>
      <c r="O142" s="7"/>
      <c r="P142" s="7"/>
      <c r="R142" s="7"/>
      <c r="U142" s="7"/>
      <c r="V142" s="63"/>
    </row>
    <row r="143" spans="12:23">
      <c r="L143" s="6">
        <v>10</v>
      </c>
      <c r="M143" s="6">
        <v>11</v>
      </c>
      <c r="N143" s="19" t="s">
        <v>2565</v>
      </c>
      <c r="O143" s="7"/>
      <c r="P143" s="7"/>
      <c r="Q143" s="15"/>
      <c r="R143" s="7"/>
      <c r="U143" s="7"/>
      <c r="V143" s="7"/>
    </row>
    <row r="144" spans="12:23">
      <c r="L144" s="6">
        <v>10</v>
      </c>
      <c r="M144" s="6">
        <v>12</v>
      </c>
      <c r="N144" s="19" t="s">
        <v>2566</v>
      </c>
      <c r="O144" s="7"/>
      <c r="P144" s="7"/>
      <c r="R144" s="7"/>
      <c r="U144" s="7"/>
      <c r="V144" s="7"/>
    </row>
    <row r="145" spans="12:23">
      <c r="L145" s="6">
        <v>10</v>
      </c>
      <c r="M145" s="6">
        <v>13</v>
      </c>
      <c r="N145" s="19" t="s">
        <v>2567</v>
      </c>
      <c r="O145" s="7"/>
      <c r="P145" s="7"/>
      <c r="U145" s="7"/>
      <c r="V145" s="7"/>
    </row>
    <row r="146" spans="12:23">
      <c r="L146" s="20">
        <v>11</v>
      </c>
      <c r="M146" s="20">
        <v>1</v>
      </c>
      <c r="N146" s="37" t="s">
        <v>2568</v>
      </c>
      <c r="O146" s="38"/>
      <c r="P146" s="38"/>
      <c r="Q146" s="38"/>
      <c r="R146" s="38"/>
      <c r="S146" s="39"/>
      <c r="T146" s="20"/>
      <c r="U146" s="38"/>
      <c r="V146" s="68"/>
      <c r="W146" s="20"/>
    </row>
    <row r="147" spans="12:23">
      <c r="L147" s="6">
        <v>11</v>
      </c>
      <c r="M147" s="6">
        <v>2</v>
      </c>
      <c r="N147" s="40" t="s">
        <v>2569</v>
      </c>
      <c r="O147" s="10"/>
      <c r="P147" s="10"/>
      <c r="Q147" s="10"/>
      <c r="R147" s="10"/>
      <c r="S147" s="42"/>
      <c r="U147" s="10"/>
      <c r="V147" s="62"/>
    </row>
    <row r="148" spans="12:23">
      <c r="L148" s="6">
        <v>11</v>
      </c>
      <c r="M148" s="6">
        <v>3</v>
      </c>
      <c r="N148" s="40" t="s">
        <v>2570</v>
      </c>
      <c r="O148" s="10"/>
      <c r="P148" s="10"/>
      <c r="Q148" s="10"/>
      <c r="R148" s="42"/>
      <c r="S148" s="42"/>
      <c r="U148" s="10"/>
    </row>
    <row r="149" spans="12:23">
      <c r="L149" s="6">
        <v>11</v>
      </c>
      <c r="M149" s="6">
        <v>4</v>
      </c>
      <c r="N149" s="40" t="s">
        <v>2571</v>
      </c>
      <c r="O149" s="10"/>
      <c r="P149" s="10"/>
      <c r="Q149" s="10"/>
      <c r="R149" s="42"/>
      <c r="S149" s="42"/>
      <c r="U149" s="10"/>
    </row>
    <row r="150" spans="12:23">
      <c r="L150" s="6">
        <v>11</v>
      </c>
      <c r="M150" s="6">
        <v>5</v>
      </c>
      <c r="N150" s="40" t="s">
        <v>2572</v>
      </c>
      <c r="O150" s="10"/>
      <c r="P150" s="10"/>
      <c r="Q150" s="10"/>
      <c r="R150" s="10"/>
      <c r="S150" s="42"/>
      <c r="U150" s="10"/>
      <c r="V150" s="62"/>
    </row>
    <row r="151" spans="12:23">
      <c r="L151" s="6">
        <v>11</v>
      </c>
      <c r="M151" s="6">
        <v>6</v>
      </c>
      <c r="N151" s="40" t="s">
        <v>2573</v>
      </c>
      <c r="O151" s="44"/>
      <c r="P151" s="10"/>
      <c r="Q151" s="44"/>
      <c r="R151" s="10"/>
      <c r="S151" s="42"/>
      <c r="U151" s="10"/>
    </row>
    <row r="152" spans="12:23">
      <c r="L152" s="6">
        <v>11</v>
      </c>
      <c r="M152" s="6">
        <v>7</v>
      </c>
      <c r="N152" s="40" t="s">
        <v>2574</v>
      </c>
      <c r="O152" s="10"/>
      <c r="P152" s="10"/>
      <c r="Q152" s="42"/>
      <c r="R152" s="42"/>
      <c r="S152" s="42"/>
      <c r="U152" s="10"/>
    </row>
    <row r="153" spans="12:23">
      <c r="L153" s="6">
        <v>11</v>
      </c>
      <c r="M153" s="6">
        <v>8</v>
      </c>
      <c r="N153" s="40" t="s">
        <v>2575</v>
      </c>
      <c r="O153" s="10"/>
      <c r="P153" s="10"/>
      <c r="Q153" s="10"/>
      <c r="R153" s="10"/>
      <c r="S153" s="42"/>
      <c r="U153" s="10"/>
      <c r="V153" s="62"/>
    </row>
    <row r="154" spans="12:23">
      <c r="L154" s="6">
        <v>11</v>
      </c>
      <c r="M154" s="6">
        <v>9</v>
      </c>
      <c r="N154" s="40" t="s">
        <v>2576</v>
      </c>
      <c r="O154" s="10"/>
      <c r="P154" s="10"/>
      <c r="Q154" s="10"/>
      <c r="R154" s="42"/>
      <c r="S154" s="42"/>
      <c r="U154" s="10"/>
    </row>
    <row r="155" spans="12:23">
      <c r="L155" s="6">
        <v>11</v>
      </c>
      <c r="M155" s="6">
        <v>10</v>
      </c>
      <c r="N155" s="40" t="s">
        <v>2577</v>
      </c>
      <c r="O155" s="10"/>
      <c r="P155" s="10"/>
      <c r="Q155" s="10"/>
      <c r="R155" s="42"/>
      <c r="S155" s="42"/>
      <c r="U155" s="10"/>
    </row>
    <row r="156" spans="12:23">
      <c r="L156" s="20">
        <v>12</v>
      </c>
      <c r="M156" s="20">
        <v>1</v>
      </c>
      <c r="N156" s="20" t="s">
        <v>2578</v>
      </c>
      <c r="O156" s="22"/>
      <c r="P156" s="22"/>
      <c r="Q156" s="22"/>
      <c r="R156" s="22"/>
      <c r="S156" s="20"/>
      <c r="T156" s="20"/>
      <c r="U156" s="22"/>
      <c r="V156" s="68"/>
      <c r="W156" s="20"/>
    </row>
    <row r="157" spans="12:23">
      <c r="L157" s="6">
        <v>12</v>
      </c>
      <c r="M157" s="6">
        <v>2</v>
      </c>
      <c r="N157" s="6" t="s">
        <v>2579</v>
      </c>
      <c r="O157" s="7"/>
      <c r="Q157" s="7"/>
      <c r="R157" s="19"/>
      <c r="U157" s="7"/>
    </row>
    <row r="158" spans="12:23">
      <c r="L158" s="6">
        <v>12</v>
      </c>
      <c r="M158" s="6">
        <v>3</v>
      </c>
      <c r="N158" s="6" t="s">
        <v>2580</v>
      </c>
      <c r="O158" s="7"/>
      <c r="P158" s="7"/>
      <c r="Q158" s="7"/>
      <c r="U158" s="7"/>
    </row>
    <row r="159" spans="12:23">
      <c r="L159" s="6">
        <v>12</v>
      </c>
      <c r="M159" s="6">
        <v>4</v>
      </c>
      <c r="N159" s="6" t="s">
        <v>2581</v>
      </c>
      <c r="O159" s="7"/>
      <c r="P159" s="7"/>
      <c r="R159" s="7"/>
      <c r="U159" s="7"/>
    </row>
    <row r="160" spans="12:23">
      <c r="L160" s="6">
        <v>12</v>
      </c>
      <c r="M160" s="6">
        <v>5</v>
      </c>
      <c r="N160" s="6" t="s">
        <v>2582</v>
      </c>
      <c r="O160" s="7"/>
      <c r="P160" s="7"/>
      <c r="R160" s="7"/>
      <c r="U160" s="7"/>
      <c r="V160" s="62"/>
    </row>
    <row r="161" spans="12:23">
      <c r="L161" s="6">
        <v>12</v>
      </c>
      <c r="M161" s="6">
        <v>6</v>
      </c>
      <c r="N161" s="6" t="s">
        <v>2583</v>
      </c>
      <c r="O161" s="26"/>
      <c r="P161" s="7"/>
      <c r="Q161" s="26"/>
      <c r="R161" s="7"/>
      <c r="U161" s="7"/>
    </row>
    <row r="162" spans="12:23">
      <c r="L162" s="6">
        <v>12</v>
      </c>
      <c r="M162" s="6">
        <v>7</v>
      </c>
      <c r="N162" s="6" t="s">
        <v>2584</v>
      </c>
      <c r="O162" s="7"/>
      <c r="P162" s="7"/>
      <c r="Q162" s="7"/>
      <c r="U162" s="7"/>
    </row>
    <row r="163" spans="12:23">
      <c r="L163" s="6">
        <v>12</v>
      </c>
      <c r="M163" s="6">
        <v>8</v>
      </c>
      <c r="N163" s="6" t="s">
        <v>2585</v>
      </c>
      <c r="O163" s="7"/>
      <c r="U163" s="7"/>
    </row>
    <row r="164" spans="12:23">
      <c r="L164" s="6">
        <v>12</v>
      </c>
      <c r="M164" s="6">
        <v>9</v>
      </c>
      <c r="N164" s="6" t="s">
        <v>2586</v>
      </c>
      <c r="O164" s="7"/>
      <c r="P164" s="7"/>
      <c r="R164" s="7"/>
      <c r="U164" s="7"/>
    </row>
    <row r="165" spans="12:23">
      <c r="L165" s="6">
        <v>12</v>
      </c>
      <c r="M165" s="6">
        <v>10</v>
      </c>
      <c r="N165" s="6" t="s">
        <v>2587</v>
      </c>
      <c r="P165" s="7"/>
      <c r="Q165" s="7"/>
      <c r="R165" s="7"/>
      <c r="U165" s="7"/>
    </row>
    <row r="166" spans="12:23">
      <c r="L166" s="6">
        <v>12</v>
      </c>
      <c r="M166" s="6">
        <v>11</v>
      </c>
      <c r="N166" s="6" t="s">
        <v>2588</v>
      </c>
      <c r="O166" s="7"/>
      <c r="P166" s="7"/>
      <c r="Q166" s="46"/>
      <c r="R166" s="7"/>
      <c r="U166" s="7"/>
    </row>
    <row r="167" spans="12:23">
      <c r="L167" s="20">
        <v>13</v>
      </c>
      <c r="M167" s="20">
        <v>1</v>
      </c>
      <c r="N167" s="20" t="s">
        <v>2589</v>
      </c>
      <c r="O167" s="20"/>
      <c r="P167" s="22"/>
      <c r="Q167" s="22"/>
      <c r="R167" s="22"/>
      <c r="S167" s="20"/>
      <c r="T167" s="20"/>
      <c r="U167" s="22"/>
      <c r="V167" s="68"/>
      <c r="W167" s="20"/>
    </row>
    <row r="168" spans="12:23">
      <c r="L168" s="6">
        <v>13</v>
      </c>
      <c r="M168" s="6">
        <v>2</v>
      </c>
      <c r="N168" s="46" t="s">
        <v>2590</v>
      </c>
      <c r="O168" s="7"/>
      <c r="P168" s="7"/>
      <c r="Q168" s="7"/>
      <c r="R168" s="7"/>
      <c r="U168" s="7"/>
      <c r="V168" s="62"/>
    </row>
    <row r="169" spans="12:23">
      <c r="L169" s="6">
        <v>13</v>
      </c>
      <c r="M169" s="6">
        <v>3</v>
      </c>
      <c r="N169" s="46" t="s">
        <v>2591</v>
      </c>
      <c r="O169" s="7"/>
      <c r="P169" s="7"/>
      <c r="Q169" s="7"/>
      <c r="R169" s="7"/>
      <c r="V169" s="62"/>
    </row>
    <row r="170" spans="12:23">
      <c r="L170" s="6">
        <v>13</v>
      </c>
      <c r="M170" s="6">
        <v>4</v>
      </c>
      <c r="N170" s="46" t="s">
        <v>2592</v>
      </c>
      <c r="O170" s="7"/>
      <c r="P170" s="7"/>
      <c r="U170" s="7"/>
      <c r="V170" s="62"/>
    </row>
    <row r="171" spans="12:23">
      <c r="L171" s="20">
        <v>14</v>
      </c>
      <c r="M171" s="33">
        <v>1</v>
      </c>
      <c r="N171" s="20" t="s">
        <v>2593</v>
      </c>
      <c r="O171" s="22"/>
      <c r="P171" s="22"/>
      <c r="Q171" s="20"/>
      <c r="R171" s="22"/>
      <c r="S171" s="20"/>
      <c r="T171" s="20"/>
      <c r="U171" s="20"/>
      <c r="V171" s="20"/>
      <c r="W171" s="20"/>
    </row>
    <row r="172" spans="12:23">
      <c r="L172" s="6">
        <v>14</v>
      </c>
      <c r="M172" s="6">
        <v>2</v>
      </c>
      <c r="N172" s="6" t="s">
        <v>2594</v>
      </c>
      <c r="O172" s="7"/>
      <c r="P172" s="7"/>
      <c r="Q172" s="7"/>
    </row>
    <row r="173" spans="12:23">
      <c r="L173" s="6">
        <v>14</v>
      </c>
      <c r="M173" s="6">
        <v>3</v>
      </c>
      <c r="N173" s="6" t="s">
        <v>2595</v>
      </c>
      <c r="O173" s="7"/>
      <c r="P173" s="7"/>
      <c r="Q173" s="7"/>
      <c r="U173" s="7"/>
    </row>
    <row r="174" spans="12:23">
      <c r="L174" s="6">
        <v>14</v>
      </c>
      <c r="M174" s="6">
        <v>4</v>
      </c>
      <c r="N174" s="6" t="s">
        <v>2596</v>
      </c>
      <c r="O174" s="7"/>
      <c r="P174" s="7"/>
      <c r="R174" s="7"/>
      <c r="V174" s="62"/>
    </row>
    <row r="175" spans="12:23">
      <c r="L175" s="20">
        <v>15</v>
      </c>
      <c r="M175" s="20">
        <v>1</v>
      </c>
      <c r="N175" s="20" t="s">
        <v>2597</v>
      </c>
      <c r="O175" s="22"/>
      <c r="P175" s="22"/>
      <c r="Q175" s="22"/>
      <c r="R175" s="22"/>
      <c r="S175" s="20"/>
      <c r="T175" s="20"/>
      <c r="U175" s="22"/>
      <c r="V175" s="68"/>
      <c r="W175" s="20"/>
    </row>
    <row r="176" spans="12:23">
      <c r="L176" s="6">
        <v>15</v>
      </c>
      <c r="M176" s="6">
        <v>2</v>
      </c>
      <c r="N176" s="6" t="s">
        <v>2598</v>
      </c>
      <c r="O176" s="7"/>
      <c r="P176" s="7"/>
      <c r="Q176" s="7"/>
      <c r="R176" s="7"/>
      <c r="U176" s="7"/>
      <c r="V176" s="62"/>
    </row>
    <row r="177" spans="12:23">
      <c r="L177" s="6">
        <v>15</v>
      </c>
      <c r="M177" s="6">
        <v>3</v>
      </c>
      <c r="N177" s="6" t="s">
        <v>2599</v>
      </c>
      <c r="O177" s="7"/>
      <c r="P177" s="7"/>
      <c r="R177" s="7"/>
      <c r="U177" s="7"/>
      <c r="V177" s="70"/>
    </row>
    <row r="178" spans="12:23">
      <c r="L178" s="6">
        <v>15</v>
      </c>
      <c r="M178" s="6">
        <v>4</v>
      </c>
      <c r="N178" s="6" t="s">
        <v>2600</v>
      </c>
      <c r="O178" s="7"/>
      <c r="P178" s="7"/>
      <c r="Q178" s="7"/>
      <c r="U178" s="7"/>
    </row>
    <row r="179" spans="12:23">
      <c r="L179" s="6">
        <v>15</v>
      </c>
      <c r="M179" s="6">
        <v>5</v>
      </c>
      <c r="N179" s="6" t="s">
        <v>2601</v>
      </c>
      <c r="O179" s="7"/>
      <c r="U179" s="7"/>
    </row>
    <row r="180" spans="12:23">
      <c r="L180" s="6">
        <v>15</v>
      </c>
      <c r="M180" s="6">
        <v>6</v>
      </c>
      <c r="N180" s="6" t="s">
        <v>2602</v>
      </c>
      <c r="O180" s="26"/>
      <c r="P180" s="7"/>
      <c r="Q180" s="26"/>
      <c r="U180" s="7"/>
    </row>
    <row r="181" spans="12:23">
      <c r="L181" s="6">
        <v>15</v>
      </c>
      <c r="M181" s="6">
        <v>7</v>
      </c>
      <c r="N181" s="6" t="s">
        <v>2603</v>
      </c>
      <c r="O181" s="7"/>
      <c r="P181" s="7"/>
      <c r="Q181" s="7"/>
      <c r="U181" s="7"/>
    </row>
    <row r="182" spans="12:23">
      <c r="L182" s="6">
        <v>15</v>
      </c>
      <c r="M182" s="6">
        <v>8</v>
      </c>
      <c r="N182" s="6" t="s">
        <v>2604</v>
      </c>
      <c r="O182" s="7"/>
      <c r="P182" s="7"/>
      <c r="Q182" s="7"/>
      <c r="R182" s="7"/>
      <c r="U182" s="7"/>
      <c r="V182" s="62"/>
    </row>
    <row r="183" spans="12:23">
      <c r="L183" s="6">
        <v>15</v>
      </c>
      <c r="M183" s="6">
        <v>9</v>
      </c>
      <c r="N183" s="6" t="s">
        <v>2605</v>
      </c>
      <c r="O183" s="7"/>
      <c r="P183" s="7"/>
      <c r="Q183" s="7"/>
      <c r="R183" s="7"/>
      <c r="U183" s="7"/>
      <c r="V183" s="62"/>
    </row>
    <row r="184" spans="12:23">
      <c r="L184" s="6">
        <v>15</v>
      </c>
      <c r="M184" s="6">
        <v>10</v>
      </c>
      <c r="N184" s="6" t="s">
        <v>2606</v>
      </c>
      <c r="O184" s="62"/>
      <c r="P184" s="62"/>
      <c r="Q184" s="62"/>
      <c r="R184" s="62"/>
    </row>
    <row r="185" spans="12:23">
      <c r="L185" s="6">
        <v>15</v>
      </c>
      <c r="M185" s="6">
        <v>11</v>
      </c>
      <c r="N185" s="6" t="s">
        <v>2607</v>
      </c>
      <c r="O185" s="7"/>
      <c r="P185" s="7"/>
      <c r="Q185" s="7"/>
      <c r="U185" s="7"/>
    </row>
    <row r="186" spans="12:23">
      <c r="L186" s="6">
        <v>15</v>
      </c>
      <c r="M186" s="6">
        <v>12</v>
      </c>
      <c r="N186" s="6" t="s">
        <v>2608</v>
      </c>
      <c r="O186" s="7"/>
      <c r="P186" s="7"/>
      <c r="Q186" s="7"/>
      <c r="R186" s="7"/>
      <c r="U186" s="7"/>
    </row>
    <row r="187" spans="12:23">
      <c r="L187" s="6">
        <v>15</v>
      </c>
      <c r="M187" s="6">
        <v>13</v>
      </c>
      <c r="N187" s="6" t="s">
        <v>2609</v>
      </c>
      <c r="O187" s="7"/>
      <c r="P187" s="7"/>
      <c r="Q187" s="7"/>
      <c r="R187" s="7"/>
      <c r="U187" s="7"/>
      <c r="V187" s="62"/>
    </row>
    <row r="188" spans="12:23">
      <c r="L188" s="6">
        <v>15</v>
      </c>
      <c r="M188" s="6">
        <v>14</v>
      </c>
      <c r="N188" s="6" t="s">
        <v>2610</v>
      </c>
      <c r="O188" s="26"/>
      <c r="P188" s="7"/>
      <c r="Q188" s="26"/>
      <c r="R188" s="7"/>
      <c r="U188" s="7"/>
      <c r="V188" s="62"/>
    </row>
    <row r="189" spans="12:23">
      <c r="L189" s="6">
        <v>15</v>
      </c>
      <c r="M189" s="6">
        <v>15</v>
      </c>
      <c r="N189" s="6" t="s">
        <v>2611</v>
      </c>
      <c r="O189" s="7"/>
      <c r="P189" s="7"/>
      <c r="Q189" s="7"/>
      <c r="R189" s="7"/>
      <c r="U189" s="7"/>
    </row>
    <row r="190" spans="12:23">
      <c r="L190" s="20">
        <v>16</v>
      </c>
      <c r="M190" s="20">
        <v>1</v>
      </c>
      <c r="N190" s="33" t="s">
        <v>2612</v>
      </c>
      <c r="O190" s="22"/>
      <c r="P190" s="22"/>
      <c r="Q190" s="22"/>
      <c r="R190" s="20"/>
      <c r="S190" s="20"/>
      <c r="T190" s="20"/>
      <c r="U190" s="20"/>
      <c r="V190" s="20"/>
      <c r="W190" s="20"/>
    </row>
    <row r="191" spans="12:23">
      <c r="L191" s="6">
        <v>16</v>
      </c>
      <c r="M191" s="6">
        <v>2</v>
      </c>
      <c r="N191" s="19" t="s">
        <v>2613</v>
      </c>
      <c r="O191" s="7"/>
      <c r="P191" s="7"/>
      <c r="R191" s="19"/>
      <c r="U191" s="7"/>
      <c r="V191" s="62"/>
    </row>
    <row r="192" spans="12:23">
      <c r="L192" s="6">
        <v>16</v>
      </c>
      <c r="M192" s="6">
        <v>3</v>
      </c>
      <c r="N192" s="19" t="s">
        <v>2614</v>
      </c>
      <c r="O192" s="7"/>
      <c r="P192" s="7"/>
      <c r="U192" s="7"/>
      <c r="V192" s="70"/>
    </row>
    <row r="193" spans="12:23">
      <c r="L193" s="6">
        <v>16</v>
      </c>
      <c r="M193" s="6">
        <v>4</v>
      </c>
      <c r="N193" s="19" t="s">
        <v>2615</v>
      </c>
      <c r="O193" s="7"/>
      <c r="P193" s="7"/>
      <c r="Q193" s="7"/>
      <c r="U193" s="7"/>
    </row>
    <row r="194" spans="12:23">
      <c r="L194" s="6">
        <v>16</v>
      </c>
      <c r="M194" s="6">
        <v>5</v>
      </c>
      <c r="N194" s="19" t="s">
        <v>2616</v>
      </c>
      <c r="O194" s="7"/>
      <c r="P194" s="7"/>
      <c r="Q194" s="7"/>
      <c r="R194" s="7"/>
      <c r="U194" s="7"/>
    </row>
    <row r="195" spans="12:23">
      <c r="L195" s="6">
        <v>16</v>
      </c>
      <c r="M195" s="6">
        <v>6</v>
      </c>
      <c r="N195" s="19" t="s">
        <v>2617</v>
      </c>
      <c r="O195" s="26"/>
      <c r="P195" s="7"/>
      <c r="Q195" s="47"/>
      <c r="U195" s="7"/>
      <c r="V195" s="70"/>
    </row>
    <row r="196" spans="12:23">
      <c r="L196" s="6">
        <v>16</v>
      </c>
      <c r="M196" s="6">
        <v>7</v>
      </c>
      <c r="N196" s="19" t="s">
        <v>2618</v>
      </c>
      <c r="O196" s="7"/>
      <c r="P196" s="7"/>
      <c r="Q196" s="7"/>
      <c r="U196" s="7"/>
      <c r="V196" s="62"/>
    </row>
    <row r="197" spans="12:23">
      <c r="L197" s="6">
        <v>16</v>
      </c>
      <c r="M197" s="6">
        <v>8</v>
      </c>
      <c r="N197" s="19" t="s">
        <v>2619</v>
      </c>
      <c r="O197" s="7"/>
      <c r="P197" s="7"/>
      <c r="V197" s="62"/>
    </row>
    <row r="198" spans="12:23">
      <c r="L198" s="6">
        <v>16</v>
      </c>
      <c r="M198" s="6">
        <v>9</v>
      </c>
      <c r="N198" s="19" t="s">
        <v>2620</v>
      </c>
      <c r="O198" s="7"/>
      <c r="P198" s="7"/>
      <c r="R198" s="7"/>
      <c r="U198" s="7"/>
      <c r="V198" s="62"/>
    </row>
    <row r="199" spans="12:23">
      <c r="L199" s="6">
        <v>16</v>
      </c>
      <c r="M199" s="6">
        <v>10</v>
      </c>
      <c r="N199" s="19" t="s">
        <v>2621</v>
      </c>
      <c r="O199" s="7"/>
      <c r="P199" s="7"/>
      <c r="Q199" s="7"/>
      <c r="R199" s="7"/>
      <c r="U199" s="7"/>
      <c r="V199" s="62"/>
    </row>
    <row r="200" spans="12:23">
      <c r="L200" s="6">
        <v>16</v>
      </c>
      <c r="M200" s="6">
        <v>11</v>
      </c>
      <c r="N200" s="19" t="s">
        <v>2622</v>
      </c>
      <c r="O200" s="7"/>
      <c r="P200" s="7"/>
      <c r="Q200" s="7"/>
      <c r="U200" s="7"/>
    </row>
    <row r="201" spans="12:23">
      <c r="L201" s="6">
        <v>16</v>
      </c>
      <c r="M201" s="6">
        <v>12</v>
      </c>
      <c r="N201" s="19" t="s">
        <v>2623</v>
      </c>
      <c r="O201" s="7"/>
      <c r="P201" s="7"/>
      <c r="R201" s="7"/>
      <c r="U201" s="7"/>
      <c r="V201" s="62"/>
    </row>
    <row r="202" spans="12:23">
      <c r="L202" s="6">
        <v>16</v>
      </c>
      <c r="M202" s="6">
        <v>13</v>
      </c>
      <c r="N202" s="19" t="s">
        <v>2624</v>
      </c>
      <c r="O202" s="7"/>
      <c r="P202" s="7"/>
      <c r="Q202" s="7"/>
      <c r="R202" s="7"/>
      <c r="U202" s="7"/>
      <c r="V202" s="62"/>
    </row>
    <row r="203" spans="12:23">
      <c r="L203" s="20">
        <v>17</v>
      </c>
      <c r="M203" s="20">
        <v>1</v>
      </c>
      <c r="N203" s="33" t="s">
        <v>2625</v>
      </c>
      <c r="O203" s="22"/>
      <c r="P203" s="22"/>
      <c r="Q203" s="22"/>
      <c r="R203" s="22"/>
      <c r="S203" s="20"/>
      <c r="T203" s="20"/>
      <c r="U203" s="22"/>
      <c r="V203" s="68"/>
      <c r="W203" s="20"/>
    </row>
    <row r="204" spans="12:23">
      <c r="L204" s="6">
        <v>17</v>
      </c>
      <c r="M204" s="6">
        <v>2</v>
      </c>
      <c r="N204" s="19" t="s">
        <v>2626</v>
      </c>
      <c r="P204" s="7"/>
      <c r="Q204" s="7"/>
      <c r="R204" s="7"/>
      <c r="V204" s="62"/>
    </row>
    <row r="205" spans="12:23">
      <c r="L205" s="6">
        <v>17</v>
      </c>
      <c r="M205" s="6">
        <v>3</v>
      </c>
      <c r="N205" s="19" t="s">
        <v>2627</v>
      </c>
      <c r="P205" s="7"/>
      <c r="Q205" s="7"/>
      <c r="R205" s="7"/>
      <c r="V205" s="62"/>
    </row>
    <row r="206" spans="12:23">
      <c r="L206" s="6">
        <v>17</v>
      </c>
      <c r="M206" s="6">
        <v>4</v>
      </c>
      <c r="N206" s="19" t="s">
        <v>2628</v>
      </c>
      <c r="P206" s="7"/>
      <c r="Q206" s="7"/>
      <c r="U206" s="7"/>
      <c r="V206" s="62"/>
    </row>
    <row r="207" spans="12:23">
      <c r="L207" s="6">
        <v>17</v>
      </c>
      <c r="M207" s="6">
        <v>5</v>
      </c>
      <c r="N207" s="19" t="s">
        <v>2629</v>
      </c>
      <c r="O207" s="7"/>
      <c r="Q207" s="7"/>
      <c r="R207" s="7"/>
      <c r="U207" s="7"/>
      <c r="V207" s="62"/>
    </row>
    <row r="208" spans="12:23">
      <c r="L208" s="6">
        <v>17</v>
      </c>
      <c r="M208" s="6">
        <v>6</v>
      </c>
      <c r="N208" s="19" t="s">
        <v>2632</v>
      </c>
      <c r="O208" s="26"/>
      <c r="Q208" s="47"/>
      <c r="R208" s="7"/>
      <c r="U208" s="7"/>
      <c r="V208" s="62"/>
    </row>
    <row r="209" spans="12:23">
      <c r="L209" s="6">
        <v>17</v>
      </c>
      <c r="M209" s="6">
        <v>7</v>
      </c>
      <c r="N209" s="19" t="s">
        <v>2635</v>
      </c>
      <c r="O209" s="7"/>
      <c r="Q209" s="7"/>
      <c r="U209" s="7"/>
      <c r="V209" s="62"/>
    </row>
    <row r="210" spans="12:23">
      <c r="L210" s="6">
        <v>17</v>
      </c>
      <c r="M210" s="6">
        <v>8</v>
      </c>
      <c r="N210" s="19" t="s">
        <v>2638</v>
      </c>
      <c r="Q210" s="7"/>
      <c r="U210" s="7"/>
      <c r="V210" s="62"/>
    </row>
    <row r="211" spans="12:23">
      <c r="L211" s="6">
        <v>17</v>
      </c>
      <c r="M211" s="6">
        <v>9</v>
      </c>
      <c r="N211" s="19" t="s">
        <v>2641</v>
      </c>
      <c r="Q211" s="7"/>
      <c r="U211" s="7"/>
      <c r="V211" s="62"/>
    </row>
    <row r="212" spans="12:23">
      <c r="L212" s="6">
        <v>17</v>
      </c>
      <c r="M212" s="6">
        <v>10</v>
      </c>
      <c r="N212" s="19" t="s">
        <v>2644</v>
      </c>
      <c r="O212" s="7"/>
      <c r="U212" s="7"/>
      <c r="V212" s="62"/>
    </row>
    <row r="213" spans="12:23">
      <c r="L213" s="6">
        <v>17</v>
      </c>
      <c r="M213" s="6">
        <v>11</v>
      </c>
      <c r="N213" s="19" t="s">
        <v>2647</v>
      </c>
      <c r="O213" s="46"/>
      <c r="P213" s="7"/>
      <c r="Q213" s="46"/>
      <c r="V213" s="62"/>
    </row>
    <row r="214" spans="12:23">
      <c r="L214" s="6">
        <v>17</v>
      </c>
      <c r="M214" s="6">
        <v>12</v>
      </c>
      <c r="N214" s="19" t="s">
        <v>2650</v>
      </c>
      <c r="O214" s="7"/>
      <c r="P214" s="7"/>
      <c r="Q214" s="7"/>
      <c r="V214" s="62"/>
    </row>
    <row r="215" spans="12:23">
      <c r="L215" s="6">
        <v>17</v>
      </c>
      <c r="M215" s="6">
        <v>13</v>
      </c>
      <c r="N215" s="19" t="s">
        <v>2653</v>
      </c>
      <c r="P215" s="7"/>
      <c r="Q215" s="7"/>
    </row>
    <row r="216" spans="12:23">
      <c r="L216" s="6">
        <v>17</v>
      </c>
      <c r="M216" s="6">
        <v>14</v>
      </c>
      <c r="N216" s="6" t="s">
        <v>2656</v>
      </c>
      <c r="O216" s="26"/>
      <c r="P216" s="7"/>
      <c r="Q216" s="26"/>
      <c r="R216" s="7"/>
      <c r="U216" s="7"/>
      <c r="V216" s="62"/>
    </row>
    <row r="217" spans="12:23">
      <c r="L217" s="6">
        <v>17</v>
      </c>
      <c r="M217" s="6">
        <v>15</v>
      </c>
      <c r="N217" s="6" t="s">
        <v>2659</v>
      </c>
      <c r="O217" s="7"/>
      <c r="P217" s="7"/>
      <c r="Q217" s="7"/>
      <c r="R217" s="7"/>
      <c r="U217" s="7"/>
      <c r="V217" s="62"/>
    </row>
    <row r="218" spans="12:23">
      <c r="L218" s="6">
        <v>17</v>
      </c>
      <c r="M218" s="6">
        <v>16</v>
      </c>
      <c r="N218" s="6" t="s">
        <v>2662</v>
      </c>
      <c r="O218" s="7"/>
      <c r="P218" s="7"/>
      <c r="Q218" s="7"/>
      <c r="R218" s="7"/>
      <c r="U218" s="7"/>
      <c r="V218" s="62"/>
    </row>
    <row r="219" spans="12:23">
      <c r="L219" s="6">
        <v>17</v>
      </c>
      <c r="M219" s="6">
        <v>17</v>
      </c>
      <c r="N219" s="6" t="s">
        <v>2665</v>
      </c>
      <c r="O219" s="7"/>
      <c r="P219" s="7"/>
      <c r="Q219" s="7"/>
      <c r="U219" s="7"/>
      <c r="V219" s="62"/>
    </row>
    <row r="220" spans="12:23">
      <c r="L220" s="6">
        <v>17</v>
      </c>
      <c r="M220" s="6">
        <v>18</v>
      </c>
      <c r="N220" s="6" t="s">
        <v>2668</v>
      </c>
      <c r="O220" s="7"/>
      <c r="P220" s="7"/>
      <c r="Q220" s="7"/>
      <c r="U220" s="7"/>
      <c r="V220" s="62"/>
    </row>
    <row r="221" spans="12:23">
      <c r="L221" s="6">
        <v>17</v>
      </c>
      <c r="M221" s="6">
        <v>19</v>
      </c>
      <c r="N221" s="6" t="s">
        <v>2671</v>
      </c>
      <c r="O221" s="7"/>
      <c r="P221" s="7"/>
      <c r="Q221" s="7"/>
      <c r="U221" s="7"/>
      <c r="V221" s="62"/>
    </row>
    <row r="222" spans="12:23">
      <c r="L222" s="6">
        <v>17</v>
      </c>
      <c r="M222" s="6">
        <v>20</v>
      </c>
      <c r="N222" s="6" t="s">
        <v>2674</v>
      </c>
      <c r="P222" s="7"/>
      <c r="Q222" s="7"/>
      <c r="U222" s="7"/>
      <c r="V222" s="62"/>
    </row>
    <row r="223" spans="12:23">
      <c r="L223" s="6">
        <v>17</v>
      </c>
      <c r="M223" s="6">
        <v>21</v>
      </c>
      <c r="N223" s="6" t="s">
        <v>2677</v>
      </c>
      <c r="O223" s="7"/>
      <c r="Q223" s="7"/>
      <c r="U223" s="7"/>
      <c r="V223" s="62"/>
    </row>
    <row r="224" spans="12:23">
      <c r="L224" s="20">
        <v>18</v>
      </c>
      <c r="M224" s="33">
        <v>1</v>
      </c>
      <c r="N224" s="33" t="s">
        <v>2680</v>
      </c>
      <c r="O224" s="22"/>
      <c r="P224" s="22"/>
      <c r="Q224" s="22"/>
      <c r="R224" s="22"/>
      <c r="S224" s="20"/>
      <c r="T224" s="20"/>
      <c r="U224" s="20"/>
      <c r="V224" s="20"/>
      <c r="W224" s="20"/>
    </row>
    <row r="225" spans="12:23">
      <c r="L225" s="6">
        <v>18</v>
      </c>
      <c r="M225" s="6">
        <v>2</v>
      </c>
      <c r="N225" s="19" t="s">
        <v>2682</v>
      </c>
      <c r="O225" s="7"/>
      <c r="P225" s="7"/>
      <c r="R225" s="7"/>
      <c r="U225" s="7"/>
      <c r="V225" s="62"/>
    </row>
    <row r="226" spans="12:23">
      <c r="L226" s="6">
        <v>18</v>
      </c>
      <c r="M226" s="6">
        <v>3</v>
      </c>
      <c r="N226" s="19" t="s">
        <v>2685</v>
      </c>
      <c r="P226" s="7"/>
      <c r="R226" s="7"/>
      <c r="U226" s="7"/>
      <c r="V226" s="62"/>
    </row>
    <row r="227" spans="12:23">
      <c r="L227" s="6">
        <v>18</v>
      </c>
      <c r="M227" s="6">
        <v>4</v>
      </c>
      <c r="N227" s="19" t="s">
        <v>2688</v>
      </c>
      <c r="O227" s="7"/>
      <c r="P227" s="7"/>
      <c r="Q227" s="7"/>
      <c r="R227" s="7"/>
      <c r="U227" s="7"/>
      <c r="V227" s="7"/>
    </row>
    <row r="228" spans="12:23">
      <c r="L228" s="20">
        <v>19</v>
      </c>
      <c r="M228" s="20">
        <v>1</v>
      </c>
      <c r="N228" s="33" t="s">
        <v>2691</v>
      </c>
      <c r="O228" s="22"/>
      <c r="P228" s="22"/>
      <c r="Q228" s="22"/>
      <c r="R228" s="22"/>
      <c r="S228" s="20"/>
      <c r="T228" s="20"/>
      <c r="U228" s="22"/>
      <c r="V228" s="68"/>
      <c r="W228" s="20"/>
    </row>
    <row r="229" spans="12:23">
      <c r="L229" s="6">
        <v>19</v>
      </c>
      <c r="M229" s="6">
        <v>2</v>
      </c>
      <c r="N229" s="19" t="s">
        <v>2694</v>
      </c>
      <c r="O229" s="7"/>
      <c r="P229" s="7"/>
      <c r="Q229" s="7"/>
      <c r="R229" s="7"/>
      <c r="U229" s="7"/>
      <c r="V229" s="62"/>
    </row>
    <row r="230" spans="12:23">
      <c r="L230" s="6">
        <v>19</v>
      </c>
      <c r="M230" s="6">
        <v>3</v>
      </c>
      <c r="N230" s="19" t="s">
        <v>2697</v>
      </c>
      <c r="O230" s="7"/>
      <c r="P230" s="7"/>
      <c r="U230" s="7"/>
      <c r="V230" s="62"/>
    </row>
    <row r="231" spans="12:23">
      <c r="L231" s="6">
        <v>19</v>
      </c>
      <c r="M231" s="6">
        <v>4</v>
      </c>
      <c r="N231" s="19" t="s">
        <v>2700</v>
      </c>
      <c r="O231" s="7"/>
      <c r="P231" s="7"/>
      <c r="Q231" s="7"/>
      <c r="R231" s="7"/>
      <c r="U231" s="7"/>
      <c r="V231" s="62"/>
    </row>
    <row r="232" spans="12:23">
      <c r="L232" s="6">
        <v>19</v>
      </c>
      <c r="M232" s="6">
        <v>5</v>
      </c>
      <c r="N232" s="19" t="s">
        <v>2703</v>
      </c>
      <c r="O232" s="7"/>
      <c r="Q232" s="7"/>
      <c r="U232" s="7"/>
      <c r="V232" s="62"/>
    </row>
    <row r="233" spans="12:23">
      <c r="L233" s="6">
        <v>19</v>
      </c>
      <c r="M233" s="6">
        <v>6</v>
      </c>
      <c r="N233" s="19" t="s">
        <v>2706</v>
      </c>
      <c r="O233" s="26"/>
      <c r="P233" s="7"/>
      <c r="Q233" s="47"/>
      <c r="R233" s="7"/>
      <c r="U233" s="7"/>
      <c r="V233" s="62"/>
    </row>
    <row r="234" spans="12:23">
      <c r="L234" s="6">
        <v>19</v>
      </c>
      <c r="M234" s="6">
        <v>7</v>
      </c>
      <c r="N234" s="19" t="s">
        <v>2709</v>
      </c>
      <c r="O234" s="7"/>
      <c r="P234" s="7"/>
      <c r="R234" s="7"/>
      <c r="U234" s="7"/>
      <c r="V234" s="62"/>
    </row>
    <row r="235" spans="12:23">
      <c r="L235" s="6">
        <v>19</v>
      </c>
      <c r="M235" s="6">
        <v>8</v>
      </c>
      <c r="N235" s="19" t="s">
        <v>2712</v>
      </c>
      <c r="O235" s="7"/>
      <c r="P235" s="7"/>
      <c r="R235" s="7"/>
      <c r="U235" s="7"/>
      <c r="V235" s="62"/>
    </row>
    <row r="236" spans="12:23">
      <c r="L236" s="6">
        <v>19</v>
      </c>
      <c r="M236" s="6">
        <v>9</v>
      </c>
      <c r="N236" s="19" t="s">
        <v>2715</v>
      </c>
      <c r="O236" s="7"/>
      <c r="P236" s="7"/>
      <c r="Q236" s="7"/>
      <c r="R236" s="7"/>
      <c r="U236" s="7"/>
      <c r="V236" s="62"/>
    </row>
    <row r="237" spans="12:23">
      <c r="L237" s="6">
        <v>19</v>
      </c>
      <c r="M237" s="6">
        <v>10</v>
      </c>
      <c r="N237" s="19" t="s">
        <v>2718</v>
      </c>
      <c r="O237" s="7"/>
      <c r="P237" s="7"/>
      <c r="Q237" s="7"/>
      <c r="R237" s="7"/>
      <c r="U237" s="7"/>
      <c r="V237" s="62"/>
    </row>
    <row r="238" spans="12:23">
      <c r="L238" s="20">
        <v>20</v>
      </c>
      <c r="M238" s="33">
        <v>1</v>
      </c>
      <c r="N238" s="20" t="s">
        <v>2721</v>
      </c>
      <c r="O238" s="22"/>
      <c r="P238" s="22"/>
      <c r="Q238" s="22"/>
      <c r="R238" s="22"/>
      <c r="S238" s="20"/>
      <c r="T238" s="20"/>
      <c r="U238" s="20"/>
      <c r="V238" s="20"/>
      <c r="W238" s="20"/>
    </row>
    <row r="239" spans="12:23">
      <c r="L239" s="6">
        <v>20</v>
      </c>
      <c r="M239" s="6">
        <v>2</v>
      </c>
      <c r="N239" s="6" t="s">
        <v>2723</v>
      </c>
      <c r="O239" s="7"/>
      <c r="P239" s="7"/>
      <c r="Q239" s="7"/>
      <c r="R239" s="7"/>
      <c r="U239" s="7"/>
    </row>
    <row r="240" spans="12:23">
      <c r="L240" s="6">
        <v>20</v>
      </c>
      <c r="M240" s="6">
        <v>3</v>
      </c>
      <c r="N240" s="6" t="s">
        <v>2725</v>
      </c>
      <c r="O240" s="7"/>
      <c r="P240" s="7"/>
      <c r="Q240" s="7"/>
      <c r="R240" s="7"/>
      <c r="U240" s="7"/>
    </row>
    <row r="241" spans="12:23">
      <c r="L241" s="6">
        <v>20</v>
      </c>
      <c r="M241" s="6">
        <v>4</v>
      </c>
      <c r="N241" s="6" t="s">
        <v>2727</v>
      </c>
      <c r="O241" s="7"/>
      <c r="P241" s="7"/>
      <c r="Q241" s="7"/>
      <c r="R241" s="7"/>
      <c r="U241" s="7"/>
    </row>
    <row r="242" spans="12:23">
      <c r="L242" s="6">
        <v>20</v>
      </c>
      <c r="M242" s="6">
        <v>5</v>
      </c>
      <c r="N242" s="6" t="s">
        <v>2730</v>
      </c>
      <c r="O242" s="7"/>
      <c r="P242" s="7"/>
      <c r="U242" s="7"/>
    </row>
    <row r="243" spans="12:23">
      <c r="L243" s="6">
        <v>20</v>
      </c>
      <c r="M243" s="6">
        <v>6</v>
      </c>
      <c r="N243" s="6" t="s">
        <v>2733</v>
      </c>
      <c r="O243" s="26"/>
      <c r="Q243" s="7"/>
      <c r="R243" s="7"/>
      <c r="U243" s="7"/>
      <c r="V243" s="62"/>
    </row>
    <row r="244" spans="12:23">
      <c r="L244" s="6">
        <v>20</v>
      </c>
      <c r="M244" s="6">
        <v>7</v>
      </c>
      <c r="N244" s="6" t="s">
        <v>2736</v>
      </c>
      <c r="O244" s="7"/>
      <c r="Q244" s="7"/>
      <c r="U244" s="7"/>
    </row>
    <row r="245" spans="12:23">
      <c r="L245" s="20">
        <v>21</v>
      </c>
      <c r="M245" s="20">
        <v>1</v>
      </c>
      <c r="N245" s="20" t="s">
        <v>2739</v>
      </c>
      <c r="O245" s="20"/>
      <c r="P245" s="22"/>
      <c r="Q245" s="22"/>
      <c r="R245" s="22"/>
      <c r="S245" s="20"/>
      <c r="T245" s="20"/>
      <c r="U245" s="20"/>
      <c r="V245" s="68"/>
      <c r="W245" s="20"/>
    </row>
    <row r="246" spans="12:23">
      <c r="L246" s="6">
        <v>22</v>
      </c>
      <c r="M246" s="6">
        <v>1</v>
      </c>
      <c r="N246" s="50" t="s">
        <v>2742</v>
      </c>
      <c r="O246" s="51"/>
      <c r="P246" s="51"/>
      <c r="Q246" s="13"/>
      <c r="R246" s="51"/>
      <c r="S246" s="51"/>
      <c r="U246" s="13"/>
    </row>
    <row r="247" spans="12:23">
      <c r="L247" s="6">
        <v>22</v>
      </c>
      <c r="M247" s="6">
        <v>2</v>
      </c>
      <c r="N247" s="50" t="s">
        <v>2745</v>
      </c>
      <c r="O247" s="13"/>
      <c r="P247" s="13"/>
      <c r="Q247" s="51"/>
      <c r="R247" s="51"/>
      <c r="S247" s="51"/>
      <c r="U247" s="13"/>
    </row>
    <row r="248" spans="12:23">
      <c r="L248" s="6">
        <v>22</v>
      </c>
      <c r="M248" s="6">
        <v>3</v>
      </c>
      <c r="N248" s="50" t="s">
        <v>2748</v>
      </c>
      <c r="O248" s="13"/>
      <c r="P248" s="13"/>
      <c r="Q248" s="51"/>
      <c r="R248" s="51"/>
      <c r="S248" s="51"/>
      <c r="U248" s="13"/>
      <c r="V248" s="62"/>
    </row>
    <row r="249" spans="12:23">
      <c r="L249" s="6">
        <v>22</v>
      </c>
      <c r="M249" s="6">
        <v>4</v>
      </c>
      <c r="N249" s="50" t="s">
        <v>2751</v>
      </c>
      <c r="O249" s="13"/>
      <c r="P249" s="51"/>
      <c r="Q249" s="51"/>
      <c r="R249" s="51"/>
      <c r="S249" s="51"/>
      <c r="U249" s="51"/>
    </row>
    <row r="250" spans="12:23">
      <c r="L250" s="6">
        <v>22</v>
      </c>
      <c r="M250" s="6">
        <v>5</v>
      </c>
      <c r="N250" s="50" t="s">
        <v>2754</v>
      </c>
      <c r="O250" s="71"/>
      <c r="P250" s="13"/>
      <c r="Q250" s="51"/>
      <c r="R250" s="51"/>
      <c r="S250" s="51"/>
      <c r="U250" s="51"/>
      <c r="V250" s="62"/>
    </row>
    <row r="251" spans="12:23">
      <c r="L251" s="6">
        <v>22</v>
      </c>
      <c r="M251" s="6">
        <v>6</v>
      </c>
      <c r="N251" s="50" t="s">
        <v>2757</v>
      </c>
      <c r="O251" s="13"/>
      <c r="P251" s="13"/>
      <c r="Q251" s="51"/>
      <c r="R251" s="51"/>
      <c r="S251" s="51"/>
      <c r="U251" s="13"/>
    </row>
    <row r="252" spans="12:23">
      <c r="L252" s="6">
        <v>22</v>
      </c>
      <c r="M252" s="6">
        <v>7</v>
      </c>
      <c r="N252" s="50" t="s">
        <v>2760</v>
      </c>
      <c r="O252" s="13"/>
      <c r="P252" s="13"/>
      <c r="Q252" s="51"/>
      <c r="R252" s="51"/>
      <c r="S252" s="51"/>
      <c r="U252" s="13"/>
      <c r="V252" s="62"/>
    </row>
    <row r="253" spans="12:23">
      <c r="L253" s="6">
        <v>22</v>
      </c>
      <c r="M253" s="6">
        <v>8</v>
      </c>
      <c r="N253" s="50" t="s">
        <v>2763</v>
      </c>
      <c r="O253" s="51"/>
      <c r="P253" s="13"/>
      <c r="Q253" s="51"/>
      <c r="R253" s="51"/>
      <c r="S253" s="51"/>
      <c r="U253" s="5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9"/>
  <sheetViews>
    <sheetView topLeftCell="A124" workbookViewId="0">
      <selection activeCell="A3" sqref="A3"/>
    </sheetView>
  </sheetViews>
  <sheetFormatPr baseColWidth="10" defaultColWidth="8.83203125" defaultRowHeight="14" x14ac:dyDescent="0"/>
  <cols>
    <col min="1" max="1025" width="8.83203125" customWidth="1"/>
  </cols>
  <sheetData>
    <row r="1" spans="1:21" s="73" customFormat="1">
      <c r="A1" s="72" t="s">
        <v>2794</v>
      </c>
      <c r="N1" s="74"/>
      <c r="O1" s="75"/>
      <c r="P1" s="76"/>
      <c r="Q1" s="74"/>
      <c r="R1" s="77"/>
    </row>
    <row r="2" spans="1:21" s="81" customFormat="1">
      <c r="A2" s="78" t="s">
        <v>2795</v>
      </c>
      <c r="B2" s="79"/>
      <c r="C2" s="80" t="s">
        <v>2796</v>
      </c>
      <c r="D2" s="79" t="s">
        <v>2797</v>
      </c>
      <c r="E2" s="81" t="s">
        <v>2798</v>
      </c>
      <c r="F2" s="79" t="s">
        <v>2799</v>
      </c>
      <c r="G2" s="79" t="s">
        <v>2800</v>
      </c>
      <c r="H2" s="79" t="s">
        <v>2801</v>
      </c>
      <c r="I2" s="79" t="s">
        <v>2802</v>
      </c>
      <c r="J2" s="81" t="s">
        <v>2803</v>
      </c>
      <c r="K2" s="80" t="s">
        <v>2804</v>
      </c>
      <c r="L2" s="79" t="s">
        <v>2805</v>
      </c>
      <c r="N2" s="79"/>
      <c r="O2" s="79"/>
      <c r="P2" s="79"/>
      <c r="Q2" s="79"/>
      <c r="S2" s="79"/>
      <c r="T2" s="79"/>
    </row>
    <row r="3" spans="1:21">
      <c r="A3" s="82" t="s">
        <v>2307</v>
      </c>
      <c r="B3" s="83">
        <f>SUM('chr1'!C3:L3)</f>
        <v>33232</v>
      </c>
      <c r="C3">
        <v>833</v>
      </c>
      <c r="D3">
        <v>2157</v>
      </c>
      <c r="E3">
        <v>2015</v>
      </c>
      <c r="F3">
        <v>761</v>
      </c>
      <c r="G3">
        <v>2182</v>
      </c>
      <c r="H3">
        <v>2248</v>
      </c>
      <c r="I3">
        <v>420</v>
      </c>
      <c r="J3">
        <v>6190</v>
      </c>
      <c r="K3">
        <v>7434</v>
      </c>
      <c r="L3">
        <v>8992</v>
      </c>
      <c r="M3" s="83"/>
      <c r="N3" s="83"/>
      <c r="O3" s="83"/>
      <c r="P3" s="83"/>
      <c r="Q3" s="17"/>
      <c r="R3" s="83"/>
      <c r="S3" s="83"/>
      <c r="T3" s="83"/>
      <c r="U3" s="83"/>
    </row>
    <row r="4" spans="1:21" ht="18" customHeight="1">
      <c r="A4" s="82" t="s">
        <v>2806</v>
      </c>
      <c r="B4" s="83">
        <v>1395</v>
      </c>
      <c r="C4" s="83">
        <v>33</v>
      </c>
      <c r="D4" s="83">
        <v>70</v>
      </c>
      <c r="E4" s="83">
        <v>74</v>
      </c>
      <c r="F4" s="83">
        <v>19</v>
      </c>
      <c r="G4" s="83">
        <v>77</v>
      </c>
      <c r="H4" s="84">
        <v>75</v>
      </c>
      <c r="I4" s="83">
        <v>8</v>
      </c>
      <c r="J4" s="83">
        <v>209</v>
      </c>
      <c r="K4" s="83">
        <v>491</v>
      </c>
      <c r="L4" s="83">
        <v>339</v>
      </c>
      <c r="M4" s="83"/>
      <c r="N4" s="83"/>
      <c r="O4" s="83"/>
      <c r="P4" s="17"/>
      <c r="Q4" s="83"/>
      <c r="R4" s="83"/>
      <c r="S4" s="83"/>
      <c r="T4" s="83"/>
    </row>
    <row r="5" spans="1:21" ht="19" customHeight="1">
      <c r="A5" s="82" t="s">
        <v>2807</v>
      </c>
      <c r="B5" s="83">
        <v>20</v>
      </c>
      <c r="C5" s="83">
        <v>1</v>
      </c>
      <c r="D5">
        <v>0</v>
      </c>
      <c r="E5">
        <v>1</v>
      </c>
      <c r="F5">
        <v>0</v>
      </c>
      <c r="G5">
        <v>1</v>
      </c>
      <c r="H5" s="17">
        <v>0</v>
      </c>
      <c r="I5">
        <v>0</v>
      </c>
      <c r="J5">
        <v>4</v>
      </c>
      <c r="K5">
        <v>12</v>
      </c>
      <c r="L5">
        <v>1</v>
      </c>
      <c r="M5" s="15"/>
      <c r="P5" s="17"/>
      <c r="T5" s="83"/>
    </row>
    <row r="6" spans="1:21" ht="16" customHeight="1">
      <c r="A6" s="82" t="s">
        <v>2808</v>
      </c>
      <c r="B6" s="83">
        <v>2.2900939999999999</v>
      </c>
      <c r="C6" s="83">
        <v>3.714286</v>
      </c>
      <c r="D6" s="83">
        <v>2.6842109999999999</v>
      </c>
      <c r="E6" s="83">
        <v>2.3636360000000001</v>
      </c>
      <c r="F6" s="83">
        <v>2.1666669999999999</v>
      </c>
      <c r="G6" s="83">
        <v>2.85</v>
      </c>
      <c r="H6" s="84">
        <v>3.4117649999999999</v>
      </c>
      <c r="I6" s="83">
        <v>1</v>
      </c>
      <c r="J6" s="83">
        <v>2.8</v>
      </c>
      <c r="K6" s="83">
        <v>1.9939020000000001</v>
      </c>
      <c r="L6" s="83">
        <v>2.0818180000000002</v>
      </c>
      <c r="M6" s="83"/>
      <c r="N6" s="83"/>
      <c r="O6" s="85"/>
      <c r="P6" s="86"/>
      <c r="Q6" s="83"/>
      <c r="R6" s="83"/>
      <c r="S6" s="83"/>
      <c r="T6" s="83"/>
    </row>
    <row r="7" spans="1:21" ht="17" customHeight="1">
      <c r="A7" s="15" t="s">
        <v>2809</v>
      </c>
      <c r="B7" s="83">
        <v>511</v>
      </c>
      <c r="C7" s="83">
        <v>10</v>
      </c>
      <c r="D7" s="83">
        <v>21</v>
      </c>
      <c r="E7" s="83">
        <v>15</v>
      </c>
      <c r="F7" s="83">
        <v>6</v>
      </c>
      <c r="G7">
        <v>21</v>
      </c>
      <c r="H7" s="17">
        <v>18</v>
      </c>
      <c r="I7" s="83">
        <v>1</v>
      </c>
      <c r="J7" s="83">
        <v>89</v>
      </c>
      <c r="K7" s="83">
        <v>234</v>
      </c>
      <c r="L7">
        <v>96</v>
      </c>
      <c r="M7" s="15"/>
      <c r="P7" s="86"/>
    </row>
    <row r="8" spans="1:21" ht="17" customHeight="1">
      <c r="A8" s="15" t="s">
        <v>2810</v>
      </c>
      <c r="B8" s="83">
        <v>1.537675E-2</v>
      </c>
      <c r="C8" s="83">
        <v>1.2004799999999999E-2</v>
      </c>
      <c r="D8" s="83">
        <v>9.7357439999999993E-3</v>
      </c>
      <c r="E8" s="83">
        <v>7.4441689999999996E-3</v>
      </c>
      <c r="F8" s="83">
        <v>7.8843630000000001E-3</v>
      </c>
      <c r="G8" s="83">
        <v>9.6241980000000005E-3</v>
      </c>
      <c r="H8" s="84">
        <v>8.0071169999999994E-3</v>
      </c>
      <c r="I8" s="83">
        <v>2.380952E-3</v>
      </c>
      <c r="J8" s="83">
        <v>1.437803E-2</v>
      </c>
      <c r="K8" s="83">
        <v>3.1476999999999998E-2</v>
      </c>
      <c r="L8" s="83">
        <v>1.0676160000000001E-2</v>
      </c>
      <c r="M8" s="15"/>
      <c r="P8" s="86"/>
    </row>
    <row r="9" spans="1:21" s="90" customFormat="1">
      <c r="A9" s="87" t="s">
        <v>2811</v>
      </c>
      <c r="B9" s="88"/>
      <c r="C9" s="89" t="s">
        <v>2796</v>
      </c>
      <c r="D9" s="88" t="s">
        <v>2797</v>
      </c>
      <c r="E9" s="90" t="s">
        <v>2798</v>
      </c>
      <c r="F9" s="88" t="s">
        <v>2799</v>
      </c>
      <c r="G9" s="88" t="s">
        <v>2800</v>
      </c>
      <c r="H9" s="88" t="s">
        <v>2801</v>
      </c>
      <c r="I9" s="88" t="s">
        <v>2802</v>
      </c>
      <c r="J9" s="90" t="s">
        <v>2803</v>
      </c>
      <c r="K9" s="89" t="s">
        <v>2804</v>
      </c>
      <c r="L9" s="88" t="s">
        <v>2805</v>
      </c>
      <c r="N9" s="88"/>
      <c r="O9" s="88"/>
      <c r="P9" s="88"/>
      <c r="Q9" s="88"/>
      <c r="S9" s="88"/>
      <c r="T9" s="88"/>
    </row>
    <row r="10" spans="1:21" ht="16" customHeight="1">
      <c r="A10" s="82" t="s">
        <v>2806</v>
      </c>
      <c r="B10" s="83">
        <v>981</v>
      </c>
      <c r="C10">
        <v>20</v>
      </c>
      <c r="D10">
        <v>55</v>
      </c>
      <c r="E10">
        <v>45</v>
      </c>
      <c r="F10">
        <v>12</v>
      </c>
      <c r="G10">
        <v>41</v>
      </c>
      <c r="H10">
        <v>41</v>
      </c>
      <c r="I10">
        <v>4</v>
      </c>
      <c r="J10">
        <v>158</v>
      </c>
      <c r="K10" s="83">
        <v>397</v>
      </c>
      <c r="L10" s="83">
        <v>208</v>
      </c>
    </row>
    <row r="11" spans="1:21" ht="16" customHeight="1">
      <c r="A11" s="82" t="s">
        <v>2807</v>
      </c>
      <c r="B11">
        <v>10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3</v>
      </c>
      <c r="K11">
        <v>6</v>
      </c>
      <c r="L11">
        <v>0</v>
      </c>
    </row>
    <row r="12" spans="1:21" ht="19" customHeight="1">
      <c r="A12" s="82" t="s">
        <v>2808</v>
      </c>
      <c r="B12" s="83">
        <v>2.2163930000000001</v>
      </c>
      <c r="C12">
        <v>3</v>
      </c>
      <c r="D12" s="83">
        <v>2.9285709999999998</v>
      </c>
      <c r="E12" s="83">
        <v>1.8125</v>
      </c>
      <c r="F12">
        <v>2</v>
      </c>
      <c r="G12">
        <v>3.1</v>
      </c>
      <c r="H12" s="83">
        <v>3.5555560000000002</v>
      </c>
      <c r="I12">
        <v>3</v>
      </c>
      <c r="J12" s="83">
        <v>3.051282</v>
      </c>
      <c r="K12" s="83">
        <v>1.7379309999999999</v>
      </c>
      <c r="L12" s="83">
        <v>2.3548390000000001</v>
      </c>
    </row>
    <row r="13" spans="1:21">
      <c r="A13" s="15" t="s">
        <v>2809</v>
      </c>
      <c r="B13" s="83">
        <v>529</v>
      </c>
      <c r="C13">
        <v>11</v>
      </c>
      <c r="D13">
        <v>21</v>
      </c>
      <c r="E13">
        <v>15</v>
      </c>
      <c r="F13">
        <v>6</v>
      </c>
      <c r="G13">
        <v>24</v>
      </c>
      <c r="H13">
        <v>18</v>
      </c>
      <c r="I13">
        <v>1</v>
      </c>
      <c r="J13">
        <v>91</v>
      </c>
      <c r="K13" s="83">
        <v>243</v>
      </c>
      <c r="L13">
        <v>99</v>
      </c>
    </row>
    <row r="14" spans="1:21">
      <c r="A14" s="15" t="s">
        <v>2810</v>
      </c>
      <c r="B14" s="83">
        <v>1.5918390000000001E-2</v>
      </c>
      <c r="C14" s="83">
        <v>1.320528E-2</v>
      </c>
      <c r="D14" s="83">
        <v>9.7357439999999993E-3</v>
      </c>
      <c r="E14" s="83">
        <v>7.4441689999999996E-3</v>
      </c>
      <c r="F14" s="83">
        <v>7.8843630000000001E-3</v>
      </c>
      <c r="G14" s="83">
        <v>1.099908E-2</v>
      </c>
      <c r="H14" s="83">
        <v>8.0071169999999994E-3</v>
      </c>
      <c r="I14">
        <v>2.380952E-3</v>
      </c>
      <c r="J14" s="83">
        <v>1.470113E-2</v>
      </c>
      <c r="K14" s="83">
        <v>3.2687649999999999E-2</v>
      </c>
      <c r="L14" s="83">
        <v>1.100979E-2</v>
      </c>
    </row>
    <row r="15" spans="1:21" s="90" customFormat="1">
      <c r="A15" s="87" t="s">
        <v>2812</v>
      </c>
      <c r="B15" s="88"/>
      <c r="C15" s="89" t="s">
        <v>2796</v>
      </c>
      <c r="D15" s="88" t="s">
        <v>2797</v>
      </c>
      <c r="E15" s="90" t="s">
        <v>2798</v>
      </c>
      <c r="F15" s="88" t="s">
        <v>2799</v>
      </c>
      <c r="G15" s="88" t="s">
        <v>2800</v>
      </c>
      <c r="H15" s="88" t="s">
        <v>2801</v>
      </c>
      <c r="I15" s="88" t="s">
        <v>2802</v>
      </c>
      <c r="J15" s="90" t="s">
        <v>2803</v>
      </c>
      <c r="K15" s="89" t="s">
        <v>2804</v>
      </c>
      <c r="L15" s="88" t="s">
        <v>2805</v>
      </c>
      <c r="N15" s="88"/>
      <c r="O15" s="88"/>
      <c r="P15" s="88"/>
      <c r="Q15" s="88"/>
      <c r="S15" s="88"/>
      <c r="T15" s="88"/>
    </row>
    <row r="16" spans="1:21">
      <c r="A16" s="82" t="s">
        <v>2806</v>
      </c>
      <c r="B16" s="83">
        <v>854</v>
      </c>
      <c r="C16">
        <v>19</v>
      </c>
      <c r="D16" s="83">
        <v>44</v>
      </c>
      <c r="E16" s="83">
        <v>35</v>
      </c>
      <c r="F16">
        <v>8</v>
      </c>
      <c r="G16">
        <v>38</v>
      </c>
      <c r="H16">
        <v>34</v>
      </c>
      <c r="I16">
        <v>3</v>
      </c>
      <c r="J16" s="83">
        <v>139</v>
      </c>
      <c r="K16" s="83">
        <v>344</v>
      </c>
      <c r="L16" s="83">
        <v>190</v>
      </c>
    </row>
    <row r="17" spans="1:20">
      <c r="A17" s="82" t="s">
        <v>2807</v>
      </c>
      <c r="B17">
        <v>6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4</v>
      </c>
      <c r="L17">
        <v>0</v>
      </c>
    </row>
    <row r="18" spans="1:20">
      <c r="A18" s="82" t="s">
        <v>2808</v>
      </c>
      <c r="B18" s="83">
        <v>2.1865670000000001</v>
      </c>
      <c r="C18" s="83">
        <v>2.1666669999999999</v>
      </c>
      <c r="D18" s="83">
        <v>2.1428569999999998</v>
      </c>
      <c r="E18" s="83">
        <v>2.8888889999999998</v>
      </c>
      <c r="F18">
        <v>3</v>
      </c>
      <c r="G18">
        <v>2.8</v>
      </c>
      <c r="H18" s="83">
        <v>5.8</v>
      </c>
      <c r="I18">
        <v>2</v>
      </c>
      <c r="J18" s="83">
        <v>2.6578949999999999</v>
      </c>
      <c r="K18" s="83">
        <v>1.6666669999999999</v>
      </c>
      <c r="L18" s="83">
        <v>2.518519</v>
      </c>
    </row>
    <row r="19" spans="1:20">
      <c r="A19" s="15" t="s">
        <v>2809</v>
      </c>
      <c r="B19" s="83">
        <v>538</v>
      </c>
      <c r="C19">
        <v>11</v>
      </c>
      <c r="D19">
        <v>21</v>
      </c>
      <c r="E19">
        <v>15</v>
      </c>
      <c r="F19">
        <v>6</v>
      </c>
      <c r="G19">
        <v>23</v>
      </c>
      <c r="H19">
        <v>18</v>
      </c>
      <c r="I19">
        <v>1</v>
      </c>
      <c r="J19">
        <v>95</v>
      </c>
      <c r="K19" s="83">
        <v>248</v>
      </c>
      <c r="L19" s="83">
        <v>100</v>
      </c>
    </row>
    <row r="20" spans="1:20">
      <c r="A20" s="15" t="s">
        <v>2810</v>
      </c>
      <c r="B20" s="83">
        <v>1.6189220000000001E-2</v>
      </c>
      <c r="C20" s="83">
        <v>1.320528E-2</v>
      </c>
      <c r="D20" s="83">
        <v>9.7357439999999993E-3</v>
      </c>
      <c r="E20" s="83">
        <v>7.4441689999999996E-3</v>
      </c>
      <c r="F20" s="83">
        <v>7.8843630000000001E-3</v>
      </c>
      <c r="G20" s="83">
        <v>1.054079E-2</v>
      </c>
      <c r="H20" s="83">
        <v>8.0071169999999994E-3</v>
      </c>
      <c r="I20" s="83">
        <v>2.380952E-3</v>
      </c>
      <c r="J20" s="83">
        <v>1.5347329999999999E-2</v>
      </c>
      <c r="K20" s="83">
        <v>3.3360239999999999E-2</v>
      </c>
      <c r="L20" s="83">
        <v>1.1121000000000001E-2</v>
      </c>
    </row>
    <row r="21" spans="1:20" s="90" customFormat="1">
      <c r="A21" s="87" t="s">
        <v>2813</v>
      </c>
      <c r="B21" s="88"/>
      <c r="C21" s="89" t="s">
        <v>2796</v>
      </c>
      <c r="D21" s="88" t="s">
        <v>2797</v>
      </c>
      <c r="E21" s="90" t="s">
        <v>2798</v>
      </c>
      <c r="F21" s="88" t="s">
        <v>2799</v>
      </c>
      <c r="G21" s="88" t="s">
        <v>2800</v>
      </c>
      <c r="H21" s="88" t="s">
        <v>2801</v>
      </c>
      <c r="I21" s="88" t="s">
        <v>2802</v>
      </c>
      <c r="J21" s="90" t="s">
        <v>2803</v>
      </c>
      <c r="K21" s="89" t="s">
        <v>2804</v>
      </c>
      <c r="L21" s="88" t="s">
        <v>2805</v>
      </c>
      <c r="N21" s="88"/>
      <c r="O21" s="88"/>
      <c r="P21" s="88"/>
      <c r="Q21" s="88"/>
      <c r="S21" s="88"/>
      <c r="T21" s="88"/>
    </row>
    <row r="22" spans="1:20">
      <c r="A22" s="82" t="s">
        <v>2806</v>
      </c>
      <c r="B22" s="83">
        <v>894</v>
      </c>
      <c r="C22">
        <v>23</v>
      </c>
      <c r="D22">
        <v>41</v>
      </c>
      <c r="E22">
        <v>34</v>
      </c>
      <c r="F22">
        <v>11</v>
      </c>
      <c r="G22">
        <v>39</v>
      </c>
      <c r="H22" s="83">
        <v>41</v>
      </c>
      <c r="I22">
        <v>4</v>
      </c>
      <c r="J22" s="83">
        <v>153</v>
      </c>
      <c r="K22" s="83">
        <v>350</v>
      </c>
      <c r="L22" s="83">
        <v>198</v>
      </c>
    </row>
    <row r="23" spans="1:20">
      <c r="A23" s="82" t="s">
        <v>2807</v>
      </c>
      <c r="B23">
        <v>6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3</v>
      </c>
      <c r="K23">
        <v>1</v>
      </c>
      <c r="L23">
        <v>1</v>
      </c>
    </row>
    <row r="24" spans="1:20">
      <c r="A24" s="82" t="s">
        <v>2808</v>
      </c>
      <c r="B24" s="83">
        <v>2.1702129999999999</v>
      </c>
      <c r="C24">
        <v>3.6</v>
      </c>
      <c r="D24" s="83">
        <v>2.4166669999999999</v>
      </c>
      <c r="E24" s="83">
        <v>2.0909089999999999</v>
      </c>
      <c r="F24">
        <v>1.75</v>
      </c>
      <c r="G24" s="83">
        <v>3.875</v>
      </c>
      <c r="H24" s="83">
        <v>3.5555560000000002</v>
      </c>
      <c r="I24">
        <v>1</v>
      </c>
      <c r="J24" s="83">
        <v>2.9230770000000001</v>
      </c>
      <c r="K24" s="83">
        <v>1.6119399999999999</v>
      </c>
      <c r="L24" s="83">
        <v>2.4137930000000001</v>
      </c>
    </row>
    <row r="25" spans="1:20">
      <c r="A25" s="15" t="s">
        <v>2809</v>
      </c>
      <c r="B25" s="83">
        <v>545</v>
      </c>
      <c r="C25">
        <v>11</v>
      </c>
      <c r="D25">
        <v>23</v>
      </c>
      <c r="E25">
        <v>16</v>
      </c>
      <c r="F25">
        <v>6</v>
      </c>
      <c r="G25" s="83">
        <v>22</v>
      </c>
      <c r="H25" s="83">
        <v>18</v>
      </c>
      <c r="I25">
        <v>1</v>
      </c>
      <c r="J25" s="83">
        <v>94</v>
      </c>
      <c r="K25" s="83">
        <v>253</v>
      </c>
      <c r="L25" s="83">
        <v>101</v>
      </c>
    </row>
    <row r="26" spans="1:20">
      <c r="A26" s="15" t="s">
        <v>2810</v>
      </c>
      <c r="B26" s="83">
        <v>1.6399859999999999E-2</v>
      </c>
      <c r="C26" s="83">
        <v>1.320528E-2</v>
      </c>
      <c r="D26" s="83">
        <v>1.0662960000000001E-2</v>
      </c>
      <c r="E26" s="83">
        <v>7.9404469999999998E-3</v>
      </c>
      <c r="F26" s="83">
        <v>7.8843630000000001E-3</v>
      </c>
      <c r="G26" s="83">
        <v>1.008249E-2</v>
      </c>
      <c r="H26" s="83">
        <v>8.0071169999999994E-3</v>
      </c>
      <c r="I26" s="83">
        <v>2.380952E-3</v>
      </c>
      <c r="J26" s="83">
        <v>1.5185779999999999E-2</v>
      </c>
      <c r="K26" s="83">
        <v>3.4032819999999998E-2</v>
      </c>
      <c r="L26" s="83">
        <v>1.1232209999999999E-2</v>
      </c>
    </row>
    <row r="27" spans="1:20" s="90" customFormat="1">
      <c r="A27" s="87" t="s">
        <v>2814</v>
      </c>
      <c r="B27" s="88"/>
      <c r="C27" s="89" t="s">
        <v>2796</v>
      </c>
      <c r="D27" s="88" t="s">
        <v>2797</v>
      </c>
      <c r="E27" s="90" t="s">
        <v>2798</v>
      </c>
      <c r="F27" s="88" t="s">
        <v>2799</v>
      </c>
      <c r="G27" s="88" t="s">
        <v>2800</v>
      </c>
      <c r="H27" s="88" t="s">
        <v>2801</v>
      </c>
      <c r="I27" s="88" t="s">
        <v>2802</v>
      </c>
      <c r="J27" s="90" t="s">
        <v>2803</v>
      </c>
      <c r="K27" s="89" t="s">
        <v>2804</v>
      </c>
      <c r="L27" s="88" t="s">
        <v>2805</v>
      </c>
      <c r="N27" s="88"/>
      <c r="O27" s="88"/>
      <c r="P27" s="88"/>
      <c r="Q27" s="88"/>
      <c r="S27" s="88"/>
      <c r="T27" s="88"/>
    </row>
    <row r="28" spans="1:20">
      <c r="A28" s="82" t="s">
        <v>2806</v>
      </c>
      <c r="B28" s="83">
        <v>807</v>
      </c>
      <c r="C28">
        <v>16</v>
      </c>
      <c r="D28" s="83">
        <v>38</v>
      </c>
      <c r="E28">
        <v>36</v>
      </c>
      <c r="F28">
        <v>8</v>
      </c>
      <c r="G28" s="83">
        <v>41</v>
      </c>
      <c r="H28">
        <v>32</v>
      </c>
      <c r="I28">
        <v>5</v>
      </c>
      <c r="J28" s="83">
        <v>135</v>
      </c>
      <c r="K28" s="83">
        <v>324</v>
      </c>
      <c r="L28" s="83">
        <v>172</v>
      </c>
    </row>
    <row r="29" spans="1:20">
      <c r="A29" s="82" t="s">
        <v>2807</v>
      </c>
      <c r="B29">
        <v>3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83">
        <v>1</v>
      </c>
      <c r="K29">
        <v>1</v>
      </c>
      <c r="L29">
        <v>0</v>
      </c>
    </row>
    <row r="30" spans="1:20">
      <c r="A30" s="82" t="s">
        <v>2808</v>
      </c>
      <c r="B30" s="83">
        <v>2.2023809999999999</v>
      </c>
      <c r="C30">
        <v>2.2000000000000002</v>
      </c>
      <c r="D30" s="83">
        <v>2.1666669999999999</v>
      </c>
      <c r="E30" s="83">
        <v>2.2727270000000002</v>
      </c>
      <c r="F30">
        <v>3</v>
      </c>
      <c r="G30" s="83">
        <v>3.1</v>
      </c>
      <c r="H30" s="83">
        <v>9.6666670000000003</v>
      </c>
      <c r="I30">
        <v>1.5</v>
      </c>
      <c r="J30" s="83">
        <v>2.9705879999999998</v>
      </c>
      <c r="K30" s="83">
        <v>1.6557379999999999</v>
      </c>
      <c r="L30" s="83">
        <v>2.3725489999999998</v>
      </c>
    </row>
    <row r="31" spans="1:20">
      <c r="A31" s="15" t="s">
        <v>2809</v>
      </c>
      <c r="B31" s="83">
        <v>544</v>
      </c>
      <c r="C31">
        <v>10</v>
      </c>
      <c r="D31">
        <v>21</v>
      </c>
      <c r="E31">
        <v>16</v>
      </c>
      <c r="F31">
        <v>6</v>
      </c>
      <c r="G31">
        <v>23</v>
      </c>
      <c r="H31">
        <v>18</v>
      </c>
      <c r="I31">
        <v>1</v>
      </c>
      <c r="J31" s="83">
        <v>95</v>
      </c>
      <c r="K31" s="83">
        <v>252</v>
      </c>
      <c r="L31" s="83">
        <v>102</v>
      </c>
    </row>
    <row r="32" spans="1:20">
      <c r="A32" s="15" t="s">
        <v>2810</v>
      </c>
      <c r="B32" s="83">
        <v>1.6369760000000001E-2</v>
      </c>
      <c r="C32" s="83">
        <v>1.2004799999999999E-2</v>
      </c>
      <c r="D32" s="83">
        <v>9.7357439999999993E-3</v>
      </c>
      <c r="E32" s="83">
        <v>7.9404469999999998E-3</v>
      </c>
      <c r="F32" s="83">
        <v>7.8843630000000001E-3</v>
      </c>
      <c r="G32" s="83">
        <v>1.054079E-2</v>
      </c>
      <c r="H32" s="83">
        <v>8.0071169999999994E-3</v>
      </c>
      <c r="I32" s="83">
        <v>2.380952E-3</v>
      </c>
      <c r="J32" s="83">
        <v>1.5347329999999999E-2</v>
      </c>
      <c r="K32" s="83">
        <v>3.3898310000000001E-2</v>
      </c>
      <c r="L32" s="83">
        <v>1.134342E-2</v>
      </c>
    </row>
    <row r="33" spans="1:20" s="90" customFormat="1">
      <c r="A33" s="87" t="s">
        <v>2815</v>
      </c>
      <c r="B33" s="88"/>
      <c r="C33" s="89" t="s">
        <v>2796</v>
      </c>
      <c r="D33" s="88" t="s">
        <v>2797</v>
      </c>
      <c r="E33" s="90" t="s">
        <v>2798</v>
      </c>
      <c r="F33" s="88" t="s">
        <v>2799</v>
      </c>
      <c r="G33" s="88" t="s">
        <v>2800</v>
      </c>
      <c r="H33" s="88" t="s">
        <v>2801</v>
      </c>
      <c r="I33" s="88" t="s">
        <v>2802</v>
      </c>
      <c r="J33" s="90" t="s">
        <v>2803</v>
      </c>
      <c r="K33" s="89" t="s">
        <v>2804</v>
      </c>
      <c r="L33" s="88" t="s">
        <v>2805</v>
      </c>
      <c r="N33" s="88"/>
      <c r="O33" s="88"/>
      <c r="P33" s="88"/>
      <c r="Q33" s="88"/>
      <c r="S33" s="88"/>
      <c r="T33" s="88"/>
    </row>
    <row r="34" spans="1:20">
      <c r="A34" s="82" t="s">
        <v>2806</v>
      </c>
      <c r="B34" s="83">
        <v>817</v>
      </c>
      <c r="C34">
        <v>17</v>
      </c>
      <c r="D34" s="83">
        <v>41</v>
      </c>
      <c r="E34" s="83">
        <v>32</v>
      </c>
      <c r="F34" s="83">
        <v>6</v>
      </c>
      <c r="G34" s="83">
        <v>43</v>
      </c>
      <c r="H34" s="83">
        <v>35</v>
      </c>
      <c r="I34">
        <v>3</v>
      </c>
      <c r="J34" s="83">
        <v>136</v>
      </c>
      <c r="K34" s="83">
        <v>331</v>
      </c>
      <c r="L34" s="83">
        <v>173</v>
      </c>
    </row>
    <row r="35" spans="1:20">
      <c r="A35" s="82" t="s">
        <v>2807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2</v>
      </c>
      <c r="L35">
        <v>0</v>
      </c>
    </row>
    <row r="36" spans="1:20">
      <c r="A36" s="82" t="s">
        <v>2808</v>
      </c>
      <c r="B36" s="83">
        <v>2.1064639999999999</v>
      </c>
      <c r="C36" s="83">
        <v>1.8333330000000001</v>
      </c>
      <c r="D36" s="83">
        <v>2.4166669999999999</v>
      </c>
      <c r="E36" s="83">
        <v>1.9090910000000001</v>
      </c>
      <c r="F36">
        <v>2</v>
      </c>
      <c r="G36" s="83">
        <v>2.5833330000000001</v>
      </c>
      <c r="H36" s="83">
        <v>6</v>
      </c>
      <c r="I36">
        <v>0.5</v>
      </c>
      <c r="J36" s="83">
        <v>3.1212119999999999</v>
      </c>
      <c r="K36" s="83">
        <v>1.526718</v>
      </c>
      <c r="L36" s="83">
        <v>2.5306120000000001</v>
      </c>
    </row>
    <row r="37" spans="1:20">
      <c r="A37" s="15" t="s">
        <v>2809</v>
      </c>
      <c r="B37" s="83">
        <v>549</v>
      </c>
      <c r="C37">
        <v>12</v>
      </c>
      <c r="D37">
        <v>21</v>
      </c>
      <c r="E37">
        <v>16</v>
      </c>
      <c r="F37">
        <v>6</v>
      </c>
      <c r="G37" s="83">
        <v>25</v>
      </c>
      <c r="H37" s="83">
        <v>18</v>
      </c>
      <c r="I37">
        <v>1</v>
      </c>
      <c r="J37">
        <v>95</v>
      </c>
      <c r="K37" s="83">
        <v>252</v>
      </c>
      <c r="L37">
        <v>103</v>
      </c>
    </row>
    <row r="38" spans="1:20">
      <c r="A38" s="82" t="s">
        <v>2810</v>
      </c>
      <c r="B38" s="83">
        <v>1.6520219999999999E-2</v>
      </c>
      <c r="C38" s="83">
        <v>1.440576E-2</v>
      </c>
      <c r="D38" s="83">
        <v>9.7357439999999993E-3</v>
      </c>
      <c r="E38" s="83">
        <v>7.9404469999999998E-3</v>
      </c>
      <c r="F38" s="83">
        <v>7.8843630000000001E-3</v>
      </c>
      <c r="G38" s="83">
        <v>1.145738E-2</v>
      </c>
      <c r="H38" s="83">
        <v>8.0071169999999994E-3</v>
      </c>
      <c r="I38" s="83">
        <v>2.380952E-3</v>
      </c>
      <c r="J38" s="83">
        <v>1.5347329999999999E-2</v>
      </c>
      <c r="K38" s="83">
        <v>3.3898310000000001E-2</v>
      </c>
      <c r="L38" s="83">
        <v>1.145463E-2</v>
      </c>
    </row>
    <row r="39" spans="1:20" s="81" customFormat="1" ht="14.25" customHeight="1">
      <c r="A39" s="81" t="s">
        <v>2816</v>
      </c>
      <c r="D39" s="79" t="s">
        <v>2817</v>
      </c>
      <c r="E39" s="79"/>
      <c r="G39" s="79"/>
      <c r="H39" s="91"/>
      <c r="M39" s="78"/>
      <c r="N39" s="79"/>
      <c r="O39" s="79"/>
      <c r="Q39" s="92"/>
    </row>
    <row r="40" spans="1:20" ht="16" customHeight="1">
      <c r="A40" s="15" t="s">
        <v>2818</v>
      </c>
      <c r="B40" s="83">
        <v>-2.2396470000000002</v>
      </c>
      <c r="D40" s="93" t="s">
        <v>2819</v>
      </c>
      <c r="F40" t="s">
        <v>2307</v>
      </c>
      <c r="G40" s="85" t="s">
        <v>2820</v>
      </c>
      <c r="H40" t="s">
        <v>2821</v>
      </c>
      <c r="I40" s="83" t="s">
        <v>2822</v>
      </c>
      <c r="J40" t="s">
        <v>2823</v>
      </c>
      <c r="K40" t="s">
        <v>2824</v>
      </c>
      <c r="L40" s="85" t="s">
        <v>2825</v>
      </c>
      <c r="N40" s="85" t="s">
        <v>2826</v>
      </c>
      <c r="P40" s="94" t="s">
        <v>2827</v>
      </c>
      <c r="Q40" t="s">
        <v>2828</v>
      </c>
    </row>
    <row r="41" spans="1:20" ht="16" customHeight="1">
      <c r="A41" s="15" t="s">
        <v>2829</v>
      </c>
      <c r="B41" s="83">
        <v>1382</v>
      </c>
      <c r="D41">
        <v>6675490</v>
      </c>
      <c r="E41">
        <v>6687718</v>
      </c>
      <c r="F41">
        <v>833</v>
      </c>
      <c r="G41">
        <v>-1.9655830000000001</v>
      </c>
      <c r="H41">
        <v>33</v>
      </c>
      <c r="I41">
        <v>8.5879359999999991E-3</v>
      </c>
      <c r="J41" s="83">
        <v>-3.7495370000000001</v>
      </c>
      <c r="K41">
        <v>-3.8880849999999998</v>
      </c>
      <c r="L41">
        <v>0.56304235999999996</v>
      </c>
      <c r="M41">
        <f>'chr1'!L41/'chr1'!F41</f>
        <v>6.7592120048019203E-4</v>
      </c>
      <c r="N41">
        <v>3.6690079</v>
      </c>
      <c r="O41">
        <f>'chr1'!N41/'chr1'!F41</f>
        <v>4.4045713085234094E-3</v>
      </c>
      <c r="P41" s="83">
        <v>1.1011430000000001E-7</v>
      </c>
    </row>
    <row r="42" spans="1:20" ht="19" customHeight="1">
      <c r="A42" s="83" t="s">
        <v>2822</v>
      </c>
      <c r="B42" s="83">
        <v>1.061579E-2</v>
      </c>
      <c r="D42">
        <v>10434145</v>
      </c>
      <c r="E42">
        <v>10443830</v>
      </c>
      <c r="F42">
        <v>2157</v>
      </c>
      <c r="G42" s="15">
        <v>-1.5351600000000001</v>
      </c>
      <c r="H42" s="86">
        <v>70</v>
      </c>
      <c r="I42" s="95">
        <v>2.1905554000000001E-2</v>
      </c>
      <c r="J42" s="83">
        <v>-2.2547540000000001</v>
      </c>
      <c r="K42">
        <v>-2.1629550000000002</v>
      </c>
      <c r="L42">
        <v>3.0709541699999998</v>
      </c>
      <c r="M42">
        <f>'chr1'!L42/'chr1'!F42</f>
        <v>1.4237154242002781E-3</v>
      </c>
      <c r="N42">
        <v>7.7827441000000004</v>
      </c>
      <c r="O42">
        <f>'chr1'!N42/'chr1'!F42</f>
        <v>3.6081335651367641E-3</v>
      </c>
      <c r="P42">
        <v>9.0203340000000006E-8</v>
      </c>
    </row>
    <row r="43" spans="1:20">
      <c r="A43" s="15" t="s">
        <v>2830</v>
      </c>
      <c r="B43" s="83">
        <v>-4.644571</v>
      </c>
      <c r="D43">
        <v>20230789</v>
      </c>
      <c r="E43">
        <v>20241453</v>
      </c>
      <c r="F43">
        <v>2015</v>
      </c>
      <c r="G43" s="15">
        <v>-2.3252670000000002</v>
      </c>
      <c r="H43" s="86">
        <v>74</v>
      </c>
      <c r="I43" s="95">
        <v>4.8908129999999999E-3</v>
      </c>
      <c r="J43" s="83">
        <v>-5.1900079999999997</v>
      </c>
      <c r="K43">
        <v>-6.3221569999999998</v>
      </c>
      <c r="L43">
        <v>0.71794354000000005</v>
      </c>
      <c r="M43">
        <f>'chr1'!L43/'chr1'!F43</f>
        <v>3.5629952357320104E-4</v>
      </c>
      <c r="N43">
        <v>8.2274723000000005</v>
      </c>
      <c r="O43">
        <f>'chr1'!N43/'chr1'!F43</f>
        <v>4.0831128039702236E-3</v>
      </c>
      <c r="P43" s="83">
        <v>1.020778E-7</v>
      </c>
    </row>
    <row r="44" spans="1:20">
      <c r="A44" s="15" t="s">
        <v>2831</v>
      </c>
      <c r="B44" s="83">
        <v>-8.4089729999999996</v>
      </c>
      <c r="D44">
        <v>27647875</v>
      </c>
      <c r="E44">
        <v>27656513</v>
      </c>
      <c r="F44">
        <v>761</v>
      </c>
      <c r="G44" s="15">
        <v>-2.0788350000000002</v>
      </c>
      <c r="H44" s="86">
        <v>19</v>
      </c>
      <c r="I44" s="95">
        <v>1.9631620000000001E-3</v>
      </c>
      <c r="J44">
        <v>-3.0943589999999999</v>
      </c>
      <c r="K44">
        <v>-2.7677779999999998</v>
      </c>
      <c r="L44">
        <v>1.8998190000000002E-2</v>
      </c>
      <c r="M44">
        <f>'chr1'!L44/'chr1'!F44</f>
        <v>2.4964770039421814E-5</v>
      </c>
      <c r="N44">
        <v>2.1124591000000001</v>
      </c>
      <c r="O44">
        <f>'chr1'!N44/'chr1'!F44</f>
        <v>2.775898948751643E-3</v>
      </c>
      <c r="P44" s="83">
        <v>6.9397469999999994E-8</v>
      </c>
    </row>
    <row r="45" spans="1:20" ht="28">
      <c r="A45" s="83" t="s">
        <v>2832</v>
      </c>
      <c r="B45" s="83">
        <v>29.50339</v>
      </c>
      <c r="C45">
        <f>'chr1'!B45/'chr1'!B3</f>
        <v>8.8780061386615312E-4</v>
      </c>
      <c r="D45">
        <v>27728548</v>
      </c>
      <c r="E45">
        <v>27736940</v>
      </c>
      <c r="F45">
        <v>2182</v>
      </c>
      <c r="G45" s="15">
        <v>-2.323747</v>
      </c>
      <c r="H45" s="86">
        <v>77</v>
      </c>
      <c r="I45" s="95">
        <v>5.0686400000000001E-3</v>
      </c>
      <c r="J45" s="83">
        <v>-5.0175859999999997</v>
      </c>
      <c r="K45">
        <v>-6.0664249999999997</v>
      </c>
      <c r="L45">
        <v>0.77715539</v>
      </c>
      <c r="M45">
        <f>'chr1'!L45/'chr1'!F45</f>
        <v>3.5616653987167736E-4</v>
      </c>
      <c r="N45">
        <v>8.5610184999999994</v>
      </c>
      <c r="O45">
        <f>'chr1'!N45/'chr1'!F45</f>
        <v>3.9234731897341887E-3</v>
      </c>
      <c r="P45" s="83">
        <v>9.8086830000000002E-8</v>
      </c>
    </row>
    <row r="46" spans="1:20" ht="28">
      <c r="A46" s="83" t="s">
        <v>2833</v>
      </c>
      <c r="B46" s="83">
        <v>155.09899999999999</v>
      </c>
      <c r="C46">
        <f>'chr1'!B46/'chr1'!B3</f>
        <v>4.6671581608088587E-3</v>
      </c>
      <c r="D46">
        <v>28293521</v>
      </c>
      <c r="E46">
        <v>28302527</v>
      </c>
      <c r="F46">
        <v>2248</v>
      </c>
      <c r="G46" s="15">
        <v>-2.1707130000000001</v>
      </c>
      <c r="H46" s="86">
        <v>75</v>
      </c>
      <c r="I46" s="95">
        <v>8.2623390000000005E-3</v>
      </c>
      <c r="J46" s="83">
        <v>-5.8144229999999997</v>
      </c>
      <c r="K46">
        <v>-7.57193</v>
      </c>
      <c r="L46">
        <v>1.2413042400000001</v>
      </c>
      <c r="M46">
        <f>'chr1'!L46/'chr1'!F46</f>
        <v>5.5218160142348762E-4</v>
      </c>
      <c r="N46">
        <v>8.3386543</v>
      </c>
      <c r="O46">
        <f>'chr1'!N46/'chr1'!F46</f>
        <v>3.7093657918149466E-3</v>
      </c>
      <c r="P46" s="83">
        <v>9.2734150000000003E-8</v>
      </c>
    </row>
    <row r="47" spans="1:20">
      <c r="A47" s="46" t="s">
        <v>2834</v>
      </c>
      <c r="B47" s="83">
        <v>1.16679E-7</v>
      </c>
      <c r="D47">
        <v>110036254</v>
      </c>
      <c r="E47">
        <v>110044254</v>
      </c>
      <c r="F47">
        <v>420</v>
      </c>
      <c r="G47" s="15">
        <v>-1.4084319999999999</v>
      </c>
      <c r="H47" s="86">
        <v>8</v>
      </c>
      <c r="I47" s="95">
        <v>8.9572249999999992E-3</v>
      </c>
      <c r="J47">
        <v>-2.4812219999999998</v>
      </c>
      <c r="K47">
        <v>-2.3506300000000002</v>
      </c>
      <c r="L47">
        <v>0.13507453</v>
      </c>
      <c r="M47">
        <f>'chr1'!L47/'chr1'!F47</f>
        <v>3.2160602380952379E-4</v>
      </c>
      <c r="N47">
        <v>0.88945649999999998</v>
      </c>
      <c r="O47">
        <f>'chr1'!N47/'chr1'!F47</f>
        <v>2.1177535714285716E-3</v>
      </c>
      <c r="P47" s="83">
        <v>5.2943840000000003E-8</v>
      </c>
    </row>
    <row r="48" spans="1:20">
      <c r="A48" s="46" t="s">
        <v>2828</v>
      </c>
      <c r="B48" s="83"/>
      <c r="D48">
        <v>179551149</v>
      </c>
      <c r="E48">
        <v>179562980</v>
      </c>
      <c r="F48">
        <v>6190</v>
      </c>
      <c r="G48" s="15">
        <v>-2.1975669999999998</v>
      </c>
      <c r="H48" s="86">
        <v>209</v>
      </c>
      <c r="I48" s="95">
        <v>1.0212353E-2</v>
      </c>
      <c r="J48" s="83">
        <v>-3.4955539999999998</v>
      </c>
      <c r="K48">
        <v>-4.1518480000000002</v>
      </c>
      <c r="L48">
        <v>4.28430746</v>
      </c>
      <c r="M48">
        <f>'chr1'!L48/'chr1'!F48</f>
        <v>6.9213367689822296E-4</v>
      </c>
      <c r="N48">
        <v>23.237050100000001</v>
      </c>
      <c r="O48">
        <f>'chr1'!N48/'chr1'!F48</f>
        <v>3.7539660904684978E-3</v>
      </c>
      <c r="P48" s="83">
        <v>9.3849149999999997E-8</v>
      </c>
    </row>
    <row r="49" spans="1:17">
      <c r="A49" s="83"/>
      <c r="B49" s="83"/>
      <c r="D49">
        <v>222640351</v>
      </c>
      <c r="E49">
        <v>222655359</v>
      </c>
      <c r="F49">
        <v>7434</v>
      </c>
      <c r="G49" s="15">
        <v>-2.2916059999999998</v>
      </c>
      <c r="H49" s="86">
        <v>482</v>
      </c>
      <c r="I49" s="95">
        <v>9.1465069999999999E-3</v>
      </c>
      <c r="J49" s="83">
        <v>-3.3619309999999998</v>
      </c>
      <c r="K49">
        <v>-4.1926329999999998</v>
      </c>
      <c r="L49">
        <v>8.8572248600000005</v>
      </c>
      <c r="M49">
        <f>'chr1'!L49/'chr1'!F49</f>
        <v>1.1914480575733119E-3</v>
      </c>
      <c r="N49">
        <v>54.590439600000003</v>
      </c>
      <c r="O49">
        <f>'chr1'!N49/'chr1'!F49</f>
        <v>7.3433467312348675E-3</v>
      </c>
      <c r="P49">
        <v>1.8358370000000001E-7</v>
      </c>
    </row>
    <row r="50" spans="1:17">
      <c r="A50" s="83"/>
      <c r="B50" s="83"/>
      <c r="D50">
        <v>229796748</v>
      </c>
      <c r="E50">
        <v>229805740</v>
      </c>
      <c r="F50">
        <v>8992</v>
      </c>
      <c r="G50">
        <v>-2.0074200000000002</v>
      </c>
      <c r="H50">
        <v>335</v>
      </c>
      <c r="I50" s="85">
        <v>1.4617712999999999E-2</v>
      </c>
      <c r="J50">
        <v>-5.1610990000000001</v>
      </c>
      <c r="K50">
        <v>-8.7012440000000009</v>
      </c>
      <c r="L50">
        <v>9.8373803399999993</v>
      </c>
      <c r="M50">
        <f>'chr1'!L50/'chr1'!F50</f>
        <v>1.0940147175266903E-3</v>
      </c>
      <c r="N50">
        <v>37.690739499999999</v>
      </c>
      <c r="O50">
        <f>'chr1'!N50/'chr1'!F50</f>
        <v>4.1915857984875446E-3</v>
      </c>
      <c r="P50" s="83">
        <v>1.0478960000000001E-7</v>
      </c>
    </row>
    <row r="51" spans="1:17" s="90" customFormat="1" ht="14.25" customHeight="1">
      <c r="A51" s="90" t="s">
        <v>2835</v>
      </c>
      <c r="D51" s="88" t="s">
        <v>2836</v>
      </c>
      <c r="E51" s="88"/>
      <c r="G51" s="88"/>
      <c r="H51" s="96"/>
      <c r="M51" s="87"/>
      <c r="N51" s="88"/>
      <c r="O51" s="88"/>
      <c r="Q51" s="97"/>
    </row>
    <row r="52" spans="1:17" ht="16" customHeight="1">
      <c r="A52" s="15" t="s">
        <v>2818</v>
      </c>
      <c r="B52" s="83">
        <v>-2.098417</v>
      </c>
      <c r="D52" s="93" t="s">
        <v>2819</v>
      </c>
      <c r="F52" t="s">
        <v>2307</v>
      </c>
      <c r="G52" s="85" t="s">
        <v>2820</v>
      </c>
      <c r="H52" t="s">
        <v>2821</v>
      </c>
      <c r="I52" s="83" t="s">
        <v>2822</v>
      </c>
      <c r="J52" t="s">
        <v>2823</v>
      </c>
      <c r="K52" t="s">
        <v>2824</v>
      </c>
      <c r="L52" s="85" t="s">
        <v>2825</v>
      </c>
      <c r="N52" s="85" t="s">
        <v>2826</v>
      </c>
      <c r="P52" s="94" t="s">
        <v>2827</v>
      </c>
      <c r="Q52" t="s">
        <v>2828</v>
      </c>
    </row>
    <row r="53" spans="1:17" ht="16" customHeight="1">
      <c r="A53" s="15" t="s">
        <v>2829</v>
      </c>
      <c r="B53" s="83">
        <v>973</v>
      </c>
      <c r="D53">
        <v>6675490</v>
      </c>
      <c r="E53">
        <v>6687718</v>
      </c>
      <c r="F53">
        <v>833</v>
      </c>
      <c r="G53">
        <v>-1.5223241000000001</v>
      </c>
      <c r="H53">
        <v>20</v>
      </c>
      <c r="I53">
        <v>2.2307105000000001E-2</v>
      </c>
      <c r="J53" s="85">
        <v>-0.50010359999999998</v>
      </c>
      <c r="K53">
        <v>0.39237</v>
      </c>
      <c r="L53">
        <v>0.89186476999999997</v>
      </c>
      <c r="M53">
        <f>'chr1'!L53/'chr1'!F53</f>
        <v>1.0706659903961585E-3</v>
      </c>
      <c r="N53">
        <v>2.6214023000000002</v>
      </c>
      <c r="O53">
        <f>'chr1'!N53/'chr1'!F53</f>
        <v>3.1469415366146463E-3</v>
      </c>
      <c r="P53" s="83">
        <v>7.8673540000000006E-8</v>
      </c>
    </row>
    <row r="54" spans="1:17" ht="19" customHeight="1">
      <c r="A54" s="83" t="s">
        <v>2822</v>
      </c>
      <c r="B54" s="83">
        <v>1.8236249999999999E-2</v>
      </c>
      <c r="D54">
        <v>10434145</v>
      </c>
      <c r="E54">
        <v>10443830</v>
      </c>
      <c r="F54">
        <v>2157</v>
      </c>
      <c r="G54" s="15">
        <v>-1.5839893</v>
      </c>
      <c r="H54" s="86">
        <v>55</v>
      </c>
      <c r="I54" s="95">
        <v>2.6294529000000001E-2</v>
      </c>
      <c r="J54" s="85">
        <v>-1.1147142000000001</v>
      </c>
      <c r="K54">
        <v>-0.27859460000000003</v>
      </c>
      <c r="L54">
        <v>2.9014829500000001</v>
      </c>
      <c r="M54">
        <f>'chr1'!L54/'chr1'!F54</f>
        <v>1.3451474038015763E-3</v>
      </c>
      <c r="N54">
        <v>7.2088564000000002</v>
      </c>
      <c r="O54">
        <f>'chr1'!N54/'chr1'!F54</f>
        <v>3.3420752897542886E-3</v>
      </c>
      <c r="P54" s="83">
        <v>8.3551879999999994E-8</v>
      </c>
    </row>
    <row r="55" spans="1:17">
      <c r="A55" s="15" t="s">
        <v>2830</v>
      </c>
      <c r="B55" s="83">
        <v>-1.5431760000000001</v>
      </c>
      <c r="D55">
        <v>20230789</v>
      </c>
      <c r="E55">
        <v>20241453</v>
      </c>
      <c r="F55">
        <v>2015</v>
      </c>
      <c r="G55" s="15">
        <v>-1.8115121999999999</v>
      </c>
      <c r="H55" s="86">
        <v>45</v>
      </c>
      <c r="I55" s="95">
        <v>1.9758234E-2</v>
      </c>
      <c r="J55" s="85">
        <v>-2.3491350999999998</v>
      </c>
      <c r="K55">
        <v>-2.0285593</v>
      </c>
      <c r="L55">
        <v>1.78664</v>
      </c>
      <c r="M55">
        <f>'chr1'!L55/'chr1'!F55</f>
        <v>8.8666997518610426E-4</v>
      </c>
      <c r="N55">
        <v>5.8981553</v>
      </c>
      <c r="O55">
        <f>'chr1'!N55/'chr1'!F55</f>
        <v>2.9271242183622828E-3</v>
      </c>
      <c r="P55" s="83">
        <v>7.3178109999999997E-8</v>
      </c>
    </row>
    <row r="56" spans="1:17">
      <c r="A56" s="15" t="s">
        <v>2831</v>
      </c>
      <c r="B56" s="83">
        <v>-0.1320489</v>
      </c>
      <c r="D56">
        <v>27647875</v>
      </c>
      <c r="E56">
        <v>27656513</v>
      </c>
      <c r="F56">
        <v>761</v>
      </c>
      <c r="G56" s="15">
        <v>-1.9881123999999999</v>
      </c>
      <c r="H56" s="86">
        <v>12</v>
      </c>
      <c r="I56" s="95">
        <v>4.0798179999999998E-3</v>
      </c>
      <c r="J56" s="85">
        <v>-1.2117171</v>
      </c>
      <c r="K56">
        <v>-0.35514010000000001</v>
      </c>
      <c r="L56">
        <v>5.5219520000000001E-2</v>
      </c>
      <c r="M56">
        <f>'chr1'!L56/'chr1'!F56</f>
        <v>7.2561787122207621E-5</v>
      </c>
      <c r="N56">
        <v>1.5728413999999999</v>
      </c>
      <c r="O56">
        <f>'chr1'!N56/'chr1'!F56</f>
        <v>2.0668086727989488E-3</v>
      </c>
      <c r="P56" s="83">
        <v>5.1670220000000003E-8</v>
      </c>
    </row>
    <row r="57" spans="1:17" ht="28">
      <c r="A57" s="83" t="s">
        <v>2832</v>
      </c>
      <c r="B57" s="83">
        <v>35.711219999999997</v>
      </c>
      <c r="C57">
        <f>'chr1'!B57/'chr1'!B3</f>
        <v>1.0746033943187289E-3</v>
      </c>
      <c r="D57">
        <v>27728548</v>
      </c>
      <c r="E57">
        <v>27736940</v>
      </c>
      <c r="F57">
        <v>2182</v>
      </c>
      <c r="G57" s="15">
        <v>-2.0094169000000002</v>
      </c>
      <c r="H57" s="86">
        <v>41</v>
      </c>
      <c r="I57" s="95">
        <v>1.4310455E-2</v>
      </c>
      <c r="J57" s="85">
        <v>-1.5922082</v>
      </c>
      <c r="K57">
        <v>-0.68329329999999999</v>
      </c>
      <c r="L57">
        <v>1.1752647599999999</v>
      </c>
      <c r="M57">
        <f>'chr1'!L57/'chr1'!F57</f>
        <v>5.386181301558203E-4</v>
      </c>
      <c r="N57">
        <v>5.3738748000000003</v>
      </c>
      <c r="O57">
        <f>'chr1'!N57/'chr1'!F57</f>
        <v>2.4628207149404216E-3</v>
      </c>
      <c r="P57" s="83">
        <v>6.1570519999999995E-8</v>
      </c>
    </row>
    <row r="58" spans="1:17" ht="28">
      <c r="A58" s="83" t="s">
        <v>2833</v>
      </c>
      <c r="B58" s="83">
        <v>128.58000000000001</v>
      </c>
      <c r="C58">
        <f>'chr1'!B58/'chr1'!B3</f>
        <v>3.86916225324988E-3</v>
      </c>
      <c r="D58">
        <v>28293521</v>
      </c>
      <c r="E58">
        <v>28302527</v>
      </c>
      <c r="F58">
        <v>2248</v>
      </c>
      <c r="G58" s="15">
        <v>-1.820309</v>
      </c>
      <c r="H58" s="86">
        <v>41</v>
      </c>
      <c r="I58" s="95">
        <v>1.9089807E-2</v>
      </c>
      <c r="J58" s="85">
        <v>-1.7575498000000001</v>
      </c>
      <c r="K58">
        <v>-1.1034904999999999</v>
      </c>
      <c r="L58">
        <v>1.5703994999999999</v>
      </c>
      <c r="M58">
        <f>'chr1'!L58/'chr1'!F58</f>
        <v>6.9857629003558714E-4</v>
      </c>
      <c r="N58">
        <v>5.3738748000000003</v>
      </c>
      <c r="O58">
        <f>'chr1'!N58/'chr1'!F58</f>
        <v>2.3905137010676158E-3</v>
      </c>
      <c r="P58" s="83">
        <v>5.9762840000000006E-8</v>
      </c>
    </row>
    <row r="59" spans="1:17">
      <c r="A59" s="46" t="s">
        <v>2834</v>
      </c>
      <c r="B59" s="83">
        <v>9.6729069999999995E-8</v>
      </c>
      <c r="D59">
        <v>110036254</v>
      </c>
      <c r="E59">
        <v>110044254</v>
      </c>
      <c r="F59">
        <v>420</v>
      </c>
      <c r="G59" s="15">
        <v>-0.54094819999999999</v>
      </c>
      <c r="H59" s="86">
        <v>4</v>
      </c>
      <c r="I59" s="95">
        <v>4.1125354000000003E-2</v>
      </c>
      <c r="J59" s="85">
        <v>0.3836677</v>
      </c>
      <c r="K59">
        <v>0.77063680000000001</v>
      </c>
      <c r="L59">
        <v>0.32900283000000002</v>
      </c>
      <c r="M59">
        <f>'chr1'!L59/'chr1'!F59</f>
        <v>7.8334007142857149E-4</v>
      </c>
      <c r="N59">
        <v>0.52428050000000004</v>
      </c>
      <c r="O59">
        <f>'chr1'!N59/'chr1'!F59</f>
        <v>1.2482869047619049E-3</v>
      </c>
      <c r="P59" s="83">
        <v>3.1207169999999997E-8</v>
      </c>
    </row>
    <row r="60" spans="1:17">
      <c r="A60" s="46" t="s">
        <v>2828</v>
      </c>
      <c r="B60" s="83"/>
      <c r="D60">
        <v>179551149</v>
      </c>
      <c r="E60">
        <v>179562980</v>
      </c>
      <c r="F60">
        <v>6190</v>
      </c>
      <c r="G60" s="15">
        <v>-2.0827263</v>
      </c>
      <c r="H60" s="86">
        <v>158</v>
      </c>
      <c r="I60" s="95">
        <v>1.7138276000000001E-2</v>
      </c>
      <c r="J60" s="85">
        <v>-1.0431632</v>
      </c>
      <c r="K60">
        <v>0.64536450000000001</v>
      </c>
      <c r="L60">
        <v>5.4397534399999996</v>
      </c>
      <c r="M60">
        <f>'chr1'!L60/'chr1'!F60</f>
        <v>8.7879700161550879E-4</v>
      </c>
      <c r="N60">
        <v>20.7090785</v>
      </c>
      <c r="O60">
        <f>'chr1'!N60/'chr1'!F60</f>
        <v>3.3455700323101779E-3</v>
      </c>
      <c r="P60" s="83">
        <v>8.3639250000000006E-8</v>
      </c>
    </row>
    <row r="61" spans="1:17">
      <c r="A61" s="83"/>
      <c r="B61" s="83"/>
      <c r="D61">
        <v>222640351</v>
      </c>
      <c r="E61">
        <v>222655359</v>
      </c>
      <c r="F61">
        <v>7434</v>
      </c>
      <c r="G61" s="15">
        <v>-2.2529832000000001</v>
      </c>
      <c r="H61" s="86">
        <v>392</v>
      </c>
      <c r="I61" s="95">
        <v>1.4313228000000001E-2</v>
      </c>
      <c r="J61" s="85">
        <v>-1.4305488</v>
      </c>
      <c r="K61">
        <v>0.2886069</v>
      </c>
      <c r="L61">
        <v>11.295977369999999</v>
      </c>
      <c r="M61">
        <f>'chr1'!L61/'chr1'!F61</f>
        <v>1.5195019330104921E-3</v>
      </c>
      <c r="N61">
        <v>52.034985399999997</v>
      </c>
      <c r="O61">
        <f>'chr1'!N61/'chr1'!F61</f>
        <v>6.999594484799569E-3</v>
      </c>
      <c r="P61" s="83">
        <v>1.7498989999999999E-7</v>
      </c>
    </row>
    <row r="62" spans="1:17">
      <c r="A62" s="83"/>
      <c r="B62" s="83"/>
      <c r="D62">
        <v>229796748</v>
      </c>
      <c r="E62">
        <v>229805740</v>
      </c>
      <c r="F62">
        <v>8992</v>
      </c>
      <c r="G62">
        <v>-1.7603508000000001</v>
      </c>
      <c r="H62">
        <v>205</v>
      </c>
      <c r="I62" s="85">
        <v>2.4924399E-2</v>
      </c>
      <c r="J62" s="85">
        <v>-1.2651043</v>
      </c>
      <c r="K62">
        <v>-0.16156380000000001</v>
      </c>
      <c r="L62">
        <v>10.265619620000001</v>
      </c>
      <c r="M62">
        <f>'chr1'!L62/'chr1'!F62</f>
        <v>1.1416391926156585E-3</v>
      </c>
      <c r="N62">
        <v>27.262673700000001</v>
      </c>
      <c r="O62">
        <f>'chr1'!N62/'chr1'!F62</f>
        <v>3.0318809719750892E-3</v>
      </c>
      <c r="P62" s="83">
        <v>7.5797019999999994E-8</v>
      </c>
    </row>
    <row r="63" spans="1:17" s="90" customFormat="1" ht="14.25" customHeight="1">
      <c r="A63" s="90" t="s">
        <v>2837</v>
      </c>
      <c r="D63" s="88" t="s">
        <v>2836</v>
      </c>
      <c r="E63" s="88"/>
      <c r="G63" s="88"/>
      <c r="H63" s="96"/>
      <c r="M63" s="87"/>
      <c r="N63" s="88"/>
      <c r="O63" s="88"/>
      <c r="Q63" s="97"/>
    </row>
    <row r="64" spans="1:17" ht="16" customHeight="1">
      <c r="A64" s="15" t="s">
        <v>2818</v>
      </c>
      <c r="B64" s="83">
        <v>-2.2680009999999999</v>
      </c>
      <c r="D64" s="93" t="s">
        <v>2819</v>
      </c>
      <c r="E64" s="93"/>
      <c r="F64" t="s">
        <v>2307</v>
      </c>
      <c r="G64" s="85" t="s">
        <v>2820</v>
      </c>
      <c r="H64" t="s">
        <v>2821</v>
      </c>
      <c r="I64" s="83" t="s">
        <v>2822</v>
      </c>
      <c r="J64" t="s">
        <v>2823</v>
      </c>
      <c r="K64" t="s">
        <v>2824</v>
      </c>
      <c r="L64" s="85" t="s">
        <v>2825</v>
      </c>
      <c r="M64" s="85"/>
      <c r="N64" s="85" t="s">
        <v>2826</v>
      </c>
      <c r="O64" s="85"/>
      <c r="P64" s="94" t="s">
        <v>2827</v>
      </c>
      <c r="Q64" t="s">
        <v>2828</v>
      </c>
    </row>
    <row r="65" spans="1:17" ht="16" customHeight="1">
      <c r="A65" s="15" t="s">
        <v>2829</v>
      </c>
      <c r="B65" s="83">
        <v>849</v>
      </c>
      <c r="D65">
        <v>6675490</v>
      </c>
      <c r="E65">
        <v>6687718</v>
      </c>
      <c r="F65">
        <v>833</v>
      </c>
      <c r="G65">
        <v>-1.920515</v>
      </c>
      <c r="H65">
        <v>19</v>
      </c>
      <c r="I65">
        <v>1.4239269000000001E-2</v>
      </c>
      <c r="J65" s="85">
        <v>-1.53691369</v>
      </c>
      <c r="K65">
        <v>-0.8009868</v>
      </c>
      <c r="L65">
        <v>0.53005497000000001</v>
      </c>
      <c r="M65">
        <f>'chr1'!L65/'chr1'!F65</f>
        <v>6.3632049219687875E-4</v>
      </c>
      <c r="N65">
        <v>2.7020770000000001</v>
      </c>
      <c r="O65">
        <f>'chr1'!N65/'chr1'!F65</f>
        <v>3.2437899159663865E-3</v>
      </c>
      <c r="P65" s="83">
        <v>8.1094750000000006E-8</v>
      </c>
    </row>
    <row r="66" spans="1:17" ht="19" customHeight="1">
      <c r="A66" s="83" t="s">
        <v>2822</v>
      </c>
      <c r="B66" s="83">
        <v>1.7099090000000001E-2</v>
      </c>
      <c r="D66">
        <v>10434145</v>
      </c>
      <c r="E66">
        <v>10443830</v>
      </c>
      <c r="F66">
        <v>2157</v>
      </c>
      <c r="G66" s="15">
        <v>-1.264994</v>
      </c>
      <c r="H66">
        <v>44</v>
      </c>
      <c r="I66" s="98">
        <v>3.7509631000000002E-2</v>
      </c>
      <c r="J66" s="85">
        <v>-0.89663271</v>
      </c>
      <c r="K66">
        <v>-0.27924909999999997</v>
      </c>
      <c r="L66">
        <v>3.3162581100000001</v>
      </c>
      <c r="M66">
        <f>'chr1'!L66/'chr1'!F66</f>
        <v>1.5374400139082059E-3</v>
      </c>
      <c r="N66">
        <v>6.2574414999999997</v>
      </c>
      <c r="O66">
        <f>'chr1'!N66/'chr1'!F66</f>
        <v>2.9009928140936486E-3</v>
      </c>
      <c r="P66">
        <v>7.2524820000000005E-8</v>
      </c>
    </row>
    <row r="67" spans="1:17">
      <c r="A67" s="15" t="s">
        <v>2830</v>
      </c>
      <c r="B67" s="83">
        <v>-1.5359179999999999</v>
      </c>
      <c r="D67">
        <v>20230789</v>
      </c>
      <c r="E67">
        <v>20241453</v>
      </c>
      <c r="F67">
        <v>2015</v>
      </c>
      <c r="G67" s="15">
        <v>-2.3424179999999999</v>
      </c>
      <c r="H67">
        <v>35</v>
      </c>
      <c r="I67" s="98">
        <v>7.8454609999999998E-3</v>
      </c>
      <c r="J67" s="85">
        <v>-1.57997291</v>
      </c>
      <c r="K67">
        <v>-0.4424323</v>
      </c>
      <c r="L67">
        <v>0.53289259</v>
      </c>
      <c r="M67">
        <f>'chr1'!L67/'chr1'!F67</f>
        <v>2.6446282382133995E-4</v>
      </c>
      <c r="N67">
        <v>4.9775102999999996</v>
      </c>
      <c r="O67">
        <f>'chr1'!N67/'chr1'!F67</f>
        <v>2.4702284367245655E-3</v>
      </c>
      <c r="P67" s="83">
        <v>6.1755709999999994E-8</v>
      </c>
    </row>
    <row r="68" spans="1:17">
      <c r="A68" s="15" t="s">
        <v>2831</v>
      </c>
      <c r="B68" s="83">
        <v>2.7974079999999998E-2</v>
      </c>
      <c r="D68">
        <v>27647875</v>
      </c>
      <c r="E68">
        <v>27656513</v>
      </c>
      <c r="F68">
        <v>761</v>
      </c>
      <c r="G68" s="15">
        <v>-1.867418</v>
      </c>
      <c r="H68">
        <v>8</v>
      </c>
      <c r="I68" s="98">
        <v>7.3841510000000003E-3</v>
      </c>
      <c r="J68" s="85">
        <v>-1.4827428</v>
      </c>
      <c r="K68">
        <v>-0.85114880000000004</v>
      </c>
      <c r="L68">
        <v>4.3965730000000001E-2</v>
      </c>
      <c r="M68">
        <f>'chr1'!L68/'chr1'!F68</f>
        <v>5.7773626806833119E-5</v>
      </c>
      <c r="N68">
        <v>1.1377166000000001</v>
      </c>
      <c r="O68">
        <f>'chr1'!N68/'chr1'!F68</f>
        <v>1.4950283837056506E-3</v>
      </c>
      <c r="P68" s="83">
        <v>3.7375709999999997E-8</v>
      </c>
    </row>
    <row r="69" spans="1:17" ht="28">
      <c r="A69" s="83" t="s">
        <v>2832</v>
      </c>
      <c r="B69" s="83">
        <v>29.393129999999999</v>
      </c>
      <c r="C69">
        <f>'chr1'!B69/'chr1'!B3</f>
        <v>8.8448272749157438E-4</v>
      </c>
      <c r="D69">
        <v>27728548</v>
      </c>
      <c r="E69">
        <v>27736940</v>
      </c>
      <c r="F69">
        <v>2182</v>
      </c>
      <c r="G69" s="15">
        <v>-2.406072</v>
      </c>
      <c r="H69">
        <v>38</v>
      </c>
      <c r="I69" s="98">
        <v>6.7668650000000004E-3</v>
      </c>
      <c r="J69" s="85">
        <v>-1.4967393200000001</v>
      </c>
      <c r="K69">
        <v>-0.24527560000000001</v>
      </c>
      <c r="L69">
        <v>0.49542416</v>
      </c>
      <c r="M69">
        <f>'chr1'!L69/'chr1'!F69</f>
        <v>2.270504857928506E-4</v>
      </c>
      <c r="N69">
        <v>5.4041540000000001</v>
      </c>
      <c r="O69">
        <f>'chr1'!N69/'chr1'!F69</f>
        <v>2.476697525206233E-3</v>
      </c>
      <c r="P69" s="83">
        <v>6.1917440000000006E-8</v>
      </c>
    </row>
    <row r="70" spans="1:17" ht="28">
      <c r="A70" s="83" t="s">
        <v>2833</v>
      </c>
      <c r="B70" s="83">
        <v>121.4516</v>
      </c>
      <c r="C70">
        <f>'chr1'!B70/'chr1'!B3</f>
        <v>3.6546581608088587E-3</v>
      </c>
      <c r="D70">
        <v>28293521</v>
      </c>
      <c r="E70">
        <v>28302527</v>
      </c>
      <c r="F70">
        <v>2248</v>
      </c>
      <c r="G70" s="15">
        <v>-2.075761</v>
      </c>
      <c r="H70">
        <v>34</v>
      </c>
      <c r="I70" s="98">
        <v>1.4640508999999999E-2</v>
      </c>
      <c r="J70" s="85">
        <v>-1.4774005800000001</v>
      </c>
      <c r="K70">
        <v>-0.5128414</v>
      </c>
      <c r="L70">
        <v>0.99546873000000002</v>
      </c>
      <c r="M70">
        <f>'chr1'!L70/'chr1'!F70</f>
        <v>4.4282416814946622E-4</v>
      </c>
      <c r="N70">
        <v>4.8352956999999996</v>
      </c>
      <c r="O70">
        <f>'chr1'!N70/'chr1'!F70</f>
        <v>2.1509322508896796E-3</v>
      </c>
      <c r="P70" s="83">
        <v>5.3773310000000001E-8</v>
      </c>
    </row>
    <row r="71" spans="1:17">
      <c r="A71" s="46" t="s">
        <v>2834</v>
      </c>
      <c r="B71" s="83">
        <v>9.1366429999999997E-8</v>
      </c>
      <c r="D71">
        <v>110036254</v>
      </c>
      <c r="E71">
        <v>110044254</v>
      </c>
      <c r="F71">
        <v>420</v>
      </c>
      <c r="G71" s="15">
        <v>-1.141046</v>
      </c>
      <c r="H71">
        <v>3</v>
      </c>
      <c r="I71" s="98">
        <v>1.2393734E-2</v>
      </c>
      <c r="J71" s="85">
        <v>9.7356979999999996E-2</v>
      </c>
      <c r="K71">
        <v>0.70010240000000001</v>
      </c>
      <c r="L71">
        <v>7.4362399999999995E-2</v>
      </c>
      <c r="M71">
        <f>'chr1'!L71/'chr1'!F71</f>
        <v>1.7705333333333333E-4</v>
      </c>
      <c r="N71">
        <v>0.42664370000000001</v>
      </c>
      <c r="O71">
        <f>'chr1'!N71/'chr1'!F71</f>
        <v>1.0158183333333333E-3</v>
      </c>
      <c r="P71" s="83">
        <v>2.5395460000000001E-8</v>
      </c>
    </row>
    <row r="72" spans="1:17">
      <c r="A72" s="46" t="s">
        <v>2828</v>
      </c>
      <c r="B72" s="83"/>
      <c r="D72">
        <v>179551149</v>
      </c>
      <c r="E72">
        <v>179562980</v>
      </c>
      <c r="F72">
        <v>6190</v>
      </c>
      <c r="G72" s="15">
        <v>-2.1937600000000002</v>
      </c>
      <c r="H72">
        <v>139</v>
      </c>
      <c r="I72" s="98">
        <v>1.7273725E-2</v>
      </c>
      <c r="J72" s="85">
        <v>-0.29732488000000001</v>
      </c>
      <c r="K72">
        <v>2.0114755999999998</v>
      </c>
      <c r="L72">
        <v>4.8220769600000004</v>
      </c>
      <c r="M72">
        <f>'chr1'!L72/'chr1'!F72</f>
        <v>7.7901081744749599E-4</v>
      </c>
      <c r="N72">
        <v>19.767826599999999</v>
      </c>
      <c r="O72">
        <f>'chr1'!N72/'chr1'!F72</f>
        <v>3.1935099515347331E-3</v>
      </c>
      <c r="P72" s="83">
        <v>7.9837749999999996E-8</v>
      </c>
    </row>
    <row r="73" spans="1:17">
      <c r="A73" s="83"/>
      <c r="B73" s="83"/>
      <c r="D73">
        <v>222640351</v>
      </c>
      <c r="E73">
        <v>222655359</v>
      </c>
      <c r="F73">
        <v>7434</v>
      </c>
      <c r="G73" s="15">
        <v>-2.4168409999999998</v>
      </c>
      <c r="H73">
        <v>339</v>
      </c>
      <c r="I73" s="98">
        <v>1.3063043999999999E-2</v>
      </c>
      <c r="J73" s="85">
        <v>-1.3583577899999999</v>
      </c>
      <c r="K73">
        <v>0.51740090000000005</v>
      </c>
      <c r="L73">
        <v>8.9599036099999996</v>
      </c>
      <c r="M73">
        <f>'chr1'!L73/'chr1'!F73</f>
        <v>1.2052601035781544E-3</v>
      </c>
      <c r="N73">
        <v>48.922134300000003</v>
      </c>
      <c r="O73">
        <f>'chr1'!N73/'chr1'!F73</f>
        <v>6.5808628329297823E-3</v>
      </c>
      <c r="P73" s="83">
        <v>1.645216E-7</v>
      </c>
    </row>
    <row r="74" spans="1:17">
      <c r="A74" s="83"/>
      <c r="B74" s="83"/>
      <c r="D74">
        <v>229796748</v>
      </c>
      <c r="E74">
        <v>229805740</v>
      </c>
      <c r="F74">
        <v>8992</v>
      </c>
      <c r="G74">
        <v>-1.8873850000000001</v>
      </c>
      <c r="H74">
        <v>190</v>
      </c>
      <c r="I74" s="85">
        <v>2.5084235E-2</v>
      </c>
      <c r="J74" s="85">
        <v>-2.0728314800000001</v>
      </c>
      <c r="K74">
        <v>-1.6078619000000001</v>
      </c>
      <c r="L74">
        <v>9.6227257000000002</v>
      </c>
      <c r="M74">
        <f>'chr1'!L74/'chr1'!F74</f>
        <v>1.0701429826512456E-3</v>
      </c>
      <c r="N74">
        <v>27.0207701</v>
      </c>
      <c r="O74">
        <f>'chr1'!N74/'chr1'!F74</f>
        <v>3.004978881227758E-3</v>
      </c>
      <c r="P74" s="83">
        <v>7.5124470000000002E-8</v>
      </c>
    </row>
    <row r="75" spans="1:17" s="90" customFormat="1">
      <c r="A75" s="90" t="s">
        <v>2838</v>
      </c>
      <c r="D75" s="88" t="s">
        <v>2836</v>
      </c>
      <c r="E75" s="88"/>
      <c r="G75" s="88"/>
      <c r="H75" s="96"/>
      <c r="M75" s="87"/>
      <c r="N75" s="88"/>
      <c r="O75" s="88"/>
      <c r="Q75" s="97"/>
    </row>
    <row r="76" spans="1:17" ht="16" customHeight="1">
      <c r="A76" s="15" t="s">
        <v>2818</v>
      </c>
      <c r="B76" s="83">
        <v>-2.2715969999999999</v>
      </c>
      <c r="D76" s="93" t="s">
        <v>2819</v>
      </c>
      <c r="E76" s="93"/>
      <c r="F76" t="s">
        <v>2307</v>
      </c>
      <c r="G76" s="85" t="s">
        <v>2820</v>
      </c>
      <c r="H76" t="s">
        <v>2821</v>
      </c>
      <c r="I76" s="83" t="s">
        <v>2822</v>
      </c>
      <c r="J76" t="s">
        <v>2823</v>
      </c>
      <c r="K76" t="s">
        <v>2824</v>
      </c>
      <c r="L76" s="85" t="s">
        <v>2825</v>
      </c>
      <c r="M76" s="85"/>
      <c r="N76" s="85" t="s">
        <v>2826</v>
      </c>
      <c r="O76" s="85"/>
      <c r="P76" s="94" t="s">
        <v>2827</v>
      </c>
      <c r="Q76" t="s">
        <v>2828</v>
      </c>
    </row>
    <row r="77" spans="1:17" ht="16" customHeight="1">
      <c r="A77" s="15" t="s">
        <v>2829</v>
      </c>
      <c r="B77" s="83">
        <v>890</v>
      </c>
      <c r="D77">
        <v>6675490</v>
      </c>
      <c r="E77">
        <v>6687718</v>
      </c>
      <c r="F77">
        <v>833</v>
      </c>
      <c r="G77">
        <v>-2.0656089999999998</v>
      </c>
      <c r="H77">
        <v>23</v>
      </c>
      <c r="I77">
        <v>9.3952250000000001E-3</v>
      </c>
      <c r="J77" s="85">
        <v>-2.2691490999999999</v>
      </c>
      <c r="K77">
        <v>-1.6932263999999999</v>
      </c>
      <c r="L77">
        <v>0.41577607999999999</v>
      </c>
      <c r="M77">
        <f>'chr1'!L77/'chr1'!F77</f>
        <v>4.9913094837935169E-4</v>
      </c>
      <c r="N77">
        <v>3.0697597999999999</v>
      </c>
      <c r="O77">
        <f>'chr1'!N77/'chr1'!F77</f>
        <v>3.6851858343337333E-3</v>
      </c>
      <c r="P77" s="83">
        <v>9.2129639999999996E-8</v>
      </c>
    </row>
    <row r="78" spans="1:17" ht="19" customHeight="1">
      <c r="A78" s="83" t="s">
        <v>2822</v>
      </c>
      <c r="B78" s="83">
        <v>1.485057E-2</v>
      </c>
      <c r="D78">
        <v>10434145</v>
      </c>
      <c r="E78">
        <v>10443830</v>
      </c>
      <c r="F78">
        <v>2157</v>
      </c>
      <c r="G78" s="15">
        <v>-1.356007</v>
      </c>
      <c r="H78">
        <v>41</v>
      </c>
      <c r="I78" s="98">
        <v>3.1794443999999998E-2</v>
      </c>
      <c r="J78" s="85">
        <v>-0.10493860000000001</v>
      </c>
      <c r="K78">
        <v>1.0241372</v>
      </c>
      <c r="L78">
        <v>2.6108194999999998</v>
      </c>
      <c r="M78">
        <f>'chr1'!L78/'chr1'!F78</f>
        <v>1.2103938340287436E-3</v>
      </c>
      <c r="N78">
        <v>5.4721804000000001</v>
      </c>
      <c r="O78">
        <f>'chr1'!N78/'chr1'!F78</f>
        <v>2.5369403801576264E-3</v>
      </c>
      <c r="P78" s="83">
        <v>6.3423509999999995E-8</v>
      </c>
    </row>
    <row r="79" spans="1:17">
      <c r="A79" s="15" t="s">
        <v>2830</v>
      </c>
      <c r="B79" s="83">
        <v>-2.2407620000000001</v>
      </c>
      <c r="D79">
        <v>20230789</v>
      </c>
      <c r="E79">
        <v>20241453</v>
      </c>
      <c r="F79">
        <v>2015</v>
      </c>
      <c r="G79" s="15">
        <v>-2.437503</v>
      </c>
      <c r="H79">
        <v>34</v>
      </c>
      <c r="I79" s="98">
        <v>3.9165620000000002E-3</v>
      </c>
      <c r="J79" s="85">
        <v>-3.0394142999999998</v>
      </c>
      <c r="K79">
        <v>-2.5262973999999998</v>
      </c>
      <c r="L79">
        <v>0.17380322000000001</v>
      </c>
      <c r="M79">
        <f>'chr1'!L79/'chr1'!F79</f>
        <v>8.6254699751861047E-5</v>
      </c>
      <c r="N79">
        <v>4.5379056999999996</v>
      </c>
      <c r="O79">
        <f>'chr1'!N79/'chr1'!F79</f>
        <v>2.252062382133995E-3</v>
      </c>
      <c r="P79" s="83">
        <v>5.6301560000000002E-8</v>
      </c>
    </row>
    <row r="80" spans="1:17">
      <c r="A80" s="15" t="s">
        <v>2831</v>
      </c>
      <c r="B80" s="83">
        <v>-1.4859059999999999</v>
      </c>
      <c r="D80">
        <v>27647875</v>
      </c>
      <c r="E80">
        <v>27656513</v>
      </c>
      <c r="F80">
        <v>761</v>
      </c>
      <c r="G80" s="15">
        <v>-1.9847520000000001</v>
      </c>
      <c r="H80">
        <v>11</v>
      </c>
      <c r="I80" s="98">
        <v>5.1576670000000003E-3</v>
      </c>
      <c r="J80" s="85">
        <v>-1.9253308</v>
      </c>
      <c r="K80">
        <v>-1.3208675000000001</v>
      </c>
      <c r="L80">
        <v>3.7666890000000001E-2</v>
      </c>
      <c r="M80">
        <f>'chr1'!L80/'chr1'!F80</f>
        <v>4.9496570302233906E-5</v>
      </c>
      <c r="N80">
        <v>1.468146</v>
      </c>
      <c r="O80">
        <f>'chr1'!N80/'chr1'!F80</f>
        <v>1.9292325886990801E-3</v>
      </c>
      <c r="P80" s="83">
        <v>4.8230810000000003E-8</v>
      </c>
    </row>
    <row r="81" spans="1:17" ht="28">
      <c r="A81" s="83" t="s">
        <v>2832</v>
      </c>
      <c r="B81" s="83">
        <v>26.7288</v>
      </c>
      <c r="C81">
        <f>'chr1'!B81/'chr1'!B3</f>
        <v>8.0430909966297548E-4</v>
      </c>
      <c r="D81">
        <v>27728548</v>
      </c>
      <c r="E81">
        <v>27736940</v>
      </c>
      <c r="F81">
        <v>2182</v>
      </c>
      <c r="G81" s="15">
        <v>-2.2448090000000001</v>
      </c>
      <c r="H81">
        <v>39</v>
      </c>
      <c r="I81" s="98">
        <v>8.7294650000000005E-3</v>
      </c>
      <c r="J81" s="85">
        <v>-2.0502576000000001</v>
      </c>
      <c r="K81">
        <v>-1.1926494999999999</v>
      </c>
      <c r="L81">
        <v>0.67323772999999998</v>
      </c>
      <c r="M81">
        <f>'chr1'!L81/'chr1'!F81</f>
        <v>3.0854158111824013E-4</v>
      </c>
      <c r="N81">
        <v>5.2052448</v>
      </c>
      <c r="O81">
        <f>'chr1'!N81/'chr1'!F81</f>
        <v>2.3855384051329055E-3</v>
      </c>
      <c r="P81" s="83">
        <v>5.9638459999999995E-8</v>
      </c>
    </row>
    <row r="82" spans="1:17" ht="28">
      <c r="A82" s="83" t="s">
        <v>2833</v>
      </c>
      <c r="B82" s="83">
        <v>119.32040000000001</v>
      </c>
      <c r="C82">
        <f>'chr1'!B82/'chr1'!B3</f>
        <v>3.5905272026961967E-3</v>
      </c>
      <c r="D82">
        <v>28293521</v>
      </c>
      <c r="E82">
        <v>28302527</v>
      </c>
      <c r="F82">
        <v>2248</v>
      </c>
      <c r="G82" s="15">
        <v>-1.832697</v>
      </c>
      <c r="H82">
        <v>41</v>
      </c>
      <c r="I82" s="98">
        <v>1.9465472000000001E-2</v>
      </c>
      <c r="J82" s="85">
        <v>-3.6118445000000001</v>
      </c>
      <c r="K82">
        <v>-3.9470399</v>
      </c>
      <c r="L82">
        <v>1.6049380499999999</v>
      </c>
      <c r="M82">
        <f>'chr1'!L82/'chr1'!F82</f>
        <v>7.1394041370106758E-4</v>
      </c>
      <c r="N82">
        <v>5.4721804000000001</v>
      </c>
      <c r="O82">
        <f>'chr1'!N82/'chr1'!F82</f>
        <v>2.4342439501779359E-3</v>
      </c>
      <c r="P82" s="83">
        <v>6.0856100000000005E-8</v>
      </c>
    </row>
    <row r="83" spans="1:17">
      <c r="A83" s="46" t="s">
        <v>2834</v>
      </c>
      <c r="B83" s="83">
        <v>8.9763160000000006E-8</v>
      </c>
      <c r="D83">
        <v>110036254</v>
      </c>
      <c r="E83">
        <v>110044254</v>
      </c>
      <c r="F83">
        <v>420</v>
      </c>
      <c r="G83" s="15">
        <v>-1.406307</v>
      </c>
      <c r="H83">
        <v>4</v>
      </c>
      <c r="I83" s="98">
        <v>1.1394842000000001E-2</v>
      </c>
      <c r="J83" s="85">
        <v>-2.2841630999999998</v>
      </c>
      <c r="K83">
        <v>-2.1373028000000001</v>
      </c>
      <c r="L83">
        <v>2.3695239999999999E-2</v>
      </c>
      <c r="M83">
        <f>'chr1'!L83/'chr1'!F83</f>
        <v>5.6417238095238091E-5</v>
      </c>
      <c r="N83">
        <v>0.53387130000000005</v>
      </c>
      <c r="O83">
        <f>'chr1'!N83/'chr1'!F83</f>
        <v>1.271122142857143E-3</v>
      </c>
      <c r="P83" s="83">
        <v>3.1778049999999998E-8</v>
      </c>
    </row>
    <row r="84" spans="1:17">
      <c r="A84" s="46" t="s">
        <v>2828</v>
      </c>
      <c r="B84" s="83"/>
      <c r="D84">
        <v>179551149</v>
      </c>
      <c r="E84">
        <v>179562980</v>
      </c>
      <c r="F84">
        <v>6190</v>
      </c>
      <c r="G84" s="15">
        <v>-2.338066</v>
      </c>
      <c r="H84">
        <v>153</v>
      </c>
      <c r="I84" s="98">
        <v>1.1704630000000001E-2</v>
      </c>
      <c r="J84" s="85">
        <v>-1.95221</v>
      </c>
      <c r="K84">
        <v>-0.79617159999999998</v>
      </c>
      <c r="L84">
        <v>3.6132371000000001</v>
      </c>
      <c r="M84">
        <f>'chr1'!L84/'chr1'!F84</f>
        <v>5.8372166397415185E-4</v>
      </c>
      <c r="N84">
        <v>20.420575800000002</v>
      </c>
      <c r="O84">
        <f>'chr1'!N84/'chr1'!F84</f>
        <v>3.2989621647819068E-3</v>
      </c>
      <c r="P84" s="83">
        <v>8.2474049999999997E-8</v>
      </c>
    </row>
    <row r="85" spans="1:17">
      <c r="A85" s="83"/>
      <c r="B85" s="83"/>
      <c r="D85">
        <v>222640351</v>
      </c>
      <c r="E85">
        <v>222655359</v>
      </c>
      <c r="F85">
        <v>7434</v>
      </c>
      <c r="G85" s="15">
        <v>-2.415978</v>
      </c>
      <c r="H85">
        <v>347</v>
      </c>
      <c r="I85" s="98">
        <v>1.1071961999999999E-2</v>
      </c>
      <c r="J85" s="85">
        <v>-1.2565666</v>
      </c>
      <c r="K85">
        <v>0.85212370000000004</v>
      </c>
      <c r="L85">
        <v>7.7416128200000003</v>
      </c>
      <c r="M85">
        <f>'chr1'!L85/'chr1'!F85</f>
        <v>1.0413791794457897E-3</v>
      </c>
      <c r="N85">
        <v>46.713841600000002</v>
      </c>
      <c r="O85">
        <f>'chr1'!N85/'chr1'!F85</f>
        <v>6.2838097390368582E-3</v>
      </c>
      <c r="P85" s="83">
        <v>1.570952E-7</v>
      </c>
    </row>
    <row r="86" spans="1:17">
      <c r="A86" s="83"/>
      <c r="B86" s="83"/>
      <c r="D86">
        <v>229796748</v>
      </c>
      <c r="E86">
        <v>229805740</v>
      </c>
      <c r="F86">
        <v>8992</v>
      </c>
      <c r="G86">
        <v>-1.7931859999999999</v>
      </c>
      <c r="H86">
        <v>197</v>
      </c>
      <c r="I86" s="85">
        <v>2.4767141999999999E-2</v>
      </c>
      <c r="J86" s="85">
        <v>-2.7011535000000002</v>
      </c>
      <c r="K86">
        <v>-2.9775605999999999</v>
      </c>
      <c r="L86">
        <v>9.8340111300000004</v>
      </c>
      <c r="M86">
        <f>'chr1'!L86/'chr1'!F86</f>
        <v>1.0936400278024911E-3</v>
      </c>
      <c r="N86">
        <v>26.4266629</v>
      </c>
      <c r="O86">
        <f>'chr1'!N86/'chr1'!F86</f>
        <v>2.9389082406583631E-3</v>
      </c>
      <c r="P86" s="83">
        <v>7.3472710000000006E-8</v>
      </c>
    </row>
    <row r="87" spans="1:17" s="90" customFormat="1">
      <c r="A87" s="90" t="s">
        <v>2839</v>
      </c>
      <c r="D87" s="88" t="s">
        <v>2836</v>
      </c>
      <c r="E87" s="88"/>
      <c r="G87" s="88"/>
      <c r="H87" s="96"/>
      <c r="M87" s="87"/>
      <c r="N87" s="88"/>
      <c r="O87" s="88"/>
      <c r="Q87" s="97"/>
    </row>
    <row r="88" spans="1:17" ht="16" customHeight="1">
      <c r="A88" s="15" t="s">
        <v>2818</v>
      </c>
      <c r="B88" s="83">
        <v>-2.1494930000000001</v>
      </c>
      <c r="D88" s="93" t="s">
        <v>2819</v>
      </c>
      <c r="E88" s="93"/>
      <c r="F88" t="s">
        <v>2307</v>
      </c>
      <c r="G88" s="85" t="s">
        <v>2820</v>
      </c>
      <c r="H88" t="s">
        <v>2821</v>
      </c>
      <c r="I88" s="83" t="s">
        <v>2822</v>
      </c>
      <c r="J88" t="s">
        <v>2823</v>
      </c>
      <c r="K88" t="s">
        <v>2824</v>
      </c>
      <c r="L88" s="85" t="s">
        <v>2825</v>
      </c>
      <c r="M88" s="85"/>
      <c r="N88" s="85" t="s">
        <v>2826</v>
      </c>
      <c r="O88" s="85"/>
      <c r="P88" s="94" t="s">
        <v>2827</v>
      </c>
      <c r="Q88" t="s">
        <v>2828</v>
      </c>
    </row>
    <row r="89" spans="1:17" ht="16" customHeight="1">
      <c r="A89" s="15" t="s">
        <v>2829</v>
      </c>
      <c r="B89" s="83">
        <v>805</v>
      </c>
      <c r="D89">
        <v>6675490</v>
      </c>
      <c r="E89">
        <v>6687718</v>
      </c>
      <c r="F89">
        <v>833</v>
      </c>
      <c r="G89">
        <v>-1.6526756</v>
      </c>
      <c r="H89">
        <v>16</v>
      </c>
      <c r="I89">
        <v>1.7488983999999999E-2</v>
      </c>
      <c r="J89" s="85">
        <v>-0.74235569999999995</v>
      </c>
      <c r="K89">
        <v>0.10104792999999999</v>
      </c>
      <c r="L89">
        <v>0.55640283000000001</v>
      </c>
      <c r="M89">
        <f>'chr1'!L89/'chr1'!F89</f>
        <v>6.679505762304922E-4</v>
      </c>
      <c r="N89">
        <v>2.1435490000000001</v>
      </c>
      <c r="O89">
        <f>'chr1'!N89/'chr1'!F89</f>
        <v>2.5732881152460987E-3</v>
      </c>
      <c r="P89" s="83">
        <v>6.4332189999999998E-8</v>
      </c>
    </row>
    <row r="90" spans="1:17" ht="19" customHeight="1">
      <c r="A90" s="83" t="s">
        <v>2822</v>
      </c>
      <c r="B90" s="83">
        <v>1.7780509999999999E-2</v>
      </c>
      <c r="D90">
        <v>10434145</v>
      </c>
      <c r="E90">
        <v>10443830</v>
      </c>
      <c r="F90">
        <v>2157</v>
      </c>
      <c r="G90" s="15">
        <v>-0.89275629999999995</v>
      </c>
      <c r="H90">
        <v>38</v>
      </c>
      <c r="I90" s="98">
        <v>4.3741373E-2</v>
      </c>
      <c r="J90" s="85">
        <v>0.66154420000000003</v>
      </c>
      <c r="K90">
        <v>1.7676132899999999</v>
      </c>
      <c r="L90">
        <v>3.3257718199999999</v>
      </c>
      <c r="M90">
        <f>'chr1'!L90/'chr1'!F90</f>
        <v>1.5418506351414E-3</v>
      </c>
      <c r="N90">
        <v>5.0909279999999999</v>
      </c>
      <c r="O90">
        <f>'chr1'!N90/'chr1'!F90</f>
        <v>2.3601891515994435E-3</v>
      </c>
      <c r="P90" s="83">
        <v>5.9004729999999998E-8</v>
      </c>
    </row>
    <row r="91" spans="1:17">
      <c r="A91" s="15" t="s">
        <v>2830</v>
      </c>
      <c r="B91" s="83">
        <v>-1.203257</v>
      </c>
      <c r="D91">
        <v>20230789</v>
      </c>
      <c r="E91">
        <v>20241453</v>
      </c>
      <c r="F91">
        <v>2015</v>
      </c>
      <c r="G91" s="15">
        <v>-2.3502638999999999</v>
      </c>
      <c r="H91">
        <v>36</v>
      </c>
      <c r="I91" s="98">
        <v>5.7351620000000002E-3</v>
      </c>
      <c r="J91" s="85">
        <v>-1.9557462000000001</v>
      </c>
      <c r="K91">
        <v>-0.97107712000000002</v>
      </c>
      <c r="L91">
        <v>0.39130725</v>
      </c>
      <c r="M91">
        <f>'chr1'!L91/'chr1'!F91</f>
        <v>1.9419714640198511E-4</v>
      </c>
      <c r="N91">
        <v>4.8229839999999999</v>
      </c>
      <c r="O91">
        <f>'chr1'!N91/'chr1'!F91</f>
        <v>2.393540446650124E-3</v>
      </c>
      <c r="P91" s="83">
        <v>5.9838520000000003E-8</v>
      </c>
    </row>
    <row r="92" spans="1:17">
      <c r="A92" s="15" t="s">
        <v>2831</v>
      </c>
      <c r="B92" s="83">
        <v>0.68917419999999996</v>
      </c>
      <c r="D92">
        <v>27647875</v>
      </c>
      <c r="E92">
        <v>27656513</v>
      </c>
      <c r="F92">
        <v>761</v>
      </c>
      <c r="G92" s="15">
        <v>-1.8137365999999999</v>
      </c>
      <c r="H92">
        <v>8</v>
      </c>
      <c r="I92" s="98">
        <v>4.3714840000000001E-3</v>
      </c>
      <c r="J92" s="85">
        <v>-0.75881659999999995</v>
      </c>
      <c r="K92">
        <v>7.302939E-2</v>
      </c>
      <c r="L92">
        <v>3.0583059999999999E-2</v>
      </c>
      <c r="M92">
        <f>'chr1'!L92/'chr1'!F92</f>
        <v>4.0187989487516425E-5</v>
      </c>
      <c r="N92">
        <v>1.071774</v>
      </c>
      <c r="O92">
        <f>'chr1'!N92/'chr1'!F92</f>
        <v>1.4083758212877792E-3</v>
      </c>
      <c r="P92" s="83">
        <v>3.5209409999999999E-8</v>
      </c>
    </row>
    <row r="93" spans="1:17" ht="28">
      <c r="A93" s="83" t="s">
        <v>2832</v>
      </c>
      <c r="B93" s="83">
        <v>28.809280000000001</v>
      </c>
      <c r="C93">
        <f>'chr1'!B93/'chr1'!B3</f>
        <v>8.6691381800674055E-4</v>
      </c>
      <c r="D93">
        <v>27728548</v>
      </c>
      <c r="E93">
        <v>27736940</v>
      </c>
      <c r="F93">
        <v>2182</v>
      </c>
      <c r="G93" s="15">
        <v>-2.3523043000000001</v>
      </c>
      <c r="H93">
        <v>41</v>
      </c>
      <c r="I93" s="98">
        <v>6.5340499999999996E-3</v>
      </c>
      <c r="J93" s="85">
        <v>-2.2802847000000002</v>
      </c>
      <c r="K93">
        <v>-1.4485323999999999</v>
      </c>
      <c r="L93">
        <v>0.51904275</v>
      </c>
      <c r="M93">
        <f>'chr1'!L93/'chr1'!F93</f>
        <v>2.3787477085242896E-4</v>
      </c>
      <c r="N93">
        <v>5.4928429999999997</v>
      </c>
      <c r="O93">
        <f>'chr1'!N93/'chr1'!F93</f>
        <v>2.5173432630614112E-3</v>
      </c>
      <c r="P93" s="83">
        <v>6.2933589999999995E-8</v>
      </c>
    </row>
    <row r="94" spans="1:17" ht="28">
      <c r="A94" s="83" t="s">
        <v>2833</v>
      </c>
      <c r="B94" s="83">
        <v>108.1153</v>
      </c>
      <c r="C94">
        <f>'chr1'!B94/'chr1'!B3</f>
        <v>3.253349181511796E-3</v>
      </c>
      <c r="D94">
        <v>28293521</v>
      </c>
      <c r="E94">
        <v>28302527</v>
      </c>
      <c r="F94">
        <v>2248</v>
      </c>
      <c r="G94" s="15">
        <v>-2.0548332999999999</v>
      </c>
      <c r="H94">
        <v>32</v>
      </c>
      <c r="I94" s="98">
        <v>1.2386619999999999E-2</v>
      </c>
      <c r="J94" s="85">
        <v>-1.6788574000000001</v>
      </c>
      <c r="K94">
        <v>-0.81834176000000003</v>
      </c>
      <c r="L94">
        <v>0.78948531</v>
      </c>
      <c r="M94">
        <f>'chr1'!L94/'chr1'!F94</f>
        <v>3.5119453291814948E-4</v>
      </c>
      <c r="N94">
        <v>4.2870970000000002</v>
      </c>
      <c r="O94">
        <f>'chr1'!N94/'chr1'!F94</f>
        <v>1.9070716192170819E-3</v>
      </c>
      <c r="P94" s="83">
        <v>4.7676790000000003E-8</v>
      </c>
    </row>
    <row r="95" spans="1:17">
      <c r="A95" s="46" t="s">
        <v>2834</v>
      </c>
      <c r="B95" s="83">
        <v>8.1333740000000002E-8</v>
      </c>
      <c r="D95">
        <v>110036254</v>
      </c>
      <c r="E95">
        <v>110044254</v>
      </c>
      <c r="F95">
        <v>420</v>
      </c>
      <c r="G95" s="15">
        <v>-1.3180392999999999</v>
      </c>
      <c r="H95">
        <v>5</v>
      </c>
      <c r="I95" s="98">
        <v>1.4556856E-2</v>
      </c>
      <c r="J95" s="85">
        <v>-1.9210726</v>
      </c>
      <c r="K95">
        <v>-1.72644548</v>
      </c>
      <c r="L95">
        <v>0.11829022</v>
      </c>
      <c r="M95">
        <f>'chr1'!L95/'chr1'!F95</f>
        <v>2.8164338095238096E-4</v>
      </c>
      <c r="N95">
        <v>0.66985899999999998</v>
      </c>
      <c r="O95">
        <f>'chr1'!N95/'chr1'!F95</f>
        <v>1.594902380952381E-3</v>
      </c>
      <c r="P95" s="83">
        <v>3.9872560000000001E-8</v>
      </c>
    </row>
    <row r="96" spans="1:17">
      <c r="A96" s="46" t="s">
        <v>2828</v>
      </c>
      <c r="B96" s="83"/>
      <c r="D96">
        <v>179551149</v>
      </c>
      <c r="E96">
        <v>179562980</v>
      </c>
      <c r="F96">
        <v>6190</v>
      </c>
      <c r="G96" s="15">
        <v>-2.1265645000000002</v>
      </c>
      <c r="H96">
        <v>135</v>
      </c>
      <c r="I96" s="98">
        <v>1.6593871E-2</v>
      </c>
      <c r="J96" s="85">
        <v>-1.0669607000000001</v>
      </c>
      <c r="K96">
        <v>0.58476706000000001</v>
      </c>
      <c r="L96">
        <v>4.5005732600000004</v>
      </c>
      <c r="M96">
        <f>'chr1'!L96/'chr1'!F96</f>
        <v>7.2707160904684977E-4</v>
      </c>
      <c r="N96">
        <v>18.086192</v>
      </c>
      <c r="O96">
        <f>'chr1'!N96/'chr1'!F96</f>
        <v>2.9218403877221324E-3</v>
      </c>
      <c r="P96" s="83">
        <v>7.3046010000000001E-8</v>
      </c>
    </row>
    <row r="97" spans="1:32">
      <c r="A97" s="83"/>
      <c r="B97" s="83"/>
      <c r="D97">
        <v>222640351</v>
      </c>
      <c r="E97">
        <v>222655359</v>
      </c>
      <c r="F97">
        <v>7434</v>
      </c>
      <c r="G97" s="15">
        <v>-2.2617815000000001</v>
      </c>
      <c r="H97">
        <v>322</v>
      </c>
      <c r="I97" s="98">
        <v>1.4704572000000001E-2</v>
      </c>
      <c r="J97" s="85">
        <v>-0.43585220000000002</v>
      </c>
      <c r="K97">
        <v>2.33366432</v>
      </c>
      <c r="L97">
        <v>9.5063374599999992</v>
      </c>
      <c r="M97">
        <f>'chr1'!L97/'chr1'!F97</f>
        <v>1.2787647914985203E-3</v>
      </c>
      <c r="N97">
        <v>43.406933000000002</v>
      </c>
      <c r="O97">
        <f>'chr1'!N97/'chr1'!F97</f>
        <v>5.8389740382028517E-3</v>
      </c>
      <c r="P97" s="83">
        <v>1.459744E-7</v>
      </c>
    </row>
    <row r="98" spans="1:32">
      <c r="A98" s="83"/>
      <c r="B98" s="83"/>
      <c r="D98">
        <v>229796748</v>
      </c>
      <c r="E98">
        <v>229805740</v>
      </c>
      <c r="F98">
        <v>8992</v>
      </c>
      <c r="G98">
        <v>-1.7318483</v>
      </c>
      <c r="H98">
        <v>172</v>
      </c>
      <c r="I98" s="85">
        <v>2.6213073999999999E-2</v>
      </c>
      <c r="J98" s="85">
        <v>-1.7139762000000001</v>
      </c>
      <c r="K98">
        <v>-1.1030682700000001</v>
      </c>
      <c r="L98">
        <v>9.07148486</v>
      </c>
      <c r="M98">
        <f>'chr1'!L98/'chr1'!F98</f>
        <v>1.0088395084519573E-3</v>
      </c>
      <c r="N98">
        <v>23.043147999999999</v>
      </c>
      <c r="O98">
        <f>'chr1'!N98/'chr1'!F98</f>
        <v>2.5626276690391457E-3</v>
      </c>
      <c r="P98" s="83">
        <v>6.406569E-8</v>
      </c>
    </row>
    <row r="99" spans="1:32" s="90" customFormat="1">
      <c r="A99" s="90" t="s">
        <v>2840</v>
      </c>
      <c r="D99" s="88" t="s">
        <v>2836</v>
      </c>
      <c r="E99" s="88"/>
      <c r="G99" s="88"/>
      <c r="H99" s="96"/>
      <c r="M99" s="87"/>
      <c r="N99" s="88"/>
      <c r="O99" s="88"/>
      <c r="Q99" s="97"/>
    </row>
    <row r="100" spans="1:32" ht="16" customHeight="1">
      <c r="A100" s="15" t="s">
        <v>2818</v>
      </c>
      <c r="B100" s="83">
        <v>-2.247789</v>
      </c>
      <c r="D100" s="93" t="s">
        <v>2819</v>
      </c>
      <c r="E100" s="93"/>
      <c r="F100" t="s">
        <v>2307</v>
      </c>
      <c r="G100" s="85" t="s">
        <v>2820</v>
      </c>
      <c r="H100" t="s">
        <v>2821</v>
      </c>
      <c r="I100" s="83" t="s">
        <v>2822</v>
      </c>
      <c r="J100" t="s">
        <v>2823</v>
      </c>
      <c r="K100" t="s">
        <v>2824</v>
      </c>
      <c r="L100" s="85" t="s">
        <v>2825</v>
      </c>
      <c r="M100" s="85"/>
      <c r="N100" s="85" t="s">
        <v>2826</v>
      </c>
      <c r="O100" s="85"/>
      <c r="P100" s="94" t="s">
        <v>2827</v>
      </c>
      <c r="Q100" t="s">
        <v>2828</v>
      </c>
    </row>
    <row r="101" spans="1:32" ht="16" customHeight="1">
      <c r="A101" s="15" t="s">
        <v>2829</v>
      </c>
      <c r="B101" s="83">
        <v>815</v>
      </c>
      <c r="D101">
        <v>6675490</v>
      </c>
      <c r="E101">
        <v>6687718</v>
      </c>
      <c r="F101">
        <v>833</v>
      </c>
      <c r="G101">
        <v>-1.8136019999999999</v>
      </c>
      <c r="H101">
        <v>17</v>
      </c>
      <c r="I101">
        <v>1.4800946000000001E-2</v>
      </c>
      <c r="J101" s="85">
        <v>-1.70446315</v>
      </c>
      <c r="K101">
        <v>-1.1096792600000001</v>
      </c>
      <c r="L101">
        <v>0.49300274999999999</v>
      </c>
      <c r="M101">
        <f>'chr1'!L101/'chr1'!F101</f>
        <v>5.918400360144057E-4</v>
      </c>
      <c r="N101">
        <v>2.3428284000000001</v>
      </c>
      <c r="O101">
        <f>'chr1'!N101/'chr1'!F101</f>
        <v>2.812519087635054E-3</v>
      </c>
      <c r="P101" s="83">
        <v>7.0312979999999996E-8</v>
      </c>
    </row>
    <row r="102" spans="1:32" ht="19" customHeight="1">
      <c r="A102" s="83" t="s">
        <v>2822</v>
      </c>
      <c r="B102" s="83">
        <v>1.6476970000000001E-2</v>
      </c>
      <c r="D102">
        <v>10434145</v>
      </c>
      <c r="E102">
        <v>10443830</v>
      </c>
      <c r="F102">
        <v>2157</v>
      </c>
      <c r="G102" s="15">
        <v>-1.1958390000000001</v>
      </c>
      <c r="H102">
        <v>41</v>
      </c>
      <c r="I102" s="98">
        <v>3.7434151999999998E-2</v>
      </c>
      <c r="J102" s="85">
        <v>-1.2937866499999999</v>
      </c>
      <c r="K102">
        <v>-0.94830362000000001</v>
      </c>
      <c r="L102">
        <v>3.0832116599999999</v>
      </c>
      <c r="M102">
        <f>'chr1'!L102/'chr1'!F102</f>
        <v>1.4293980806675938E-3</v>
      </c>
      <c r="N102">
        <v>5.6503508</v>
      </c>
      <c r="O102">
        <f>'chr1'!N102/'chr1'!F102</f>
        <v>2.6195414000927215E-3</v>
      </c>
      <c r="P102" s="83">
        <v>6.5488539999999997E-8</v>
      </c>
    </row>
    <row r="103" spans="1:32">
      <c r="A103" s="15" t="s">
        <v>2830</v>
      </c>
      <c r="B103" s="83">
        <v>-1.3670960000000001</v>
      </c>
      <c r="D103">
        <v>20230789</v>
      </c>
      <c r="E103">
        <v>20241453</v>
      </c>
      <c r="F103">
        <v>2015</v>
      </c>
      <c r="G103" s="15">
        <v>-2.2597119999999999</v>
      </c>
      <c r="H103">
        <v>32</v>
      </c>
      <c r="I103" s="98">
        <v>8.3419900000000005E-3</v>
      </c>
      <c r="J103" s="85">
        <v>-2.0496576800000001</v>
      </c>
      <c r="K103">
        <v>-1.2116730600000001</v>
      </c>
      <c r="L103">
        <v>0.50760722000000003</v>
      </c>
      <c r="M103">
        <f>'chr1'!L103/'chr1'!F103</f>
        <v>2.51914253101737E-4</v>
      </c>
      <c r="N103">
        <v>4.4100298999999996</v>
      </c>
      <c r="O103">
        <f>'chr1'!N103/'chr1'!F103</f>
        <v>2.1886004466501238E-3</v>
      </c>
      <c r="P103" s="83">
        <v>5.471501E-8</v>
      </c>
    </row>
    <row r="104" spans="1:32">
      <c r="A104" s="15" t="s">
        <v>2831</v>
      </c>
      <c r="B104" s="83">
        <v>0.41859780000000002</v>
      </c>
      <c r="D104">
        <v>27647875</v>
      </c>
      <c r="E104">
        <v>27656513</v>
      </c>
      <c r="F104">
        <v>761</v>
      </c>
      <c r="G104" s="15">
        <v>-1.674644</v>
      </c>
      <c r="H104">
        <v>6</v>
      </c>
      <c r="I104" s="98">
        <v>2.509402E-3</v>
      </c>
      <c r="J104" s="85">
        <v>2.7371980000000001E-2</v>
      </c>
      <c r="K104">
        <v>0.96376437000000004</v>
      </c>
      <c r="L104">
        <v>3.011283E-2</v>
      </c>
      <c r="M104">
        <f>'chr1'!L104/'chr1'!F104</f>
        <v>3.9570078843626806E-5</v>
      </c>
      <c r="N104">
        <v>0.82688059999999997</v>
      </c>
      <c r="O104">
        <f>'chr1'!N104/'chr1'!F104</f>
        <v>1.0865710906701707E-3</v>
      </c>
      <c r="P104" s="83">
        <v>2.7164280000000001E-8</v>
      </c>
    </row>
    <row r="105" spans="1:32" ht="28">
      <c r="A105" s="83" t="s">
        <v>2832</v>
      </c>
      <c r="B105" s="83">
        <v>27.106359999999999</v>
      </c>
      <c r="C105">
        <f>'chr1'!B105/'chr1'!B3</f>
        <v>8.1567043813192104E-4</v>
      </c>
      <c r="D105">
        <v>27728548</v>
      </c>
      <c r="E105">
        <v>27736940</v>
      </c>
      <c r="F105">
        <v>2182</v>
      </c>
      <c r="G105" s="15">
        <v>-2.360598</v>
      </c>
      <c r="H105">
        <v>43</v>
      </c>
      <c r="I105" s="98">
        <v>7.5902799999999996E-3</v>
      </c>
      <c r="J105" s="85">
        <v>-2.3764881400000002</v>
      </c>
      <c r="K105">
        <v>-1.5973324099999999</v>
      </c>
      <c r="L105">
        <v>0.63870610999999999</v>
      </c>
      <c r="M105">
        <f>'chr1'!L105/'chr1'!F105</f>
        <v>2.9271590742438127E-4</v>
      </c>
      <c r="N105">
        <v>5.9259776999999998</v>
      </c>
      <c r="O105">
        <f>'chr1'!N105/'chr1'!F105</f>
        <v>2.7158467919340054E-3</v>
      </c>
      <c r="P105" s="83">
        <v>6.7896169999999996E-8</v>
      </c>
    </row>
    <row r="106" spans="1:32" ht="28">
      <c r="A106" s="83" t="s">
        <v>2833</v>
      </c>
      <c r="B106" s="83">
        <v>112.5937</v>
      </c>
      <c r="C106">
        <f>'chr1'!B106/'chr1'!B3</f>
        <v>3.3881108570052959E-3</v>
      </c>
      <c r="D106">
        <v>28293521</v>
      </c>
      <c r="E106">
        <v>28302527</v>
      </c>
      <c r="F106">
        <v>2248</v>
      </c>
      <c r="G106" s="15">
        <v>-1.9993110000000001</v>
      </c>
      <c r="H106">
        <v>35</v>
      </c>
      <c r="I106" s="98">
        <v>1.5565005999999999E-2</v>
      </c>
      <c r="J106" s="85">
        <v>-1.1565675799999999</v>
      </c>
      <c r="K106">
        <v>-7.8334230000000005E-2</v>
      </c>
      <c r="L106">
        <v>1.09059448</v>
      </c>
      <c r="M106">
        <f>'chr1'!L106/'chr1'!F106</f>
        <v>4.8513989323843416E-4</v>
      </c>
      <c r="N106">
        <v>4.8234702</v>
      </c>
      <c r="O106">
        <f>'chr1'!N106/'chr1'!F106</f>
        <v>2.145671797153025E-3</v>
      </c>
      <c r="P106" s="83">
        <v>5.3641800000000001E-8</v>
      </c>
    </row>
    <row r="107" spans="1:32">
      <c r="A107" s="46" t="s">
        <v>2834</v>
      </c>
      <c r="B107" s="83">
        <v>8.4702749999999994E-8</v>
      </c>
      <c r="D107">
        <v>110036254</v>
      </c>
      <c r="E107">
        <v>110044254</v>
      </c>
      <c r="F107">
        <v>420</v>
      </c>
      <c r="G107" s="15">
        <v>-1.234531</v>
      </c>
      <c r="H107">
        <v>3</v>
      </c>
      <c r="I107" s="98">
        <v>5.8289350000000004E-3</v>
      </c>
      <c r="J107" s="85">
        <v>4.6469120000000003E-2</v>
      </c>
      <c r="K107">
        <v>0.68801683999999996</v>
      </c>
      <c r="L107">
        <v>3.4973610000000002E-2</v>
      </c>
      <c r="M107">
        <f>'chr1'!L107/'chr1'!F107</f>
        <v>8.3270500000000002E-5</v>
      </c>
      <c r="N107">
        <v>0.41344029999999998</v>
      </c>
      <c r="O107">
        <f>'chr1'!N107/'chr1'!F107</f>
        <v>9.8438166666666663E-4</v>
      </c>
      <c r="P107" s="83">
        <v>2.4609539999999999E-8</v>
      </c>
    </row>
    <row r="108" spans="1:32">
      <c r="A108" s="46" t="s">
        <v>2828</v>
      </c>
      <c r="B108" s="83"/>
      <c r="D108">
        <v>179551149</v>
      </c>
      <c r="E108">
        <v>179562980</v>
      </c>
      <c r="F108">
        <v>6190</v>
      </c>
      <c r="G108" s="15">
        <v>-2.2653349999999999</v>
      </c>
      <c r="H108">
        <v>136</v>
      </c>
      <c r="I108" s="98">
        <v>1.4298332E-2</v>
      </c>
      <c r="J108" s="85">
        <v>-0.89325456000000003</v>
      </c>
      <c r="K108">
        <v>1.0423949699999999</v>
      </c>
      <c r="L108">
        <v>3.9135393999999999</v>
      </c>
      <c r="M108">
        <f>'chr1'!L108/'chr1'!F108</f>
        <v>6.3223576736672049E-4</v>
      </c>
      <c r="N108">
        <v>18.742627200000001</v>
      </c>
      <c r="O108">
        <f>'chr1'!N108/'chr1'!F108</f>
        <v>3.0278880775444269E-3</v>
      </c>
      <c r="P108">
        <v>7.5697200000000004E-8</v>
      </c>
    </row>
    <row r="109" spans="1:32">
      <c r="A109" s="83"/>
      <c r="B109" s="83"/>
      <c r="D109">
        <v>222640351</v>
      </c>
      <c r="E109">
        <v>222655359</v>
      </c>
      <c r="F109">
        <v>7434</v>
      </c>
      <c r="G109" s="15">
        <v>-2.3923589999999999</v>
      </c>
      <c r="H109">
        <v>329</v>
      </c>
      <c r="I109" s="98">
        <v>1.2594311E-2</v>
      </c>
      <c r="J109" s="85">
        <v>-0.81508654999999997</v>
      </c>
      <c r="K109">
        <v>1.6574944700000001</v>
      </c>
      <c r="L109">
        <v>8.3492134300000007</v>
      </c>
      <c r="M109">
        <f>'chr1'!L109/'chr1'!F109</f>
        <v>1.1231118415388755E-3</v>
      </c>
      <c r="N109">
        <v>45.616342799999998</v>
      </c>
      <c r="O109">
        <f>'chr1'!N109/'chr1'!F109</f>
        <v>6.1361774011299431E-3</v>
      </c>
      <c r="P109" s="83">
        <v>1.5340440000000001E-7</v>
      </c>
    </row>
    <row r="110" spans="1:32">
      <c r="A110" s="83"/>
      <c r="B110" s="83"/>
      <c r="D110">
        <v>229796748</v>
      </c>
      <c r="E110">
        <v>229805740</v>
      </c>
      <c r="F110">
        <v>8992</v>
      </c>
      <c r="G110">
        <v>-1.801823</v>
      </c>
      <c r="H110">
        <v>173</v>
      </c>
      <c r="I110" s="85">
        <v>2.5730275E-2</v>
      </c>
      <c r="J110" s="85">
        <v>-1.5087907700000001</v>
      </c>
      <c r="K110">
        <v>-0.63008476999999996</v>
      </c>
      <c r="L110">
        <v>8.9653993199999995</v>
      </c>
      <c r="M110">
        <f>'chr1'!L110/'chr1'!F110</f>
        <v>9.9704173932384341E-4</v>
      </c>
      <c r="N110">
        <v>23.841724299999999</v>
      </c>
      <c r="O110">
        <f>'chr1'!N110/'chr1'!F110</f>
        <v>2.6514373109430603E-3</v>
      </c>
      <c r="P110" s="83">
        <v>6.628593E-8</v>
      </c>
    </row>
    <row r="111" spans="1:32" s="81" customFormat="1" ht="15">
      <c r="A111" s="99" t="s">
        <v>2841</v>
      </c>
      <c r="G111" s="100"/>
      <c r="H111" s="101" t="s">
        <v>4</v>
      </c>
      <c r="I111" s="101"/>
      <c r="J111" s="101"/>
      <c r="K111" s="101"/>
      <c r="L111" s="101"/>
      <c r="M111" s="101" t="s">
        <v>9</v>
      </c>
      <c r="N111" s="101"/>
      <c r="O111" s="101"/>
      <c r="P111" s="101"/>
      <c r="Q111" s="101"/>
      <c r="R111" s="101" t="s">
        <v>15</v>
      </c>
      <c r="S111" s="101"/>
      <c r="T111" s="101"/>
      <c r="U111" s="101"/>
      <c r="V111" s="100"/>
      <c r="W111" s="101" t="s">
        <v>12</v>
      </c>
      <c r="X111" s="101"/>
      <c r="Y111" s="101"/>
      <c r="Z111" s="101"/>
      <c r="AA111" s="100"/>
      <c r="AB111" s="101" t="s">
        <v>1010</v>
      </c>
    </row>
    <row r="112" spans="1:32" s="102" customFormat="1">
      <c r="A112" s="102" t="s">
        <v>2314</v>
      </c>
      <c r="C112" s="102" t="s">
        <v>2842</v>
      </c>
      <c r="D112" s="102" t="s">
        <v>2843</v>
      </c>
      <c r="E112" s="102" t="s">
        <v>2844</v>
      </c>
      <c r="G112" s="102" t="s">
        <v>2845</v>
      </c>
      <c r="H112" s="102" t="s">
        <v>2842</v>
      </c>
      <c r="I112" s="102" t="s">
        <v>2843</v>
      </c>
      <c r="J112" s="102" t="s">
        <v>2844</v>
      </c>
      <c r="K112" s="102">
        <v>17</v>
      </c>
      <c r="L112" s="83">
        <v>41</v>
      </c>
      <c r="M112" s="83">
        <v>32</v>
      </c>
      <c r="N112" s="83">
        <v>6</v>
      </c>
      <c r="O112" s="83">
        <v>43</v>
      </c>
      <c r="P112" s="83">
        <v>35</v>
      </c>
      <c r="Q112" s="102">
        <v>3</v>
      </c>
      <c r="R112" s="83">
        <v>136</v>
      </c>
      <c r="S112" s="83">
        <v>331</v>
      </c>
      <c r="T112" s="83">
        <v>173</v>
      </c>
      <c r="V112" s="102" t="s">
        <v>2845</v>
      </c>
      <c r="W112" s="102" t="s">
        <v>2842</v>
      </c>
      <c r="X112" s="102" t="s">
        <v>2843</v>
      </c>
      <c r="Y112" s="102" t="s">
        <v>2309</v>
      </c>
      <c r="AA112" s="102" t="s">
        <v>2845</v>
      </c>
      <c r="AB112" s="102" t="s">
        <v>2842</v>
      </c>
      <c r="AC112" s="102" t="s">
        <v>2843</v>
      </c>
      <c r="AD112" s="102" t="s">
        <v>2309</v>
      </c>
      <c r="AF112" s="102" t="s">
        <v>2845</v>
      </c>
    </row>
    <row r="113" spans="1:32">
      <c r="A113">
        <v>6675490</v>
      </c>
      <c r="B113">
        <v>6687718</v>
      </c>
      <c r="C113">
        <v>0.56304235999999996</v>
      </c>
      <c r="D113">
        <v>0.47720541</v>
      </c>
      <c r="E113">
        <v>0.56304235999999996</v>
      </c>
      <c r="F113">
        <f>'chr1'!E113/'chr1'!F101</f>
        <v>6.7592120048019203E-4</v>
      </c>
      <c r="G113" s="83">
        <v>6.6529999999999996E-4</v>
      </c>
      <c r="H113">
        <v>0.89186476999999997</v>
      </c>
      <c r="I113">
        <v>0.61066222999999997</v>
      </c>
      <c r="J113">
        <v>0.89186476999999997</v>
      </c>
      <c r="K113">
        <f>'chr1'!J113/'chr1'!F101</f>
        <v>1.0706659903961585E-3</v>
      </c>
      <c r="L113" s="83">
        <v>1.023E-3</v>
      </c>
      <c r="M113">
        <v>0.53005497000000001</v>
      </c>
      <c r="N113">
        <v>0.42756896</v>
      </c>
      <c r="O113">
        <v>0.53005497000000001</v>
      </c>
      <c r="P113" s="83">
        <f>'chr1'!O113/'chr1'!F101</f>
        <v>6.3632049219687875E-4</v>
      </c>
      <c r="Q113" s="83">
        <v>5.4719999999999997E-4</v>
      </c>
      <c r="R113">
        <v>0.41577607999999999</v>
      </c>
      <c r="S113">
        <v>0.34379187</v>
      </c>
      <c r="T113" s="83">
        <v>0.41577607999999999</v>
      </c>
      <c r="U113">
        <f>'chr1'!T113/'chr1'!F101</f>
        <v>4.9913094837935169E-4</v>
      </c>
      <c r="W113">
        <v>0.55640283000000001</v>
      </c>
      <c r="X113">
        <v>0.48500552000000002</v>
      </c>
      <c r="Y113">
        <v>0.55640283000000001</v>
      </c>
      <c r="Z113">
        <f>'chr1'!Y113/'chr1'!F101</f>
        <v>6.679505762304922E-4</v>
      </c>
      <c r="AA113" s="83">
        <v>6.1550000000000005E-4</v>
      </c>
      <c r="AB113">
        <v>0.49300274999999999</v>
      </c>
      <c r="AC113">
        <v>0.43220504999999998</v>
      </c>
      <c r="AD113">
        <v>0.49300274999999999</v>
      </c>
      <c r="AE113">
        <f>'chr1'!AD113/'chr1'!F101</f>
        <v>5.918400360144057E-4</v>
      </c>
      <c r="AF113" s="83">
        <v>5.2030000000000002E-4</v>
      </c>
    </row>
    <row r="114" spans="1:32">
      <c r="A114">
        <v>10434145</v>
      </c>
      <c r="B114">
        <v>10443830</v>
      </c>
      <c r="C114">
        <v>3.0709541699999998</v>
      </c>
      <c r="D114">
        <v>0.74087389000000003</v>
      </c>
      <c r="E114">
        <v>3.0709541699999998</v>
      </c>
      <c r="F114">
        <f>'chr1'!E114/'chr1'!F102</f>
        <v>1.4237154242002781E-3</v>
      </c>
      <c r="G114" s="83">
        <v>1.4147000000000001E-3</v>
      </c>
      <c r="H114">
        <v>2.9014829500000001</v>
      </c>
      <c r="I114">
        <v>0.87948890999999996</v>
      </c>
      <c r="J114">
        <v>2.9014829500000001</v>
      </c>
      <c r="K114">
        <f>'chr1'!J114/'chr1'!F102</f>
        <v>1.3451474038015763E-3</v>
      </c>
      <c r="L114" s="83">
        <v>1.3102000000000001E-3</v>
      </c>
      <c r="M114">
        <v>3.3162581100000001</v>
      </c>
      <c r="N114">
        <v>0.71374238999999995</v>
      </c>
      <c r="O114">
        <v>3.3162581100000001</v>
      </c>
      <c r="P114" s="83">
        <f>'chr1'!O114/'chr1'!F102</f>
        <v>1.5374400139082059E-3</v>
      </c>
      <c r="Q114" s="83">
        <v>1.4728E-3</v>
      </c>
      <c r="R114">
        <v>2.6108194999999998</v>
      </c>
      <c r="S114">
        <v>0.56443191000000004</v>
      </c>
      <c r="T114" s="83">
        <v>2.6108194999999998</v>
      </c>
      <c r="U114">
        <f>'chr1'!T114/'chr1'!F102</f>
        <v>1.2103938340287436E-3</v>
      </c>
      <c r="V114" s="83">
        <v>1.1689999999999999E-3</v>
      </c>
      <c r="W114">
        <v>3.3257718199999999</v>
      </c>
      <c r="X114">
        <v>0.67181214</v>
      </c>
      <c r="Y114">
        <v>3.3257718199999999</v>
      </c>
      <c r="Z114">
        <f>'chr1'!Y114/'chr1'!F102</f>
        <v>1.5418506351414E-3</v>
      </c>
      <c r="AA114" s="83">
        <v>1.4999E-3</v>
      </c>
      <c r="AB114">
        <v>3.0832116599999999</v>
      </c>
      <c r="AC114">
        <v>0.65319680199999997</v>
      </c>
      <c r="AD114">
        <v>3.0832116599999999</v>
      </c>
      <c r="AE114">
        <f>'chr1'!AD114/'chr1'!F102</f>
        <v>1.4293980806675938E-3</v>
      </c>
      <c r="AF114" s="83">
        <v>1.3774E-3</v>
      </c>
    </row>
    <row r="115" spans="1:32">
      <c r="A115">
        <v>20230789</v>
      </c>
      <c r="B115">
        <v>20241453</v>
      </c>
      <c r="C115">
        <v>0.71794354000000005</v>
      </c>
      <c r="D115">
        <v>0.3106836</v>
      </c>
      <c r="E115">
        <v>0.71794354000000005</v>
      </c>
      <c r="F115">
        <f>'chr1'!E115/'chr1'!F103</f>
        <v>3.5629952357320104E-4</v>
      </c>
      <c r="G115" s="83">
        <v>3.4959999999999999E-4</v>
      </c>
      <c r="H115">
        <v>1.78664</v>
      </c>
      <c r="I115">
        <v>0.67760151999999996</v>
      </c>
      <c r="J115">
        <v>1.78664</v>
      </c>
      <c r="K115">
        <f>'chr1'!J115/'chr1'!F103</f>
        <v>8.8666997518610426E-4</v>
      </c>
      <c r="L115" s="83">
        <v>8.6039999999999999E-4</v>
      </c>
      <c r="M115">
        <v>0.53289259</v>
      </c>
      <c r="N115">
        <v>0.21185559000000001</v>
      </c>
      <c r="O115">
        <v>0.53289259</v>
      </c>
      <c r="P115" s="83">
        <f>'chr1'!O115/'chr1'!F103</f>
        <v>2.6446282382133995E-4</v>
      </c>
      <c r="Q115">
        <v>2.153E-4</v>
      </c>
      <c r="R115">
        <v>0.17380322000000001</v>
      </c>
      <c r="S115">
        <v>6.24399E-2</v>
      </c>
      <c r="T115" s="83">
        <v>0.17380322000000001</v>
      </c>
      <c r="U115">
        <f>'chr1'!T115/'chr1'!F103</f>
        <v>8.6254699751861047E-5</v>
      </c>
      <c r="V115" s="83">
        <v>5.49E-5</v>
      </c>
      <c r="W115">
        <v>0.39130725</v>
      </c>
      <c r="X115">
        <v>0.18337328999999999</v>
      </c>
      <c r="Y115">
        <v>0.39130725</v>
      </c>
      <c r="Z115">
        <f>'chr1'!Y115/'chr1'!F103</f>
        <v>1.9419714640198511E-4</v>
      </c>
      <c r="AA115" s="83">
        <v>1.6210000000000001E-4</v>
      </c>
      <c r="AB115">
        <v>0.50760722000000003</v>
      </c>
      <c r="AC115">
        <v>0.19068613500000001</v>
      </c>
      <c r="AD115">
        <v>0.50760722000000003</v>
      </c>
      <c r="AE115">
        <f>'chr1'!AD115/'chr1'!F103</f>
        <v>2.51914253101737E-4</v>
      </c>
      <c r="AF115" s="83">
        <v>2.1259999999999999E-4</v>
      </c>
    </row>
    <row r="116" spans="1:32">
      <c r="A116">
        <v>27647875</v>
      </c>
      <c r="B116">
        <v>27656513</v>
      </c>
      <c r="C116">
        <v>1.8998190000000002E-2</v>
      </c>
      <c r="D116">
        <v>1.453197E-2</v>
      </c>
      <c r="E116">
        <v>1.8998190000000002E-2</v>
      </c>
      <c r="F116">
        <f>'chr1'!E116/'chr1'!F104</f>
        <v>2.4964770039421814E-5</v>
      </c>
      <c r="G116" s="83">
        <v>1.8E-5</v>
      </c>
      <c r="H116">
        <v>5.5219520000000001E-2</v>
      </c>
      <c r="I116">
        <v>3.7651850000000001E-2</v>
      </c>
      <c r="J116">
        <v>5.5219520000000001E-2</v>
      </c>
      <c r="K116">
        <f>'chr1'!J116/'chr1'!F104</f>
        <v>7.2561787122207621E-5</v>
      </c>
      <c r="L116" s="83">
        <v>4.5399999999999999E-5</v>
      </c>
      <c r="M116">
        <v>4.3965730000000001E-2</v>
      </c>
      <c r="N116">
        <v>1.254395E-2</v>
      </c>
      <c r="O116">
        <v>4.3965730000000001E-2</v>
      </c>
      <c r="P116" s="83">
        <f>'chr1'!O116/'chr1'!F104</f>
        <v>5.7773626806833119E-5</v>
      </c>
      <c r="Q116" s="83">
        <v>8.3000000000000002E-6</v>
      </c>
      <c r="R116">
        <v>3.7666890000000001E-2</v>
      </c>
      <c r="S116">
        <v>1.7780299999999999E-2</v>
      </c>
      <c r="T116" s="83">
        <v>3.7666890000000001E-2</v>
      </c>
      <c r="U116">
        <f>'chr1'!T116/'chr1'!F104</f>
        <v>4.9496570302233906E-5</v>
      </c>
      <c r="V116" s="83">
        <v>1.8300000000000001E-5</v>
      </c>
      <c r="W116">
        <v>3.0583059999999999E-2</v>
      </c>
      <c r="X116">
        <v>1.017907E-2</v>
      </c>
      <c r="Y116">
        <v>3.0583059999999999E-2</v>
      </c>
      <c r="Z116">
        <f>'chr1'!Y116/'chr1'!F104</f>
        <v>4.0187989487516425E-5</v>
      </c>
      <c r="AA116" s="83">
        <v>8.1000000000000004E-6</v>
      </c>
      <c r="AB116">
        <v>3.011283E-2</v>
      </c>
      <c r="AC116">
        <v>5.0188050000000003E-3</v>
      </c>
      <c r="AD116">
        <v>3.011283E-2</v>
      </c>
      <c r="AE116">
        <f>'chr1'!AD116/'chr1'!F104</f>
        <v>3.9570078843626806E-5</v>
      </c>
      <c r="AF116" s="83">
        <v>5.6289999999999997E-4</v>
      </c>
    </row>
    <row r="117" spans="1:32">
      <c r="A117">
        <v>27728548</v>
      </c>
      <c r="B117">
        <v>27736940</v>
      </c>
      <c r="C117">
        <v>0.77715539</v>
      </c>
      <c r="D117">
        <v>0.54124269000000003</v>
      </c>
      <c r="E117">
        <v>0.77715539</v>
      </c>
      <c r="F117">
        <f>'chr1'!E117/'chr1'!F105</f>
        <v>3.5616653987167736E-4</v>
      </c>
      <c r="G117" s="83">
        <v>3.4630000000000001E-4</v>
      </c>
      <c r="H117">
        <v>1.1752647599999999</v>
      </c>
      <c r="I117">
        <v>0.70428855999999995</v>
      </c>
      <c r="J117">
        <v>1.1752647599999999</v>
      </c>
      <c r="K117">
        <f>'chr1'!J117/'chr1'!F105</f>
        <v>5.386181301558203E-4</v>
      </c>
      <c r="L117" s="83">
        <v>5.0089999999999998E-4</v>
      </c>
      <c r="M117">
        <v>0.49542416</v>
      </c>
      <c r="N117">
        <v>0.22210667000000001</v>
      </c>
      <c r="O117">
        <v>0.49542416</v>
      </c>
      <c r="P117" s="83">
        <f>'chr1'!O117/'chr1'!F105</f>
        <v>2.270504857928506E-4</v>
      </c>
      <c r="Q117" s="83">
        <v>1.5349999999999999E-4</v>
      </c>
      <c r="R117">
        <v>0.67323772999999998</v>
      </c>
      <c r="S117">
        <v>0.52871763000000005</v>
      </c>
      <c r="T117" s="83">
        <v>0.67323772999999998</v>
      </c>
      <c r="U117">
        <f>'chr1'!T117/'chr1'!F105</f>
        <v>3.0854158111824013E-4</v>
      </c>
      <c r="V117" s="83">
        <v>2.632E-4</v>
      </c>
      <c r="W117">
        <v>0.51904275</v>
      </c>
      <c r="X117">
        <v>0.32160888999999998</v>
      </c>
      <c r="Y117">
        <v>0.51904275</v>
      </c>
      <c r="Z117">
        <f>'chr1'!Y117/'chr1'!F105</f>
        <v>2.3787477085242896E-4</v>
      </c>
      <c r="AA117">
        <v>1.884E-4</v>
      </c>
      <c r="AB117">
        <v>0.63870610999999999</v>
      </c>
      <c r="AC117">
        <v>0.46038051899999999</v>
      </c>
      <c r="AD117">
        <v>0.63870610999999999</v>
      </c>
      <c r="AE117">
        <f>'chr1'!AD117/'chr1'!F105</f>
        <v>2.9271590742438127E-4</v>
      </c>
      <c r="AF117" s="83">
        <v>2.3240000000000001E-4</v>
      </c>
    </row>
    <row r="118" spans="1:32">
      <c r="A118">
        <v>28293521</v>
      </c>
      <c r="B118">
        <v>28302527</v>
      </c>
      <c r="C118">
        <v>1.2413042400000001</v>
      </c>
      <c r="D118">
        <v>0.59368346999999999</v>
      </c>
      <c r="E118">
        <v>1.2413042400000001</v>
      </c>
      <c r="F118">
        <f>'chr1'!E118/'chr1'!F106</f>
        <v>5.5218160142348762E-4</v>
      </c>
      <c r="G118" s="83">
        <v>5.4529999999999997E-4</v>
      </c>
      <c r="H118">
        <v>1.5703994999999999</v>
      </c>
      <c r="I118">
        <v>0.68187960000000003</v>
      </c>
      <c r="J118">
        <v>1.5703994999999999</v>
      </c>
      <c r="K118">
        <f>'chr1'!J118/'chr1'!F106</f>
        <v>6.9857629003558714E-4</v>
      </c>
      <c r="L118" s="83">
        <v>6.7179999999999996E-4</v>
      </c>
      <c r="M118">
        <v>0.99546873000000002</v>
      </c>
      <c r="N118">
        <v>0.47916110000000001</v>
      </c>
      <c r="O118">
        <v>0.99546873000000002</v>
      </c>
      <c r="P118" s="83">
        <f>'chr1'!O118/'chr1'!F106</f>
        <v>4.4282416814946622E-4</v>
      </c>
      <c r="Q118" s="83">
        <v>3.9360000000000003E-4</v>
      </c>
      <c r="R118">
        <v>1.6049380499999999</v>
      </c>
      <c r="S118">
        <v>0.63199863000000001</v>
      </c>
      <c r="T118" s="83">
        <v>1.6049380499999999</v>
      </c>
      <c r="U118">
        <f>'chr1'!T118/'chr1'!F106</f>
        <v>7.1394041370106758E-4</v>
      </c>
      <c r="V118" s="83">
        <v>6.8309999999999996E-4</v>
      </c>
      <c r="W118">
        <v>0.78948531</v>
      </c>
      <c r="X118">
        <v>0.43319297000000001</v>
      </c>
      <c r="Y118">
        <v>0.78948531</v>
      </c>
      <c r="Z118">
        <f>'chr1'!Y118/'chr1'!F106</f>
        <v>3.5119453291814948E-4</v>
      </c>
      <c r="AA118" s="83">
        <v>3.191E-4</v>
      </c>
      <c r="AB118">
        <v>1.09059448</v>
      </c>
      <c r="AC118">
        <v>0.52707246900000004</v>
      </c>
      <c r="AD118">
        <v>1.09059448</v>
      </c>
      <c r="AE118">
        <f>'chr1'!AD118/'chr1'!F106</f>
        <v>4.8513989323843416E-4</v>
      </c>
      <c r="AF118" s="83">
        <v>4.459E-4</v>
      </c>
    </row>
    <row r="119" spans="1:32">
      <c r="A119">
        <v>110036254</v>
      </c>
      <c r="B119">
        <v>110044254</v>
      </c>
      <c r="C119">
        <v>0.13507453</v>
      </c>
      <c r="D119">
        <v>0.13271250000000001</v>
      </c>
      <c r="E119">
        <v>0.13507453</v>
      </c>
      <c r="F119">
        <f>'chr1'!E119/'chr1'!F107</f>
        <v>3.2160602380952379E-4</v>
      </c>
      <c r="G119" s="83">
        <v>3.1960000000000002E-4</v>
      </c>
      <c r="H119">
        <v>0.32900283000000002</v>
      </c>
      <c r="I119">
        <v>0.32032983999999998</v>
      </c>
      <c r="J119">
        <v>0.32900283000000002</v>
      </c>
      <c r="K119">
        <f>'chr1'!J119/'chr1'!F107</f>
        <v>7.8334007142857149E-4</v>
      </c>
      <c r="L119" s="83">
        <v>7.762E-4</v>
      </c>
      <c r="M119">
        <v>7.4362399999999995E-2</v>
      </c>
      <c r="N119">
        <v>7.3550240000000003E-2</v>
      </c>
      <c r="O119">
        <v>7.4362399999999995E-2</v>
      </c>
      <c r="P119" s="83">
        <f>'chr1'!O119/'chr1'!F107</f>
        <v>1.7705333333333333E-4</v>
      </c>
      <c r="Q119" s="83">
        <v>1.6259999999999999E-4</v>
      </c>
      <c r="R119">
        <v>2.3695239999999999E-2</v>
      </c>
      <c r="S119">
        <v>2.3622339999999999E-2</v>
      </c>
      <c r="T119" s="83">
        <v>2.3695239999999999E-2</v>
      </c>
      <c r="U119">
        <f>'chr1'!T119/'chr1'!F107</f>
        <v>5.6417238095238091E-5</v>
      </c>
      <c r="V119" s="83">
        <v>4.71E-5</v>
      </c>
      <c r="W119">
        <v>0.11829022</v>
      </c>
      <c r="X119">
        <v>0.1175752</v>
      </c>
      <c r="Y119">
        <v>0.11829022</v>
      </c>
      <c r="Z119">
        <f>'chr1'!Y119/'chr1'!F107</f>
        <v>2.8164338095238096E-4</v>
      </c>
      <c r="AA119" s="83">
        <v>2.7250000000000001E-4</v>
      </c>
      <c r="AB119">
        <v>3.4973610000000002E-2</v>
      </c>
      <c r="AC119">
        <v>3.4787143E-2</v>
      </c>
      <c r="AD119">
        <v>3.4973610000000002E-2</v>
      </c>
      <c r="AE119">
        <f>'chr1'!AD119/'chr1'!F107</f>
        <v>8.3270500000000002E-5</v>
      </c>
      <c r="AF119" s="83">
        <v>7.1500000000000003E-5</v>
      </c>
    </row>
    <row r="120" spans="1:32">
      <c r="A120">
        <v>179551149</v>
      </c>
      <c r="B120">
        <v>179562980</v>
      </c>
      <c r="C120">
        <v>4.28430746</v>
      </c>
      <c r="D120">
        <v>0.87581059999999999</v>
      </c>
      <c r="E120">
        <v>4.28430746</v>
      </c>
      <c r="F120">
        <f>'chr1'!E120/'chr1'!F108</f>
        <v>6.9213367689822296E-4</v>
      </c>
      <c r="G120" s="83">
        <v>6.7909999999999997E-4</v>
      </c>
      <c r="H120">
        <v>5.4397534399999996</v>
      </c>
      <c r="I120">
        <v>0.94755913000000003</v>
      </c>
      <c r="J120">
        <v>5.4397534399999996</v>
      </c>
      <c r="K120">
        <f>'chr1'!J120/'chr1'!F108</f>
        <v>8.7879700161550879E-4</v>
      </c>
      <c r="L120" s="83">
        <v>8.2640000000000003E-4</v>
      </c>
      <c r="M120">
        <v>4.8220769600000004</v>
      </c>
      <c r="N120">
        <v>0.85574704000000001</v>
      </c>
      <c r="O120">
        <v>4.8220769600000004</v>
      </c>
      <c r="P120" s="83">
        <f>'chr1'!O120/'chr1'!F108</f>
        <v>7.7901081744749599E-4</v>
      </c>
      <c r="Q120" s="83">
        <v>6.8150000000000003E-4</v>
      </c>
      <c r="R120">
        <v>3.6132371000000001</v>
      </c>
      <c r="S120">
        <v>0.76405637000000004</v>
      </c>
      <c r="T120" s="83">
        <v>3.6132371000000001</v>
      </c>
      <c r="U120">
        <f>'chr1'!T120/'chr1'!F108</f>
        <v>5.8372166397415185E-4</v>
      </c>
      <c r="V120" s="83">
        <v>5.2260000000000002E-4</v>
      </c>
      <c r="W120">
        <v>4.5005732600000004</v>
      </c>
      <c r="X120">
        <v>0.81515915999999999</v>
      </c>
      <c r="Y120">
        <v>4.5005732600000004</v>
      </c>
      <c r="Z120">
        <f>'chr1'!Y120/'chr1'!F108</f>
        <v>7.2707160904684977E-4</v>
      </c>
      <c r="AA120" s="83">
        <v>6.6390000000000004E-4</v>
      </c>
      <c r="AB120">
        <v>3.9135393999999999</v>
      </c>
      <c r="AC120">
        <v>0.79216522899999997</v>
      </c>
      <c r="AD120">
        <v>3.9135393999999999</v>
      </c>
      <c r="AE120">
        <f>'chr1'!AD120/'chr1'!F108</f>
        <v>6.3223576736672049E-4</v>
      </c>
      <c r="AF120" s="83">
        <v>5.5400000000000002E-4</v>
      </c>
    </row>
    <row r="121" spans="1:32">
      <c r="A121">
        <v>222640351</v>
      </c>
      <c r="B121">
        <v>222655359</v>
      </c>
      <c r="C121">
        <v>8.8572248600000005</v>
      </c>
      <c r="D121">
        <v>0.89087985999999997</v>
      </c>
      <c r="E121">
        <v>9.0832285099999996</v>
      </c>
      <c r="F121">
        <f>'chr1'!E121/'chr1'!F109</f>
        <v>1.2218494094700027E-3</v>
      </c>
      <c r="G121" s="83">
        <v>1.1638E-3</v>
      </c>
      <c r="H121">
        <v>11.295977369999999</v>
      </c>
      <c r="I121">
        <v>0.96355846999999994</v>
      </c>
      <c r="J121">
        <v>12.19591666</v>
      </c>
      <c r="K121">
        <f>'chr1'!J121/'chr1'!F109</f>
        <v>1.6405591417810062E-3</v>
      </c>
      <c r="L121" s="83">
        <v>1.4038E-3</v>
      </c>
      <c r="M121">
        <v>8.9599036099999996</v>
      </c>
      <c r="N121">
        <v>0.84421334000000003</v>
      </c>
      <c r="O121">
        <v>10.599509729999999</v>
      </c>
      <c r="P121" s="83">
        <f>'chr1'!O121/'chr1'!F109</f>
        <v>1.4258151372074253E-3</v>
      </c>
      <c r="Q121" s="83">
        <v>9.905999999999999E-4</v>
      </c>
      <c r="R121">
        <v>7.7416128200000003</v>
      </c>
      <c r="S121">
        <v>0.82091431000000004</v>
      </c>
      <c r="T121" s="83">
        <v>8.7884589599999998</v>
      </c>
      <c r="U121">
        <f>'chr1'!T121/'chr1'!F109</f>
        <v>1.1821978692493948E-3</v>
      </c>
      <c r="V121" s="83">
        <v>9.0379999999999996E-4</v>
      </c>
      <c r="W121">
        <v>9.5063374599999992</v>
      </c>
      <c r="X121">
        <v>0.81635780000000002</v>
      </c>
      <c r="Y121">
        <v>10.58155135</v>
      </c>
      <c r="Z121">
        <f>'chr1'!Y121/'chr1'!F109</f>
        <v>1.4233994283023943E-3</v>
      </c>
      <c r="AA121" s="83">
        <v>1.1383999999999999E-3</v>
      </c>
      <c r="AB121">
        <v>8.3492134300000007</v>
      </c>
      <c r="AC121">
        <v>0.75622451899999998</v>
      </c>
      <c r="AD121">
        <v>9.6718182099999996</v>
      </c>
      <c r="AE121">
        <f>'chr1'!AD121/'chr1'!F109</f>
        <v>1.3010247793919828E-3</v>
      </c>
      <c r="AF121" s="83">
        <v>9.4959999999999999E-4</v>
      </c>
    </row>
    <row r="122" spans="1:32">
      <c r="A122">
        <v>229796748</v>
      </c>
      <c r="B122">
        <v>229805740</v>
      </c>
      <c r="C122">
        <v>9.8373803399999993</v>
      </c>
      <c r="D122">
        <v>0.92828109000000003</v>
      </c>
      <c r="E122">
        <v>9.93693223</v>
      </c>
      <c r="F122">
        <f>'chr1'!E122/'chr1'!F110</f>
        <v>1.1050858796708184E-3</v>
      </c>
      <c r="G122" s="83">
        <v>1.0839999999999999E-3</v>
      </c>
      <c r="H122">
        <v>10.265619620000001</v>
      </c>
      <c r="I122">
        <v>0.9781917</v>
      </c>
      <c r="J122">
        <v>10.653405530000001</v>
      </c>
      <c r="K122">
        <f>'chr1'!J122/'chr1'!F110</f>
        <v>1.1847648498665481E-3</v>
      </c>
      <c r="L122" s="83">
        <v>1.1023000000000001E-3</v>
      </c>
      <c r="M122">
        <v>9.6227257000000002</v>
      </c>
      <c r="N122">
        <v>0.89260139999999999</v>
      </c>
      <c r="O122">
        <v>9.6227257000000002</v>
      </c>
      <c r="P122" s="83">
        <f>'chr1'!O122/'chr1'!F110</f>
        <v>1.0701429826512456E-3</v>
      </c>
      <c r="Q122" s="83">
        <v>9.9700000000000006E-4</v>
      </c>
      <c r="R122">
        <v>9.8340111300000004</v>
      </c>
      <c r="S122">
        <v>0.91008968999999995</v>
      </c>
      <c r="T122" s="83">
        <v>10.280619</v>
      </c>
      <c r="U122">
        <f>'chr1'!T122/'chr1'!F110</f>
        <v>1.1433072731316725E-3</v>
      </c>
      <c r="V122" s="83">
        <v>1.0482E-3</v>
      </c>
      <c r="W122">
        <v>9.07148486</v>
      </c>
      <c r="X122">
        <v>0.84726188999999996</v>
      </c>
      <c r="Y122">
        <v>9.07148486</v>
      </c>
      <c r="Z122">
        <f>'chr1'!Y122/'chr1'!F110</f>
        <v>1.0088395084519573E-3</v>
      </c>
      <c r="AA122" s="83">
        <v>9.6080000000000004E-4</v>
      </c>
      <c r="AB122">
        <v>8.9653993199999995</v>
      </c>
      <c r="AC122">
        <v>0.83833949600000002</v>
      </c>
      <c r="AD122">
        <v>8.9653993199999995</v>
      </c>
      <c r="AE122">
        <f>'chr1'!AD122/'chr1'!F110</f>
        <v>9.9704173932384341E-4</v>
      </c>
      <c r="AF122">
        <v>9.3789999999999998E-4</v>
      </c>
    </row>
    <row r="123" spans="1:32">
      <c r="A123" t="s">
        <v>2846</v>
      </c>
      <c r="C123" s="83">
        <v>29.50339</v>
      </c>
      <c r="D123" s="83">
        <v>1.0008049999999999</v>
      </c>
      <c r="E123" s="83">
        <v>30.007909999999999</v>
      </c>
      <c r="F123">
        <f>'chr1'!E123/'chr1'!B3</f>
        <v>9.0298236639383724E-4</v>
      </c>
      <c r="G123" s="83">
        <v>8.7390000000000005E-4</v>
      </c>
      <c r="H123" s="83">
        <v>35.711219999999997</v>
      </c>
      <c r="I123" s="83">
        <v>1.0034620000000001</v>
      </c>
      <c r="J123" s="83">
        <v>37.707389999999997</v>
      </c>
      <c r="K123">
        <f>'chr1'!J123/'chr1'!B3</f>
        <v>1.134671100144439E-3</v>
      </c>
      <c r="L123" s="83">
        <v>1.0181999999999999E-3</v>
      </c>
      <c r="M123" s="83">
        <v>29.393129999999999</v>
      </c>
      <c r="N123" s="83">
        <v>1.006062</v>
      </c>
      <c r="O123" s="83">
        <v>33.039450000000002</v>
      </c>
      <c r="P123" s="83">
        <f>'chr1'!O123/'chr1'!B3</f>
        <v>9.9420588589311512E-4</v>
      </c>
      <c r="Q123" s="83">
        <v>7.7959999999999998E-4</v>
      </c>
      <c r="R123" s="83">
        <v>26.7288</v>
      </c>
      <c r="S123" s="83">
        <v>1.0037240000000001</v>
      </c>
      <c r="T123" s="83">
        <v>29.030919999999998</v>
      </c>
      <c r="U123">
        <f>'chr1'!T123/'chr1'!B3</f>
        <v>8.7358329321136246E-4</v>
      </c>
      <c r="V123" s="83">
        <v>7.3800000000000005E-4</v>
      </c>
      <c r="W123" s="83">
        <v>28.809280000000001</v>
      </c>
      <c r="X123" s="83">
        <v>1.003892</v>
      </c>
      <c r="Y123" s="83">
        <v>31.1891</v>
      </c>
      <c r="Z123" s="83">
        <f>'chr1'!Y123/'chr1'!B3</f>
        <v>9.3852611940298508E-4</v>
      </c>
      <c r="AA123" s="83">
        <v>7.9849999999999995E-4</v>
      </c>
      <c r="AB123" s="83">
        <v>27.106359999999999</v>
      </c>
      <c r="AC123" s="83">
        <v>1.0047219999999999</v>
      </c>
      <c r="AD123" s="83">
        <v>30.03781</v>
      </c>
      <c r="AE123">
        <f>'chr1'!AD123/'chr1'!B3</f>
        <v>9.0388210158883007E-4</v>
      </c>
      <c r="AF123" s="83">
        <v>7.3110000000000004E-4</v>
      </c>
    </row>
    <row r="124" spans="1:32" s="81" customFormat="1">
      <c r="A124" s="81" t="s">
        <v>2767</v>
      </c>
    </row>
    <row r="125" spans="1:32" s="102" customFormat="1">
      <c r="A125" s="102" t="s">
        <v>2847</v>
      </c>
      <c r="B125" s="102" t="s">
        <v>2768</v>
      </c>
      <c r="C125" s="102" t="s">
        <v>2769</v>
      </c>
      <c r="D125" s="103" t="s">
        <v>2770</v>
      </c>
      <c r="E125" s="102" t="s">
        <v>2771</v>
      </c>
      <c r="F125" s="102" t="s">
        <v>2772</v>
      </c>
      <c r="G125" s="104" t="s">
        <v>2773</v>
      </c>
      <c r="H125" s="102" t="s">
        <v>2774</v>
      </c>
      <c r="I125" s="102" t="s">
        <v>2775</v>
      </c>
      <c r="J125" s="102" t="s">
        <v>2776</v>
      </c>
      <c r="K125" s="102" t="s">
        <v>2777</v>
      </c>
      <c r="L125" s="54" t="s">
        <v>2848</v>
      </c>
      <c r="M125" s="54" t="s">
        <v>2849</v>
      </c>
      <c r="N125" s="54" t="s">
        <v>2850</v>
      </c>
      <c r="O125" s="54" t="s">
        <v>2851</v>
      </c>
      <c r="P125" s="54" t="s">
        <v>2852</v>
      </c>
    </row>
    <row r="126" spans="1:32">
      <c r="B126">
        <v>9.5705750000000006E-2</v>
      </c>
      <c r="C126">
        <v>0.1182786</v>
      </c>
      <c r="D126">
        <v>8.7908799999999995E-2</v>
      </c>
      <c r="E126">
        <v>9.4349169999999996E-2</v>
      </c>
      <c r="F126">
        <v>4.1677230000000003E-2</v>
      </c>
      <c r="G126">
        <v>2.472709E-2</v>
      </c>
      <c r="H126">
        <v>2.2636219999999999E-2</v>
      </c>
      <c r="I126">
        <v>8.0792779999999995E-2</v>
      </c>
      <c r="J126">
        <v>5.3303570000000002E-2</v>
      </c>
      <c r="K126" s="83">
        <v>1.6032560000000001E-2</v>
      </c>
      <c r="L126" s="83">
        <v>9.9048300000000006E-2</v>
      </c>
      <c r="M126" s="83">
        <v>4.9261470000000002E-2</v>
      </c>
      <c r="N126" s="83">
        <v>7.6453380000000001E-2</v>
      </c>
      <c r="O126" s="83">
        <v>5.4830589999999998E-2</v>
      </c>
      <c r="P126" s="83">
        <v>4.9374130000000002E-2</v>
      </c>
    </row>
    <row r="127" spans="1:32" s="102" customFormat="1">
      <c r="A127" s="104" t="s">
        <v>2778</v>
      </c>
      <c r="B127" s="102" t="s">
        <v>2768</v>
      </c>
      <c r="C127" s="102" t="s">
        <v>2769</v>
      </c>
      <c r="D127" s="103" t="s">
        <v>2770</v>
      </c>
      <c r="E127" s="102" t="s">
        <v>2771</v>
      </c>
      <c r="F127" s="102" t="s">
        <v>2772</v>
      </c>
      <c r="G127" s="104" t="s">
        <v>2773</v>
      </c>
      <c r="H127" s="102" t="s">
        <v>2774</v>
      </c>
      <c r="I127" s="102" t="s">
        <v>2775</v>
      </c>
      <c r="J127" s="102" t="s">
        <v>2776</v>
      </c>
      <c r="K127" s="102" t="s">
        <v>2777</v>
      </c>
      <c r="L127" s="54" t="s">
        <v>2848</v>
      </c>
      <c r="M127" s="54" t="s">
        <v>2849</v>
      </c>
      <c r="N127" s="54" t="s">
        <v>2850</v>
      </c>
      <c r="O127" s="54" t="s">
        <v>2851</v>
      </c>
      <c r="P127" s="54" t="s">
        <v>2852</v>
      </c>
    </row>
    <row r="128" spans="1:32">
      <c r="A128" t="s">
        <v>2853</v>
      </c>
      <c r="B128">
        <v>2.9551246E-2</v>
      </c>
      <c r="C128">
        <v>6.2018152E-2</v>
      </c>
      <c r="D128">
        <v>2.5853742999999998E-2</v>
      </c>
      <c r="E128">
        <v>2.8294293000000002E-2</v>
      </c>
      <c r="F128">
        <v>1.37225726E-2</v>
      </c>
      <c r="G128">
        <v>8.5535999999999997E-3</v>
      </c>
      <c r="H128">
        <v>1.504167E-3</v>
      </c>
      <c r="I128">
        <v>5.0023971E-2</v>
      </c>
      <c r="J128">
        <v>3.4275719000000003E-2</v>
      </c>
      <c r="K128">
        <v>-2.692916E-4</v>
      </c>
      <c r="L128" s="83">
        <v>3.598705E-2</v>
      </c>
      <c r="M128" s="83">
        <v>1.502971E-2</v>
      </c>
      <c r="N128" s="83">
        <v>4.2971349999999998E-2</v>
      </c>
      <c r="O128" s="83">
        <v>2.1058469999999999E-2</v>
      </c>
      <c r="P128" s="83">
        <v>1.6708210000000001E-2</v>
      </c>
    </row>
    <row r="129" spans="1:21">
      <c r="A129" t="s">
        <v>2854</v>
      </c>
      <c r="B129">
        <v>8.5845849000000002E-2</v>
      </c>
      <c r="C129">
        <v>0.110437276</v>
      </c>
      <c r="D129">
        <v>9.5840519999999998E-2</v>
      </c>
      <c r="E129">
        <v>7.5062034999999999E-2</v>
      </c>
      <c r="F129">
        <v>4.06314745E-2</v>
      </c>
      <c r="G129">
        <v>4.7672030000000002E-3</v>
      </c>
      <c r="H129">
        <v>4.2781529999999998E-3</v>
      </c>
      <c r="I129">
        <v>5.3420815000000003E-2</v>
      </c>
      <c r="J129">
        <v>4.2102925999999999E-2</v>
      </c>
      <c r="K129">
        <v>3.2990874000000002E-3</v>
      </c>
      <c r="L129" s="83">
        <v>9.1533699999999996E-2</v>
      </c>
      <c r="M129" s="83">
        <v>3.4462909999999999E-2</v>
      </c>
      <c r="N129" s="83">
        <v>6.2022609999999999E-2</v>
      </c>
      <c r="O129" s="83">
        <v>4.0066409999999997E-2</v>
      </c>
      <c r="P129" s="83">
        <v>3.1170380000000001E-2</v>
      </c>
    </row>
    <row r="130" spans="1:21">
      <c r="A130" t="s">
        <v>2855</v>
      </c>
      <c r="B130">
        <v>0.107773882</v>
      </c>
      <c r="C130">
        <v>0.156446574</v>
      </c>
      <c r="D130">
        <v>0.12292555400000001</v>
      </c>
      <c r="E130">
        <v>9.5420728999999996E-2</v>
      </c>
      <c r="F130">
        <v>1.47156862E-2</v>
      </c>
      <c r="G130">
        <v>4.9369360000000003E-3</v>
      </c>
      <c r="H130">
        <v>1.3347899999999999E-4</v>
      </c>
      <c r="I130">
        <v>2.4119959999999999E-2</v>
      </c>
      <c r="J130">
        <v>2.2910715000000002E-2</v>
      </c>
      <c r="K130">
        <v>8.2819146000000007E-3</v>
      </c>
      <c r="L130" s="83">
        <v>0.1196318</v>
      </c>
      <c r="M130" s="83">
        <v>6.3652420000000001E-2</v>
      </c>
      <c r="N130" s="83">
        <v>0.1079748</v>
      </c>
      <c r="O130" s="83">
        <v>7.5645749999999998E-2</v>
      </c>
      <c r="P130" s="83">
        <v>5.6736500000000002E-2</v>
      </c>
    </row>
    <row r="131" spans="1:21">
      <c r="A131" t="s">
        <v>2856</v>
      </c>
      <c r="B131">
        <v>3.0983460000000001E-3</v>
      </c>
      <c r="C131">
        <v>3.0595150000000001E-3</v>
      </c>
      <c r="D131">
        <v>3.3136390000000002E-3</v>
      </c>
      <c r="E131">
        <v>3.581267E-3</v>
      </c>
      <c r="F131">
        <v>8.7748519999999997E-4</v>
      </c>
      <c r="G131">
        <v>1.0931910000000001E-3</v>
      </c>
      <c r="H131">
        <v>0</v>
      </c>
      <c r="I131">
        <v>1.5782229999999999E-3</v>
      </c>
      <c r="J131">
        <v>1.330672E-3</v>
      </c>
      <c r="K131">
        <v>1.9569472000000002E-3</v>
      </c>
      <c r="L131" s="83">
        <v>3.2466050000000001E-3</v>
      </c>
      <c r="M131" s="83">
        <v>2.0583559999999999E-3</v>
      </c>
      <c r="N131" s="83">
        <v>2.1769530000000001E-3</v>
      </c>
      <c r="O131" s="83">
        <v>2.4600350000000002E-3</v>
      </c>
      <c r="P131" s="83">
        <v>2.6399380000000001E-3</v>
      </c>
    </row>
    <row r="132" spans="1:21">
      <c r="A132" t="s">
        <v>2857</v>
      </c>
      <c r="B132">
        <v>0.37838162800000003</v>
      </c>
      <c r="C132">
        <v>0.16973386300000001</v>
      </c>
      <c r="D132">
        <v>0.34665875200000001</v>
      </c>
      <c r="E132">
        <v>0.25098531400000001</v>
      </c>
      <c r="F132">
        <v>0.2361938526</v>
      </c>
      <c r="G132">
        <v>9.8283599999999995E-3</v>
      </c>
      <c r="H132">
        <v>9.1198130000000002E-2</v>
      </c>
      <c r="I132">
        <v>0.171011304</v>
      </c>
      <c r="J132">
        <v>4.9847616999999997E-2</v>
      </c>
      <c r="K132">
        <v>4.4437307500000002E-2</v>
      </c>
      <c r="L132" s="83">
        <v>0.29091280000000003</v>
      </c>
      <c r="M132" s="83">
        <v>0.24260870000000001</v>
      </c>
      <c r="N132" s="83">
        <v>0.1598485</v>
      </c>
      <c r="O132" s="83">
        <v>0.20400570000000001</v>
      </c>
      <c r="P132" s="83">
        <v>0.14074600000000001</v>
      </c>
    </row>
    <row r="133" spans="1:21">
      <c r="A133" t="s">
        <v>2858</v>
      </c>
      <c r="B133">
        <v>6.7323718000000005E-2</v>
      </c>
      <c r="C133">
        <v>4.8929515999999999E-2</v>
      </c>
      <c r="D133">
        <v>9.7333080000000002E-2</v>
      </c>
      <c r="E133">
        <v>7.3354809000000007E-2</v>
      </c>
      <c r="F133">
        <v>6.1105838199999998E-2</v>
      </c>
      <c r="G133">
        <v>2.3898719999999999E-3</v>
      </c>
      <c r="H133">
        <v>-9.8653679999999999E-5</v>
      </c>
      <c r="I133">
        <v>9.4329097000000001E-2</v>
      </c>
      <c r="J133">
        <v>5.1707577999999997E-2</v>
      </c>
      <c r="K133">
        <v>7.4895715000000002E-3</v>
      </c>
      <c r="L133" s="83">
        <v>7.0109829999999998E-2</v>
      </c>
      <c r="M133" s="83">
        <v>3.8559789999999997E-2</v>
      </c>
      <c r="N133" s="83">
        <v>6.2735029999999997E-2</v>
      </c>
      <c r="O133" s="83">
        <v>5.8861549999999999E-2</v>
      </c>
      <c r="P133" s="83">
        <v>3.8624319999999997E-2</v>
      </c>
    </row>
    <row r="134" spans="1:21">
      <c r="A134" t="s">
        <v>2859</v>
      </c>
      <c r="B134">
        <v>0.110326997</v>
      </c>
      <c r="C134">
        <v>0.164249533</v>
      </c>
      <c r="D134">
        <v>0.12585680399999999</v>
      </c>
      <c r="E134">
        <v>0.15523707</v>
      </c>
      <c r="F134">
        <v>1.5995872000000001E-2</v>
      </c>
      <c r="G134">
        <v>2.4004699000000001E-2</v>
      </c>
      <c r="H134">
        <v>9.4685010000000007E-3</v>
      </c>
      <c r="I134">
        <v>5.9155716999999997E-2</v>
      </c>
      <c r="J134">
        <v>2.7548210000000002E-3</v>
      </c>
      <c r="K134">
        <v>4.2800607900000003E-2</v>
      </c>
      <c r="L134" s="83">
        <v>0.13730870000000001</v>
      </c>
      <c r="M134" s="83">
        <v>6.9425840000000003E-2</v>
      </c>
      <c r="N134" s="83">
        <v>0.1192357</v>
      </c>
      <c r="O134" s="83">
        <v>8.4262100000000006E-2</v>
      </c>
      <c r="P134" s="83">
        <v>0.10566540000000001</v>
      </c>
    </row>
    <row r="135" spans="1:21">
      <c r="A135" t="s">
        <v>2860</v>
      </c>
      <c r="B135">
        <v>5.3063648999999997E-2</v>
      </c>
      <c r="C135">
        <v>9.1019789000000004E-2</v>
      </c>
      <c r="D135">
        <v>6.7293085000000002E-2</v>
      </c>
      <c r="E135">
        <v>5.9530300000000001E-2</v>
      </c>
      <c r="F135">
        <v>2.2796502900000001E-2</v>
      </c>
      <c r="G135">
        <v>1.8499979999999999E-2</v>
      </c>
      <c r="H135">
        <v>6.0644419999999997E-3</v>
      </c>
      <c r="I135">
        <v>5.2610445999999998E-2</v>
      </c>
      <c r="J135">
        <v>4.0199221E-2</v>
      </c>
      <c r="K135">
        <v>2.84793593E-2</v>
      </c>
      <c r="L135" s="83">
        <v>6.7386559999999998E-2</v>
      </c>
      <c r="M135" s="83">
        <v>2.6767630000000001E-2</v>
      </c>
      <c r="N135" s="83">
        <v>5.4053759999999999E-2</v>
      </c>
      <c r="O135">
        <v>4.2856600000000002E-2</v>
      </c>
      <c r="P135" s="83">
        <v>3.4609029999999999E-2</v>
      </c>
    </row>
    <row r="136" spans="1:21">
      <c r="A136" t="s">
        <v>2861</v>
      </c>
      <c r="B136">
        <v>0.12392716099999999</v>
      </c>
      <c r="C136">
        <v>0.15592384100000001</v>
      </c>
      <c r="D136">
        <v>5.1170895000000001E-2</v>
      </c>
      <c r="E136">
        <v>0.100426456</v>
      </c>
      <c r="F136">
        <v>2.2902235199999999E-2</v>
      </c>
      <c r="G136">
        <v>3.4189940000000002E-2</v>
      </c>
      <c r="H136">
        <v>1.381808E-2</v>
      </c>
      <c r="I136">
        <v>7.3649722000000001E-2</v>
      </c>
      <c r="J136">
        <v>3.5025001E-2</v>
      </c>
      <c r="K136">
        <v>1.66458479E-2</v>
      </c>
      <c r="L136" s="83">
        <v>0.10811460000000001</v>
      </c>
      <c r="M136" s="83">
        <v>5.5195290000000001E-2</v>
      </c>
      <c r="N136" s="83">
        <v>7.9905450000000003E-2</v>
      </c>
      <c r="O136">
        <v>4.4514440000000002E-2</v>
      </c>
      <c r="P136">
        <v>4.565698E-2</v>
      </c>
    </row>
    <row r="137" spans="1:21">
      <c r="A137" t="s">
        <v>2862</v>
      </c>
      <c r="B137">
        <v>6.6096707000000005E-2</v>
      </c>
      <c r="C137">
        <v>0.100944386</v>
      </c>
      <c r="D137">
        <v>0.10081478100000001</v>
      </c>
      <c r="E137">
        <v>9.9660046000000002E-2</v>
      </c>
      <c r="F137">
        <v>5.00720318E-2</v>
      </c>
      <c r="G137">
        <v>3.0329248E-2</v>
      </c>
      <c r="H137">
        <v>4.3463349999999998E-2</v>
      </c>
      <c r="I137">
        <v>0.10123966600000001</v>
      </c>
      <c r="J137">
        <v>7.6296688000000001E-2</v>
      </c>
      <c r="K137">
        <v>1.46586063E-2</v>
      </c>
      <c r="L137" s="83">
        <v>9.1977229999999993E-2</v>
      </c>
      <c r="M137" s="83">
        <v>4.8049870000000001E-2</v>
      </c>
      <c r="N137" s="83">
        <v>8.2683439999999997E-2</v>
      </c>
      <c r="O137" s="83">
        <v>6.4404240000000001E-2</v>
      </c>
      <c r="P137" s="83">
        <v>6.0475300000000003E-2</v>
      </c>
    </row>
    <row r="138" spans="1:21" s="73" customFormat="1">
      <c r="A138" s="105" t="s">
        <v>2863</v>
      </c>
      <c r="D138" s="106"/>
      <c r="E138" s="74"/>
      <c r="G138" s="74"/>
      <c r="I138" s="74"/>
      <c r="N138" s="74"/>
      <c r="O138" s="74"/>
    </row>
    <row r="139" spans="1:21" s="107" customFormat="1">
      <c r="A139" s="107" t="s">
        <v>2795</v>
      </c>
      <c r="C139" s="81" t="s">
        <v>2864</v>
      </c>
      <c r="D139" s="81" t="s">
        <v>2865</v>
      </c>
      <c r="E139" s="107" t="s">
        <v>2866</v>
      </c>
      <c r="F139" s="108" t="s">
        <v>2867</v>
      </c>
      <c r="G139" s="108" t="s">
        <v>2868</v>
      </c>
      <c r="H139" s="108" t="s">
        <v>2869</v>
      </c>
      <c r="I139" s="108" t="s">
        <v>2870</v>
      </c>
      <c r="J139" s="107" t="s">
        <v>2871</v>
      </c>
      <c r="K139" s="81" t="s">
        <v>2872</v>
      </c>
      <c r="L139" s="81" t="s">
        <v>2873</v>
      </c>
      <c r="N139" s="108"/>
      <c r="O139" s="108"/>
      <c r="P139" s="108"/>
      <c r="Q139" s="108"/>
      <c r="R139" s="108"/>
    </row>
    <row r="140" spans="1:21">
      <c r="A140" s="82" t="s">
        <v>2307</v>
      </c>
      <c r="B140" s="83">
        <f>SUM('chr1'!C140:L140)</f>
        <v>144870</v>
      </c>
      <c r="C140">
        <v>1444</v>
      </c>
      <c r="D140">
        <v>6228</v>
      </c>
      <c r="E140">
        <v>62986</v>
      </c>
      <c r="F140">
        <v>9545</v>
      </c>
      <c r="G140">
        <v>6229</v>
      </c>
      <c r="H140">
        <v>20235</v>
      </c>
      <c r="I140">
        <v>1243</v>
      </c>
      <c r="J140">
        <v>5652</v>
      </c>
      <c r="K140">
        <v>12303</v>
      </c>
      <c r="L140">
        <v>19005</v>
      </c>
      <c r="M140" s="83"/>
      <c r="N140" s="83"/>
      <c r="O140" s="83"/>
      <c r="P140" s="83"/>
      <c r="Q140" s="83"/>
      <c r="R140" s="83"/>
      <c r="S140" s="83"/>
      <c r="T140" s="83"/>
      <c r="U140" s="83"/>
    </row>
    <row r="141" spans="1:21">
      <c r="A141" s="82" t="s">
        <v>2806</v>
      </c>
      <c r="B141" s="83">
        <v>13201</v>
      </c>
      <c r="C141" s="83">
        <v>67</v>
      </c>
      <c r="D141" s="83">
        <v>219</v>
      </c>
      <c r="E141" s="83">
        <v>2865</v>
      </c>
      <c r="F141" s="83">
        <v>307</v>
      </c>
      <c r="G141" s="83">
        <v>227</v>
      </c>
      <c r="H141" s="83">
        <v>738</v>
      </c>
      <c r="I141">
        <v>45</v>
      </c>
      <c r="J141" s="83">
        <v>238</v>
      </c>
      <c r="K141" s="83">
        <v>488</v>
      </c>
      <c r="L141" s="83">
        <v>702</v>
      </c>
      <c r="N141" s="83"/>
      <c r="P141" s="83"/>
      <c r="Q141" s="83"/>
      <c r="R141" s="83"/>
      <c r="S141" s="83"/>
      <c r="U141" s="83"/>
    </row>
    <row r="142" spans="1:21">
      <c r="A142" s="82" t="s">
        <v>2807</v>
      </c>
      <c r="B142" s="83">
        <v>105</v>
      </c>
      <c r="C142">
        <v>2</v>
      </c>
      <c r="D142">
        <v>2</v>
      </c>
      <c r="E142" s="83">
        <v>38</v>
      </c>
      <c r="F142" s="83">
        <v>1</v>
      </c>
      <c r="G142">
        <v>1</v>
      </c>
      <c r="H142">
        <v>2</v>
      </c>
      <c r="I142">
        <v>0</v>
      </c>
      <c r="J142">
        <v>1</v>
      </c>
      <c r="K142">
        <v>5</v>
      </c>
      <c r="L142">
        <v>7</v>
      </c>
    </row>
    <row r="143" spans="1:21">
      <c r="A143" s="82" t="s">
        <v>2808</v>
      </c>
      <c r="B143" s="83" t="s">
        <v>2874</v>
      </c>
      <c r="C143" s="83">
        <v>2.526316</v>
      </c>
      <c r="D143" s="83">
        <v>2.5322580000000001</v>
      </c>
      <c r="E143" s="83">
        <v>2.300691</v>
      </c>
      <c r="F143" s="83">
        <v>2.4494379999999998</v>
      </c>
      <c r="G143" s="83">
        <v>2.721311</v>
      </c>
      <c r="H143" s="83">
        <v>2.49763</v>
      </c>
      <c r="I143" s="83">
        <v>2</v>
      </c>
      <c r="J143" s="83">
        <v>2.6615380000000002</v>
      </c>
      <c r="K143" s="83">
        <v>1.9047620000000001</v>
      </c>
      <c r="L143" s="83">
        <v>2.220183</v>
      </c>
      <c r="N143" s="83"/>
      <c r="P143" s="83"/>
      <c r="Q143" s="83"/>
      <c r="R143" s="83"/>
      <c r="S143" s="83"/>
      <c r="T143" s="83"/>
      <c r="U143" s="83"/>
    </row>
    <row r="144" spans="1:21">
      <c r="A144" s="15" t="s">
        <v>2809</v>
      </c>
      <c r="B144" s="83">
        <v>4110</v>
      </c>
      <c r="C144" s="83">
        <v>15</v>
      </c>
      <c r="D144" s="83">
        <v>44</v>
      </c>
      <c r="E144" s="83">
        <v>1041</v>
      </c>
      <c r="F144">
        <v>97</v>
      </c>
      <c r="G144" s="83">
        <v>58</v>
      </c>
      <c r="H144" s="83">
        <v>207</v>
      </c>
      <c r="I144" s="83">
        <v>12</v>
      </c>
      <c r="J144">
        <v>71</v>
      </c>
      <c r="K144" s="83">
        <v>149</v>
      </c>
      <c r="L144" s="83">
        <v>237</v>
      </c>
      <c r="U144" s="83"/>
    </row>
    <row r="145" spans="1:21">
      <c r="A145" s="15" t="s">
        <v>2810</v>
      </c>
      <c r="B145" s="83">
        <v>2.8370260000000001E-2</v>
      </c>
      <c r="C145" s="83">
        <v>1.0387810000000001E-2</v>
      </c>
      <c r="D145" s="83">
        <v>7.0648680000000002E-3</v>
      </c>
      <c r="E145" s="83">
        <v>1.6527480000000001E-2</v>
      </c>
      <c r="F145" s="83">
        <v>1.016239E-2</v>
      </c>
      <c r="G145" s="83">
        <v>9.3112860000000002E-3</v>
      </c>
      <c r="H145" s="83">
        <v>1.0229800000000001E-2</v>
      </c>
      <c r="I145" s="83">
        <v>9.6540629999999992E-3</v>
      </c>
      <c r="J145" s="83">
        <v>1.2561920000000001E-2</v>
      </c>
      <c r="K145" s="83">
        <v>1.2110869999999999E-2</v>
      </c>
      <c r="L145" s="83">
        <v>1.24704E-2</v>
      </c>
      <c r="U145" s="83"/>
    </row>
    <row r="146" spans="1:21" s="109" customFormat="1">
      <c r="A146" s="109" t="s">
        <v>2811</v>
      </c>
      <c r="C146" s="90" t="s">
        <v>2864</v>
      </c>
      <c r="D146" s="90" t="s">
        <v>2865</v>
      </c>
      <c r="E146" s="109" t="s">
        <v>2866</v>
      </c>
      <c r="F146" s="110" t="s">
        <v>2867</v>
      </c>
      <c r="G146" s="110" t="s">
        <v>2868</v>
      </c>
      <c r="H146" s="110" t="s">
        <v>2869</v>
      </c>
      <c r="I146" s="110" t="s">
        <v>2870</v>
      </c>
      <c r="J146" s="109" t="s">
        <v>2871</v>
      </c>
      <c r="K146" s="90" t="s">
        <v>2872</v>
      </c>
      <c r="L146" s="90" t="s">
        <v>2873</v>
      </c>
      <c r="N146" s="110"/>
      <c r="O146" s="110"/>
      <c r="P146" s="110"/>
      <c r="Q146" s="110"/>
      <c r="R146" s="110"/>
    </row>
    <row r="147" spans="1:21">
      <c r="A147" s="82" t="s">
        <v>2806</v>
      </c>
      <c r="B147" s="83">
        <v>8848</v>
      </c>
      <c r="C147" s="83">
        <v>39</v>
      </c>
      <c r="D147" s="83">
        <v>131</v>
      </c>
      <c r="E147" s="83">
        <v>2060</v>
      </c>
      <c r="F147" s="83">
        <v>182</v>
      </c>
      <c r="G147" s="83">
        <v>134</v>
      </c>
      <c r="H147" s="83">
        <v>530</v>
      </c>
      <c r="I147">
        <v>29</v>
      </c>
      <c r="J147" s="83">
        <v>165</v>
      </c>
      <c r="K147" s="83">
        <v>336</v>
      </c>
      <c r="L147" s="83">
        <v>498</v>
      </c>
      <c r="N147" s="83"/>
      <c r="P147" s="83"/>
      <c r="Q147" s="83"/>
      <c r="R147" s="83"/>
      <c r="S147" s="83"/>
      <c r="U147" s="83"/>
    </row>
    <row r="148" spans="1:21">
      <c r="A148" s="82" t="s">
        <v>2807</v>
      </c>
      <c r="B148" s="83">
        <v>53</v>
      </c>
      <c r="C148">
        <v>0</v>
      </c>
      <c r="D148">
        <v>0</v>
      </c>
      <c r="E148" s="83">
        <v>23</v>
      </c>
      <c r="F148" s="83">
        <v>0</v>
      </c>
      <c r="G148">
        <v>0</v>
      </c>
      <c r="H148">
        <v>1</v>
      </c>
      <c r="I148">
        <v>0</v>
      </c>
      <c r="J148">
        <v>0</v>
      </c>
      <c r="K148">
        <v>5</v>
      </c>
      <c r="L148">
        <v>4</v>
      </c>
    </row>
    <row r="149" spans="1:21">
      <c r="A149" s="82" t="s">
        <v>2808</v>
      </c>
      <c r="B149" s="83" t="s">
        <v>2874</v>
      </c>
      <c r="C149">
        <v>2.9</v>
      </c>
      <c r="D149" s="83">
        <v>2.0465119999999999</v>
      </c>
      <c r="E149" s="83">
        <v>2.21875</v>
      </c>
      <c r="F149" s="83">
        <v>2.5686270000000002</v>
      </c>
      <c r="G149" s="83">
        <v>4.3600000000000003</v>
      </c>
      <c r="H149" s="83">
        <v>2.6301369999999999</v>
      </c>
      <c r="I149" s="83">
        <v>1.4166669999999999</v>
      </c>
      <c r="J149" s="83">
        <v>3.230769</v>
      </c>
      <c r="K149" s="83">
        <v>1.947368</v>
      </c>
      <c r="L149" s="83">
        <v>2.3877549999999998</v>
      </c>
      <c r="N149" s="83"/>
      <c r="P149" s="83"/>
      <c r="Q149" s="83"/>
      <c r="R149" s="83"/>
      <c r="S149" s="83"/>
      <c r="T149" s="83"/>
      <c r="U149" s="83"/>
    </row>
    <row r="150" spans="1:21">
      <c r="A150" s="15" t="s">
        <v>2809</v>
      </c>
      <c r="B150" s="83">
        <v>4240</v>
      </c>
      <c r="C150" s="83">
        <v>17</v>
      </c>
      <c r="D150" s="83">
        <v>47</v>
      </c>
      <c r="E150" s="83">
        <v>1079</v>
      </c>
      <c r="F150" s="83">
        <v>99</v>
      </c>
      <c r="G150" s="83">
        <v>63</v>
      </c>
      <c r="H150" s="83">
        <v>209</v>
      </c>
      <c r="I150" s="83">
        <v>12</v>
      </c>
      <c r="J150">
        <v>73</v>
      </c>
      <c r="K150" s="83">
        <v>150</v>
      </c>
      <c r="L150" s="83">
        <v>244</v>
      </c>
      <c r="U150" s="83"/>
    </row>
    <row r="151" spans="1:21">
      <c r="A151" s="15" t="s">
        <v>2810</v>
      </c>
      <c r="B151" s="83">
        <v>2.9267620000000001E-2</v>
      </c>
      <c r="C151" s="83">
        <v>1.177285E-2</v>
      </c>
      <c r="D151" s="83">
        <v>7.5465640000000004E-3</v>
      </c>
      <c r="E151" s="83">
        <v>1.713079E-2</v>
      </c>
      <c r="F151" s="83">
        <v>1.037192E-2</v>
      </c>
      <c r="G151" s="83">
        <v>1.011398E-2</v>
      </c>
      <c r="H151" s="83">
        <v>1.032864E-2</v>
      </c>
      <c r="I151" s="83">
        <v>9.6540629999999992E-3</v>
      </c>
      <c r="J151" s="83">
        <v>1.291578E-2</v>
      </c>
      <c r="K151" s="83">
        <v>1.2192150000000001E-2</v>
      </c>
      <c r="L151" s="83">
        <v>1.283873E-2</v>
      </c>
      <c r="U151" s="83"/>
    </row>
    <row r="152" spans="1:21" s="109" customFormat="1">
      <c r="A152" s="109" t="s">
        <v>2812</v>
      </c>
      <c r="C152" s="90" t="s">
        <v>2864</v>
      </c>
      <c r="D152" s="90" t="s">
        <v>2865</v>
      </c>
      <c r="E152" s="109" t="s">
        <v>2866</v>
      </c>
      <c r="F152" s="110" t="s">
        <v>2867</v>
      </c>
      <c r="G152" s="110" t="s">
        <v>2868</v>
      </c>
      <c r="H152" s="110" t="s">
        <v>2869</v>
      </c>
      <c r="I152" s="110" t="s">
        <v>2870</v>
      </c>
      <c r="J152" s="109" t="s">
        <v>2871</v>
      </c>
      <c r="K152" s="90" t="s">
        <v>2872</v>
      </c>
      <c r="L152" s="90" t="s">
        <v>2873</v>
      </c>
      <c r="N152" s="110"/>
      <c r="O152" s="110"/>
      <c r="P152" s="110"/>
      <c r="Q152" s="110"/>
      <c r="R152" s="110"/>
    </row>
    <row r="153" spans="1:21">
      <c r="A153" s="82" t="s">
        <v>2806</v>
      </c>
      <c r="B153" s="83">
        <v>7463</v>
      </c>
      <c r="C153" s="83">
        <v>32</v>
      </c>
      <c r="D153" s="83">
        <v>100</v>
      </c>
      <c r="E153" s="83">
        <v>1796</v>
      </c>
      <c r="F153" s="83">
        <v>155</v>
      </c>
      <c r="G153" s="83">
        <v>115</v>
      </c>
      <c r="H153" s="83">
        <v>467</v>
      </c>
      <c r="I153" s="83">
        <v>29</v>
      </c>
      <c r="J153" s="83">
        <v>141</v>
      </c>
      <c r="K153" s="83">
        <v>266</v>
      </c>
      <c r="L153" s="83">
        <v>415</v>
      </c>
      <c r="N153" s="83"/>
      <c r="P153" s="83"/>
      <c r="Q153" s="83"/>
      <c r="R153" s="83"/>
      <c r="S153" s="83"/>
      <c r="U153" s="83"/>
    </row>
    <row r="154" spans="1:21">
      <c r="A154" s="82" t="s">
        <v>2807</v>
      </c>
      <c r="B154" s="83">
        <v>36</v>
      </c>
      <c r="C154">
        <v>0</v>
      </c>
      <c r="D154">
        <v>1</v>
      </c>
      <c r="E154" s="83">
        <v>16</v>
      </c>
      <c r="F154" s="83">
        <v>0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3</v>
      </c>
    </row>
    <row r="155" spans="1:21">
      <c r="A155" s="82" t="s">
        <v>2808</v>
      </c>
      <c r="B155" s="83" t="s">
        <v>2874</v>
      </c>
      <c r="C155" s="83">
        <v>3.5714290000000002</v>
      </c>
      <c r="D155" s="83">
        <v>2.5714290000000002</v>
      </c>
      <c r="E155" s="83">
        <v>2.0700850000000002</v>
      </c>
      <c r="F155" s="83">
        <v>2.3695650000000001</v>
      </c>
      <c r="G155" s="83">
        <v>5.3888889999999998</v>
      </c>
      <c r="H155" s="83">
        <v>2.5378790000000002</v>
      </c>
      <c r="I155" s="83">
        <v>1.6363639999999999</v>
      </c>
      <c r="J155" s="83">
        <v>2.6153849999999998</v>
      </c>
      <c r="K155" s="83">
        <v>2.0227270000000002</v>
      </c>
      <c r="L155" s="83">
        <v>2.5775860000000002</v>
      </c>
      <c r="N155" s="83"/>
      <c r="P155" s="83"/>
      <c r="Q155" s="83"/>
      <c r="R155" s="83"/>
      <c r="S155" s="83"/>
      <c r="T155" s="83"/>
      <c r="U155" s="83"/>
    </row>
    <row r="156" spans="1:21">
      <c r="A156" s="15" t="s">
        <v>2809</v>
      </c>
      <c r="B156" s="83">
        <v>4311</v>
      </c>
      <c r="C156" s="83">
        <v>20</v>
      </c>
      <c r="D156" s="83">
        <v>46</v>
      </c>
      <c r="E156" s="83">
        <v>1097</v>
      </c>
      <c r="F156" s="83">
        <v>100</v>
      </c>
      <c r="G156" s="83">
        <v>65</v>
      </c>
      <c r="H156" s="83">
        <v>213</v>
      </c>
      <c r="I156" s="83">
        <v>12</v>
      </c>
      <c r="J156" s="83">
        <v>80</v>
      </c>
      <c r="K156" s="83">
        <v>156</v>
      </c>
      <c r="L156" s="83">
        <v>249</v>
      </c>
      <c r="U156" s="83"/>
    </row>
    <row r="157" spans="1:21">
      <c r="A157" s="15" t="s">
        <v>2810</v>
      </c>
      <c r="B157" s="83">
        <v>2.975771E-2</v>
      </c>
      <c r="C157" s="83">
        <v>1.385042E-2</v>
      </c>
      <c r="D157" s="83">
        <v>7.3859989999999999E-3</v>
      </c>
      <c r="E157" s="83">
        <v>1.7416569999999999E-2</v>
      </c>
      <c r="F157" s="83">
        <v>1.047669E-2</v>
      </c>
      <c r="G157" s="83">
        <v>1.0435059999999999E-2</v>
      </c>
      <c r="H157" s="83">
        <v>1.052632E-2</v>
      </c>
      <c r="I157" s="83">
        <v>9.6540629999999992E-3</v>
      </c>
      <c r="J157" s="83">
        <v>1.415428E-2</v>
      </c>
      <c r="K157" s="83">
        <v>1.267983E-2</v>
      </c>
      <c r="L157" s="83">
        <v>1.310182E-2</v>
      </c>
      <c r="U157" s="83"/>
    </row>
    <row r="158" spans="1:21" s="109" customFormat="1">
      <c r="A158" s="109" t="s">
        <v>2813</v>
      </c>
      <c r="C158" s="90" t="s">
        <v>2864</v>
      </c>
      <c r="D158" s="90" t="s">
        <v>2865</v>
      </c>
      <c r="E158" s="109" t="s">
        <v>2866</v>
      </c>
      <c r="F158" s="110" t="s">
        <v>2867</v>
      </c>
      <c r="G158" s="110" t="s">
        <v>2868</v>
      </c>
      <c r="H158" s="110" t="s">
        <v>2869</v>
      </c>
      <c r="I158" s="110" t="s">
        <v>2870</v>
      </c>
      <c r="J158" s="109" t="s">
        <v>2871</v>
      </c>
      <c r="K158" s="90" t="s">
        <v>2872</v>
      </c>
      <c r="L158" s="90" t="s">
        <v>2873</v>
      </c>
      <c r="N158" s="110"/>
      <c r="O158" s="110"/>
      <c r="P158" s="110"/>
      <c r="Q158" s="110"/>
      <c r="R158" s="110"/>
    </row>
    <row r="159" spans="1:21">
      <c r="A159" s="82" t="s">
        <v>2806</v>
      </c>
      <c r="B159" s="83">
        <v>7812</v>
      </c>
      <c r="C159" s="83">
        <v>35</v>
      </c>
      <c r="D159" s="83">
        <v>103</v>
      </c>
      <c r="E159" s="83">
        <v>1882</v>
      </c>
      <c r="F159" s="83">
        <v>164</v>
      </c>
      <c r="G159" s="83">
        <v>128</v>
      </c>
      <c r="H159" s="83">
        <v>454</v>
      </c>
      <c r="I159" s="83">
        <v>28</v>
      </c>
      <c r="J159" s="83">
        <v>142</v>
      </c>
      <c r="K159">
        <v>292</v>
      </c>
      <c r="L159" s="83">
        <v>430</v>
      </c>
      <c r="N159" s="83"/>
      <c r="P159" s="83"/>
      <c r="Q159" s="83"/>
      <c r="R159" s="83"/>
      <c r="S159" s="83"/>
      <c r="U159" s="83"/>
    </row>
    <row r="160" spans="1:21">
      <c r="A160" s="82" t="s">
        <v>2807</v>
      </c>
      <c r="B160" s="83">
        <v>38</v>
      </c>
      <c r="C160">
        <v>0</v>
      </c>
      <c r="D160">
        <v>1</v>
      </c>
      <c r="E160" s="83">
        <v>14</v>
      </c>
      <c r="F160" s="83">
        <v>1</v>
      </c>
      <c r="G160">
        <v>0</v>
      </c>
      <c r="H160">
        <v>0</v>
      </c>
      <c r="I160">
        <v>0</v>
      </c>
      <c r="J160">
        <v>0</v>
      </c>
      <c r="K160">
        <v>3</v>
      </c>
      <c r="L160">
        <v>4</v>
      </c>
    </row>
    <row r="161" spans="1:21">
      <c r="A161" s="82" t="s">
        <v>2808</v>
      </c>
      <c r="B161" s="83" t="s">
        <v>2874</v>
      </c>
      <c r="C161" s="83">
        <v>2.5</v>
      </c>
      <c r="D161" s="83">
        <v>2.0294120000000002</v>
      </c>
      <c r="E161" s="83">
        <v>2.2006800000000002</v>
      </c>
      <c r="F161" s="83">
        <v>2.0943399999999999</v>
      </c>
      <c r="G161" s="85">
        <v>3.5714290000000002</v>
      </c>
      <c r="H161" s="83">
        <v>2.5748030000000002</v>
      </c>
      <c r="I161" s="83">
        <v>1.545455</v>
      </c>
      <c r="J161" s="83">
        <v>2.9444439999999998</v>
      </c>
      <c r="K161" s="83">
        <v>1.891089</v>
      </c>
      <c r="L161" s="83">
        <v>2.6440679999999999</v>
      </c>
      <c r="N161" s="83"/>
      <c r="P161" s="83"/>
      <c r="Q161" s="83"/>
      <c r="R161" s="83"/>
      <c r="S161" s="83"/>
      <c r="T161" s="83"/>
      <c r="U161" s="83"/>
    </row>
    <row r="162" spans="1:21">
      <c r="A162" s="15" t="s">
        <v>2809</v>
      </c>
      <c r="B162" s="83">
        <v>4304</v>
      </c>
      <c r="C162" s="83">
        <v>17</v>
      </c>
      <c r="D162" s="83">
        <v>49</v>
      </c>
      <c r="E162" s="83">
        <v>1101</v>
      </c>
      <c r="F162">
        <v>99</v>
      </c>
      <c r="G162" s="83">
        <v>66</v>
      </c>
      <c r="H162" s="83">
        <v>213</v>
      </c>
      <c r="I162" s="83">
        <v>12</v>
      </c>
      <c r="J162" s="83">
        <v>75</v>
      </c>
      <c r="K162" s="83">
        <v>156</v>
      </c>
      <c r="L162" s="83">
        <v>249</v>
      </c>
      <c r="U162" s="83"/>
    </row>
    <row r="163" spans="1:21">
      <c r="A163" s="15" t="s">
        <v>2810</v>
      </c>
      <c r="B163" s="83">
        <v>2.9709389999999999E-2</v>
      </c>
      <c r="C163" s="83">
        <v>1.177285E-2</v>
      </c>
      <c r="D163" s="83">
        <v>7.8676939999999997E-3</v>
      </c>
      <c r="E163" s="83">
        <v>1.748007E-2</v>
      </c>
      <c r="F163" s="83">
        <v>1.037192E-2</v>
      </c>
      <c r="G163" s="83">
        <v>1.05956E-2</v>
      </c>
      <c r="H163" s="83">
        <v>1.052632E-2</v>
      </c>
      <c r="I163" s="83">
        <v>9.6540629999999992E-3</v>
      </c>
      <c r="J163">
        <v>1.3269639999999999E-2</v>
      </c>
      <c r="K163" s="83">
        <v>1.267983E-2</v>
      </c>
      <c r="L163" s="83">
        <v>1.310182E-2</v>
      </c>
      <c r="U163" s="83"/>
    </row>
    <row r="164" spans="1:21" s="109" customFormat="1">
      <c r="A164" s="109" t="s">
        <v>2814</v>
      </c>
      <c r="C164" s="90" t="s">
        <v>2864</v>
      </c>
      <c r="D164" s="90" t="s">
        <v>2865</v>
      </c>
      <c r="E164" s="109" t="s">
        <v>2866</v>
      </c>
      <c r="F164" s="110" t="s">
        <v>2867</v>
      </c>
      <c r="G164" s="110" t="s">
        <v>2868</v>
      </c>
      <c r="H164" s="110" t="s">
        <v>2869</v>
      </c>
      <c r="I164" s="110" t="s">
        <v>2870</v>
      </c>
      <c r="J164" s="109" t="s">
        <v>2871</v>
      </c>
      <c r="K164" s="90" t="s">
        <v>2872</v>
      </c>
      <c r="L164" s="90" t="s">
        <v>2873</v>
      </c>
      <c r="N164" s="110"/>
      <c r="O164" s="110"/>
      <c r="P164" s="110"/>
      <c r="Q164" s="110"/>
      <c r="R164" s="110"/>
    </row>
    <row r="165" spans="1:21">
      <c r="A165" s="82" t="s">
        <v>2806</v>
      </c>
      <c r="B165" s="83">
        <v>7091</v>
      </c>
      <c r="C165" s="83">
        <v>34</v>
      </c>
      <c r="D165" s="83">
        <v>92</v>
      </c>
      <c r="E165" s="83">
        <v>1639</v>
      </c>
      <c r="F165" s="83">
        <v>159</v>
      </c>
      <c r="G165" s="83">
        <v>111</v>
      </c>
      <c r="H165" s="83">
        <v>428</v>
      </c>
      <c r="I165">
        <v>29</v>
      </c>
      <c r="J165" s="83">
        <v>133</v>
      </c>
      <c r="K165" s="83">
        <v>240</v>
      </c>
      <c r="L165" s="83">
        <v>401</v>
      </c>
      <c r="N165" s="83"/>
      <c r="P165" s="83"/>
      <c r="Q165" s="83"/>
      <c r="R165" s="83"/>
      <c r="S165" s="83"/>
      <c r="U165" s="83"/>
    </row>
    <row r="166" spans="1:21">
      <c r="A166" s="82" t="s">
        <v>2807</v>
      </c>
      <c r="B166" s="83">
        <v>34</v>
      </c>
      <c r="C166">
        <v>1</v>
      </c>
      <c r="D166">
        <v>0</v>
      </c>
      <c r="E166" s="83">
        <v>15</v>
      </c>
      <c r="F166" s="83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3</v>
      </c>
    </row>
    <row r="167" spans="1:21">
      <c r="A167" s="82" t="s">
        <v>2808</v>
      </c>
      <c r="B167" s="83" t="s">
        <v>2874</v>
      </c>
      <c r="C167" s="83">
        <v>2.7777780000000001</v>
      </c>
      <c r="D167" s="83">
        <v>3</v>
      </c>
      <c r="E167" s="83">
        <v>2.1398470000000001</v>
      </c>
      <c r="F167" s="83">
        <v>2.6136360000000001</v>
      </c>
      <c r="G167" s="83">
        <v>3.8260869999999998</v>
      </c>
      <c r="H167" s="83">
        <v>2.3968250000000002</v>
      </c>
      <c r="I167" s="83">
        <v>1.6363639999999999</v>
      </c>
      <c r="J167" s="83">
        <v>2.9117649999999999</v>
      </c>
      <c r="K167" s="83">
        <v>2.0769229999999999</v>
      </c>
      <c r="L167" s="83">
        <v>2.6454550000000001</v>
      </c>
      <c r="N167" s="83"/>
      <c r="P167" s="83"/>
      <c r="Q167" s="83"/>
      <c r="R167" s="83"/>
      <c r="S167" s="83"/>
      <c r="T167" s="83"/>
      <c r="U167" s="83"/>
    </row>
    <row r="168" spans="1:21">
      <c r="A168" s="15" t="s">
        <v>2809</v>
      </c>
      <c r="B168" s="83">
        <v>4348</v>
      </c>
      <c r="C168" s="83">
        <v>19</v>
      </c>
      <c r="D168" s="83">
        <v>48</v>
      </c>
      <c r="E168" s="83">
        <v>1123</v>
      </c>
      <c r="F168">
        <v>100</v>
      </c>
      <c r="G168" s="83">
        <v>67</v>
      </c>
      <c r="H168" s="83">
        <v>214</v>
      </c>
      <c r="I168" s="83">
        <v>12</v>
      </c>
      <c r="J168">
        <v>81</v>
      </c>
      <c r="K168" s="83">
        <v>158</v>
      </c>
      <c r="L168" s="83">
        <v>249</v>
      </c>
      <c r="U168" s="83"/>
    </row>
    <row r="169" spans="1:21">
      <c r="A169" s="15" t="s">
        <v>2810</v>
      </c>
      <c r="B169" s="83">
        <v>3.0013120000000001E-2</v>
      </c>
      <c r="C169" s="83">
        <v>1.315789E-2</v>
      </c>
      <c r="D169" s="83">
        <v>7.7071290000000001E-3</v>
      </c>
      <c r="E169" s="83">
        <v>1.7829359999999999E-2</v>
      </c>
      <c r="F169">
        <v>1.047669E-2</v>
      </c>
      <c r="G169" s="83">
        <v>1.0756140000000001E-2</v>
      </c>
      <c r="H169" s="83">
        <v>1.057574E-2</v>
      </c>
      <c r="I169" s="83">
        <v>9.6540629999999992E-3</v>
      </c>
      <c r="J169" s="83">
        <v>1.433121E-2</v>
      </c>
      <c r="K169" s="83">
        <v>1.28424E-2</v>
      </c>
      <c r="L169" s="83">
        <v>1.310182E-2</v>
      </c>
      <c r="U169" s="83"/>
    </row>
    <row r="170" spans="1:21" s="109" customFormat="1">
      <c r="A170" s="109" t="s">
        <v>2815</v>
      </c>
      <c r="C170" s="90" t="s">
        <v>2864</v>
      </c>
      <c r="D170" s="90" t="s">
        <v>2865</v>
      </c>
      <c r="E170" s="109" t="s">
        <v>2866</v>
      </c>
      <c r="F170" s="110" t="s">
        <v>2867</v>
      </c>
      <c r="G170" s="110" t="s">
        <v>2868</v>
      </c>
      <c r="H170" s="110" t="s">
        <v>2869</v>
      </c>
      <c r="I170" s="110" t="s">
        <v>2870</v>
      </c>
      <c r="J170" s="109" t="s">
        <v>2871</v>
      </c>
      <c r="K170" s="90" t="s">
        <v>2872</v>
      </c>
      <c r="L170" s="90" t="s">
        <v>2873</v>
      </c>
      <c r="N170" s="110"/>
      <c r="O170" s="110"/>
      <c r="P170" s="110"/>
      <c r="Q170" s="110"/>
      <c r="R170" s="110"/>
    </row>
    <row r="171" spans="1:21">
      <c r="A171" s="82" t="s">
        <v>2806</v>
      </c>
      <c r="B171" s="83">
        <v>7033</v>
      </c>
      <c r="C171" s="83">
        <v>31</v>
      </c>
      <c r="D171" s="83">
        <v>97</v>
      </c>
      <c r="E171" s="83">
        <v>1665</v>
      </c>
      <c r="F171" s="83">
        <v>154</v>
      </c>
      <c r="G171" s="83">
        <v>120</v>
      </c>
      <c r="H171" s="83">
        <v>402</v>
      </c>
      <c r="I171" s="83">
        <v>23</v>
      </c>
      <c r="J171" s="83">
        <v>139</v>
      </c>
      <c r="K171" s="83">
        <v>244</v>
      </c>
      <c r="L171" s="83">
        <v>387</v>
      </c>
      <c r="N171" s="83"/>
      <c r="P171" s="83"/>
      <c r="Q171" s="83"/>
      <c r="R171" s="83"/>
      <c r="S171" s="83"/>
      <c r="U171" s="83"/>
    </row>
    <row r="172" spans="1:21">
      <c r="A172" s="82" t="s">
        <v>2807</v>
      </c>
      <c r="B172" s="83">
        <v>31</v>
      </c>
      <c r="C172">
        <v>0</v>
      </c>
      <c r="D172">
        <v>0</v>
      </c>
      <c r="E172" s="83">
        <v>12</v>
      </c>
      <c r="F172" s="83">
        <v>0</v>
      </c>
      <c r="G172">
        <v>0</v>
      </c>
      <c r="H172">
        <v>0</v>
      </c>
      <c r="I172">
        <v>0</v>
      </c>
      <c r="J172">
        <v>1</v>
      </c>
      <c r="K172">
        <v>2</v>
      </c>
      <c r="L172">
        <v>4</v>
      </c>
    </row>
    <row r="173" spans="1:21">
      <c r="A173" s="82" t="s">
        <v>2808</v>
      </c>
      <c r="B173" s="83" t="s">
        <v>2874</v>
      </c>
      <c r="C173" s="83">
        <v>2.875</v>
      </c>
      <c r="D173" s="83">
        <v>3.4090910000000001</v>
      </c>
      <c r="E173" s="83">
        <v>2.0606620000000002</v>
      </c>
      <c r="F173" s="83">
        <v>2.4222220000000001</v>
      </c>
      <c r="G173" s="83">
        <v>3.8</v>
      </c>
      <c r="H173" s="83">
        <v>2.2682929999999999</v>
      </c>
      <c r="I173" s="83">
        <v>1.875</v>
      </c>
      <c r="J173" s="83">
        <v>2.7567569999999999</v>
      </c>
      <c r="K173" s="83">
        <v>1.8372090000000001</v>
      </c>
      <c r="L173" s="83">
        <v>2.616822</v>
      </c>
      <c r="N173" s="83"/>
      <c r="P173" s="83"/>
      <c r="Q173" s="83"/>
      <c r="R173" s="83"/>
      <c r="S173" s="83"/>
      <c r="T173" s="83"/>
      <c r="U173" s="83"/>
    </row>
    <row r="174" spans="1:21">
      <c r="A174" s="15" t="s">
        <v>2809</v>
      </c>
      <c r="B174" s="83">
        <v>4356</v>
      </c>
      <c r="C174" s="83">
        <v>19</v>
      </c>
      <c r="D174" s="83">
        <v>50</v>
      </c>
      <c r="E174" s="83">
        <v>1120</v>
      </c>
      <c r="F174">
        <v>99</v>
      </c>
      <c r="G174" s="83">
        <v>70</v>
      </c>
      <c r="H174" s="83">
        <v>214</v>
      </c>
      <c r="I174" s="83">
        <v>12</v>
      </c>
      <c r="J174">
        <v>80</v>
      </c>
      <c r="K174" s="83">
        <v>156</v>
      </c>
      <c r="L174" s="83">
        <v>255</v>
      </c>
      <c r="U174" s="83"/>
    </row>
    <row r="175" spans="1:21">
      <c r="A175" s="15" t="s">
        <v>2810</v>
      </c>
      <c r="B175" s="83">
        <v>3.0068339999999999E-2</v>
      </c>
      <c r="C175" s="83">
        <v>1.315789E-2</v>
      </c>
      <c r="D175" s="83">
        <v>8.0282589999999994E-3</v>
      </c>
      <c r="E175" s="83">
        <v>1.7781729999999999E-2</v>
      </c>
      <c r="F175">
        <v>1.037192E-2</v>
      </c>
      <c r="G175" s="83">
        <v>1.1237759999999999E-2</v>
      </c>
      <c r="H175" s="83">
        <v>1.057574E-2</v>
      </c>
      <c r="I175" s="83">
        <v>9.6540629999999992E-3</v>
      </c>
      <c r="J175" s="83">
        <v>1.415428E-2</v>
      </c>
      <c r="K175" s="83">
        <v>1.267983E-2</v>
      </c>
      <c r="L175" s="83">
        <v>1.341752E-2</v>
      </c>
      <c r="U175" s="83"/>
    </row>
    <row r="176" spans="1:21" s="100" customFormat="1">
      <c r="A176" s="111" t="s">
        <v>2875</v>
      </c>
      <c r="D176" s="101" t="s">
        <v>4</v>
      </c>
      <c r="E176" s="101"/>
      <c r="F176" s="101" t="s">
        <v>9</v>
      </c>
      <c r="H176" s="101" t="s">
        <v>15</v>
      </c>
      <c r="I176" s="101"/>
      <c r="J176" s="101" t="s">
        <v>12</v>
      </c>
      <c r="K176" s="101"/>
      <c r="L176" s="101" t="s">
        <v>1010</v>
      </c>
      <c r="N176" s="101"/>
      <c r="O176" s="101"/>
    </row>
    <row r="177" spans="1:16">
      <c r="A177" s="93" t="s">
        <v>2876</v>
      </c>
      <c r="B177" s="83">
        <v>293.23469999999998</v>
      </c>
      <c r="D177" s="83">
        <v>327.64519999999999</v>
      </c>
      <c r="F177" s="83">
        <v>297.84629999999999</v>
      </c>
      <c r="G177" s="93"/>
      <c r="H177" s="83">
        <v>262.45639999999997</v>
      </c>
      <c r="J177" s="83">
        <v>279.1848</v>
      </c>
      <c r="L177" s="83">
        <v>289.18579999999997</v>
      </c>
      <c r="M177" s="93"/>
      <c r="P177" s="93"/>
    </row>
    <row r="178" spans="1:16">
      <c r="A178" s="93" t="s">
        <v>2877</v>
      </c>
      <c r="B178" s="83">
        <v>1.0008840000000001</v>
      </c>
      <c r="D178" s="83">
        <v>1.0034620000000001</v>
      </c>
      <c r="F178" s="83">
        <v>1.006294</v>
      </c>
      <c r="G178" s="93"/>
      <c r="H178" s="83">
        <v>1.00397</v>
      </c>
      <c r="J178" s="112">
        <v>1.004084</v>
      </c>
      <c r="L178" s="83">
        <v>1.005028</v>
      </c>
      <c r="M178" s="93"/>
      <c r="P178" s="93"/>
    </row>
    <row r="179" spans="1:16">
      <c r="A179" s="93" t="s">
        <v>2309</v>
      </c>
      <c r="B179" s="83">
        <v>297.32400000000001</v>
      </c>
      <c r="C179">
        <f>'chr1'!B179/'chr1'!B140</f>
        <v>2.0523503831020918E-3</v>
      </c>
      <c r="D179" s="83">
        <v>343.77089999999998</v>
      </c>
      <c r="E179">
        <f>'chr1'!D179/'chr1'!B140</f>
        <v>2.3729612756264234E-3</v>
      </c>
      <c r="F179" s="83">
        <v>327.2328</v>
      </c>
      <c r="G179" s="112">
        <f>'chr1'!F179/'chr1'!B140</f>
        <v>2.258803064816732E-3</v>
      </c>
      <c r="H179">
        <v>280.99470000000002</v>
      </c>
      <c r="I179">
        <f>'chr1'!H179/'chr1'!B140</f>
        <v>1.9396334644854009E-3</v>
      </c>
      <c r="J179" s="83">
        <v>298.26560000000001</v>
      </c>
      <c r="K179">
        <f>'chr1'!J179/'chr1'!B140</f>
        <v>2.0588500034513704E-3</v>
      </c>
      <c r="L179" s="83">
        <v>312.70890000000003</v>
      </c>
      <c r="M179" s="112">
        <f>'chr1'!L179/'chr1'!B140</f>
        <v>2.1585483536964178E-3</v>
      </c>
      <c r="P179" s="93"/>
    </row>
    <row r="180" spans="1:16">
      <c r="A180" s="93" t="s">
        <v>2845</v>
      </c>
      <c r="D180" s="83">
        <v>2.1570999999999999E-3</v>
      </c>
      <c r="F180" s="83">
        <v>1.8637E-3</v>
      </c>
      <c r="G180" s="93"/>
      <c r="H180" s="83">
        <v>1.6898E-3</v>
      </c>
      <c r="J180" s="83">
        <v>1.8021000000000001E-3</v>
      </c>
      <c r="L180" s="83">
        <v>1.8422E-3</v>
      </c>
      <c r="M180" s="93"/>
      <c r="P180" s="93"/>
    </row>
    <row r="181" spans="1:16" s="81" customFormat="1">
      <c r="A181" s="79" t="s">
        <v>2878</v>
      </c>
      <c r="D181" s="101" t="s">
        <v>4</v>
      </c>
      <c r="E181" s="101"/>
      <c r="F181" s="101" t="s">
        <v>9</v>
      </c>
      <c r="G181" s="100"/>
      <c r="H181" s="101" t="s">
        <v>15</v>
      </c>
      <c r="I181" s="101"/>
      <c r="J181" s="101" t="s">
        <v>12</v>
      </c>
      <c r="K181" s="101"/>
      <c r="L181" s="101" t="s">
        <v>1010</v>
      </c>
      <c r="M181" s="100"/>
      <c r="N181" s="101"/>
      <c r="O181" s="101"/>
      <c r="P181" s="100"/>
    </row>
    <row r="182" spans="1:16">
      <c r="A182" s="15" t="s">
        <v>2818</v>
      </c>
      <c r="B182" s="83">
        <v>-2.215433</v>
      </c>
      <c r="C182" s="85"/>
      <c r="D182" s="83">
        <v>-2.0863999999999998</v>
      </c>
      <c r="F182" s="83">
        <v>-2.1547710000000002</v>
      </c>
      <c r="G182" s="85"/>
      <c r="H182" s="83">
        <v>-2.1930879999999999</v>
      </c>
      <c r="I182" s="85"/>
      <c r="J182" s="83">
        <v>-2.1930879999999999</v>
      </c>
      <c r="L182">
        <v>-2.077817</v>
      </c>
      <c r="M182" s="15"/>
      <c r="N182" s="85"/>
      <c r="O182" s="85"/>
      <c r="P182" s="15"/>
    </row>
    <row r="183" spans="1:16">
      <c r="A183" s="15" t="s">
        <v>2829</v>
      </c>
      <c r="B183" s="83">
        <v>12899</v>
      </c>
      <c r="C183" s="113"/>
      <c r="D183" s="83">
        <v>8676</v>
      </c>
      <c r="F183" s="83">
        <v>7338</v>
      </c>
      <c r="G183" s="85"/>
      <c r="H183" s="83">
        <v>7674</v>
      </c>
      <c r="I183" s="85"/>
      <c r="J183" s="83">
        <v>7674</v>
      </c>
      <c r="L183" s="83">
        <v>6923</v>
      </c>
      <c r="M183" s="15"/>
      <c r="N183" s="85"/>
      <c r="O183" s="85"/>
      <c r="P183" s="15"/>
    </row>
    <row r="184" spans="1:16">
      <c r="A184" s="83" t="s">
        <v>2822</v>
      </c>
      <c r="B184" s="83">
        <v>1.129818E-2</v>
      </c>
      <c r="C184" s="113"/>
      <c r="D184" s="83">
        <v>1.873437E-2</v>
      </c>
      <c r="F184" s="83">
        <v>2.0053419999999999E-2</v>
      </c>
      <c r="G184" s="85"/>
      <c r="H184" s="83">
        <v>1.6917970000000001E-2</v>
      </c>
      <c r="I184" s="85"/>
      <c r="J184" s="83">
        <v>1.6917970000000001E-2</v>
      </c>
      <c r="L184" s="83">
        <v>2.0699869999999999E-2</v>
      </c>
      <c r="M184" s="15"/>
      <c r="N184" s="85"/>
      <c r="O184" s="85"/>
      <c r="P184" s="15"/>
    </row>
    <row r="185" spans="1:16">
      <c r="A185" s="15" t="s">
        <v>2830</v>
      </c>
      <c r="B185" s="83">
        <v>-5.3284770000000004</v>
      </c>
      <c r="C185" s="113"/>
      <c r="D185" s="83">
        <v>-2.0784820000000002</v>
      </c>
      <c r="F185" s="83">
        <v>-1.606824</v>
      </c>
      <c r="G185" s="85"/>
      <c r="H185">
        <v>-2.299633</v>
      </c>
      <c r="I185" s="85"/>
      <c r="J185" s="83">
        <v>-2.299633</v>
      </c>
      <c r="L185">
        <v>-1.52559</v>
      </c>
      <c r="M185" s="15"/>
      <c r="N185" s="85"/>
      <c r="O185" s="85"/>
      <c r="P185" s="15"/>
    </row>
    <row r="186" spans="1:16">
      <c r="A186" s="15" t="s">
        <v>2831</v>
      </c>
      <c r="B186" s="83">
        <v>-11.25122</v>
      </c>
      <c r="C186" s="113"/>
      <c r="D186" s="83">
        <v>-1.448172</v>
      </c>
      <c r="F186" s="83">
        <v>-0.2573358</v>
      </c>
      <c r="G186" s="85"/>
      <c r="H186">
        <v>-1.796179</v>
      </c>
      <c r="I186" s="85"/>
      <c r="J186" s="83">
        <v>-1.796179</v>
      </c>
      <c r="L186" s="83">
        <v>-0.15286730000000001</v>
      </c>
      <c r="M186" s="15"/>
      <c r="N186" s="85"/>
      <c r="O186" s="85"/>
      <c r="P186" s="15"/>
    </row>
    <row r="187" spans="1:16" ht="28">
      <c r="A187" s="83" t="s">
        <v>2832</v>
      </c>
      <c r="B187" s="83">
        <v>293.23469999999998</v>
      </c>
      <c r="C187" s="113">
        <f>'chr1'!B187/'chr1'!B140</f>
        <v>2.0241230068337129E-3</v>
      </c>
      <c r="D187" s="83">
        <v>327.64519999999999</v>
      </c>
      <c r="E187">
        <f>'chr1'!D187/'chr1'!B140</f>
        <v>2.2616497549527164E-3</v>
      </c>
      <c r="F187" s="83">
        <v>297.84629999999999</v>
      </c>
      <c r="G187" s="85">
        <f>'chr1'!F187/'chr1'!B140</f>
        <v>2.0559556844067092E-3</v>
      </c>
      <c r="H187">
        <v>262.45639999999997</v>
      </c>
      <c r="I187" s="85">
        <f>'chr1'!H187/'chr1'!B140</f>
        <v>1.8116683923517635E-3</v>
      </c>
      <c r="J187" s="83">
        <v>262.45639999999997</v>
      </c>
      <c r="K187">
        <f>'chr1'!J187/'chr1'!B140</f>
        <v>1.8116683923517635E-3</v>
      </c>
      <c r="L187" s="83">
        <v>289.18579999999997</v>
      </c>
      <c r="M187" s="15">
        <f>'chr1'!L187/'chr1'!B140</f>
        <v>1.9961745012770067E-3</v>
      </c>
      <c r="N187" s="85"/>
      <c r="O187" s="85"/>
      <c r="P187" s="15"/>
    </row>
    <row r="188" spans="1:16" ht="28">
      <c r="A188" s="83" t="s">
        <v>2833</v>
      </c>
      <c r="B188" s="83">
        <v>1467.7159999999999</v>
      </c>
      <c r="C188" s="113">
        <f>'chr1'!B188/'chr1'!B140</f>
        <v>1.0131262511216953E-2</v>
      </c>
      <c r="D188" s="83">
        <v>1159.7139999999999</v>
      </c>
      <c r="E188">
        <f>'chr1'!D188/'chr1'!B140</f>
        <v>8.0052046662525012E-3</v>
      </c>
      <c r="F188" s="83">
        <v>1061.355</v>
      </c>
      <c r="G188" s="85">
        <f>'chr1'!F188/'chr1'!B140</f>
        <v>7.3262580244357013E-3</v>
      </c>
      <c r="H188" s="83">
        <v>1042.655</v>
      </c>
      <c r="I188" s="85">
        <f>'chr1'!H188/'chr1'!B140</f>
        <v>7.1971767791813345E-3</v>
      </c>
      <c r="J188" s="83">
        <v>1042.655</v>
      </c>
      <c r="K188">
        <f>'chr1'!J188/'chr1'!B140</f>
        <v>7.1971767791813345E-3</v>
      </c>
      <c r="L188" s="83">
        <v>969.24720000000002</v>
      </c>
      <c r="M188" s="83">
        <f>'chr1'!L188/'chr1'!B140</f>
        <v>6.6904617933319531E-3</v>
      </c>
      <c r="N188" s="85"/>
      <c r="O188" s="85"/>
      <c r="P188" s="83"/>
    </row>
    <row r="189" spans="1:16">
      <c r="A189" t="s">
        <v>2879</v>
      </c>
      <c r="B189" s="83"/>
      <c r="C189" s="113"/>
      <c r="D189" s="83"/>
      <c r="G189" s="85"/>
      <c r="I189" s="85"/>
      <c r="J189" s="83"/>
      <c r="M189" s="83"/>
      <c r="N189" s="85"/>
      <c r="O189" s="85"/>
      <c r="P189" s="83"/>
    </row>
    <row r="190" spans="1:16">
      <c r="A190" s="46" t="s">
        <v>2834</v>
      </c>
      <c r="B190" s="83">
        <v>2.5328159999999998E-7</v>
      </c>
      <c r="C190" s="112"/>
      <c r="D190" s="83">
        <v>2.0013000000000001E-7</v>
      </c>
      <c r="F190" s="83">
        <v>1.8315649999999999E-7</v>
      </c>
      <c r="H190" s="114">
        <v>1.7992950000000001E-7</v>
      </c>
      <c r="I190" s="85"/>
      <c r="J190" s="83">
        <v>1.6393969999999999E-7</v>
      </c>
      <c r="L190" s="83">
        <v>1.6726149999999999E-7</v>
      </c>
      <c r="M190" s="83"/>
      <c r="N190" s="85"/>
      <c r="O190" s="85"/>
      <c r="P190" s="83"/>
    </row>
    <row r="191" spans="1:16">
      <c r="A191" s="46" t="s">
        <v>2828</v>
      </c>
      <c r="B191" s="83"/>
      <c r="C191" s="113"/>
      <c r="D191" s="83"/>
      <c r="E191" s="85"/>
      <c r="G191" s="83"/>
      <c r="I191" s="85"/>
      <c r="J191" s="83"/>
      <c r="M191" s="83"/>
      <c r="N191" s="85"/>
      <c r="O191" s="85"/>
      <c r="P191" s="83"/>
    </row>
    <row r="192" spans="1:16" s="81" customFormat="1">
      <c r="A192" s="78" t="s">
        <v>2880</v>
      </c>
      <c r="B192" s="79"/>
      <c r="C192" s="92"/>
      <c r="D192" s="80"/>
      <c r="E192" s="79" t="s">
        <v>2817</v>
      </c>
      <c r="F192" s="79"/>
      <c r="H192" s="79"/>
      <c r="J192" s="79"/>
      <c r="N192" s="79"/>
      <c r="O192" s="79"/>
    </row>
    <row r="193" spans="1:25">
      <c r="A193" t="s">
        <v>2881</v>
      </c>
      <c r="B193" s="85"/>
      <c r="C193" s="113"/>
      <c r="D193" s="93"/>
      <c r="E193" s="85" t="s">
        <v>2778</v>
      </c>
      <c r="F193" t="s">
        <v>2782</v>
      </c>
      <c r="G193" s="85" t="s">
        <v>2783</v>
      </c>
      <c r="H193" t="s">
        <v>2784</v>
      </c>
      <c r="I193" s="85" t="s">
        <v>2785</v>
      </c>
      <c r="J193" t="s">
        <v>2786</v>
      </c>
      <c r="K193" t="s">
        <v>2787</v>
      </c>
      <c r="L193" t="s">
        <v>2788</v>
      </c>
      <c r="M193" t="s">
        <v>2882</v>
      </c>
      <c r="N193" s="85"/>
      <c r="O193" s="85"/>
    </row>
    <row r="194" spans="1:25">
      <c r="A194" t="s">
        <v>2883</v>
      </c>
      <c r="B194" s="85"/>
      <c r="C194" s="113"/>
      <c r="D194" s="93"/>
      <c r="E194">
        <v>1</v>
      </c>
      <c r="F194" s="83">
        <v>33</v>
      </c>
      <c r="G194" s="83">
        <v>67</v>
      </c>
      <c r="H194" s="83">
        <v>10</v>
      </c>
      <c r="I194" s="83">
        <v>15</v>
      </c>
      <c r="J194">
        <f>('chr1'!F194/'chr1'!G194)/('chr1'!H194/'chr1'!I194)</f>
        <v>0.73880597014925375</v>
      </c>
      <c r="K194">
        <f>1-'chr1'!J194</f>
        <v>0.26119402985074625</v>
      </c>
      <c r="L194" s="83">
        <v>0.43426999999999999</v>
      </c>
      <c r="M194" s="83">
        <v>0.62319999999999998</v>
      </c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</row>
    <row r="195" spans="1:25">
      <c r="B195" s="85"/>
      <c r="E195">
        <v>2</v>
      </c>
      <c r="F195" s="83">
        <v>70</v>
      </c>
      <c r="G195" s="83">
        <v>219</v>
      </c>
      <c r="H195" s="83">
        <v>21</v>
      </c>
      <c r="I195" s="83">
        <v>44</v>
      </c>
      <c r="J195">
        <f>('chr1'!F195/'chr1'!G195)/('chr1'!H195/'chr1'!I195)</f>
        <v>0.66971080669710803</v>
      </c>
      <c r="K195">
        <f>1-'chr1'!J195</f>
        <v>0.33028919330289197</v>
      </c>
      <c r="L195" s="83">
        <v>1.8168</v>
      </c>
      <c r="M195" s="83">
        <v>0.22289999999999999</v>
      </c>
      <c r="P195" s="83"/>
      <c r="Q195" s="83"/>
      <c r="R195" s="83"/>
      <c r="S195" s="83"/>
      <c r="T195" s="83"/>
      <c r="U195" s="83"/>
      <c r="V195" s="83"/>
      <c r="W195" s="83"/>
      <c r="X195" s="83"/>
      <c r="Y195" s="83"/>
    </row>
    <row r="196" spans="1:25">
      <c r="A196" t="s">
        <v>2884</v>
      </c>
      <c r="B196" s="85"/>
      <c r="E196">
        <v>3</v>
      </c>
      <c r="F196" s="83">
        <v>74</v>
      </c>
      <c r="G196" s="83">
        <v>2865</v>
      </c>
      <c r="H196" s="83">
        <v>15</v>
      </c>
      <c r="I196" s="83">
        <v>1041</v>
      </c>
      <c r="J196">
        <f>('chr1'!F196/'chr1'!G196)/('chr1'!H196/'chr1'!I196)</f>
        <v>1.7925305410122163</v>
      </c>
      <c r="K196">
        <f>1-'chr1'!J196</f>
        <v>-0.79253054101221632</v>
      </c>
      <c r="L196" s="83">
        <v>4.2953000000000001</v>
      </c>
      <c r="M196" s="115">
        <v>4.3479999999999998E-2</v>
      </c>
      <c r="P196" s="83"/>
      <c r="Q196" s="83"/>
      <c r="R196" s="83"/>
      <c r="S196" s="83"/>
      <c r="T196" s="83"/>
      <c r="U196" s="83"/>
      <c r="V196" s="83"/>
      <c r="W196" s="83"/>
      <c r="X196" s="83"/>
      <c r="Y196" s="83"/>
    </row>
    <row r="197" spans="1:25">
      <c r="A197" t="s">
        <v>2885</v>
      </c>
      <c r="B197" s="85"/>
      <c r="E197">
        <v>4</v>
      </c>
      <c r="F197" s="83">
        <v>19</v>
      </c>
      <c r="G197" s="83">
        <v>307</v>
      </c>
      <c r="H197" s="83">
        <v>6</v>
      </c>
      <c r="I197">
        <v>97</v>
      </c>
      <c r="J197">
        <f>('chr1'!F197/'chr1'!G197)/('chr1'!H197/'chr1'!I197)</f>
        <v>1.000542888165038</v>
      </c>
      <c r="K197">
        <f>1-'chr1'!J197</f>
        <v>-5.4288816503800241E-4</v>
      </c>
      <c r="L197" s="83">
        <v>1.265E-6</v>
      </c>
      <c r="M197" s="83">
        <v>1</v>
      </c>
      <c r="P197" s="83"/>
      <c r="Q197" s="83"/>
      <c r="R197" s="83"/>
      <c r="S197" s="83"/>
      <c r="T197" s="83"/>
      <c r="U197" s="83"/>
      <c r="V197" s="83"/>
      <c r="W197" s="83"/>
      <c r="X197" s="83"/>
      <c r="Y197" s="83"/>
    </row>
    <row r="198" spans="1:25">
      <c r="B198" s="85"/>
      <c r="E198">
        <v>5</v>
      </c>
      <c r="F198" s="83">
        <v>77</v>
      </c>
      <c r="G198" s="83">
        <v>227</v>
      </c>
      <c r="H198">
        <v>21</v>
      </c>
      <c r="I198" s="83">
        <v>58</v>
      </c>
      <c r="J198">
        <f>('chr1'!F198/'chr1'!G198)/('chr1'!H198/'chr1'!I198)</f>
        <v>0.93685756240822327</v>
      </c>
      <c r="K198">
        <f>1-'chr1'!J198</f>
        <v>6.3142437591776734E-2</v>
      </c>
      <c r="L198" s="83">
        <v>5.1732E-2</v>
      </c>
      <c r="M198" s="83">
        <v>0.89159999999999995</v>
      </c>
      <c r="P198" s="83"/>
      <c r="Q198" s="83"/>
      <c r="R198" s="83"/>
      <c r="S198" s="83"/>
      <c r="T198" s="83"/>
      <c r="U198" s="83"/>
      <c r="V198" s="83"/>
      <c r="W198" s="83"/>
      <c r="X198" s="83"/>
      <c r="Y198" s="83"/>
    </row>
    <row r="199" spans="1:25">
      <c r="A199" t="s">
        <v>2886</v>
      </c>
      <c r="B199" s="85"/>
      <c r="E199">
        <v>6</v>
      </c>
      <c r="F199" s="84">
        <v>75</v>
      </c>
      <c r="G199" s="83">
        <v>738</v>
      </c>
      <c r="H199" s="17">
        <v>18</v>
      </c>
      <c r="I199" s="83">
        <v>207</v>
      </c>
      <c r="J199">
        <f>('chr1'!F199/'chr1'!G199)/('chr1'!H199/'chr1'!I199)</f>
        <v>1.1686991869918699</v>
      </c>
      <c r="K199">
        <f>1-'chr1'!J199</f>
        <v>-0.16869918699186992</v>
      </c>
      <c r="L199" s="83">
        <v>0.32425999999999999</v>
      </c>
      <c r="M199" s="83">
        <v>0.60319999999999996</v>
      </c>
      <c r="P199" s="83"/>
      <c r="Q199" s="83"/>
      <c r="R199" s="83"/>
      <c r="S199" s="83"/>
      <c r="T199" s="83"/>
      <c r="U199" s="83"/>
      <c r="V199" s="83"/>
      <c r="W199" s="83"/>
      <c r="X199" s="83"/>
      <c r="Y199" s="83"/>
    </row>
    <row r="200" spans="1:25">
      <c r="A200" t="s">
        <v>2887</v>
      </c>
      <c r="B200" s="85"/>
      <c r="E200">
        <v>7</v>
      </c>
      <c r="F200" s="83">
        <v>8</v>
      </c>
      <c r="G200">
        <v>45</v>
      </c>
      <c r="H200" s="83">
        <v>1</v>
      </c>
      <c r="I200" s="83">
        <v>12</v>
      </c>
      <c r="J200">
        <f>('chr1'!F200/'chr1'!G200)/('chr1'!H200/'chr1'!I200)</f>
        <v>2.1333333333333337</v>
      </c>
      <c r="K200">
        <f>1-'chr1'!J200</f>
        <v>-1.1333333333333337</v>
      </c>
      <c r="L200" s="83">
        <v>0.48568</v>
      </c>
      <c r="M200" s="83">
        <v>0.68069999999999997</v>
      </c>
      <c r="P200" s="84"/>
      <c r="Q200" s="84"/>
      <c r="R200" s="84"/>
      <c r="S200" s="84"/>
      <c r="T200" s="84"/>
      <c r="U200" s="84"/>
      <c r="V200" s="84"/>
      <c r="W200" s="84"/>
      <c r="X200" s="84"/>
      <c r="Y200" s="84"/>
    </row>
    <row r="201" spans="1:25">
      <c r="E201">
        <v>8</v>
      </c>
      <c r="F201" s="83">
        <v>209</v>
      </c>
      <c r="G201" s="83">
        <v>238</v>
      </c>
      <c r="H201" s="83">
        <v>89</v>
      </c>
      <c r="I201">
        <v>71</v>
      </c>
      <c r="J201">
        <f>('chr1'!F201/'chr1'!G201)/('chr1'!H201/'chr1'!I201)</f>
        <v>0.70054763478425075</v>
      </c>
      <c r="K201">
        <f>1-'chr1'!J201</f>
        <v>0.29945236521574925</v>
      </c>
      <c r="L201" s="83">
        <v>3.7082999999999999</v>
      </c>
      <c r="M201" s="83">
        <v>6.8970000000000004E-2</v>
      </c>
      <c r="P201" s="83"/>
      <c r="Q201" s="83"/>
      <c r="R201" s="83"/>
      <c r="S201" s="83"/>
      <c r="T201" s="83"/>
      <c r="U201" s="83"/>
      <c r="V201" s="83"/>
      <c r="W201" s="83"/>
      <c r="X201" s="83"/>
      <c r="Y201" s="83"/>
    </row>
    <row r="202" spans="1:25">
      <c r="E202">
        <v>9</v>
      </c>
      <c r="F202" s="83">
        <v>491</v>
      </c>
      <c r="G202" s="83">
        <v>488</v>
      </c>
      <c r="H202" s="83">
        <v>234</v>
      </c>
      <c r="I202" s="83">
        <v>149</v>
      </c>
      <c r="J202">
        <f>('chr1'!F202/'chr1'!G202)/('chr1'!H202/'chr1'!I202)</f>
        <v>0.64066659660921954</v>
      </c>
      <c r="K202">
        <f>1-'chr1'!J202</f>
        <v>0.35933340339078046</v>
      </c>
      <c r="L202" s="83">
        <v>13.243</v>
      </c>
      <c r="M202" s="115">
        <v>4.9980000000000001E-4</v>
      </c>
      <c r="P202" s="83"/>
      <c r="Q202" s="83"/>
      <c r="R202" s="83"/>
      <c r="S202" s="83"/>
      <c r="T202" s="83"/>
      <c r="U202" s="83"/>
      <c r="V202" s="83"/>
      <c r="W202" s="83"/>
      <c r="X202" s="83"/>
      <c r="Y202" s="83"/>
    </row>
    <row r="203" spans="1:25">
      <c r="E203">
        <v>10</v>
      </c>
      <c r="F203" s="83">
        <v>339</v>
      </c>
      <c r="G203" s="83">
        <v>702</v>
      </c>
      <c r="H203">
        <v>96</v>
      </c>
      <c r="I203" s="83">
        <v>237</v>
      </c>
      <c r="J203">
        <f>('chr1'!F203/'chr1'!G203)/('chr1'!H203/'chr1'!I203)</f>
        <v>1.1921741452991452</v>
      </c>
      <c r="K203">
        <f>1-'chr1'!J203</f>
        <v>-0.19217414529914523</v>
      </c>
      <c r="L203" s="83">
        <v>1.6275999999999999</v>
      </c>
      <c r="M203" s="83">
        <v>0.22889999999999999</v>
      </c>
      <c r="P203" s="83"/>
      <c r="Q203" s="83"/>
      <c r="R203" s="83"/>
      <c r="S203" s="83"/>
      <c r="T203" s="83"/>
      <c r="U203" s="83"/>
      <c r="V203" s="83"/>
      <c r="W203" s="83"/>
      <c r="X203" s="83"/>
      <c r="Y203" s="83"/>
    </row>
    <row r="204" spans="1:25">
      <c r="E204" t="s">
        <v>2847</v>
      </c>
      <c r="F204" s="83">
        <v>1395</v>
      </c>
      <c r="G204" s="83">
        <v>13201</v>
      </c>
      <c r="H204" s="83">
        <v>511</v>
      </c>
      <c r="I204" s="83">
        <v>4110</v>
      </c>
      <c r="J204">
        <f>('chr1'!F204/'chr1'!G204)/('chr1'!H204/'chr1'!I204)</f>
        <v>0.84994005820883822</v>
      </c>
      <c r="K204">
        <f>1-'chr1'!J204</f>
        <v>0.15005994179116178</v>
      </c>
      <c r="L204" s="83">
        <v>8.8482000000000003</v>
      </c>
      <c r="M204" s="115">
        <v>3.4979999999999998E-3</v>
      </c>
      <c r="N204" s="85"/>
      <c r="P204" s="83"/>
      <c r="Q204" s="83"/>
      <c r="R204" s="83"/>
      <c r="S204" s="83"/>
      <c r="T204" s="83"/>
      <c r="U204" s="83"/>
      <c r="V204" s="83"/>
      <c r="W204" s="83"/>
      <c r="X204" s="83"/>
      <c r="Y204" s="83"/>
    </row>
    <row r="205" spans="1:25" s="100" customFormat="1">
      <c r="A205" s="100" t="s">
        <v>2888</v>
      </c>
    </row>
    <row r="206" spans="1:25">
      <c r="A206" s="85" t="s">
        <v>2778</v>
      </c>
      <c r="B206" t="s">
        <v>2782</v>
      </c>
      <c r="C206" s="85" t="s">
        <v>2783</v>
      </c>
      <c r="D206" t="s">
        <v>2784</v>
      </c>
      <c r="E206" s="85" t="s">
        <v>2785</v>
      </c>
      <c r="F206" t="s">
        <v>2786</v>
      </c>
      <c r="G206" t="s">
        <v>2787</v>
      </c>
      <c r="H206" t="s">
        <v>2788</v>
      </c>
      <c r="I206" t="s">
        <v>2791</v>
      </c>
    </row>
    <row r="207" spans="1:25">
      <c r="A207">
        <v>1</v>
      </c>
      <c r="B207" s="83">
        <v>20</v>
      </c>
      <c r="C207" s="83">
        <v>39</v>
      </c>
      <c r="D207" s="83">
        <v>11</v>
      </c>
      <c r="E207" s="83">
        <v>17</v>
      </c>
      <c r="F207">
        <f>('chr1'!B207/'chr1'!C207)/('chr1'!D207/'chr1'!E207)</f>
        <v>0.79254079254079246</v>
      </c>
      <c r="G207">
        <f>1-'chr1'!F207</f>
        <v>0.20745920745920754</v>
      </c>
      <c r="H207" s="83">
        <v>0.24029</v>
      </c>
      <c r="I207" s="83">
        <v>0.64570000000000005</v>
      </c>
    </row>
    <row r="208" spans="1:25">
      <c r="A208">
        <v>2</v>
      </c>
      <c r="B208" s="83">
        <v>55</v>
      </c>
      <c r="C208" s="83">
        <v>131</v>
      </c>
      <c r="D208" s="83">
        <v>21</v>
      </c>
      <c r="E208" s="83">
        <v>47</v>
      </c>
      <c r="F208">
        <f>('chr1'!B208/'chr1'!C208)/('chr1'!D208/'chr1'!E208)</f>
        <v>0.93965830607051981</v>
      </c>
      <c r="G208">
        <f>1-'chr1'!F208</f>
        <v>6.0341693929480189E-2</v>
      </c>
      <c r="H208" s="83">
        <v>4.0906999999999999E-2</v>
      </c>
      <c r="I208" s="83">
        <v>0.87360000000000004</v>
      </c>
    </row>
    <row r="209" spans="1:9">
      <c r="A209">
        <v>3</v>
      </c>
      <c r="B209" s="83">
        <v>45</v>
      </c>
      <c r="C209" s="83">
        <v>2060</v>
      </c>
      <c r="D209" s="83">
        <v>15</v>
      </c>
      <c r="E209" s="83">
        <v>1079</v>
      </c>
      <c r="F209">
        <f>('chr1'!B209/'chr1'!C209)/('chr1'!D209/'chr1'!E209)</f>
        <v>1.571359223300971</v>
      </c>
      <c r="G209">
        <f>1-'chr1'!F209</f>
        <v>-0.571359223300971</v>
      </c>
      <c r="H209" s="83">
        <v>2.2989999999999999</v>
      </c>
      <c r="I209" s="83">
        <v>0.13589999999999999</v>
      </c>
    </row>
    <row r="210" spans="1:9">
      <c r="A210">
        <v>4</v>
      </c>
      <c r="B210" s="83">
        <v>12</v>
      </c>
      <c r="C210" s="83">
        <v>182</v>
      </c>
      <c r="D210">
        <v>6</v>
      </c>
      <c r="E210" s="83">
        <v>99</v>
      </c>
      <c r="F210">
        <f>('chr1'!B210/'chr1'!C210)/('chr1'!D210/'chr1'!E210)</f>
        <v>1.0879120879120878</v>
      </c>
      <c r="G210">
        <f>1-'chr1'!F210</f>
        <v>-8.7912087912087822E-2</v>
      </c>
      <c r="H210" s="83">
        <v>2.6745000000000001E-2</v>
      </c>
      <c r="I210" s="83">
        <v>1</v>
      </c>
    </row>
    <row r="211" spans="1:9">
      <c r="A211">
        <v>5</v>
      </c>
      <c r="B211" s="83">
        <v>41</v>
      </c>
      <c r="C211" s="83">
        <v>134</v>
      </c>
      <c r="D211" s="83">
        <v>24</v>
      </c>
      <c r="E211" s="83">
        <v>63</v>
      </c>
      <c r="F211">
        <f>('chr1'!B211/'chr1'!C211)/('chr1'!D211/'chr1'!E211)</f>
        <v>0.80317164179104483</v>
      </c>
      <c r="G211">
        <f>1-'chr1'!F211</f>
        <v>0.19682835820895517</v>
      </c>
      <c r="H211" s="83">
        <v>0.53847999999999996</v>
      </c>
      <c r="I211" s="83">
        <v>0.55920000000000003</v>
      </c>
    </row>
    <row r="212" spans="1:9">
      <c r="A212">
        <v>6</v>
      </c>
      <c r="B212" s="84">
        <v>41</v>
      </c>
      <c r="C212" s="83">
        <v>530</v>
      </c>
      <c r="D212" s="84">
        <v>18</v>
      </c>
      <c r="E212" s="83">
        <v>209</v>
      </c>
      <c r="F212">
        <f>('chr1'!B212/'chr1'!C212)/('chr1'!D212/'chr1'!E212)</f>
        <v>0.89821802935010475</v>
      </c>
      <c r="G212">
        <f>1-'chr1'!F212</f>
        <v>0.10178197064989525</v>
      </c>
      <c r="H212" s="83">
        <v>0.13313</v>
      </c>
      <c r="I212" s="83">
        <v>0.75760000000000005</v>
      </c>
    </row>
    <row r="213" spans="1:9">
      <c r="A213">
        <v>7</v>
      </c>
      <c r="B213" s="83">
        <v>4</v>
      </c>
      <c r="C213" s="83">
        <v>29</v>
      </c>
      <c r="D213" s="83">
        <v>1</v>
      </c>
      <c r="E213" s="83">
        <v>12</v>
      </c>
      <c r="F213">
        <f>('chr1'!B213/'chr1'!C213)/('chr1'!D213/'chr1'!E213)</f>
        <v>1.6551724137931034</v>
      </c>
      <c r="G213">
        <f>1-'chr1'!F213</f>
        <v>-0.65517241379310343</v>
      </c>
      <c r="H213" s="83">
        <v>0.18881999999999999</v>
      </c>
      <c r="I213">
        <v>1</v>
      </c>
    </row>
    <row r="214" spans="1:9">
      <c r="A214">
        <v>8</v>
      </c>
      <c r="B214" s="83">
        <v>158</v>
      </c>
      <c r="C214" s="83">
        <v>165</v>
      </c>
      <c r="D214" s="83">
        <v>91</v>
      </c>
      <c r="E214" s="83">
        <v>73</v>
      </c>
      <c r="F214">
        <f>('chr1'!B214/'chr1'!C214)/('chr1'!D214/'chr1'!E214)</f>
        <v>0.76816516816516811</v>
      </c>
      <c r="G214">
        <f>1-'chr1'!F214</f>
        <v>0.23183483183483189</v>
      </c>
      <c r="H214" s="83">
        <v>1.8797999999999999</v>
      </c>
      <c r="I214" s="83">
        <v>0.1739</v>
      </c>
    </row>
    <row r="215" spans="1:9">
      <c r="A215">
        <v>9</v>
      </c>
      <c r="B215" s="83">
        <v>397</v>
      </c>
      <c r="C215" s="83">
        <v>336</v>
      </c>
      <c r="D215" s="83">
        <v>243</v>
      </c>
      <c r="E215" s="83">
        <v>150</v>
      </c>
      <c r="F215">
        <f>('chr1'!B215/'chr1'!C215)/('chr1'!D215/'chr1'!E215)</f>
        <v>0.72935038212815984</v>
      </c>
      <c r="G215">
        <f>1-'chr1'!F215</f>
        <v>0.27064961787184016</v>
      </c>
      <c r="H215" s="83">
        <v>6.1367000000000003</v>
      </c>
      <c r="I215" s="115">
        <v>1.099E-2</v>
      </c>
    </row>
    <row r="216" spans="1:9">
      <c r="A216">
        <v>10</v>
      </c>
      <c r="B216" s="83">
        <v>208</v>
      </c>
      <c r="C216" s="83">
        <v>498</v>
      </c>
      <c r="D216" s="83">
        <v>99</v>
      </c>
      <c r="E216">
        <v>244</v>
      </c>
      <c r="F216">
        <f>('chr1'!B216/'chr1'!C216)/('chr1'!D216/'chr1'!E216)</f>
        <v>1.0294105715792461</v>
      </c>
      <c r="G216">
        <f>1-'chr1'!F216</f>
        <v>-2.9410571579246092E-2</v>
      </c>
      <c r="H216" s="83">
        <v>3.9982999999999998E-2</v>
      </c>
      <c r="I216" s="83">
        <v>0.88560000000000005</v>
      </c>
    </row>
    <row r="217" spans="1:9">
      <c r="A217" t="s">
        <v>2847</v>
      </c>
      <c r="B217" s="83">
        <v>981</v>
      </c>
      <c r="C217" s="83">
        <v>8848</v>
      </c>
      <c r="D217" s="83">
        <v>529</v>
      </c>
      <c r="E217" s="83">
        <v>4240</v>
      </c>
      <c r="F217">
        <f>('chr1'!B217/'chr1'!C217)/('chr1'!D217/'chr1'!E217)</f>
        <v>0.88865681947924535</v>
      </c>
      <c r="G217">
        <f>1-'chr1'!F217</f>
        <v>0.11134318052075465</v>
      </c>
      <c r="H217" s="83">
        <v>4.2798999999999996</v>
      </c>
      <c r="I217" s="115">
        <v>3.9480000000000001E-2</v>
      </c>
    </row>
    <row r="218" spans="1:9" s="100" customFormat="1">
      <c r="A218" s="100" t="s">
        <v>2889</v>
      </c>
    </row>
    <row r="219" spans="1:9">
      <c r="A219" s="85" t="s">
        <v>2778</v>
      </c>
      <c r="B219" t="s">
        <v>2782</v>
      </c>
      <c r="C219" s="85" t="s">
        <v>2783</v>
      </c>
      <c r="D219" t="s">
        <v>2784</v>
      </c>
      <c r="E219" s="85" t="s">
        <v>2785</v>
      </c>
      <c r="F219" t="s">
        <v>2786</v>
      </c>
      <c r="G219" t="s">
        <v>2787</v>
      </c>
      <c r="H219" t="s">
        <v>2788</v>
      </c>
      <c r="I219" t="s">
        <v>2791</v>
      </c>
    </row>
    <row r="220" spans="1:9">
      <c r="A220">
        <v>1</v>
      </c>
      <c r="B220">
        <v>19</v>
      </c>
      <c r="C220" s="83">
        <v>32</v>
      </c>
      <c r="D220">
        <v>11</v>
      </c>
      <c r="E220" s="83">
        <v>20</v>
      </c>
      <c r="F220">
        <f>('chr1'!B220/'chr1'!C220)/('chr1'!D220/'chr1'!E220)</f>
        <v>1.0795454545454544</v>
      </c>
      <c r="G220">
        <f>1-'chr1'!F220</f>
        <v>-7.9545454545454364E-2</v>
      </c>
      <c r="H220" s="83">
        <v>2.6065999999999999E-2</v>
      </c>
      <c r="I220">
        <v>1</v>
      </c>
    </row>
    <row r="221" spans="1:9">
      <c r="A221">
        <v>2</v>
      </c>
      <c r="B221" s="83">
        <v>44</v>
      </c>
      <c r="C221" s="83">
        <v>100</v>
      </c>
      <c r="D221">
        <v>21</v>
      </c>
      <c r="E221" s="83">
        <v>46</v>
      </c>
      <c r="F221">
        <f>('chr1'!B221/'chr1'!C221)/('chr1'!D221/'chr1'!E221)</f>
        <v>0.96380952380952389</v>
      </c>
      <c r="G221">
        <f>1-'chr1'!F221</f>
        <v>3.6190476190476106E-2</v>
      </c>
      <c r="H221" s="83">
        <v>1.3311E-2</v>
      </c>
      <c r="I221">
        <v>1</v>
      </c>
    </row>
    <row r="222" spans="1:9">
      <c r="A222">
        <v>3</v>
      </c>
      <c r="B222" s="83">
        <v>35</v>
      </c>
      <c r="C222" s="83">
        <v>1796</v>
      </c>
      <c r="D222">
        <v>15</v>
      </c>
      <c r="E222" s="83">
        <v>1097</v>
      </c>
      <c r="F222">
        <f>('chr1'!B222/'chr1'!C222)/('chr1'!D222/'chr1'!E222)</f>
        <v>1.4252041573867855</v>
      </c>
      <c r="G222">
        <f>1-'chr1'!F222</f>
        <v>-0.42520415738678552</v>
      </c>
      <c r="H222">
        <v>1.3111999999999999</v>
      </c>
      <c r="I222" s="83">
        <v>0.29189999999999999</v>
      </c>
    </row>
    <row r="223" spans="1:9">
      <c r="A223">
        <v>4</v>
      </c>
      <c r="B223">
        <v>8</v>
      </c>
      <c r="C223" s="83">
        <v>155</v>
      </c>
      <c r="D223">
        <v>6</v>
      </c>
      <c r="E223" s="83">
        <v>100</v>
      </c>
      <c r="F223">
        <f>('chr1'!B223/'chr1'!C223)/('chr1'!D223/'chr1'!E223)</f>
        <v>0.86021505376344087</v>
      </c>
      <c r="G223">
        <f>1-'chr1'!F223</f>
        <v>0.13978494623655913</v>
      </c>
      <c r="H223" s="83">
        <v>7.3702000000000004E-2</v>
      </c>
      <c r="I223" s="83">
        <v>1</v>
      </c>
    </row>
    <row r="224" spans="1:9">
      <c r="A224">
        <v>5</v>
      </c>
      <c r="B224">
        <v>38</v>
      </c>
      <c r="C224" s="83">
        <v>115</v>
      </c>
      <c r="D224">
        <v>23</v>
      </c>
      <c r="E224" s="83">
        <v>65</v>
      </c>
      <c r="F224">
        <f>('chr1'!B224/'chr1'!C224)/('chr1'!D224/'chr1'!E224)</f>
        <v>0.93383742911153111</v>
      </c>
      <c r="G224">
        <f>1-'chr1'!F224</f>
        <v>6.6162570888468886E-2</v>
      </c>
      <c r="H224" s="83">
        <v>4.9924999999999997E-2</v>
      </c>
      <c r="I224" s="83">
        <v>0.86909999999999998</v>
      </c>
    </row>
    <row r="225" spans="1:9">
      <c r="A225">
        <v>6</v>
      </c>
      <c r="B225">
        <v>34</v>
      </c>
      <c r="C225" s="83">
        <v>467</v>
      </c>
      <c r="D225">
        <v>18</v>
      </c>
      <c r="E225" s="83">
        <v>213</v>
      </c>
      <c r="F225">
        <f>('chr1'!B225/'chr1'!C225)/('chr1'!D225/'chr1'!E225)</f>
        <v>0.86152748037116345</v>
      </c>
      <c r="G225">
        <f>1-'chr1'!F225</f>
        <v>0.13847251962883655</v>
      </c>
      <c r="H225" s="83">
        <v>0.24235999999999999</v>
      </c>
      <c r="I225" s="83">
        <v>0.63270000000000004</v>
      </c>
    </row>
    <row r="226" spans="1:9">
      <c r="A226">
        <v>7</v>
      </c>
      <c r="B226">
        <v>3</v>
      </c>
      <c r="C226" s="83">
        <v>29</v>
      </c>
      <c r="D226">
        <v>1</v>
      </c>
      <c r="E226" s="83">
        <v>12</v>
      </c>
      <c r="F226">
        <f>('chr1'!B226/'chr1'!C226)/('chr1'!D226/'chr1'!E226)</f>
        <v>1.2413793103448276</v>
      </c>
      <c r="G226">
        <f>1-'chr1'!F226</f>
        <v>-0.24137931034482762</v>
      </c>
      <c r="H226" s="83">
        <v>3.2320000000000002E-2</v>
      </c>
      <c r="I226">
        <v>1</v>
      </c>
    </row>
    <row r="227" spans="1:9">
      <c r="A227">
        <v>8</v>
      </c>
      <c r="B227" s="83">
        <v>139</v>
      </c>
      <c r="C227" s="83">
        <v>141</v>
      </c>
      <c r="D227">
        <v>95</v>
      </c>
      <c r="E227" s="83">
        <v>80</v>
      </c>
      <c r="F227">
        <f>('chr1'!B227/'chr1'!C227)/('chr1'!D227/'chr1'!E227)</f>
        <v>0.83016050765210903</v>
      </c>
      <c r="G227">
        <f>1-'chr1'!F227</f>
        <v>0.16983949234789097</v>
      </c>
      <c r="H227">
        <v>0.92932999999999999</v>
      </c>
      <c r="I227" s="83">
        <v>0.39129999999999998</v>
      </c>
    </row>
    <row r="228" spans="1:9">
      <c r="A228">
        <v>9</v>
      </c>
      <c r="B228" s="83">
        <v>344</v>
      </c>
      <c r="C228" s="83">
        <v>266</v>
      </c>
      <c r="D228" s="83">
        <v>248</v>
      </c>
      <c r="E228" s="83">
        <v>156</v>
      </c>
      <c r="F228">
        <f>('chr1'!B228/'chr1'!C228)/('chr1'!D228/'chr1'!E228)</f>
        <v>0.81348532621877279</v>
      </c>
      <c r="G228">
        <f>1-'chr1'!F228</f>
        <v>0.18651467378122721</v>
      </c>
      <c r="H228" s="83">
        <v>2.4933999999999998</v>
      </c>
      <c r="I228" s="83">
        <v>0.1079</v>
      </c>
    </row>
    <row r="229" spans="1:9">
      <c r="A229">
        <v>10</v>
      </c>
      <c r="B229" s="83">
        <v>190</v>
      </c>
      <c r="C229" s="83">
        <v>415</v>
      </c>
      <c r="D229" s="83">
        <v>100</v>
      </c>
      <c r="E229" s="83">
        <v>249</v>
      </c>
      <c r="F229">
        <f>('chr1'!B229/'chr1'!C229)/('chr1'!D229/'chr1'!E229)</f>
        <v>1.1399999999999999</v>
      </c>
      <c r="G229">
        <f>1-'chr1'!F229</f>
        <v>-0.1399999999999999</v>
      </c>
      <c r="H229" s="83">
        <v>0.79205000000000003</v>
      </c>
      <c r="I229" s="83">
        <v>0.39929999999999999</v>
      </c>
    </row>
    <row r="230" spans="1:9" ht="15">
      <c r="A230" t="s">
        <v>2847</v>
      </c>
      <c r="B230" s="83">
        <v>854</v>
      </c>
      <c r="C230" s="83">
        <v>7463</v>
      </c>
      <c r="D230" s="83">
        <v>538</v>
      </c>
      <c r="E230" s="83">
        <v>4311</v>
      </c>
      <c r="F230">
        <f>('chr1'!B230/'chr1'!C230)/('chr1'!D230/'chr1'!E230)</f>
        <v>0.91693843282373966</v>
      </c>
      <c r="G230">
        <f>1-'chr1'!F230</f>
        <v>8.3061567176260342E-2</v>
      </c>
      <c r="H230" s="94">
        <v>2.2155</v>
      </c>
      <c r="I230" s="116">
        <v>0.1464</v>
      </c>
    </row>
    <row r="231" spans="1:9" s="100" customFormat="1">
      <c r="A231" s="100" t="s">
        <v>2890</v>
      </c>
    </row>
    <row r="232" spans="1:9">
      <c r="A232" s="85" t="s">
        <v>2778</v>
      </c>
      <c r="B232" t="s">
        <v>2782</v>
      </c>
      <c r="C232" s="85" t="s">
        <v>2783</v>
      </c>
      <c r="D232" t="s">
        <v>2784</v>
      </c>
      <c r="E232" s="85" t="s">
        <v>2785</v>
      </c>
      <c r="F232" t="s">
        <v>2786</v>
      </c>
      <c r="G232" t="s">
        <v>2787</v>
      </c>
      <c r="H232" t="s">
        <v>2788</v>
      </c>
      <c r="I232" t="s">
        <v>2791</v>
      </c>
    </row>
    <row r="233" spans="1:9">
      <c r="A233">
        <v>1</v>
      </c>
      <c r="B233">
        <v>23</v>
      </c>
      <c r="C233" s="83">
        <v>35</v>
      </c>
      <c r="D233">
        <v>11</v>
      </c>
      <c r="E233" s="83">
        <v>17</v>
      </c>
      <c r="F233">
        <f>('chr1'!B233/'chr1'!C233)/('chr1'!D233/'chr1'!E233)</f>
        <v>1.0155844155844156</v>
      </c>
      <c r="G233">
        <f>1-'chr1'!F233</f>
        <v>-1.558441558441559E-2</v>
      </c>
      <c r="H233" s="83">
        <v>1.0782999999999999E-3</v>
      </c>
      <c r="I233" s="83">
        <v>1</v>
      </c>
    </row>
    <row r="234" spans="1:9">
      <c r="A234">
        <v>2</v>
      </c>
      <c r="B234">
        <v>41</v>
      </c>
      <c r="C234" s="83">
        <v>103</v>
      </c>
      <c r="D234">
        <v>23</v>
      </c>
      <c r="E234" s="83">
        <v>49</v>
      </c>
      <c r="F234">
        <f>('chr1'!B234/'chr1'!C234)/('chr1'!D234/'chr1'!E234)</f>
        <v>0.84803714647530593</v>
      </c>
      <c r="G234">
        <f>1-'chr1'!F234</f>
        <v>0.15196285352469407</v>
      </c>
      <c r="H234" s="83">
        <v>0.27755000000000002</v>
      </c>
      <c r="I234" s="83">
        <v>0.64270000000000005</v>
      </c>
    </row>
    <row r="235" spans="1:9">
      <c r="A235">
        <v>3</v>
      </c>
      <c r="B235">
        <v>34</v>
      </c>
      <c r="C235" s="83">
        <v>1882</v>
      </c>
      <c r="D235">
        <v>16</v>
      </c>
      <c r="E235" s="83">
        <v>1101</v>
      </c>
      <c r="F235">
        <f>('chr1'!B235/'chr1'!C235)/('chr1'!D235/'chr1'!E235)</f>
        <v>1.2431588735387886</v>
      </c>
      <c r="G235">
        <f>1-'chr1'!F235</f>
        <v>-0.24315887353878862</v>
      </c>
      <c r="H235" s="83">
        <v>0.50939999999999996</v>
      </c>
      <c r="I235" s="83">
        <v>0.56469999999999998</v>
      </c>
    </row>
    <row r="236" spans="1:9">
      <c r="A236">
        <v>4</v>
      </c>
      <c r="B236">
        <v>11</v>
      </c>
      <c r="C236" s="83">
        <v>164</v>
      </c>
      <c r="D236">
        <v>6</v>
      </c>
      <c r="E236">
        <v>99</v>
      </c>
      <c r="F236">
        <f>('chr1'!B236/'chr1'!C236)/('chr1'!D236/'chr1'!E236)</f>
        <v>1.1067073170731707</v>
      </c>
      <c r="G236">
        <f>1-'chr1'!F236</f>
        <v>-0.10670731707317072</v>
      </c>
      <c r="H236" s="83">
        <v>3.7574999999999997E-2</v>
      </c>
      <c r="I236" s="83">
        <v>1</v>
      </c>
    </row>
    <row r="237" spans="1:9">
      <c r="A237">
        <v>5</v>
      </c>
      <c r="B237">
        <v>39</v>
      </c>
      <c r="C237" s="83">
        <v>128</v>
      </c>
      <c r="D237" s="83">
        <v>22</v>
      </c>
      <c r="E237" s="83">
        <v>66</v>
      </c>
      <c r="F237">
        <f>('chr1'!B237/'chr1'!C237)/('chr1'!D237/'chr1'!E237)</f>
        <v>0.9140625</v>
      </c>
      <c r="G237">
        <f>1-'chr1'!F237</f>
        <v>8.59375E-2</v>
      </c>
      <c r="H237" s="83">
        <v>8.5870000000000002E-2</v>
      </c>
      <c r="I237" s="83">
        <v>0.88660000000000005</v>
      </c>
    </row>
    <row r="238" spans="1:9">
      <c r="A238">
        <v>6</v>
      </c>
      <c r="B238" s="83">
        <v>41</v>
      </c>
      <c r="C238" s="83">
        <v>454</v>
      </c>
      <c r="D238" s="83">
        <v>18</v>
      </c>
      <c r="E238" s="83">
        <v>213</v>
      </c>
      <c r="F238">
        <f>('chr1'!B238/'chr1'!C238)/('chr1'!D238/'chr1'!E238)</f>
        <v>1.0686490455212923</v>
      </c>
      <c r="G238">
        <f>1-'chr1'!F238</f>
        <v>-6.8649045521292251E-2</v>
      </c>
      <c r="H238" s="83">
        <v>5.0777000000000003E-2</v>
      </c>
      <c r="I238" s="83">
        <v>0.88060000000000005</v>
      </c>
    </row>
    <row r="239" spans="1:9">
      <c r="A239">
        <v>7</v>
      </c>
      <c r="B239">
        <v>4</v>
      </c>
      <c r="C239" s="83">
        <v>28</v>
      </c>
      <c r="D239">
        <v>1</v>
      </c>
      <c r="E239" s="83">
        <v>12</v>
      </c>
      <c r="F239">
        <f>('chr1'!B239/'chr1'!C239)/('chr1'!D239/'chr1'!E239)</f>
        <v>1.7142857142857142</v>
      </c>
      <c r="G239">
        <f>1-'chr1'!F239</f>
        <v>-0.71428571428571419</v>
      </c>
      <c r="H239" s="83">
        <v>0.21634999999999999</v>
      </c>
      <c r="I239">
        <v>1</v>
      </c>
    </row>
    <row r="240" spans="1:9">
      <c r="A240">
        <v>8</v>
      </c>
      <c r="B240" s="83">
        <v>153</v>
      </c>
      <c r="C240" s="83">
        <v>142</v>
      </c>
      <c r="D240" s="83">
        <v>94</v>
      </c>
      <c r="E240" s="83">
        <v>75</v>
      </c>
      <c r="F240">
        <f>('chr1'!B240/'chr1'!C240)/('chr1'!D240/'chr1'!E240)</f>
        <v>0.85967935271201668</v>
      </c>
      <c r="G240">
        <f>1-'chr1'!F240</f>
        <v>0.14032064728798332</v>
      </c>
      <c r="H240" s="83">
        <v>0.60916000000000003</v>
      </c>
      <c r="I240" s="83">
        <v>0.44130000000000003</v>
      </c>
    </row>
    <row r="241" spans="1:9">
      <c r="A241">
        <v>9</v>
      </c>
      <c r="B241" s="83">
        <v>350</v>
      </c>
      <c r="C241">
        <v>292</v>
      </c>
      <c r="D241" s="83">
        <v>253</v>
      </c>
      <c r="E241" s="83">
        <v>156</v>
      </c>
      <c r="F241">
        <f>('chr1'!B241/'chr1'!C241)/('chr1'!D241/'chr1'!E241)</f>
        <v>0.73907628999945851</v>
      </c>
      <c r="G241">
        <f>1-'chr1'!F241</f>
        <v>0.26092371000054149</v>
      </c>
      <c r="H241" s="83">
        <v>5.5053000000000001</v>
      </c>
      <c r="I241" s="115">
        <v>2.0490000000000001E-2</v>
      </c>
    </row>
    <row r="242" spans="1:9">
      <c r="A242">
        <v>10</v>
      </c>
      <c r="B242" s="83">
        <v>198</v>
      </c>
      <c r="C242" s="83">
        <v>430</v>
      </c>
      <c r="D242" s="83">
        <v>101</v>
      </c>
      <c r="E242" s="83">
        <v>249</v>
      </c>
      <c r="F242">
        <f>('chr1'!B242/'chr1'!C242)/('chr1'!D242/'chr1'!E242)</f>
        <v>1.1352060787474096</v>
      </c>
      <c r="G242">
        <f>1-'chr1'!F242</f>
        <v>-0.13520607874740964</v>
      </c>
      <c r="H242" s="83">
        <v>0.75568999999999997</v>
      </c>
      <c r="I242" s="83">
        <v>0.39229999999999998</v>
      </c>
    </row>
    <row r="243" spans="1:9">
      <c r="A243" t="s">
        <v>2847</v>
      </c>
      <c r="B243" s="83">
        <v>894</v>
      </c>
      <c r="C243" s="83">
        <v>7812</v>
      </c>
      <c r="D243" s="83">
        <v>545</v>
      </c>
      <c r="E243" s="83">
        <v>4304</v>
      </c>
      <c r="F243">
        <f>('chr1'!B243/'chr1'!C243)/('chr1'!D243/'chr1'!E243)</f>
        <v>0.90375568990543831</v>
      </c>
      <c r="G243">
        <f>1-'chr1'!F243</f>
        <v>9.6244310094561691E-2</v>
      </c>
      <c r="H243" s="83">
        <v>3.0922999999999998</v>
      </c>
      <c r="I243" s="83">
        <v>7.6960000000000001E-2</v>
      </c>
    </row>
    <row r="244" spans="1:9" s="100" customFormat="1">
      <c r="A244" s="100" t="s">
        <v>2891</v>
      </c>
    </row>
    <row r="245" spans="1:9">
      <c r="A245" s="85" t="s">
        <v>2778</v>
      </c>
      <c r="B245" t="s">
        <v>2782</v>
      </c>
      <c r="C245" s="85" t="s">
        <v>2783</v>
      </c>
      <c r="D245" t="s">
        <v>2784</v>
      </c>
      <c r="E245" s="85" t="s">
        <v>2785</v>
      </c>
      <c r="F245" t="s">
        <v>2786</v>
      </c>
      <c r="G245" t="s">
        <v>2787</v>
      </c>
      <c r="H245" t="s">
        <v>2788</v>
      </c>
      <c r="I245" t="s">
        <v>2791</v>
      </c>
    </row>
    <row r="246" spans="1:9">
      <c r="A246">
        <v>1</v>
      </c>
      <c r="B246">
        <v>16</v>
      </c>
      <c r="C246" s="83">
        <v>34</v>
      </c>
      <c r="D246">
        <v>10</v>
      </c>
      <c r="E246" s="83">
        <v>19</v>
      </c>
      <c r="F246">
        <f>('chr1'!B246/'chr1'!C246)/('chr1'!D246/'chr1'!E246)</f>
        <v>0.89411764705882357</v>
      </c>
      <c r="G246">
        <f>1-'chr1'!F246</f>
        <v>0.10588235294117643</v>
      </c>
      <c r="H246" s="83">
        <v>5.1241000000000002E-2</v>
      </c>
      <c r="I246">
        <v>1</v>
      </c>
    </row>
    <row r="247" spans="1:9">
      <c r="A247">
        <v>2</v>
      </c>
      <c r="B247" s="83">
        <v>38</v>
      </c>
      <c r="C247" s="83">
        <v>92</v>
      </c>
      <c r="D247">
        <v>21</v>
      </c>
      <c r="E247" s="83">
        <v>48</v>
      </c>
      <c r="F247">
        <f>('chr1'!B247/'chr1'!C247)/('chr1'!D247/'chr1'!E247)</f>
        <v>0.94409937888198758</v>
      </c>
      <c r="G247">
        <f>1-'chr1'!F247</f>
        <v>5.5900621118012417E-2</v>
      </c>
      <c r="H247" s="83">
        <v>3.1328000000000002E-2</v>
      </c>
      <c r="I247" s="83">
        <v>0.85809999999999997</v>
      </c>
    </row>
    <row r="248" spans="1:9">
      <c r="A248">
        <v>3</v>
      </c>
      <c r="B248">
        <v>36</v>
      </c>
      <c r="C248" s="83">
        <v>1639</v>
      </c>
      <c r="D248">
        <v>16</v>
      </c>
      <c r="E248" s="83">
        <v>1123</v>
      </c>
      <c r="F248">
        <f>('chr1'!B248/'chr1'!C248)/('chr1'!D248/'chr1'!E248)</f>
        <v>1.541641244661379</v>
      </c>
      <c r="G248">
        <f>1-'chr1'!F248</f>
        <v>-0.54164124466137897</v>
      </c>
      <c r="H248" s="83">
        <v>2.0720000000000001</v>
      </c>
      <c r="I248" s="83">
        <v>0.15790000000000001</v>
      </c>
    </row>
    <row r="249" spans="1:9">
      <c r="A249">
        <v>4</v>
      </c>
      <c r="B249">
        <v>8</v>
      </c>
      <c r="C249" s="83">
        <v>159</v>
      </c>
      <c r="D249">
        <v>6</v>
      </c>
      <c r="E249">
        <v>100</v>
      </c>
      <c r="F249">
        <f>('chr1'!B249/'chr1'!C249)/('chr1'!D249/'chr1'!E249)</f>
        <v>0.83857442348008393</v>
      </c>
      <c r="G249">
        <f>1-'chr1'!F249</f>
        <v>0.16142557651991607</v>
      </c>
      <c r="H249" s="83">
        <v>0.10087</v>
      </c>
      <c r="I249" s="83">
        <v>0.77459999999999996</v>
      </c>
    </row>
    <row r="250" spans="1:9">
      <c r="A250">
        <v>5</v>
      </c>
      <c r="B250" s="83">
        <v>41</v>
      </c>
      <c r="C250" s="83">
        <v>111</v>
      </c>
      <c r="D250">
        <v>23</v>
      </c>
      <c r="E250" s="83">
        <v>67</v>
      </c>
      <c r="F250">
        <f>('chr1'!B250/'chr1'!C250)/('chr1'!D250/'chr1'!E250)</f>
        <v>1.0759890325107717</v>
      </c>
      <c r="G250">
        <f>1-'chr1'!F250</f>
        <v>-7.5989032510771715E-2</v>
      </c>
      <c r="H250" s="83">
        <v>5.8443000000000002E-2</v>
      </c>
      <c r="I250" s="83">
        <v>0.88009999999999999</v>
      </c>
    </row>
    <row r="251" spans="1:9">
      <c r="A251">
        <v>6</v>
      </c>
      <c r="B251">
        <v>32</v>
      </c>
      <c r="C251" s="83">
        <v>428</v>
      </c>
      <c r="D251">
        <v>18</v>
      </c>
      <c r="E251" s="83">
        <v>214</v>
      </c>
      <c r="F251">
        <f>('chr1'!B251/'chr1'!C251)/('chr1'!D251/'chr1'!E251)</f>
        <v>0.88888888888888884</v>
      </c>
      <c r="G251">
        <f>1-'chr1'!F251</f>
        <v>0.11111111111111116</v>
      </c>
      <c r="H251" s="83">
        <v>0.14801</v>
      </c>
      <c r="I251" s="83">
        <v>0.74360000000000004</v>
      </c>
    </row>
    <row r="252" spans="1:9">
      <c r="A252">
        <v>7</v>
      </c>
      <c r="B252">
        <v>5</v>
      </c>
      <c r="C252">
        <v>29</v>
      </c>
      <c r="D252">
        <v>1</v>
      </c>
      <c r="E252" s="83">
        <v>12</v>
      </c>
      <c r="F252">
        <f>('chr1'!B252/'chr1'!C252)/('chr1'!D252/'chr1'!E252)</f>
        <v>2.0689655172413794</v>
      </c>
      <c r="G252">
        <f>1-'chr1'!F252</f>
        <v>-1.0689655172413794</v>
      </c>
      <c r="H252" s="83">
        <v>0.41539999999999999</v>
      </c>
      <c r="I252" s="83">
        <v>0.66569999999999996</v>
      </c>
    </row>
    <row r="253" spans="1:9">
      <c r="A253">
        <v>8</v>
      </c>
      <c r="B253" s="83">
        <v>135</v>
      </c>
      <c r="C253" s="83">
        <v>133</v>
      </c>
      <c r="D253" s="83">
        <v>95</v>
      </c>
      <c r="E253">
        <v>81</v>
      </c>
      <c r="F253">
        <f>('chr1'!B253/'chr1'!C253)/('chr1'!D253/'chr1'!E253)</f>
        <v>0.86545310645033635</v>
      </c>
      <c r="G253">
        <f>1-'chr1'!F253</f>
        <v>0.13454689354966365</v>
      </c>
      <c r="H253" s="83">
        <v>0.55269999999999997</v>
      </c>
      <c r="I253" s="83">
        <v>0.50070000000000003</v>
      </c>
    </row>
    <row r="254" spans="1:9">
      <c r="A254">
        <v>9</v>
      </c>
      <c r="B254" s="83">
        <v>324</v>
      </c>
      <c r="C254" s="83">
        <v>240</v>
      </c>
      <c r="D254" s="83">
        <v>252</v>
      </c>
      <c r="E254" s="83">
        <v>158</v>
      </c>
      <c r="F254">
        <f>('chr1'!B254/'chr1'!C254)/('chr1'!D254/'chr1'!E254)</f>
        <v>0.84642857142857142</v>
      </c>
      <c r="G254">
        <f>1-'chr1'!F254</f>
        <v>0.15357142857142858</v>
      </c>
      <c r="H254" s="83">
        <v>1.585</v>
      </c>
      <c r="I254" s="83">
        <v>0.21840000000000001</v>
      </c>
    </row>
    <row r="255" spans="1:9">
      <c r="A255">
        <v>10</v>
      </c>
      <c r="B255" s="83">
        <v>172</v>
      </c>
      <c r="C255" s="83">
        <v>401</v>
      </c>
      <c r="D255" s="83">
        <v>102</v>
      </c>
      <c r="E255" s="83">
        <v>249</v>
      </c>
      <c r="F255">
        <f>('chr1'!B255/'chr1'!C255)/('chr1'!D255/'chr1'!E255)</f>
        <v>1.047088161948071</v>
      </c>
      <c r="G255">
        <f>1-'chr1'!F255</f>
        <v>-4.7088161948070972E-2</v>
      </c>
      <c r="H255" s="83">
        <v>9.5687999999999995E-2</v>
      </c>
      <c r="I255" s="83">
        <v>0.77459999999999996</v>
      </c>
    </row>
    <row r="256" spans="1:9">
      <c r="A256" t="s">
        <v>2847</v>
      </c>
      <c r="B256" s="83">
        <v>807</v>
      </c>
      <c r="C256" s="83">
        <v>7091</v>
      </c>
      <c r="D256" s="83">
        <v>544</v>
      </c>
      <c r="E256" s="83">
        <v>4348</v>
      </c>
      <c r="F256">
        <f>('chr1'!B256/'chr1'!C256)/('chr1'!D256/'chr1'!E256)</f>
        <v>0.9096130554887305</v>
      </c>
      <c r="G256">
        <f>1-'chr1'!F256</f>
        <v>9.0386944511269496E-2</v>
      </c>
      <c r="H256" s="83">
        <v>2.6040000000000001</v>
      </c>
      <c r="I256" s="83">
        <v>0.1154</v>
      </c>
    </row>
    <row r="257" spans="1:9" s="100" customFormat="1">
      <c r="A257" s="100" t="s">
        <v>2892</v>
      </c>
    </row>
    <row r="258" spans="1:9">
      <c r="A258" s="85" t="s">
        <v>2778</v>
      </c>
      <c r="B258" t="s">
        <v>2782</v>
      </c>
      <c r="C258" s="85" t="s">
        <v>2783</v>
      </c>
      <c r="D258" t="s">
        <v>2784</v>
      </c>
      <c r="E258" s="85" t="s">
        <v>2785</v>
      </c>
      <c r="F258" t="s">
        <v>2786</v>
      </c>
      <c r="G258" t="s">
        <v>2787</v>
      </c>
      <c r="H258" t="s">
        <v>2788</v>
      </c>
      <c r="I258" t="s">
        <v>2791</v>
      </c>
    </row>
    <row r="259" spans="1:9">
      <c r="A259">
        <v>1</v>
      </c>
      <c r="B259">
        <v>17</v>
      </c>
      <c r="C259" s="83">
        <v>34</v>
      </c>
      <c r="D259">
        <v>12</v>
      </c>
      <c r="E259" s="83">
        <v>19</v>
      </c>
      <c r="F259">
        <f>('chr1'!B259/'chr1'!C259)/('chr1'!D259/'chr1'!E259)</f>
        <v>0.79166666666666674</v>
      </c>
      <c r="G259">
        <f>1-'chr1'!F259</f>
        <v>0.20833333333333326</v>
      </c>
      <c r="H259" s="83">
        <v>8.7912000000000004E-2</v>
      </c>
      <c r="I259" s="83">
        <v>0.8206</v>
      </c>
    </row>
    <row r="260" spans="1:9">
      <c r="A260">
        <v>2</v>
      </c>
      <c r="B260" s="83">
        <v>41</v>
      </c>
      <c r="C260" s="83">
        <v>92</v>
      </c>
      <c r="D260">
        <v>21</v>
      </c>
      <c r="E260" s="83">
        <v>50</v>
      </c>
      <c r="F260">
        <f>('chr1'!B260/'chr1'!C260)/('chr1'!D260/'chr1'!E260)</f>
        <v>1.0610766045548654</v>
      </c>
      <c r="G260">
        <f>1-'chr1'!F260</f>
        <v>-6.107660455486541E-2</v>
      </c>
      <c r="H260" s="83">
        <v>3.9554E-4</v>
      </c>
      <c r="I260">
        <v>1</v>
      </c>
    </row>
    <row r="261" spans="1:9">
      <c r="A261">
        <v>3</v>
      </c>
      <c r="B261" s="83">
        <v>32</v>
      </c>
      <c r="C261" s="83">
        <v>1639</v>
      </c>
      <c r="D261">
        <v>16</v>
      </c>
      <c r="E261" s="83">
        <v>1120</v>
      </c>
      <c r="F261">
        <f>('chr1'!B261/'chr1'!C261)/('chr1'!D261/'chr1'!E261)</f>
        <v>1.366687004270897</v>
      </c>
      <c r="G261">
        <f>1-'chr1'!F261</f>
        <v>-0.36668700427089695</v>
      </c>
      <c r="H261" s="83">
        <v>0.93045999999999995</v>
      </c>
      <c r="I261" s="83">
        <v>0.38829999999999998</v>
      </c>
    </row>
    <row r="262" spans="1:9">
      <c r="A262">
        <v>4</v>
      </c>
      <c r="B262" s="83">
        <v>6</v>
      </c>
      <c r="C262" s="83">
        <v>159</v>
      </c>
      <c r="D262">
        <v>6</v>
      </c>
      <c r="E262">
        <v>99</v>
      </c>
      <c r="F262">
        <f>('chr1'!B262/'chr1'!C262)/('chr1'!D262/'chr1'!E262)</f>
        <v>0.62264150943396224</v>
      </c>
      <c r="G262">
        <f>1-'chr1'!F262</f>
        <v>0.37735849056603776</v>
      </c>
      <c r="H262" s="83">
        <v>0.56579999999999997</v>
      </c>
      <c r="I262" s="83">
        <v>0.55220000000000002</v>
      </c>
    </row>
    <row r="263" spans="1:9">
      <c r="A263">
        <v>5</v>
      </c>
      <c r="B263" s="83">
        <v>43</v>
      </c>
      <c r="C263" s="83">
        <v>111</v>
      </c>
      <c r="D263" s="83">
        <v>25</v>
      </c>
      <c r="E263" s="83">
        <v>70</v>
      </c>
      <c r="F263">
        <f>('chr1'!B263/'chr1'!C263)/('chr1'!D263/'chr1'!E263)</f>
        <v>1.0846846846846847</v>
      </c>
      <c r="G263">
        <f>1-'chr1'!F263</f>
        <v>-8.4684684684684708E-2</v>
      </c>
      <c r="H263" s="83">
        <v>1.2896000000000001E-4</v>
      </c>
      <c r="I263" s="83">
        <v>1</v>
      </c>
    </row>
    <row r="264" spans="1:9">
      <c r="A264">
        <v>6</v>
      </c>
      <c r="B264" s="83">
        <v>35</v>
      </c>
      <c r="C264" s="83">
        <v>428</v>
      </c>
      <c r="D264" s="83">
        <v>18</v>
      </c>
      <c r="E264" s="83">
        <v>214</v>
      </c>
      <c r="F264">
        <f>('chr1'!B264/'chr1'!C264)/('chr1'!D264/'chr1'!E264)</f>
        <v>0.97222222222222221</v>
      </c>
      <c r="G264">
        <f>1-'chr1'!F264</f>
        <v>2.777777777777779E-2</v>
      </c>
      <c r="H264" s="83">
        <v>1.304E-2</v>
      </c>
      <c r="I264" s="83">
        <v>1</v>
      </c>
    </row>
    <row r="265" spans="1:9">
      <c r="A265">
        <v>7</v>
      </c>
      <c r="B265">
        <v>3</v>
      </c>
      <c r="C265">
        <v>29</v>
      </c>
      <c r="D265">
        <v>1</v>
      </c>
      <c r="E265" s="83">
        <v>12</v>
      </c>
      <c r="F265">
        <f>('chr1'!B265/'chr1'!C265)/('chr1'!D265/'chr1'!E265)</f>
        <v>1.2413793103448276</v>
      </c>
      <c r="G265">
        <f>1-'chr1'!F265</f>
        <v>-0.24137931034482762</v>
      </c>
      <c r="H265" s="83">
        <v>0.13929</v>
      </c>
      <c r="I265">
        <v>1</v>
      </c>
    </row>
    <row r="266" spans="1:9">
      <c r="A266">
        <v>8</v>
      </c>
      <c r="B266" s="83">
        <v>136</v>
      </c>
      <c r="C266" s="83">
        <v>133</v>
      </c>
      <c r="D266">
        <v>95</v>
      </c>
      <c r="E266">
        <v>80</v>
      </c>
      <c r="F266">
        <f>('chr1'!B266/'chr1'!C266)/('chr1'!D266/'chr1'!E266)</f>
        <v>0.8611001187178472</v>
      </c>
      <c r="G266">
        <f>1-'chr1'!F266</f>
        <v>0.1388998812821528</v>
      </c>
      <c r="H266" s="83">
        <v>0.99914999999999998</v>
      </c>
      <c r="I266" s="83">
        <v>0.33179999999999998</v>
      </c>
    </row>
    <row r="267" spans="1:9">
      <c r="A267">
        <v>9</v>
      </c>
      <c r="B267" s="83">
        <v>331</v>
      </c>
      <c r="C267" s="83">
        <v>240</v>
      </c>
      <c r="D267" s="83">
        <v>252</v>
      </c>
      <c r="E267" s="83">
        <v>156</v>
      </c>
      <c r="F267">
        <f>('chr1'!B267/'chr1'!C267)/('chr1'!D267/'chr1'!E267)</f>
        <v>0.85376984126984123</v>
      </c>
      <c r="G267">
        <f>1-'chr1'!F267</f>
        <v>0.14623015873015877</v>
      </c>
      <c r="H267" s="83">
        <v>1.744</v>
      </c>
      <c r="I267" s="83">
        <v>0.19539999999999999</v>
      </c>
    </row>
    <row r="268" spans="1:9">
      <c r="A268">
        <v>10</v>
      </c>
      <c r="B268" s="83">
        <v>173</v>
      </c>
      <c r="C268" s="83">
        <v>401</v>
      </c>
      <c r="D268">
        <v>103</v>
      </c>
      <c r="E268" s="83">
        <v>255</v>
      </c>
      <c r="F268">
        <f>('chr1'!B268/'chr1'!C268)/('chr1'!D268/'chr1'!E268)</f>
        <v>1.06808222163039</v>
      </c>
      <c r="G268">
        <f>1-'chr1'!F268</f>
        <v>-6.8082221630390016E-2</v>
      </c>
      <c r="H268" s="83">
        <v>0.46765000000000001</v>
      </c>
      <c r="I268" s="83">
        <v>0.49630000000000002</v>
      </c>
    </row>
    <row r="269" spans="1:9">
      <c r="A269" t="s">
        <v>2847</v>
      </c>
      <c r="B269" s="83">
        <v>817</v>
      </c>
      <c r="C269" s="83">
        <v>7033</v>
      </c>
      <c r="D269" s="83">
        <v>549</v>
      </c>
      <c r="E269" s="83">
        <v>4356</v>
      </c>
      <c r="F269">
        <f>('chr1'!B269/'chr1'!C269)/('chr1'!D269/'chr1'!E269)</f>
        <v>0.92171565896604535</v>
      </c>
      <c r="G269">
        <f>1-'chr1'!F269</f>
        <v>7.8284341033954652E-2</v>
      </c>
      <c r="H269" s="83">
        <v>1.9454</v>
      </c>
      <c r="I269" s="83">
        <v>0.16689999999999999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2"/>
  <sheetViews>
    <sheetView topLeftCell="A37" workbookViewId="0">
      <selection activeCell="B7" sqref="B7"/>
    </sheetView>
  </sheetViews>
  <sheetFormatPr baseColWidth="10" defaultColWidth="8.83203125" defaultRowHeight="14" x14ac:dyDescent="0"/>
  <cols>
    <col min="1" max="1025" width="8.83203125" customWidth="1"/>
  </cols>
  <sheetData>
    <row r="1" spans="1:20" s="73" customFormat="1">
      <c r="A1" s="72" t="s">
        <v>2794</v>
      </c>
      <c r="N1" s="74"/>
      <c r="O1" s="75"/>
      <c r="P1" s="76"/>
      <c r="Q1" s="74"/>
      <c r="R1" s="77"/>
    </row>
    <row r="2" spans="1:20" s="81" customFormat="1">
      <c r="A2" s="78" t="s">
        <v>2795</v>
      </c>
      <c r="B2" s="79"/>
      <c r="C2" s="80" t="s">
        <v>2796</v>
      </c>
      <c r="D2" s="79" t="s">
        <v>2797</v>
      </c>
      <c r="E2" s="81" t="s">
        <v>2798</v>
      </c>
      <c r="F2" s="79" t="s">
        <v>2799</v>
      </c>
      <c r="G2" s="79" t="s">
        <v>2800</v>
      </c>
      <c r="H2" s="79" t="s">
        <v>2801</v>
      </c>
      <c r="I2" s="79" t="s">
        <v>2802</v>
      </c>
      <c r="K2" s="80"/>
      <c r="L2" s="79"/>
      <c r="N2" s="79"/>
      <c r="O2" s="79"/>
      <c r="P2" s="79"/>
      <c r="Q2" s="79"/>
      <c r="S2" s="79"/>
    </row>
    <row r="3" spans="1:20">
      <c r="A3" s="82" t="s">
        <v>2307</v>
      </c>
      <c r="B3">
        <f>SUM('chr2'!C3:I3)</f>
        <v>1265288</v>
      </c>
      <c r="C3">
        <v>1226918</v>
      </c>
      <c r="D3">
        <v>2519</v>
      </c>
      <c r="E3">
        <v>8893</v>
      </c>
      <c r="F3">
        <v>465</v>
      </c>
      <c r="G3">
        <v>22899</v>
      </c>
      <c r="H3">
        <v>936</v>
      </c>
      <c r="I3">
        <v>2658</v>
      </c>
      <c r="J3" s="83"/>
      <c r="K3" s="83"/>
      <c r="L3" s="83"/>
      <c r="M3" s="15"/>
      <c r="N3" s="83"/>
      <c r="P3" s="84"/>
      <c r="Q3" s="83"/>
      <c r="R3" s="83"/>
      <c r="S3" s="83"/>
    </row>
    <row r="4" spans="1:20" ht="18" customHeight="1">
      <c r="A4" s="82" t="s">
        <v>2806</v>
      </c>
      <c r="B4" s="83">
        <v>5901</v>
      </c>
      <c r="C4" s="83">
        <v>3935</v>
      </c>
      <c r="D4" s="83">
        <v>82</v>
      </c>
      <c r="E4" s="83">
        <v>304</v>
      </c>
      <c r="F4" s="83">
        <v>14</v>
      </c>
      <c r="G4" s="83">
        <v>1389</v>
      </c>
      <c r="H4" s="84">
        <v>46</v>
      </c>
      <c r="I4" s="83">
        <v>131</v>
      </c>
      <c r="J4" s="83"/>
      <c r="L4" s="83"/>
      <c r="M4" s="83"/>
      <c r="N4" s="83"/>
      <c r="O4" s="83"/>
      <c r="P4" s="84"/>
      <c r="Q4" s="83"/>
      <c r="R4" s="83"/>
      <c r="S4" s="83"/>
    </row>
    <row r="5" spans="1:20" ht="19" customHeight="1">
      <c r="A5" s="82" t="s">
        <v>2807</v>
      </c>
      <c r="B5" s="83">
        <v>35</v>
      </c>
      <c r="C5">
        <v>13</v>
      </c>
      <c r="D5">
        <v>0</v>
      </c>
      <c r="E5">
        <v>1</v>
      </c>
      <c r="F5">
        <v>0</v>
      </c>
      <c r="G5">
        <v>20</v>
      </c>
      <c r="H5" s="17">
        <v>0</v>
      </c>
      <c r="I5">
        <v>1</v>
      </c>
      <c r="M5" s="15"/>
      <c r="P5" s="17"/>
      <c r="R5" s="112"/>
    </row>
    <row r="6" spans="1:20" ht="16" customHeight="1">
      <c r="A6" s="82" t="s">
        <v>2808</v>
      </c>
      <c r="B6" s="83" t="s">
        <v>2874</v>
      </c>
      <c r="C6" s="83" t="s">
        <v>2874</v>
      </c>
      <c r="D6" s="83">
        <v>1.733333</v>
      </c>
      <c r="E6" s="83">
        <v>1.788991</v>
      </c>
      <c r="F6" s="83">
        <v>1.8</v>
      </c>
      <c r="G6" s="83">
        <v>1.338384</v>
      </c>
      <c r="H6" s="84">
        <v>2.0666669999999998</v>
      </c>
      <c r="I6" s="83">
        <v>3.225806</v>
      </c>
      <c r="J6" s="83"/>
      <c r="M6" s="83"/>
      <c r="N6" s="83"/>
      <c r="O6" s="83"/>
      <c r="P6" s="84"/>
      <c r="Q6" s="83"/>
      <c r="R6" s="83"/>
      <c r="S6" s="83"/>
    </row>
    <row r="7" spans="1:20" s="117" customFormat="1" ht="17" customHeight="1">
      <c r="A7" s="82" t="s">
        <v>2809</v>
      </c>
      <c r="B7" s="83">
        <v>3515</v>
      </c>
      <c r="C7" s="83">
        <v>2742</v>
      </c>
      <c r="D7" s="83">
        <v>3</v>
      </c>
      <c r="E7" s="83">
        <v>38</v>
      </c>
      <c r="F7" s="83">
        <v>6</v>
      </c>
      <c r="G7" s="83">
        <v>652</v>
      </c>
      <c r="H7" s="84">
        <v>17</v>
      </c>
      <c r="I7" s="83">
        <v>57</v>
      </c>
      <c r="J7" s="83"/>
      <c r="K7" s="83"/>
      <c r="L7" s="83"/>
      <c r="M7" s="82"/>
      <c r="N7" s="83"/>
      <c r="P7" s="84"/>
      <c r="Q7" s="83"/>
      <c r="R7" s="83"/>
    </row>
    <row r="8" spans="1:20" ht="17" customHeight="1">
      <c r="A8" s="82" t="s">
        <v>2810</v>
      </c>
      <c r="B8" s="83">
        <v>2.778024E-3</v>
      </c>
      <c r="C8" s="83">
        <v>2.2348680000000001E-3</v>
      </c>
      <c r="D8" s="83">
        <v>1.190949E-3</v>
      </c>
      <c r="E8" s="83">
        <v>4.2730240000000003E-3</v>
      </c>
      <c r="F8" s="83">
        <v>1.290323E-2</v>
      </c>
      <c r="G8" s="83">
        <v>2.8472859999999999E-2</v>
      </c>
      <c r="H8" s="84">
        <v>1.816239E-2</v>
      </c>
      <c r="I8" s="83">
        <v>2.1444700000000001E-2</v>
      </c>
      <c r="J8" s="83"/>
      <c r="K8" s="83"/>
      <c r="L8" s="83"/>
      <c r="M8" s="82"/>
      <c r="N8" s="83"/>
      <c r="P8" s="84"/>
      <c r="Q8" s="83"/>
      <c r="R8" s="83"/>
    </row>
    <row r="9" spans="1:20" s="90" customFormat="1">
      <c r="A9" s="87" t="s">
        <v>2811</v>
      </c>
      <c r="B9" s="88"/>
      <c r="C9" s="89" t="s">
        <v>2796</v>
      </c>
      <c r="D9" s="88" t="s">
        <v>2797</v>
      </c>
      <c r="E9" s="90" t="s">
        <v>2798</v>
      </c>
      <c r="F9" s="88" t="s">
        <v>2799</v>
      </c>
      <c r="G9" s="88" t="s">
        <v>2800</v>
      </c>
      <c r="H9" s="88" t="s">
        <v>2801</v>
      </c>
      <c r="I9" s="88" t="s">
        <v>2802</v>
      </c>
      <c r="K9" s="89"/>
      <c r="L9" s="88"/>
      <c r="N9" s="88"/>
      <c r="O9" s="88"/>
      <c r="P9" s="88"/>
      <c r="Q9" s="88"/>
      <c r="S9" s="88"/>
      <c r="T9" s="88"/>
    </row>
    <row r="10" spans="1:20" ht="16" customHeight="1">
      <c r="A10" s="82" t="s">
        <v>2806</v>
      </c>
      <c r="B10">
        <v>4831</v>
      </c>
      <c r="C10" s="83">
        <v>3383</v>
      </c>
      <c r="D10" s="83">
        <v>44</v>
      </c>
      <c r="E10" s="83">
        <v>137</v>
      </c>
      <c r="F10" s="83">
        <v>9</v>
      </c>
      <c r="G10" s="83">
        <v>1131</v>
      </c>
      <c r="H10" s="84">
        <v>36</v>
      </c>
      <c r="I10" s="83">
        <v>91</v>
      </c>
      <c r="J10" s="83"/>
      <c r="K10" s="83"/>
      <c r="L10" s="83"/>
      <c r="M10" s="15"/>
      <c r="N10" s="83"/>
      <c r="P10" s="84"/>
      <c r="Q10" s="83"/>
      <c r="R10" s="83"/>
      <c r="S10" s="83"/>
    </row>
    <row r="11" spans="1:20" ht="16" customHeight="1">
      <c r="A11" s="82" t="s">
        <v>2807</v>
      </c>
      <c r="B11">
        <v>21</v>
      </c>
      <c r="C11">
        <v>11</v>
      </c>
      <c r="D11">
        <v>0</v>
      </c>
      <c r="E11">
        <v>0</v>
      </c>
      <c r="F11">
        <v>0</v>
      </c>
      <c r="G11">
        <v>9</v>
      </c>
      <c r="H11">
        <v>0</v>
      </c>
      <c r="I11">
        <v>1</v>
      </c>
    </row>
    <row r="12" spans="1:20" ht="19" customHeight="1">
      <c r="A12" s="82" t="s">
        <v>2808</v>
      </c>
      <c r="B12" t="s">
        <v>2874</v>
      </c>
      <c r="C12" t="s">
        <v>2874</v>
      </c>
      <c r="D12" s="83">
        <v>1.75</v>
      </c>
      <c r="E12" s="83">
        <v>1.686275</v>
      </c>
      <c r="F12">
        <v>2</v>
      </c>
      <c r="G12" s="83">
        <v>1.284848</v>
      </c>
      <c r="H12">
        <v>2</v>
      </c>
      <c r="I12" s="83">
        <v>3.1363639999999999</v>
      </c>
    </row>
    <row r="13" spans="1:20">
      <c r="A13" s="15" t="s">
        <v>2809</v>
      </c>
      <c r="B13" s="83">
        <v>3532</v>
      </c>
      <c r="C13" s="83">
        <v>2743</v>
      </c>
      <c r="D13">
        <v>4</v>
      </c>
      <c r="E13" s="83">
        <v>41</v>
      </c>
      <c r="F13">
        <v>6</v>
      </c>
      <c r="G13" s="83">
        <v>664</v>
      </c>
      <c r="H13">
        <v>17</v>
      </c>
      <c r="I13" s="83">
        <v>57</v>
      </c>
    </row>
    <row r="14" spans="1:20">
      <c r="A14" s="15" t="s">
        <v>2810</v>
      </c>
      <c r="B14" s="83">
        <v>2.791459E-3</v>
      </c>
      <c r="C14" s="83">
        <v>2.235683E-3</v>
      </c>
      <c r="D14" s="83">
        <v>1.587932E-3</v>
      </c>
      <c r="E14" s="83">
        <v>4.6103680000000001E-3</v>
      </c>
      <c r="F14" s="83">
        <v>1.290323E-2</v>
      </c>
      <c r="G14" s="83">
        <v>2.8996899999999999E-2</v>
      </c>
      <c r="H14" s="83">
        <v>1.816239E-2</v>
      </c>
      <c r="I14" s="83">
        <v>2.1444700000000001E-2</v>
      </c>
    </row>
    <row r="15" spans="1:20" s="90" customFormat="1">
      <c r="A15" s="87" t="s">
        <v>2812</v>
      </c>
      <c r="B15" s="88"/>
      <c r="C15" s="89" t="s">
        <v>2796</v>
      </c>
      <c r="D15" s="88" t="s">
        <v>2797</v>
      </c>
      <c r="E15" s="90" t="s">
        <v>2798</v>
      </c>
      <c r="F15" s="88" t="s">
        <v>2799</v>
      </c>
      <c r="G15" s="88" t="s">
        <v>2800</v>
      </c>
      <c r="H15" s="88" t="s">
        <v>2801</v>
      </c>
      <c r="I15" s="88" t="s">
        <v>2802</v>
      </c>
      <c r="K15" s="89"/>
      <c r="L15" s="88"/>
      <c r="N15" s="88"/>
      <c r="O15" s="88"/>
      <c r="P15" s="88"/>
      <c r="Q15" s="88"/>
      <c r="S15" s="88"/>
      <c r="T15" s="88"/>
    </row>
    <row r="16" spans="1:20">
      <c r="A16" s="82" t="s">
        <v>2806</v>
      </c>
      <c r="B16" s="83">
        <v>4399</v>
      </c>
      <c r="C16" s="83">
        <v>3139</v>
      </c>
      <c r="D16" s="83">
        <v>30</v>
      </c>
      <c r="E16" s="83">
        <v>110</v>
      </c>
      <c r="F16" s="83">
        <v>10</v>
      </c>
      <c r="G16" s="83">
        <v>996</v>
      </c>
      <c r="H16" s="84">
        <v>28</v>
      </c>
      <c r="I16" s="83">
        <v>86</v>
      </c>
      <c r="J16" s="83"/>
      <c r="K16" s="83"/>
      <c r="L16" s="83"/>
      <c r="M16" s="15"/>
      <c r="N16" s="83"/>
      <c r="P16" s="84"/>
      <c r="Q16" s="83"/>
      <c r="R16" s="83"/>
      <c r="S16" s="83"/>
    </row>
    <row r="17" spans="1:20">
      <c r="A17" s="82" t="s">
        <v>2807</v>
      </c>
      <c r="B17">
        <v>13</v>
      </c>
      <c r="C17">
        <v>6</v>
      </c>
      <c r="D17">
        <v>0</v>
      </c>
      <c r="E17">
        <v>0</v>
      </c>
      <c r="F17">
        <v>0</v>
      </c>
      <c r="G17">
        <v>7</v>
      </c>
      <c r="H17">
        <v>0</v>
      </c>
      <c r="I17">
        <v>0</v>
      </c>
    </row>
    <row r="18" spans="1:20">
      <c r="A18" s="82" t="s">
        <v>2808</v>
      </c>
      <c r="B18" s="83" t="s">
        <v>2874</v>
      </c>
      <c r="C18" s="83" t="s">
        <v>2874</v>
      </c>
      <c r="D18" s="83">
        <v>2.75</v>
      </c>
      <c r="E18" s="83">
        <v>2.0555560000000002</v>
      </c>
      <c r="F18" s="83">
        <v>2.3333330000000001</v>
      </c>
      <c r="G18" s="83">
        <v>1.2585029999999999</v>
      </c>
      <c r="H18">
        <v>3</v>
      </c>
      <c r="I18" s="83">
        <v>3.0952380000000002</v>
      </c>
    </row>
    <row r="19" spans="1:20">
      <c r="A19" s="15" t="s">
        <v>2809</v>
      </c>
      <c r="B19" s="83">
        <v>3550</v>
      </c>
      <c r="C19" s="83">
        <v>2744</v>
      </c>
      <c r="D19">
        <v>4</v>
      </c>
      <c r="E19">
        <v>41</v>
      </c>
      <c r="F19">
        <v>6</v>
      </c>
      <c r="G19" s="83">
        <v>679</v>
      </c>
      <c r="H19" s="83">
        <v>17</v>
      </c>
      <c r="I19" s="83">
        <v>59</v>
      </c>
    </row>
    <row r="20" spans="1:20">
      <c r="A20" s="15" t="s">
        <v>2810</v>
      </c>
      <c r="B20" s="83">
        <v>2.805685E-3</v>
      </c>
      <c r="C20" s="83">
        <v>2.236498E-3</v>
      </c>
      <c r="D20" s="83">
        <v>1.587932E-3</v>
      </c>
      <c r="E20" s="83">
        <v>4.6103680000000001E-3</v>
      </c>
      <c r="F20">
        <v>1.290323E-2</v>
      </c>
      <c r="G20" s="83">
        <v>2.965195E-2</v>
      </c>
      <c r="H20" s="83">
        <v>1.816239E-2</v>
      </c>
      <c r="I20" s="83">
        <v>2.2197140000000001E-2</v>
      </c>
    </row>
    <row r="21" spans="1:20" s="90" customFormat="1">
      <c r="A21" s="87" t="s">
        <v>2813</v>
      </c>
      <c r="B21" s="88"/>
      <c r="C21" s="89" t="s">
        <v>2796</v>
      </c>
      <c r="D21" s="88" t="s">
        <v>2797</v>
      </c>
      <c r="E21" s="90" t="s">
        <v>2798</v>
      </c>
      <c r="F21" s="88" t="s">
        <v>2799</v>
      </c>
      <c r="G21" s="88" t="s">
        <v>2800</v>
      </c>
      <c r="H21" s="88" t="s">
        <v>2801</v>
      </c>
      <c r="I21" s="88" t="s">
        <v>2802</v>
      </c>
      <c r="K21" s="89"/>
      <c r="L21" s="88"/>
      <c r="N21" s="88"/>
      <c r="O21" s="88"/>
      <c r="P21" s="88"/>
      <c r="Q21" s="88"/>
      <c r="S21" s="88"/>
      <c r="T21" s="88"/>
    </row>
    <row r="22" spans="1:20">
      <c r="A22" s="82" t="s">
        <v>2806</v>
      </c>
      <c r="B22" s="83">
        <v>4481</v>
      </c>
      <c r="C22" s="83">
        <v>3210</v>
      </c>
      <c r="D22" s="83">
        <v>23</v>
      </c>
      <c r="E22" s="83">
        <v>118</v>
      </c>
      <c r="F22" s="83">
        <v>9</v>
      </c>
      <c r="G22" s="83">
        <v>1007</v>
      </c>
      <c r="H22" s="84">
        <v>26</v>
      </c>
      <c r="I22" s="83">
        <v>88</v>
      </c>
      <c r="J22" s="83"/>
      <c r="K22" s="83"/>
      <c r="L22" s="83"/>
      <c r="M22" s="15"/>
      <c r="N22" s="83"/>
      <c r="P22" s="84"/>
      <c r="Q22" s="83"/>
      <c r="R22" s="83"/>
      <c r="S22" s="83"/>
    </row>
    <row r="23" spans="1:20">
      <c r="A23" s="82" t="s">
        <v>2807</v>
      </c>
      <c r="B23">
        <v>21</v>
      </c>
      <c r="C23">
        <v>9</v>
      </c>
      <c r="D23">
        <v>0</v>
      </c>
      <c r="E23">
        <v>0</v>
      </c>
      <c r="F23">
        <v>0</v>
      </c>
      <c r="G23">
        <v>11</v>
      </c>
      <c r="H23">
        <v>0</v>
      </c>
      <c r="I23">
        <v>1</v>
      </c>
    </row>
    <row r="24" spans="1:20">
      <c r="A24" s="82" t="s">
        <v>2808</v>
      </c>
      <c r="B24" s="83" t="s">
        <v>2874</v>
      </c>
      <c r="C24" s="83" t="s">
        <v>2874</v>
      </c>
      <c r="D24" s="83">
        <v>1.5555559999999999</v>
      </c>
      <c r="E24" s="83">
        <v>1.5106379999999999</v>
      </c>
      <c r="F24">
        <v>2</v>
      </c>
      <c r="G24" s="83">
        <v>1.3043480000000001</v>
      </c>
      <c r="H24" s="83">
        <v>2.714286</v>
      </c>
      <c r="I24">
        <v>3</v>
      </c>
    </row>
    <row r="25" spans="1:20">
      <c r="A25" s="15" t="s">
        <v>2809</v>
      </c>
      <c r="B25" s="83">
        <v>3539</v>
      </c>
      <c r="C25" s="83">
        <v>2744</v>
      </c>
      <c r="D25">
        <v>4</v>
      </c>
      <c r="E25">
        <v>42</v>
      </c>
      <c r="F25">
        <v>6</v>
      </c>
      <c r="G25" s="83">
        <v>668</v>
      </c>
      <c r="H25">
        <v>17</v>
      </c>
      <c r="I25" s="83">
        <v>58</v>
      </c>
    </row>
    <row r="26" spans="1:20">
      <c r="A26" s="15" t="s">
        <v>2810</v>
      </c>
      <c r="B26" s="83">
        <v>2.7969919999999999E-3</v>
      </c>
      <c r="C26" s="83">
        <v>2.236498E-3</v>
      </c>
      <c r="D26" s="83">
        <v>1.587932E-3</v>
      </c>
      <c r="E26" s="83">
        <v>4.7228160000000003E-3</v>
      </c>
      <c r="F26" s="83">
        <v>1.290323E-2</v>
      </c>
      <c r="G26">
        <v>2.9171579999999999E-2</v>
      </c>
      <c r="H26" s="83">
        <v>1.816239E-2</v>
      </c>
      <c r="I26" s="83">
        <v>2.1820920000000001E-2</v>
      </c>
    </row>
    <row r="27" spans="1:20" s="90" customFormat="1">
      <c r="A27" s="87" t="s">
        <v>2814</v>
      </c>
      <c r="B27" s="88"/>
      <c r="C27" s="89" t="s">
        <v>2796</v>
      </c>
      <c r="D27" s="88" t="s">
        <v>2797</v>
      </c>
      <c r="E27" s="90" t="s">
        <v>2798</v>
      </c>
      <c r="F27" s="88" t="s">
        <v>2799</v>
      </c>
      <c r="G27" s="88" t="s">
        <v>2800</v>
      </c>
      <c r="H27" s="88" t="s">
        <v>2801</v>
      </c>
      <c r="I27" s="88" t="s">
        <v>2802</v>
      </c>
      <c r="K27" s="89"/>
      <c r="L27" s="88"/>
      <c r="N27" s="88"/>
      <c r="O27" s="88"/>
      <c r="P27" s="88"/>
      <c r="Q27" s="88"/>
      <c r="S27" s="88"/>
      <c r="T27" s="88"/>
    </row>
    <row r="28" spans="1:20">
      <c r="A28" s="82" t="s">
        <v>2806</v>
      </c>
      <c r="B28" s="83">
        <v>4304</v>
      </c>
      <c r="C28" s="83">
        <v>3147</v>
      </c>
      <c r="D28" s="83">
        <v>27</v>
      </c>
      <c r="E28" s="83">
        <v>107</v>
      </c>
      <c r="F28" s="83">
        <v>7</v>
      </c>
      <c r="G28" s="83">
        <v>906</v>
      </c>
      <c r="H28" s="84">
        <v>24</v>
      </c>
      <c r="I28" s="83">
        <v>86</v>
      </c>
      <c r="J28" s="83"/>
      <c r="K28" s="83"/>
      <c r="L28" s="83"/>
      <c r="M28" s="15"/>
      <c r="N28" s="83"/>
      <c r="P28" s="84"/>
      <c r="Q28" s="83"/>
      <c r="R28" s="83"/>
      <c r="S28" s="83"/>
    </row>
    <row r="29" spans="1:20">
      <c r="A29" s="82" t="s">
        <v>2807</v>
      </c>
      <c r="B29">
        <v>12</v>
      </c>
      <c r="C29">
        <v>6</v>
      </c>
      <c r="D29">
        <v>0</v>
      </c>
      <c r="E29">
        <v>0</v>
      </c>
      <c r="F29">
        <v>0</v>
      </c>
      <c r="G29">
        <v>6</v>
      </c>
      <c r="H29">
        <v>0</v>
      </c>
      <c r="I29">
        <v>0</v>
      </c>
    </row>
    <row r="30" spans="1:20">
      <c r="A30" s="82" t="s">
        <v>2808</v>
      </c>
      <c r="B30" s="83" t="s">
        <v>2874</v>
      </c>
      <c r="C30" s="83" t="s">
        <v>2874</v>
      </c>
      <c r="D30" s="83">
        <v>2.375</v>
      </c>
      <c r="E30" s="83">
        <v>1.675</v>
      </c>
      <c r="F30" s="83">
        <v>2.5</v>
      </c>
      <c r="G30" s="83">
        <v>1.2537309999999999</v>
      </c>
      <c r="H30" s="83">
        <v>3.8</v>
      </c>
      <c r="I30" s="83">
        <v>3.3</v>
      </c>
    </row>
    <row r="31" spans="1:20">
      <c r="A31" s="15" t="s">
        <v>2809</v>
      </c>
      <c r="B31" s="83">
        <v>3558</v>
      </c>
      <c r="C31" s="83">
        <v>2746</v>
      </c>
      <c r="D31">
        <v>4</v>
      </c>
      <c r="E31" s="83">
        <v>41</v>
      </c>
      <c r="F31">
        <v>6</v>
      </c>
      <c r="G31" s="83">
        <v>685</v>
      </c>
      <c r="H31" s="83">
        <v>17</v>
      </c>
      <c r="I31" s="83">
        <v>59</v>
      </c>
    </row>
    <row r="32" spans="1:20">
      <c r="A32" s="15" t="s">
        <v>2810</v>
      </c>
      <c r="B32" s="83">
        <v>2.812008E-3</v>
      </c>
      <c r="C32" s="83">
        <v>2.2381279999999998E-3</v>
      </c>
      <c r="D32" s="83">
        <v>1.587932E-3</v>
      </c>
      <c r="E32" s="83">
        <v>4.6103680000000001E-3</v>
      </c>
      <c r="F32" s="83">
        <v>1.290323E-2</v>
      </c>
      <c r="G32" s="83">
        <v>2.9913970000000002E-2</v>
      </c>
      <c r="H32" s="83">
        <v>1.816239E-2</v>
      </c>
      <c r="I32" s="83">
        <v>2.2197140000000001E-2</v>
      </c>
    </row>
    <row r="33" spans="1:20" s="90" customFormat="1">
      <c r="A33" s="87" t="s">
        <v>2815</v>
      </c>
      <c r="B33" s="88"/>
      <c r="C33" s="89" t="s">
        <v>2796</v>
      </c>
      <c r="D33" s="88" t="s">
        <v>2797</v>
      </c>
      <c r="E33" s="90" t="s">
        <v>2798</v>
      </c>
      <c r="F33" s="88" t="s">
        <v>2799</v>
      </c>
      <c r="G33" s="88" t="s">
        <v>2800</v>
      </c>
      <c r="H33" s="88" t="s">
        <v>2801</v>
      </c>
      <c r="I33" s="88" t="s">
        <v>2802</v>
      </c>
      <c r="K33" s="89"/>
      <c r="L33" s="88"/>
      <c r="N33" s="88"/>
      <c r="O33" s="88"/>
      <c r="P33" s="88"/>
      <c r="Q33" s="88"/>
      <c r="S33" s="88"/>
      <c r="T33" s="88"/>
    </row>
    <row r="34" spans="1:20">
      <c r="A34" s="82" t="s">
        <v>2806</v>
      </c>
      <c r="B34" s="83">
        <v>4337</v>
      </c>
      <c r="C34" s="83">
        <v>3158</v>
      </c>
      <c r="D34" s="83">
        <v>29</v>
      </c>
      <c r="E34" s="83">
        <v>131</v>
      </c>
      <c r="F34" s="83">
        <v>9</v>
      </c>
      <c r="G34" s="83">
        <v>903</v>
      </c>
      <c r="H34" s="84">
        <v>24</v>
      </c>
      <c r="I34" s="83">
        <v>85</v>
      </c>
      <c r="J34" s="83"/>
      <c r="K34" s="83"/>
      <c r="L34" s="83"/>
      <c r="M34" s="15"/>
      <c r="N34" s="83"/>
      <c r="P34" s="84"/>
      <c r="Q34" s="83"/>
      <c r="R34" s="83"/>
      <c r="S34" s="83"/>
    </row>
    <row r="35" spans="1:20">
      <c r="A35" s="82" t="s">
        <v>2807</v>
      </c>
      <c r="B35">
        <v>13</v>
      </c>
      <c r="C35">
        <v>8</v>
      </c>
      <c r="D35">
        <v>0</v>
      </c>
      <c r="E35">
        <v>1</v>
      </c>
      <c r="F35">
        <v>0</v>
      </c>
      <c r="G35">
        <v>4</v>
      </c>
      <c r="H35">
        <v>0</v>
      </c>
      <c r="I35">
        <v>0</v>
      </c>
    </row>
    <row r="36" spans="1:20">
      <c r="A36" s="82" t="s">
        <v>2808</v>
      </c>
      <c r="B36" s="83" t="s">
        <v>2874</v>
      </c>
      <c r="C36" s="83" t="s">
        <v>2874</v>
      </c>
      <c r="D36" s="83">
        <v>1.230769</v>
      </c>
      <c r="E36" s="83">
        <v>1.847826</v>
      </c>
      <c r="F36">
        <v>2</v>
      </c>
      <c r="G36" s="83">
        <v>1.22963</v>
      </c>
      <c r="H36">
        <v>3</v>
      </c>
      <c r="I36" s="83">
        <v>3.25</v>
      </c>
    </row>
    <row r="37" spans="1:20">
      <c r="A37" s="15" t="s">
        <v>2809</v>
      </c>
      <c r="B37" s="83">
        <v>3560</v>
      </c>
      <c r="C37" s="83">
        <v>2745</v>
      </c>
      <c r="D37">
        <v>4</v>
      </c>
      <c r="E37" s="83">
        <v>41</v>
      </c>
      <c r="F37">
        <v>6</v>
      </c>
      <c r="G37" s="83">
        <v>688</v>
      </c>
      <c r="H37" s="83">
        <v>17</v>
      </c>
      <c r="I37" s="83">
        <v>59</v>
      </c>
    </row>
    <row r="38" spans="1:20">
      <c r="A38" s="82" t="s">
        <v>2810</v>
      </c>
      <c r="B38" s="83">
        <v>2.813589E-3</v>
      </c>
      <c r="C38">
        <v>2.2373129999999999E-3</v>
      </c>
      <c r="D38" s="83">
        <v>1.587932E-3</v>
      </c>
      <c r="E38" s="83">
        <v>4.6103680000000001E-3</v>
      </c>
      <c r="F38" s="83">
        <v>1.290323E-2</v>
      </c>
      <c r="G38" s="83">
        <v>3.0044979999999999E-2</v>
      </c>
      <c r="H38" s="83">
        <v>1.816239E-2</v>
      </c>
      <c r="I38" s="83">
        <v>2.2197140000000001E-2</v>
      </c>
    </row>
    <row r="39" spans="1:20" s="81" customFormat="1" ht="14.25" customHeight="1">
      <c r="A39" s="81" t="s">
        <v>2816</v>
      </c>
      <c r="D39" s="100"/>
      <c r="E39" s="80" t="s">
        <v>2836</v>
      </c>
      <c r="G39" s="79"/>
      <c r="H39" s="91"/>
      <c r="M39" s="78"/>
      <c r="N39" s="79"/>
      <c r="O39" s="79"/>
      <c r="P39" s="118"/>
      <c r="R39" s="92"/>
    </row>
    <row r="40" spans="1:20" ht="16" customHeight="1">
      <c r="A40" s="15" t="s">
        <v>2818</v>
      </c>
      <c r="B40" s="83">
        <v>-2.3367079999999998</v>
      </c>
      <c r="D40" s="93"/>
      <c r="E40" s="85" t="s">
        <v>2819</v>
      </c>
      <c r="F40" s="85"/>
      <c r="G40" t="s">
        <v>2307</v>
      </c>
      <c r="H40" t="s">
        <v>2893</v>
      </c>
      <c r="I40" t="s">
        <v>2821</v>
      </c>
      <c r="J40" s="83" t="s">
        <v>2822</v>
      </c>
      <c r="K40" t="s">
        <v>2823</v>
      </c>
      <c r="L40" t="s">
        <v>2824</v>
      </c>
      <c r="M40" s="85" t="s">
        <v>2825</v>
      </c>
      <c r="N40" s="85"/>
      <c r="O40" s="85" t="s">
        <v>2826</v>
      </c>
      <c r="P40" s="85"/>
      <c r="Q40" s="94" t="s">
        <v>2827</v>
      </c>
      <c r="R40" t="s">
        <v>2828</v>
      </c>
    </row>
    <row r="41" spans="1:20" ht="16" customHeight="1">
      <c r="A41" s="15" t="s">
        <v>2829</v>
      </c>
      <c r="B41" s="83">
        <v>5422</v>
      </c>
      <c r="D41" s="93"/>
      <c r="E41">
        <v>90498900</v>
      </c>
      <c r="F41">
        <v>91730960</v>
      </c>
      <c r="G41" s="83">
        <v>1226918</v>
      </c>
      <c r="H41">
        <v>-2.4590070000000002</v>
      </c>
      <c r="I41">
        <v>3759</v>
      </c>
      <c r="J41">
        <v>6.410692E-3</v>
      </c>
      <c r="K41">
        <v>-1.875219</v>
      </c>
      <c r="L41">
        <v>-1.609973E-2</v>
      </c>
      <c r="M41">
        <v>48.394319199999998</v>
      </c>
      <c r="N41">
        <f t="shared" ref="N41:N47" si="0">M41/G41</f>
        <v>3.9443808958707918E-5</v>
      </c>
      <c r="O41" s="85">
        <v>437.50236000000001</v>
      </c>
      <c r="P41">
        <f t="shared" ref="P41:P47" si="1">O41/G41</f>
        <v>3.5658647114151067E-4</v>
      </c>
      <c r="Q41" s="83">
        <v>8.9146620000000005E-9</v>
      </c>
    </row>
    <row r="42" spans="1:20" ht="19" customHeight="1">
      <c r="A42" s="83" t="s">
        <v>2822</v>
      </c>
      <c r="B42" s="83">
        <v>8.872965E-3</v>
      </c>
      <c r="D42" s="93"/>
      <c r="E42" s="15">
        <v>95419856</v>
      </c>
      <c r="F42" s="15">
        <v>95459749</v>
      </c>
      <c r="G42" s="83">
        <v>2519</v>
      </c>
      <c r="H42" s="119">
        <v>-2.1552509999999998</v>
      </c>
      <c r="I42" s="86">
        <v>79</v>
      </c>
      <c r="J42" s="120">
        <v>8.7804449999999996E-3</v>
      </c>
      <c r="K42" s="120">
        <v>-6.6754670000000003</v>
      </c>
      <c r="L42">
        <v>-9.1435849600000001</v>
      </c>
      <c r="M42">
        <v>1.3914066</v>
      </c>
      <c r="N42">
        <f t="shared" si="0"/>
        <v>5.5236466851925369E-4</v>
      </c>
      <c r="O42" s="85">
        <v>9.1169449999999994</v>
      </c>
      <c r="P42">
        <f t="shared" si="1"/>
        <v>3.6192715363239378E-3</v>
      </c>
      <c r="Q42" s="83">
        <v>9.0481789999999995E-8</v>
      </c>
    </row>
    <row r="43" spans="1:20">
      <c r="A43" s="15" t="s">
        <v>2830</v>
      </c>
      <c r="B43" s="83">
        <v>-2.3356279999999998</v>
      </c>
      <c r="D43" s="93"/>
      <c r="E43" s="15">
        <v>95521847</v>
      </c>
      <c r="F43" s="15">
        <v>95541715</v>
      </c>
      <c r="G43" s="83">
        <v>8893</v>
      </c>
      <c r="H43" s="119">
        <v>-2.1783399999999999</v>
      </c>
      <c r="I43" s="86">
        <v>293</v>
      </c>
      <c r="J43" s="120">
        <v>1.0984691E-2</v>
      </c>
      <c r="K43" s="120">
        <v>-7.2483469999999999</v>
      </c>
      <c r="L43">
        <v>-12.997009179999999</v>
      </c>
      <c r="M43">
        <v>6.4855122999999999</v>
      </c>
      <c r="N43">
        <f t="shared" si="0"/>
        <v>7.2928284043629818E-4</v>
      </c>
      <c r="O43" s="85">
        <v>33.799405999999998</v>
      </c>
      <c r="P43">
        <f t="shared" si="1"/>
        <v>3.8006753626447765E-3</v>
      </c>
      <c r="Q43" s="83">
        <v>9.5016879999999998E-8</v>
      </c>
    </row>
    <row r="44" spans="1:20">
      <c r="A44" s="15" t="s">
        <v>2831</v>
      </c>
      <c r="B44" s="83">
        <v>-1.693589</v>
      </c>
      <c r="D44" s="93"/>
      <c r="E44" s="15">
        <v>121973698</v>
      </c>
      <c r="F44" s="15">
        <v>121982558</v>
      </c>
      <c r="G44" s="83">
        <v>465</v>
      </c>
      <c r="H44" s="119">
        <v>-1.784173</v>
      </c>
      <c r="I44" s="86">
        <v>14</v>
      </c>
      <c r="J44" s="120">
        <v>5.2683230000000001E-3</v>
      </c>
      <c r="K44" s="120">
        <v>-3.0400909999999999</v>
      </c>
      <c r="L44">
        <v>-2.87537384</v>
      </c>
      <c r="M44">
        <v>0.13390750000000001</v>
      </c>
      <c r="N44">
        <f t="shared" si="0"/>
        <v>2.8797311827956991E-4</v>
      </c>
      <c r="O44" s="85">
        <v>1.556549</v>
      </c>
      <c r="P44">
        <f t="shared" si="1"/>
        <v>3.3474172043010753E-3</v>
      </c>
      <c r="Q44" s="83">
        <v>8.3685419999999999E-8</v>
      </c>
    </row>
    <row r="45" spans="1:20" ht="28">
      <c r="A45" s="83" t="s">
        <v>2832</v>
      </c>
      <c r="B45" s="83">
        <v>96.613900000000001</v>
      </c>
      <c r="C45">
        <f>B45/B3</f>
        <v>7.6357240406927114E-5</v>
      </c>
      <c r="D45" s="93"/>
      <c r="E45" s="15">
        <v>130792797</v>
      </c>
      <c r="F45" s="15">
        <v>130835551</v>
      </c>
      <c r="G45" s="83">
        <v>22899</v>
      </c>
      <c r="H45" s="119">
        <v>-1.9267879999999999</v>
      </c>
      <c r="I45" s="86">
        <v>1100</v>
      </c>
      <c r="J45" s="120">
        <v>1.685178E-2</v>
      </c>
      <c r="K45" s="120">
        <v>-1.6807110000000001</v>
      </c>
      <c r="L45">
        <v>-0.64903264999999999</v>
      </c>
      <c r="M45">
        <v>37.174192900000001</v>
      </c>
      <c r="N45">
        <f t="shared" si="0"/>
        <v>1.6233980916197214E-3</v>
      </c>
      <c r="O45" s="85">
        <v>154.433458</v>
      </c>
      <c r="P45">
        <f t="shared" si="1"/>
        <v>6.7441136294161316E-3</v>
      </c>
      <c r="Q45" s="83">
        <v>1.6860280000000001E-7</v>
      </c>
    </row>
    <row r="46" spans="1:20" ht="28">
      <c r="A46" s="83" t="s">
        <v>2833</v>
      </c>
      <c r="B46" s="83">
        <v>656.08789999999999</v>
      </c>
      <c r="C46">
        <f>B46/B3</f>
        <v>5.1852850892445041E-4</v>
      </c>
      <c r="D46" s="93"/>
      <c r="E46" s="15">
        <v>237030675</v>
      </c>
      <c r="F46" s="15">
        <v>237041380</v>
      </c>
      <c r="G46" s="84">
        <v>936</v>
      </c>
      <c r="H46" s="119">
        <v>-1.946353</v>
      </c>
      <c r="I46" s="86">
        <v>46</v>
      </c>
      <c r="J46" s="120">
        <v>1.1057930000000001E-2</v>
      </c>
      <c r="K46" s="120">
        <v>-1.9807650000000001</v>
      </c>
      <c r="L46">
        <v>-1.2750134</v>
      </c>
      <c r="M46">
        <v>1.0165175</v>
      </c>
      <c r="N46">
        <f t="shared" si="0"/>
        <v>1.0860229700854701E-3</v>
      </c>
      <c r="O46" s="85">
        <v>5.1143749999999999</v>
      </c>
      <c r="P46">
        <f t="shared" si="1"/>
        <v>5.4640758547008549E-3</v>
      </c>
      <c r="Q46" s="83">
        <v>1.366019E-7</v>
      </c>
    </row>
    <row r="47" spans="1:20">
      <c r="A47" s="46" t="s">
        <v>2834</v>
      </c>
      <c r="B47" s="83">
        <v>1.2963210000000001E-8</v>
      </c>
      <c r="D47" s="93"/>
      <c r="E47" s="15">
        <v>239352995</v>
      </c>
      <c r="F47" s="15">
        <v>239363666</v>
      </c>
      <c r="G47" s="83">
        <v>2658</v>
      </c>
      <c r="H47" s="119">
        <v>-2.2773819999999998</v>
      </c>
      <c r="I47" s="86">
        <v>131</v>
      </c>
      <c r="J47" s="120">
        <v>7.6794250000000001E-3</v>
      </c>
      <c r="K47" s="120">
        <v>-3.3275990000000002</v>
      </c>
      <c r="L47">
        <v>-3.4323317499999999</v>
      </c>
      <c r="M47">
        <v>2.0180478000000002</v>
      </c>
      <c r="N47">
        <f t="shared" si="0"/>
        <v>7.59235440180587E-4</v>
      </c>
      <c r="O47" s="85">
        <v>14.56485</v>
      </c>
      <c r="P47">
        <f t="shared" si="1"/>
        <v>5.4796275395033863E-3</v>
      </c>
      <c r="Q47" s="83">
        <v>1.3699070000000001E-7</v>
      </c>
    </row>
    <row r="48" spans="1:20">
      <c r="A48" s="46" t="s">
        <v>2828</v>
      </c>
      <c r="B48" s="46"/>
      <c r="D48" s="93"/>
      <c r="E48" s="15"/>
      <c r="F48" s="15"/>
      <c r="G48" s="83"/>
      <c r="H48" s="15"/>
      <c r="I48" s="119"/>
      <c r="J48" s="95"/>
      <c r="K48" s="120"/>
      <c r="L48" s="120"/>
    </row>
    <row r="49" spans="1:18" s="90" customFormat="1" ht="14.25" customHeight="1">
      <c r="A49" s="90" t="s">
        <v>2894</v>
      </c>
      <c r="D49" s="121"/>
      <c r="E49" s="89" t="s">
        <v>2817</v>
      </c>
      <c r="G49" s="88"/>
      <c r="H49" s="96"/>
      <c r="M49" s="87"/>
      <c r="N49" s="88"/>
      <c r="O49" s="88"/>
      <c r="P49" s="122"/>
      <c r="Q49" s="97"/>
    </row>
    <row r="50" spans="1:18" ht="16" customHeight="1">
      <c r="A50" s="15" t="s">
        <v>2818</v>
      </c>
      <c r="B50" s="83">
        <v>-2.273584</v>
      </c>
      <c r="D50" s="93"/>
      <c r="E50" s="85" t="s">
        <v>2819</v>
      </c>
      <c r="F50" s="85"/>
      <c r="G50" t="s">
        <v>2307</v>
      </c>
      <c r="H50" t="s">
        <v>2893</v>
      </c>
      <c r="I50" t="s">
        <v>2821</v>
      </c>
      <c r="J50" s="83" t="s">
        <v>2822</v>
      </c>
      <c r="K50" t="s">
        <v>2823</v>
      </c>
      <c r="L50" t="s">
        <v>2824</v>
      </c>
      <c r="M50" s="85" t="s">
        <v>2825</v>
      </c>
      <c r="N50" s="85"/>
      <c r="O50" s="85" t="s">
        <v>2826</v>
      </c>
      <c r="P50" s="85"/>
      <c r="Q50" s="94" t="s">
        <v>2827</v>
      </c>
      <c r="R50" t="s">
        <v>2828</v>
      </c>
    </row>
    <row r="51" spans="1:18" ht="16" customHeight="1">
      <c r="A51" s="15" t="s">
        <v>2829</v>
      </c>
      <c r="B51" s="83">
        <v>4527</v>
      </c>
      <c r="D51" s="93"/>
      <c r="E51">
        <v>90498900</v>
      </c>
      <c r="F51">
        <v>91730960</v>
      </c>
      <c r="G51" s="83">
        <v>1226918</v>
      </c>
      <c r="H51">
        <v>-2.4410430000000001</v>
      </c>
      <c r="I51">
        <v>3261</v>
      </c>
      <c r="J51">
        <v>1.0833094E-2</v>
      </c>
      <c r="K51">
        <v>-0.5397113</v>
      </c>
      <c r="L51">
        <v>2.9849695999999999</v>
      </c>
      <c r="M51">
        <v>71.004078199999995</v>
      </c>
      <c r="N51">
        <f t="shared" ref="N51:N57" si="2">M51/G51</f>
        <v>5.7871901952697733E-5</v>
      </c>
      <c r="O51" s="85">
        <v>443.413838</v>
      </c>
      <c r="P51">
        <f t="shared" ref="P51:P57" si="3">O51/G51</f>
        <v>3.6140462361787827E-4</v>
      </c>
      <c r="Q51" s="83">
        <v>9.0351160000000001E-9</v>
      </c>
    </row>
    <row r="52" spans="1:18" ht="19" customHeight="1">
      <c r="A52" s="83" t="s">
        <v>2822</v>
      </c>
      <c r="B52" s="83">
        <v>1.458751E-2</v>
      </c>
      <c r="D52" s="93"/>
      <c r="E52" s="15">
        <v>95419856</v>
      </c>
      <c r="F52" s="15">
        <v>95459749</v>
      </c>
      <c r="G52" s="83">
        <v>2519</v>
      </c>
      <c r="H52" s="119">
        <v>-1.3912329999999999</v>
      </c>
      <c r="I52" s="86">
        <v>42</v>
      </c>
      <c r="J52" s="86">
        <v>2.9940758000000001E-2</v>
      </c>
      <c r="K52" s="120">
        <v>-4.4202709000000002</v>
      </c>
      <c r="L52">
        <v>-5.5897519999999998</v>
      </c>
      <c r="M52">
        <v>2.5357479999999999</v>
      </c>
      <c r="N52">
        <f t="shared" si="2"/>
        <v>1.0066486701071854E-3</v>
      </c>
      <c r="O52" s="85">
        <v>5.7671450000000002</v>
      </c>
      <c r="P52">
        <f t="shared" si="3"/>
        <v>2.2894581183009132E-3</v>
      </c>
      <c r="Q52" s="83">
        <v>5.7236450000000002E-8</v>
      </c>
    </row>
    <row r="53" spans="1:18">
      <c r="A53" s="15" t="s">
        <v>2830</v>
      </c>
      <c r="B53" s="83">
        <v>-0.69843409999999995</v>
      </c>
      <c r="D53" s="93"/>
      <c r="E53" s="15">
        <v>95521847</v>
      </c>
      <c r="F53" s="15">
        <v>95541715</v>
      </c>
      <c r="G53" s="83">
        <v>8893</v>
      </c>
      <c r="H53" s="119">
        <v>-1.6965330000000001</v>
      </c>
      <c r="I53" s="86">
        <v>131</v>
      </c>
      <c r="J53" s="86">
        <v>2.5632744999999998E-2</v>
      </c>
      <c r="K53" s="120">
        <v>-4.0691699000000003</v>
      </c>
      <c r="L53">
        <v>-5.538195</v>
      </c>
      <c r="M53">
        <v>6.7823707999999998</v>
      </c>
      <c r="N53">
        <f t="shared" si="2"/>
        <v>7.6266398290790504E-4</v>
      </c>
      <c r="O53" s="85">
        <v>17.956785</v>
      </c>
      <c r="P53">
        <f t="shared" si="3"/>
        <v>2.0192044304509164E-3</v>
      </c>
      <c r="Q53">
        <v>5.0480110000000001E-8</v>
      </c>
    </row>
    <row r="54" spans="1:18">
      <c r="A54" s="15" t="s">
        <v>2831</v>
      </c>
      <c r="B54" s="83">
        <v>2.3157139999999998</v>
      </c>
      <c r="D54" s="93"/>
      <c r="E54" s="15">
        <v>121973698</v>
      </c>
      <c r="F54" s="15">
        <v>121982558</v>
      </c>
      <c r="G54" s="83">
        <v>465</v>
      </c>
      <c r="H54" s="119">
        <v>-1.7174259999999999</v>
      </c>
      <c r="I54" s="86">
        <v>9</v>
      </c>
      <c r="J54" s="86">
        <v>7.1709540000000002E-3</v>
      </c>
      <c r="K54" s="120">
        <v>-0.65337109999999998</v>
      </c>
      <c r="L54">
        <v>0.1737648</v>
      </c>
      <c r="M54">
        <v>0.11663750000000001</v>
      </c>
      <c r="N54">
        <f t="shared" si="2"/>
        <v>2.5083333333333332E-4</v>
      </c>
      <c r="O54" s="85">
        <v>1.1796310000000001</v>
      </c>
      <c r="P54">
        <f t="shared" si="3"/>
        <v>2.536840860215054E-3</v>
      </c>
      <c r="Q54">
        <v>6.3421020000000002E-8</v>
      </c>
    </row>
    <row r="55" spans="1:18" ht="28">
      <c r="A55" s="83" t="s">
        <v>2832</v>
      </c>
      <c r="B55" s="83">
        <v>132.7595</v>
      </c>
      <c r="C55">
        <f>B55/B3</f>
        <v>1.0492433343238851E-4</v>
      </c>
      <c r="D55" s="93"/>
      <c r="E55" s="15">
        <v>130792797</v>
      </c>
      <c r="F55" s="15">
        <v>130835551</v>
      </c>
      <c r="G55" s="83">
        <v>22899</v>
      </c>
      <c r="H55" s="119">
        <v>-1.7827660000000001</v>
      </c>
      <c r="I55" s="86">
        <v>957</v>
      </c>
      <c r="J55" s="86">
        <v>2.5350986999999998E-2</v>
      </c>
      <c r="K55" s="120">
        <v>-0.31762109999999999</v>
      </c>
      <c r="L55">
        <v>2.2297634</v>
      </c>
      <c r="M55">
        <v>48.702866800000002</v>
      </c>
      <c r="N55">
        <f t="shared" si="2"/>
        <v>2.1268556181492644E-3</v>
      </c>
      <c r="O55" s="85">
        <v>148.24548200000001</v>
      </c>
      <c r="P55">
        <f t="shared" si="3"/>
        <v>6.4738845364426395E-3</v>
      </c>
      <c r="Q55" s="83">
        <v>1.618471E-7</v>
      </c>
    </row>
    <row r="56" spans="1:18" ht="28">
      <c r="A56" s="83" t="s">
        <v>2833</v>
      </c>
      <c r="B56" s="83">
        <v>633.2088</v>
      </c>
      <c r="C56">
        <f>B56/B3</f>
        <v>5.0044638058687038E-4</v>
      </c>
      <c r="D56" s="93"/>
      <c r="E56" s="15">
        <v>237030675</v>
      </c>
      <c r="F56" s="15">
        <v>237041380</v>
      </c>
      <c r="G56" s="84">
        <v>936</v>
      </c>
      <c r="H56" s="119">
        <v>-1.8178430000000001</v>
      </c>
      <c r="I56" s="86">
        <v>36</v>
      </c>
      <c r="J56" s="86">
        <v>1.8483406000000001E-2</v>
      </c>
      <c r="K56" s="120">
        <v>-1.1035708</v>
      </c>
      <c r="L56">
        <v>-0.12762979999999999</v>
      </c>
      <c r="M56">
        <v>1.3303525</v>
      </c>
      <c r="N56">
        <f t="shared" si="2"/>
        <v>1.4213167735042736E-3</v>
      </c>
      <c r="O56" s="85">
        <v>4.7185240000000004</v>
      </c>
      <c r="P56">
        <f t="shared" si="3"/>
        <v>5.0411581196581198E-3</v>
      </c>
      <c r="Q56" s="83">
        <v>1.26029E-7</v>
      </c>
    </row>
    <row r="57" spans="1:18">
      <c r="A57" s="46" t="s">
        <v>2834</v>
      </c>
      <c r="B57" s="83">
        <v>1.251116E-8</v>
      </c>
      <c r="D57" s="93"/>
      <c r="E57" s="15">
        <v>239352995</v>
      </c>
      <c r="F57" s="15">
        <v>239363666</v>
      </c>
      <c r="G57" s="83">
        <v>2658</v>
      </c>
      <c r="H57" s="119">
        <v>-2.2245509999999999</v>
      </c>
      <c r="I57" s="86">
        <v>91</v>
      </c>
      <c r="J57" s="86">
        <v>1.2509482000000001E-2</v>
      </c>
      <c r="K57" s="120">
        <v>-1.2676620000000001</v>
      </c>
      <c r="L57">
        <v>0.2368693</v>
      </c>
      <c r="M57">
        <v>2.2874623999999999</v>
      </c>
      <c r="N57">
        <f t="shared" si="2"/>
        <v>8.6059533483822423E-4</v>
      </c>
      <c r="O57" s="85">
        <v>11.927381</v>
      </c>
      <c r="P57">
        <f t="shared" si="3"/>
        <v>4.4873517682468026E-3</v>
      </c>
      <c r="Q57" s="83">
        <v>1.121838E-7</v>
      </c>
    </row>
    <row r="58" spans="1:18">
      <c r="A58" s="46" t="s">
        <v>2828</v>
      </c>
      <c r="B58" s="46"/>
      <c r="D58" s="93"/>
      <c r="E58" s="15"/>
      <c r="F58" s="15"/>
      <c r="G58" s="83"/>
      <c r="H58" s="15"/>
      <c r="I58" s="119"/>
      <c r="J58" s="95"/>
      <c r="K58" s="120"/>
      <c r="L58" s="120"/>
    </row>
    <row r="59" spans="1:18" s="90" customFormat="1" ht="14.25" customHeight="1">
      <c r="A59" s="90" t="s">
        <v>2895</v>
      </c>
      <c r="D59" s="121"/>
      <c r="E59" s="89" t="s">
        <v>2836</v>
      </c>
      <c r="G59" s="88"/>
      <c r="H59" s="96"/>
      <c r="M59" s="87"/>
      <c r="N59" s="88"/>
      <c r="O59" s="88"/>
      <c r="P59" s="122"/>
      <c r="Q59" s="97"/>
    </row>
    <row r="60" spans="1:18" ht="16" customHeight="1">
      <c r="A60" s="15" t="s">
        <v>2818</v>
      </c>
      <c r="B60" s="83">
        <v>-2.5161609999999999</v>
      </c>
      <c r="D60" s="93"/>
      <c r="E60" s="85" t="s">
        <v>2819</v>
      </c>
      <c r="F60" s="85"/>
      <c r="G60" t="s">
        <v>2307</v>
      </c>
      <c r="H60" t="s">
        <v>2893</v>
      </c>
      <c r="I60" t="s">
        <v>2821</v>
      </c>
      <c r="J60" s="83" t="s">
        <v>2822</v>
      </c>
      <c r="K60" t="s">
        <v>2823</v>
      </c>
      <c r="L60" t="s">
        <v>2824</v>
      </c>
      <c r="M60" s="85" t="s">
        <v>2825</v>
      </c>
      <c r="N60" s="85"/>
      <c r="O60" s="85" t="s">
        <v>2826</v>
      </c>
      <c r="P60" s="85"/>
      <c r="Q60" s="94" t="s">
        <v>2827</v>
      </c>
      <c r="R60" t="s">
        <v>2828</v>
      </c>
    </row>
    <row r="61" spans="1:18" ht="16" customHeight="1">
      <c r="A61" s="15" t="s">
        <v>2829</v>
      </c>
      <c r="B61" s="83">
        <v>4195</v>
      </c>
      <c r="D61" s="93"/>
      <c r="E61">
        <v>90498900</v>
      </c>
      <c r="F61">
        <v>91730960</v>
      </c>
      <c r="G61" s="83">
        <v>1226918</v>
      </c>
      <c r="H61">
        <v>-2.6454840000000002</v>
      </c>
      <c r="I61">
        <v>3051</v>
      </c>
      <c r="J61">
        <v>8.5865530000000002E-3</v>
      </c>
      <c r="K61">
        <v>-0.27903020000000001</v>
      </c>
      <c r="L61">
        <v>3.4517874800000001</v>
      </c>
      <c r="M61">
        <v>52.795090199999997</v>
      </c>
      <c r="N61">
        <f t="shared" ref="N61:N67" si="4">M61/G61</f>
        <v>4.3030659098652066E-5</v>
      </c>
      <c r="O61" s="85">
        <v>446.41717799999998</v>
      </c>
      <c r="P61">
        <f t="shared" ref="P61:P67" si="5">O61/G61</f>
        <v>3.6385249706989383E-4</v>
      </c>
      <c r="Q61" s="83">
        <v>9.0963119999999994E-9</v>
      </c>
    </row>
    <row r="62" spans="1:18" ht="19" customHeight="1">
      <c r="A62" s="83" t="s">
        <v>2822</v>
      </c>
      <c r="B62" s="83">
        <v>1.1634530000000001E-2</v>
      </c>
      <c r="D62" s="93"/>
      <c r="E62" s="15">
        <v>95419856</v>
      </c>
      <c r="F62" s="15">
        <v>95459749</v>
      </c>
      <c r="G62" s="83">
        <v>2519</v>
      </c>
      <c r="H62" s="119">
        <v>-1.988035</v>
      </c>
      <c r="I62" s="86">
        <v>29</v>
      </c>
      <c r="J62" s="120">
        <v>1.5926514999999999E-2</v>
      </c>
      <c r="K62" s="120">
        <v>-2.3438729999999999</v>
      </c>
      <c r="L62">
        <v>-1.8751912900000001</v>
      </c>
      <c r="M62">
        <v>0.92132420000000004</v>
      </c>
      <c r="N62">
        <f t="shared" si="4"/>
        <v>3.657499801508535E-4</v>
      </c>
      <c r="O62" s="85">
        <v>4.2665009999999999</v>
      </c>
      <c r="P62">
        <f t="shared" si="5"/>
        <v>1.6937280666931322E-3</v>
      </c>
      <c r="Q62" s="83">
        <v>4.2343200000000002E-8</v>
      </c>
    </row>
    <row r="63" spans="1:18">
      <c r="A63" s="15" t="s">
        <v>2830</v>
      </c>
      <c r="B63" s="83">
        <v>-0.42098799999999997</v>
      </c>
      <c r="D63" s="93"/>
      <c r="E63" s="15">
        <v>95521847</v>
      </c>
      <c r="F63" s="15">
        <v>95541715</v>
      </c>
      <c r="G63" s="83">
        <v>8893</v>
      </c>
      <c r="H63" s="119">
        <v>-1.578392</v>
      </c>
      <c r="I63" s="86">
        <v>104</v>
      </c>
      <c r="J63" s="120">
        <v>3.1550854000000003E-2</v>
      </c>
      <c r="K63" s="120">
        <v>-2.8174800000000002</v>
      </c>
      <c r="L63">
        <v>-3.2172253400000002</v>
      </c>
      <c r="M63">
        <v>6.6457461000000002</v>
      </c>
      <c r="N63">
        <f t="shared" si="4"/>
        <v>7.4730080962554825E-4</v>
      </c>
      <c r="O63" s="85">
        <v>15.643986</v>
      </c>
      <c r="P63">
        <f t="shared" si="5"/>
        <v>1.7591348251433713E-3</v>
      </c>
      <c r="Q63" s="83">
        <v>4.3978369999999997E-8</v>
      </c>
    </row>
    <row r="64" spans="1:18">
      <c r="A64" s="15" t="s">
        <v>2831</v>
      </c>
      <c r="B64" s="83">
        <v>2.952871</v>
      </c>
      <c r="D64" s="93"/>
      <c r="E64" s="15">
        <v>121973698</v>
      </c>
      <c r="F64" s="15">
        <v>121982558</v>
      </c>
      <c r="G64" s="83">
        <v>465</v>
      </c>
      <c r="H64" s="119">
        <v>-1.7718210000000001</v>
      </c>
      <c r="I64" s="86">
        <v>10</v>
      </c>
      <c r="J64" s="120">
        <v>1.1328934000000001E-2</v>
      </c>
      <c r="K64" s="120">
        <v>-1.1931596</v>
      </c>
      <c r="L64">
        <v>-0.50663146000000003</v>
      </c>
      <c r="M64">
        <v>0.20326350000000001</v>
      </c>
      <c r="N64">
        <f t="shared" si="4"/>
        <v>4.3712580645161291E-4</v>
      </c>
      <c r="O64" s="85">
        <v>1.4221459999999999</v>
      </c>
      <c r="P64">
        <f t="shared" si="5"/>
        <v>3.0583784946236559E-3</v>
      </c>
      <c r="Q64" s="83">
        <v>7.6459450000000001E-8</v>
      </c>
    </row>
    <row r="65" spans="1:18" ht="28">
      <c r="A65" s="83" t="s">
        <v>2832</v>
      </c>
      <c r="B65" s="83">
        <v>98.463890000000006</v>
      </c>
      <c r="C65">
        <f>B65/B3</f>
        <v>7.7819350219080564E-5</v>
      </c>
      <c r="D65" s="93"/>
      <c r="E65" s="15">
        <v>130792797</v>
      </c>
      <c r="F65" s="15">
        <v>130835551</v>
      </c>
      <c r="G65" s="83">
        <v>22899</v>
      </c>
      <c r="H65" s="119">
        <v>-2.1571189999999998</v>
      </c>
      <c r="I65" s="86">
        <v>887</v>
      </c>
      <c r="J65" s="120">
        <v>1.9814531999999999E-2</v>
      </c>
      <c r="K65" s="120">
        <v>-0.25332719999999997</v>
      </c>
      <c r="L65">
        <v>2.6310850700000001</v>
      </c>
      <c r="M65">
        <v>35.401449300000003</v>
      </c>
      <c r="N65">
        <f t="shared" si="4"/>
        <v>1.5459823267391589E-3</v>
      </c>
      <c r="O65" s="85">
        <v>141.65267299999999</v>
      </c>
      <c r="P65">
        <f t="shared" si="5"/>
        <v>6.1859763745141707E-3</v>
      </c>
      <c r="Q65" s="83">
        <v>1.5464939999999999E-7</v>
      </c>
    </row>
    <row r="66" spans="1:18" ht="28">
      <c r="A66" s="83" t="s">
        <v>2833</v>
      </c>
      <c r="B66" s="83">
        <v>625.61490000000003</v>
      </c>
      <c r="C66">
        <f>B66/B3</f>
        <v>4.9444466398163901E-4</v>
      </c>
      <c r="D66" s="93"/>
      <c r="E66" s="15">
        <v>237030675</v>
      </c>
      <c r="F66" s="15">
        <v>237041380</v>
      </c>
      <c r="G66" s="84">
        <v>936</v>
      </c>
      <c r="H66" s="119">
        <v>-2.175983</v>
      </c>
      <c r="I66" s="86">
        <v>28</v>
      </c>
      <c r="J66" s="120">
        <v>1.05529E-2</v>
      </c>
      <c r="K66" s="120">
        <v>-1.5008352</v>
      </c>
      <c r="L66">
        <v>-0.50297409000000004</v>
      </c>
      <c r="M66">
        <v>0.57967120000000005</v>
      </c>
      <c r="N66">
        <f t="shared" si="4"/>
        <v>6.1930683760683765E-4</v>
      </c>
      <c r="O66" s="85">
        <v>3.982008</v>
      </c>
      <c r="P66">
        <f t="shared" si="5"/>
        <v>4.2542820512820514E-3</v>
      </c>
      <c r="Q66" s="83">
        <v>1.063571E-7</v>
      </c>
    </row>
    <row r="67" spans="1:18">
      <c r="A67" s="46" t="s">
        <v>2834</v>
      </c>
      <c r="B67" s="83">
        <v>1.2361119999999999E-8</v>
      </c>
      <c r="D67" s="93"/>
      <c r="E67" s="15">
        <v>239352995</v>
      </c>
      <c r="F67" s="15">
        <v>239363666</v>
      </c>
      <c r="G67" s="83">
        <v>2658</v>
      </c>
      <c r="H67" s="119">
        <v>-2.3918900000000001</v>
      </c>
      <c r="I67" s="86">
        <v>86</v>
      </c>
      <c r="J67" s="120">
        <v>1.1156823E-2</v>
      </c>
      <c r="K67" s="120">
        <v>-1.4308574000000001</v>
      </c>
      <c r="L67">
        <v>5.5774520000000001E-2</v>
      </c>
      <c r="M67">
        <v>1.9173476</v>
      </c>
      <c r="N67">
        <f t="shared" si="4"/>
        <v>7.2134973664409331E-4</v>
      </c>
      <c r="O67" s="85">
        <v>12.230454</v>
      </c>
      <c r="P67">
        <f t="shared" si="5"/>
        <v>4.6013747178329572E-3</v>
      </c>
      <c r="Q67" s="83">
        <v>1.150344E-7</v>
      </c>
    </row>
    <row r="68" spans="1:18">
      <c r="A68" s="46" t="s">
        <v>2828</v>
      </c>
      <c r="B68" s="83"/>
      <c r="D68" s="93"/>
      <c r="E68" s="15"/>
      <c r="F68" s="15"/>
      <c r="G68" s="83"/>
      <c r="H68" s="15"/>
      <c r="I68" s="119"/>
      <c r="J68" s="95"/>
      <c r="K68" s="120"/>
      <c r="L68" s="120"/>
    </row>
    <row r="69" spans="1:18" s="90" customFormat="1" ht="14.25" customHeight="1">
      <c r="A69" s="90" t="s">
        <v>2896</v>
      </c>
      <c r="D69" s="121"/>
      <c r="E69" s="89" t="s">
        <v>2836</v>
      </c>
      <c r="G69" s="88"/>
      <c r="H69" s="96"/>
      <c r="M69" s="87"/>
      <c r="N69" s="88"/>
      <c r="O69" s="88"/>
      <c r="P69" s="122"/>
      <c r="Q69" s="97"/>
    </row>
    <row r="70" spans="1:18" ht="16" customHeight="1">
      <c r="A70" s="15" t="s">
        <v>2818</v>
      </c>
      <c r="B70" s="83">
        <v>-2.4797340000000001</v>
      </c>
      <c r="D70" s="93"/>
      <c r="E70" s="85" t="s">
        <v>2819</v>
      </c>
      <c r="F70" s="85"/>
      <c r="G70" t="s">
        <v>2307</v>
      </c>
      <c r="H70" t="s">
        <v>2893</v>
      </c>
      <c r="I70" t="s">
        <v>2821</v>
      </c>
      <c r="J70" s="83" t="s">
        <v>2822</v>
      </c>
      <c r="K70" t="s">
        <v>2823</v>
      </c>
      <c r="L70" t="s">
        <v>2824</v>
      </c>
      <c r="M70" s="85" t="s">
        <v>2825</v>
      </c>
      <c r="N70" s="85"/>
      <c r="O70" s="85" t="s">
        <v>2826</v>
      </c>
      <c r="P70" s="85"/>
      <c r="Q70" s="94" t="s">
        <v>2827</v>
      </c>
      <c r="R70" t="s">
        <v>2828</v>
      </c>
    </row>
    <row r="71" spans="1:18" ht="16" customHeight="1">
      <c r="A71" s="15" t="s">
        <v>2829</v>
      </c>
      <c r="B71" s="83">
        <v>4252</v>
      </c>
      <c r="D71" s="93"/>
      <c r="E71">
        <v>90498900</v>
      </c>
      <c r="F71">
        <v>91730960</v>
      </c>
      <c r="G71" s="83">
        <v>1226918</v>
      </c>
      <c r="H71">
        <v>-2.628285</v>
      </c>
      <c r="I71">
        <v>3112</v>
      </c>
      <c r="J71">
        <v>7.1270229999999997E-3</v>
      </c>
      <c r="K71">
        <v>-0.55093959999999997</v>
      </c>
      <c r="L71">
        <v>3.1773362999999999</v>
      </c>
      <c r="M71">
        <v>44.693512300000002</v>
      </c>
      <c r="N71">
        <f t="shared" ref="N71:N77" si="6">M71/G71</f>
        <v>3.6427464834650726E-5</v>
      </c>
      <c r="O71" s="85">
        <v>428.435158</v>
      </c>
      <c r="P71">
        <f t="shared" ref="P71:P77" si="7">O71/G71</f>
        <v>3.4919624457380199E-4</v>
      </c>
      <c r="Q71" s="83">
        <v>8.7299059999999992E-9</v>
      </c>
    </row>
    <row r="72" spans="1:18" ht="19" customHeight="1">
      <c r="A72" s="83" t="s">
        <v>2822</v>
      </c>
      <c r="B72" s="83">
        <v>1.0500590000000001E-2</v>
      </c>
      <c r="D72" s="93"/>
      <c r="E72" s="15">
        <v>95419856</v>
      </c>
      <c r="F72" s="15">
        <v>95459749</v>
      </c>
      <c r="G72" s="83">
        <v>2519</v>
      </c>
      <c r="H72" s="119">
        <v>-1.7641420000000001</v>
      </c>
      <c r="I72" s="86">
        <v>22</v>
      </c>
      <c r="J72" s="120">
        <v>1.7169818999999999E-2</v>
      </c>
      <c r="K72" s="120">
        <v>-2.1972413</v>
      </c>
      <c r="L72">
        <v>-1.8143921000000001</v>
      </c>
      <c r="M72">
        <v>0.75154670000000001</v>
      </c>
      <c r="N72">
        <f t="shared" si="6"/>
        <v>2.9835121079793567E-4</v>
      </c>
      <c r="O72" s="85">
        <v>3.0697950000000001</v>
      </c>
      <c r="P72">
        <f t="shared" si="7"/>
        <v>1.2186562127828504E-3</v>
      </c>
      <c r="Q72" s="83">
        <v>3.0466410000000001E-8</v>
      </c>
    </row>
    <row r="73" spans="1:18">
      <c r="A73" s="15" t="s">
        <v>2830</v>
      </c>
      <c r="B73" s="83">
        <v>-0.66174010000000005</v>
      </c>
      <c r="D73" s="93"/>
      <c r="E73" s="15">
        <v>95521847</v>
      </c>
      <c r="F73" s="15">
        <v>95541715</v>
      </c>
      <c r="G73" s="83">
        <v>8893</v>
      </c>
      <c r="H73" s="119">
        <v>-1.5743320000000001</v>
      </c>
      <c r="I73" s="86">
        <v>112</v>
      </c>
      <c r="J73" s="120">
        <v>2.9030314000000002E-2</v>
      </c>
      <c r="K73" s="120">
        <v>-3.0529991000000001</v>
      </c>
      <c r="L73">
        <v>-3.7043080000000002</v>
      </c>
      <c r="M73">
        <v>6.5549881000000001</v>
      </c>
      <c r="N73">
        <f t="shared" si="6"/>
        <v>7.370952546947037E-4</v>
      </c>
      <c r="O73" s="85">
        <v>15.749415000000001</v>
      </c>
      <c r="P73">
        <f t="shared" si="7"/>
        <v>1.7709901045766334E-3</v>
      </c>
      <c r="Q73" s="83">
        <v>4.4274749999999997E-8</v>
      </c>
    </row>
    <row r="74" spans="1:18">
      <c r="A74" s="15" t="s">
        <v>2831</v>
      </c>
      <c r="B74" s="83">
        <v>2.6751740000000002</v>
      </c>
      <c r="D74" s="93"/>
      <c r="E74" s="15">
        <v>121973698</v>
      </c>
      <c r="F74" s="15">
        <v>121982558</v>
      </c>
      <c r="G74" s="83">
        <v>465</v>
      </c>
      <c r="H74" s="119">
        <v>-1.465303</v>
      </c>
      <c r="I74" s="86">
        <v>9</v>
      </c>
      <c r="J74" s="120">
        <v>1.6549930000000001E-2</v>
      </c>
      <c r="K74" s="120">
        <v>-1.253509</v>
      </c>
      <c r="L74">
        <v>-0.76561860000000004</v>
      </c>
      <c r="M74">
        <v>0.28826190000000002</v>
      </c>
      <c r="N74">
        <f t="shared" si="6"/>
        <v>6.199180645161291E-4</v>
      </c>
      <c r="O74" s="85">
        <v>1.2012100000000001</v>
      </c>
      <c r="P74">
        <f t="shared" si="7"/>
        <v>2.5832473118279574E-3</v>
      </c>
      <c r="Q74" s="83">
        <v>6.4581199999999999E-8</v>
      </c>
    </row>
    <row r="75" spans="1:18" ht="28">
      <c r="A75" s="83" t="s">
        <v>2832</v>
      </c>
      <c r="B75" s="83">
        <v>89.941770000000005</v>
      </c>
      <c r="C75">
        <f>B75/B3</f>
        <v>7.1084029880944099E-5</v>
      </c>
      <c r="D75" s="93"/>
      <c r="E75" s="15">
        <v>130792797</v>
      </c>
      <c r="F75" s="15">
        <v>130835551</v>
      </c>
      <c r="G75" s="83">
        <v>22899</v>
      </c>
      <c r="H75" s="119">
        <v>-2.057709</v>
      </c>
      <c r="I75" s="86">
        <v>883</v>
      </c>
      <c r="J75" s="120">
        <v>1.9775375000000001E-2</v>
      </c>
      <c r="K75" s="120">
        <v>-0.43468410000000002</v>
      </c>
      <c r="L75">
        <v>2.3283461999999999</v>
      </c>
      <c r="M75">
        <v>35.115369000000001</v>
      </c>
      <c r="N75">
        <f t="shared" si="6"/>
        <v>1.5334891916677586E-3</v>
      </c>
      <c r="O75" s="85">
        <v>134.40648100000001</v>
      </c>
      <c r="P75">
        <f t="shared" si="7"/>
        <v>5.869534957858422E-3</v>
      </c>
      <c r="Q75" s="83">
        <v>1.467384E-7</v>
      </c>
    </row>
    <row r="76" spans="1:18" ht="28">
      <c r="A76" s="83" t="s">
        <v>2833</v>
      </c>
      <c r="B76" s="83">
        <v>598.07740000000001</v>
      </c>
      <c r="C76">
        <f>B76/B3</f>
        <v>4.7268084420305892E-4</v>
      </c>
      <c r="D76" s="93"/>
      <c r="E76" s="15">
        <v>237030675</v>
      </c>
      <c r="F76" s="15">
        <v>237041380</v>
      </c>
      <c r="G76" s="84">
        <v>936</v>
      </c>
      <c r="H76" s="119">
        <v>-1.969991</v>
      </c>
      <c r="I76" s="86">
        <v>26</v>
      </c>
      <c r="J76" s="120">
        <v>1.2851853E-2</v>
      </c>
      <c r="K76" s="120">
        <v>-0.49846469999999998</v>
      </c>
      <c r="L76">
        <v>0.79299269999999999</v>
      </c>
      <c r="M76">
        <v>0.66631200000000002</v>
      </c>
      <c r="N76">
        <f t="shared" si="6"/>
        <v>7.1187179487179489E-4</v>
      </c>
      <c r="O76" s="85">
        <v>3.4701629999999999</v>
      </c>
      <c r="P76">
        <f t="shared" si="7"/>
        <v>3.7074391025641025E-3</v>
      </c>
      <c r="Q76" s="83">
        <v>9.2685979999999994E-8</v>
      </c>
    </row>
    <row r="77" spans="1:18">
      <c r="A77" s="46" t="s">
        <v>2834</v>
      </c>
      <c r="B77" s="83">
        <v>1.1817020000000001E-8</v>
      </c>
      <c r="D77" s="93"/>
      <c r="E77" s="15">
        <v>239352995</v>
      </c>
      <c r="F77" s="15">
        <v>239363666</v>
      </c>
      <c r="G77" s="83">
        <v>2658</v>
      </c>
      <c r="H77" s="119">
        <v>-2.3259530000000002</v>
      </c>
      <c r="I77" s="86">
        <v>88</v>
      </c>
      <c r="J77" s="120">
        <v>1.063911E-2</v>
      </c>
      <c r="K77" s="120">
        <v>-1.6389866</v>
      </c>
      <c r="L77">
        <v>-0.32139879999999998</v>
      </c>
      <c r="M77">
        <v>1.8717765</v>
      </c>
      <c r="N77">
        <f t="shared" si="6"/>
        <v>7.0420485327313763E-4</v>
      </c>
      <c r="O77" s="85">
        <v>11.745168</v>
      </c>
      <c r="P77">
        <f t="shared" si="7"/>
        <v>4.4187990970654626E-3</v>
      </c>
      <c r="Q77" s="83">
        <v>1.1047E-7</v>
      </c>
    </row>
    <row r="78" spans="1:18">
      <c r="A78" s="46" t="s">
        <v>2828</v>
      </c>
      <c r="B78" s="83"/>
      <c r="D78" s="93"/>
      <c r="E78" s="15"/>
      <c r="F78" s="15"/>
      <c r="G78" s="83"/>
      <c r="H78" s="15"/>
      <c r="I78" s="119"/>
      <c r="J78" s="95"/>
      <c r="K78" s="120"/>
      <c r="L78" s="120"/>
    </row>
    <row r="79" spans="1:18" s="90" customFormat="1" ht="14.25" customHeight="1">
      <c r="A79" s="90" t="s">
        <v>2839</v>
      </c>
      <c r="D79" s="121"/>
      <c r="E79" s="89" t="s">
        <v>2836</v>
      </c>
      <c r="G79" s="88"/>
      <c r="H79" s="96"/>
      <c r="M79" s="87"/>
      <c r="N79" s="88"/>
      <c r="O79" s="88"/>
      <c r="P79" s="122"/>
      <c r="Q79" s="97"/>
    </row>
    <row r="80" spans="1:18" ht="16" customHeight="1">
      <c r="A80" s="15" t="s">
        <v>2818</v>
      </c>
      <c r="B80" s="83">
        <v>-2.4643269999999999</v>
      </c>
      <c r="D80" s="93"/>
      <c r="E80" s="85" t="s">
        <v>2819</v>
      </c>
      <c r="F80" s="85"/>
      <c r="G80" t="s">
        <v>2307</v>
      </c>
      <c r="H80" t="s">
        <v>2893</v>
      </c>
      <c r="I80" t="s">
        <v>2821</v>
      </c>
      <c r="J80" s="83" t="s">
        <v>2822</v>
      </c>
      <c r="K80" t="s">
        <v>2823</v>
      </c>
      <c r="L80" t="s">
        <v>2824</v>
      </c>
      <c r="M80" s="85" t="s">
        <v>2825</v>
      </c>
      <c r="N80" s="85"/>
      <c r="O80" s="85" t="s">
        <v>2826</v>
      </c>
      <c r="P80" s="85"/>
      <c r="Q80" s="94" t="s">
        <v>2827</v>
      </c>
      <c r="R80" t="s">
        <v>2828</v>
      </c>
    </row>
    <row r="81" spans="1:18" ht="16" customHeight="1">
      <c r="A81" s="15" t="s">
        <v>2829</v>
      </c>
      <c r="B81" s="83">
        <v>4122</v>
      </c>
      <c r="D81" s="93"/>
      <c r="E81">
        <v>90498900</v>
      </c>
      <c r="F81">
        <v>91730960</v>
      </c>
      <c r="G81" s="83">
        <v>1226918</v>
      </c>
      <c r="H81">
        <v>-2.605356</v>
      </c>
      <c r="I81">
        <v>3054</v>
      </c>
      <c r="J81">
        <v>7.763224E-3</v>
      </c>
      <c r="K81">
        <v>-0.31879128000000001</v>
      </c>
      <c r="L81">
        <v>3.6718023999999998</v>
      </c>
      <c r="M81">
        <v>47.6682931</v>
      </c>
      <c r="N81">
        <f t="shared" ref="N81:N87" si="8">M81/G81</f>
        <v>3.8852061099437779E-5</v>
      </c>
      <c r="O81">
        <v>421.6126367</v>
      </c>
      <c r="P81">
        <f t="shared" ref="P81:P87" si="9">O81/G81</f>
        <v>3.4363554589630278E-4</v>
      </c>
      <c r="Q81" s="83">
        <v>8.590889E-9</v>
      </c>
    </row>
    <row r="82" spans="1:18" ht="19" customHeight="1">
      <c r="A82" s="83" t="s">
        <v>2822</v>
      </c>
      <c r="B82" s="83">
        <v>1.0978669999999999E-2</v>
      </c>
      <c r="D82" s="93"/>
      <c r="E82" s="15">
        <v>95419856</v>
      </c>
      <c r="F82" s="15">
        <v>95459749</v>
      </c>
      <c r="G82" s="83">
        <v>2519</v>
      </c>
      <c r="H82" s="119">
        <v>-1.8532439999999999</v>
      </c>
      <c r="I82" s="86">
        <v>27</v>
      </c>
      <c r="J82" s="120">
        <v>1.6587569999999999E-2</v>
      </c>
      <c r="K82" s="120">
        <v>-2.5824956000000001</v>
      </c>
      <c r="L82">
        <v>-2.3080951000000001</v>
      </c>
      <c r="M82">
        <v>0.88912679999999999</v>
      </c>
      <c r="N82">
        <f t="shared" si="8"/>
        <v>3.5296816196903535E-4</v>
      </c>
      <c r="O82">
        <v>3.6172382999999999</v>
      </c>
      <c r="P82">
        <f t="shared" si="9"/>
        <v>1.4359818578801112E-3</v>
      </c>
      <c r="Q82" s="83">
        <v>3.5899549999999999E-8</v>
      </c>
    </row>
    <row r="83" spans="1:18">
      <c r="A83" s="15" t="s">
        <v>2830</v>
      </c>
      <c r="B83" s="83">
        <v>-0.38724700000000001</v>
      </c>
      <c r="D83" s="93"/>
      <c r="E83" s="15">
        <v>95521847</v>
      </c>
      <c r="F83" s="15">
        <v>95541715</v>
      </c>
      <c r="G83" s="83">
        <v>8893</v>
      </c>
      <c r="H83" s="119">
        <v>-1.5759350000000001</v>
      </c>
      <c r="I83" s="86">
        <v>101</v>
      </c>
      <c r="J83" s="120">
        <v>2.8942359000000001E-2</v>
      </c>
      <c r="K83" s="120">
        <v>-3.01847596</v>
      </c>
      <c r="L83">
        <v>-3.5932005999999999</v>
      </c>
      <c r="M83">
        <v>5.8970348000000001</v>
      </c>
      <c r="N83">
        <f t="shared" si="8"/>
        <v>6.6310972675137755E-4</v>
      </c>
      <c r="O83">
        <v>14.335201700000001</v>
      </c>
      <c r="P83">
        <f t="shared" si="9"/>
        <v>1.6119646575958619E-3</v>
      </c>
      <c r="Q83" s="83">
        <v>4.0299120000000001E-8</v>
      </c>
    </row>
    <row r="84" spans="1:18">
      <c r="A84" s="15" t="s">
        <v>2831</v>
      </c>
      <c r="B84" s="83">
        <v>3.2895829999999999</v>
      </c>
      <c r="D84" s="93"/>
      <c r="E84" s="15">
        <v>121973698</v>
      </c>
      <c r="F84" s="15">
        <v>121982558</v>
      </c>
      <c r="G84" s="83">
        <v>465</v>
      </c>
      <c r="H84" s="119">
        <v>-1.6949099999999999</v>
      </c>
      <c r="I84" s="86">
        <v>7</v>
      </c>
      <c r="J84" s="120">
        <v>3.6193000000000002E-3</v>
      </c>
      <c r="K84" s="120">
        <v>4.2827209999999998E-2</v>
      </c>
      <c r="L84">
        <v>1.0229427</v>
      </c>
      <c r="M84">
        <v>5.0670199999999999E-2</v>
      </c>
      <c r="N84">
        <f t="shared" si="8"/>
        <v>1.0896817204301076E-4</v>
      </c>
      <c r="O84">
        <v>0.93780249999999998</v>
      </c>
      <c r="P84">
        <f t="shared" si="9"/>
        <v>2.0167795698924733E-3</v>
      </c>
      <c r="Q84" s="83">
        <v>5.041949E-8</v>
      </c>
    </row>
    <row r="85" spans="1:18" ht="28">
      <c r="A85" s="83" t="s">
        <v>2832</v>
      </c>
      <c r="B85" s="83">
        <v>90.986720000000005</v>
      </c>
      <c r="C85">
        <f>B85/B3</f>
        <v>7.1909889290027256E-5</v>
      </c>
      <c r="D85" s="93"/>
      <c r="E85" s="15">
        <v>130792797</v>
      </c>
      <c r="F85" s="15">
        <v>130835551</v>
      </c>
      <c r="G85" s="83">
        <v>22899</v>
      </c>
      <c r="H85" s="119">
        <v>-2.0453220000000001</v>
      </c>
      <c r="I85" s="86">
        <v>823</v>
      </c>
      <c r="J85" s="120">
        <v>2.0208924999999999E-2</v>
      </c>
      <c r="K85" s="120">
        <v>-1.150433E-2</v>
      </c>
      <c r="L85">
        <v>3.2476402000000002</v>
      </c>
      <c r="M85">
        <v>33.3826611</v>
      </c>
      <c r="N85">
        <f t="shared" si="8"/>
        <v>1.4578217869775972E-3</v>
      </c>
      <c r="O85">
        <v>121.38148769999999</v>
      </c>
      <c r="P85">
        <f t="shared" si="9"/>
        <v>5.3007331193501896E-3</v>
      </c>
      <c r="Q85">
        <v>1.325183E-7</v>
      </c>
    </row>
    <row r="86" spans="1:18" ht="28">
      <c r="A86" s="83" t="s">
        <v>2833</v>
      </c>
      <c r="B86" s="83">
        <v>576.62130000000002</v>
      </c>
      <c r="C86">
        <f>B86/B3</f>
        <v>4.5572336100555764E-4</v>
      </c>
      <c r="D86" s="93"/>
      <c r="E86" s="15">
        <v>237030675</v>
      </c>
      <c r="F86" s="15">
        <v>237041380</v>
      </c>
      <c r="G86" s="84">
        <v>936</v>
      </c>
      <c r="H86" s="119">
        <v>-1.848983</v>
      </c>
      <c r="I86" s="86">
        <v>24</v>
      </c>
      <c r="J86" s="120">
        <v>1.5676086999999998E-2</v>
      </c>
      <c r="K86" s="120">
        <v>-1.2799610800000001</v>
      </c>
      <c r="L86">
        <v>-0.44165729999999997</v>
      </c>
      <c r="M86">
        <v>0.74973210000000001</v>
      </c>
      <c r="N86">
        <f t="shared" si="8"/>
        <v>8.0099583333333331E-4</v>
      </c>
      <c r="O86">
        <v>3.2153230000000002</v>
      </c>
      <c r="P86">
        <f t="shared" si="9"/>
        <v>3.4351741452991456E-3</v>
      </c>
      <c r="Q86" s="83">
        <v>8.5879349999999997E-8</v>
      </c>
    </row>
    <row r="87" spans="1:18">
      <c r="A87" s="46" t="s">
        <v>2834</v>
      </c>
      <c r="B87" s="83">
        <v>1.1393080000000001E-8</v>
      </c>
      <c r="D87" s="93"/>
      <c r="E87" s="15">
        <v>239352995</v>
      </c>
      <c r="F87" s="15">
        <v>239363666</v>
      </c>
      <c r="G87" s="83">
        <v>2658</v>
      </c>
      <c r="H87" s="119">
        <v>-2.2030210000000001</v>
      </c>
      <c r="I87" s="86">
        <v>86</v>
      </c>
      <c r="J87" s="120">
        <v>1.3603542E-2</v>
      </c>
      <c r="K87" s="120">
        <v>-0.84560590999999996</v>
      </c>
      <c r="L87">
        <v>0.91218960000000004</v>
      </c>
      <c r="M87">
        <v>2.3492047</v>
      </c>
      <c r="N87">
        <f t="shared" si="8"/>
        <v>8.8382419112114372E-4</v>
      </c>
      <c r="O87">
        <v>11.521573999999999</v>
      </c>
      <c r="P87">
        <f t="shared" si="9"/>
        <v>4.3346779533483823E-3</v>
      </c>
      <c r="Q87" s="83">
        <v>1.083669E-7</v>
      </c>
    </row>
    <row r="88" spans="1:18">
      <c r="A88" s="46" t="s">
        <v>2828</v>
      </c>
      <c r="B88" s="83"/>
      <c r="D88" s="93"/>
      <c r="E88" s="15"/>
      <c r="F88" s="15"/>
      <c r="G88" s="83"/>
      <c r="H88" s="15"/>
      <c r="I88" s="119"/>
      <c r="J88" s="95"/>
      <c r="K88" s="120"/>
      <c r="L88" s="120"/>
    </row>
    <row r="89" spans="1:18" s="90" customFormat="1" ht="14.25" customHeight="1">
      <c r="A89" s="90" t="s">
        <v>2840</v>
      </c>
      <c r="D89" s="121"/>
      <c r="E89" s="89" t="s">
        <v>2836</v>
      </c>
      <c r="G89" s="88"/>
      <c r="H89" s="96"/>
      <c r="M89" s="87"/>
      <c r="N89" s="88"/>
      <c r="O89" s="88"/>
      <c r="P89" s="122"/>
      <c r="Q89" s="97"/>
    </row>
    <row r="90" spans="1:18" ht="16" customHeight="1">
      <c r="A90" s="15" t="s">
        <v>2818</v>
      </c>
      <c r="B90" s="83">
        <v>-2.517058</v>
      </c>
      <c r="D90" s="93"/>
      <c r="E90" s="85" t="s">
        <v>2819</v>
      </c>
      <c r="F90" s="85"/>
      <c r="G90" t="s">
        <v>2307</v>
      </c>
      <c r="H90" t="s">
        <v>2893</v>
      </c>
      <c r="I90" t="s">
        <v>2821</v>
      </c>
      <c r="J90" s="83" t="s">
        <v>2822</v>
      </c>
      <c r="K90" t="s">
        <v>2823</v>
      </c>
      <c r="L90" t="s">
        <v>2824</v>
      </c>
      <c r="M90" s="85" t="s">
        <v>2825</v>
      </c>
      <c r="N90" s="85"/>
      <c r="O90" s="85" t="s">
        <v>2826</v>
      </c>
      <c r="P90" s="85"/>
      <c r="Q90" s="94" t="s">
        <v>2827</v>
      </c>
      <c r="R90" t="s">
        <v>2828</v>
      </c>
    </row>
    <row r="91" spans="1:18" ht="16" customHeight="1">
      <c r="A91" s="15" t="s">
        <v>2829</v>
      </c>
      <c r="B91" s="83">
        <v>4150</v>
      </c>
      <c r="D91" s="93"/>
      <c r="E91">
        <v>90498900</v>
      </c>
      <c r="F91">
        <v>91730960</v>
      </c>
      <c r="G91" s="83">
        <v>1226918</v>
      </c>
      <c r="H91">
        <v>-2.6590090000000002</v>
      </c>
      <c r="I91">
        <v>3068</v>
      </c>
      <c r="J91">
        <v>7.3323640000000001E-3</v>
      </c>
      <c r="K91">
        <v>-0.32423719000000001</v>
      </c>
      <c r="L91">
        <v>3.5679484000000001</v>
      </c>
      <c r="M91">
        <v>45.317245900000003</v>
      </c>
      <c r="N91">
        <f t="shared" ref="N91:N97" si="10">M91/G91</f>
        <v>3.6935839151434739E-5</v>
      </c>
      <c r="O91">
        <v>435.219133</v>
      </c>
      <c r="P91">
        <f t="shared" ref="P91:P97" si="11">O91/G91</f>
        <v>3.5472552607427715E-4</v>
      </c>
      <c r="Q91" s="83">
        <v>8.8681379999999997E-9</v>
      </c>
    </row>
    <row r="92" spans="1:18" ht="19" customHeight="1">
      <c r="A92" s="83" t="s">
        <v>2822</v>
      </c>
      <c r="B92" s="83">
        <v>1.061878E-2</v>
      </c>
      <c r="D92" s="93"/>
      <c r="E92" s="15">
        <v>95419856</v>
      </c>
      <c r="F92" s="15">
        <v>95459749</v>
      </c>
      <c r="G92" s="83">
        <v>2519</v>
      </c>
      <c r="H92" s="119">
        <v>-2.15273</v>
      </c>
      <c r="I92" s="86">
        <v>29</v>
      </c>
      <c r="J92" s="86">
        <v>1.0297161000000001E-2</v>
      </c>
      <c r="K92" s="120">
        <v>-2.8512155300000002</v>
      </c>
      <c r="L92">
        <v>-2.4790660999999998</v>
      </c>
      <c r="M92">
        <v>0.58116049999999997</v>
      </c>
      <c r="N92">
        <f t="shared" si="10"/>
        <v>2.3071079793568876E-4</v>
      </c>
      <c r="O92">
        <v>3.9965899999999999</v>
      </c>
      <c r="P92">
        <f t="shared" si="11"/>
        <v>1.5865780071456926E-3</v>
      </c>
      <c r="Q92" s="83">
        <v>3.9664450000000002E-8</v>
      </c>
    </row>
    <row r="93" spans="1:18">
      <c r="A93" s="15" t="s">
        <v>2830</v>
      </c>
      <c r="B93" s="83">
        <v>-0.44670759999999998</v>
      </c>
      <c r="D93" s="93"/>
      <c r="E93" s="15">
        <v>95521847</v>
      </c>
      <c r="F93" s="15">
        <v>95541715</v>
      </c>
      <c r="G93" s="83">
        <v>8893</v>
      </c>
      <c r="H93" s="119">
        <v>-1.848157</v>
      </c>
      <c r="I93" s="86">
        <v>125</v>
      </c>
      <c r="J93" s="86">
        <v>2.3920461000000001E-2</v>
      </c>
      <c r="K93" s="120">
        <v>-3.69801724</v>
      </c>
      <c r="L93">
        <v>-4.5881245000000002</v>
      </c>
      <c r="M93">
        <v>6.0701974999999999</v>
      </c>
      <c r="N93">
        <f t="shared" si="10"/>
        <v>6.8258152479478242E-4</v>
      </c>
      <c r="O93">
        <v>18.053847000000001</v>
      </c>
      <c r="P93">
        <f t="shared" si="11"/>
        <v>2.0301188575283934E-3</v>
      </c>
      <c r="Q93" s="83">
        <v>5.0752970000000002E-8</v>
      </c>
    </row>
    <row r="94" spans="1:18">
      <c r="A94" s="15" t="s">
        <v>2831</v>
      </c>
      <c r="B94" s="83">
        <v>3.0723250000000002</v>
      </c>
      <c r="D94" s="93"/>
      <c r="E94" s="15">
        <v>121973698</v>
      </c>
      <c r="F94" s="15">
        <v>121982558</v>
      </c>
      <c r="G94" s="83">
        <v>465</v>
      </c>
      <c r="H94" s="119">
        <v>-1.631761</v>
      </c>
      <c r="I94" s="86">
        <v>7</v>
      </c>
      <c r="J94" s="86">
        <v>7.3385799999999999E-3</v>
      </c>
      <c r="K94" s="120">
        <v>8.5553909999999997E-2</v>
      </c>
      <c r="L94">
        <v>1.0377209000000001</v>
      </c>
      <c r="M94">
        <v>0.1027401</v>
      </c>
      <c r="N94">
        <f t="shared" si="10"/>
        <v>2.2094645161290324E-4</v>
      </c>
      <c r="O94">
        <v>0.96469400000000005</v>
      </c>
      <c r="P94">
        <f t="shared" si="11"/>
        <v>2.0746107526881719E-3</v>
      </c>
      <c r="Q94" s="83">
        <v>6.4581199999999999E-8</v>
      </c>
    </row>
    <row r="95" spans="1:18" ht="28">
      <c r="A95" s="83" t="s">
        <v>2832</v>
      </c>
      <c r="B95" s="83">
        <v>88.803420000000003</v>
      </c>
      <c r="C95">
        <f>B95/B3</f>
        <v>7.0184353285576091E-5</v>
      </c>
      <c r="D95" s="93"/>
      <c r="E95" s="15">
        <v>130792797</v>
      </c>
      <c r="F95" s="15">
        <v>130835551</v>
      </c>
      <c r="G95" s="83">
        <v>22899</v>
      </c>
      <c r="H95" s="119">
        <v>-2.0653290000000002</v>
      </c>
      <c r="I95" s="86">
        <v>812</v>
      </c>
      <c r="J95" s="86">
        <v>2.0765017E-2</v>
      </c>
      <c r="K95" s="120">
        <v>-7.5155639999999996E-2</v>
      </c>
      <c r="L95">
        <v>3.0035370000000001</v>
      </c>
      <c r="M95">
        <v>33.897519099999997</v>
      </c>
      <c r="N95">
        <f t="shared" si="10"/>
        <v>1.4803056509017859E-3</v>
      </c>
      <c r="O95">
        <v>124.449884</v>
      </c>
      <c r="P95">
        <f t="shared" si="11"/>
        <v>5.4347300755491507E-3</v>
      </c>
      <c r="Q95" s="83">
        <v>1.3586830000000001E-7</v>
      </c>
    </row>
    <row r="96" spans="1:18" ht="28">
      <c r="A96" s="83" t="s">
        <v>2833</v>
      </c>
      <c r="B96" s="83">
        <v>597.70579999999995</v>
      </c>
      <c r="C96">
        <f>B96/B3</f>
        <v>4.7238715612571994E-4</v>
      </c>
      <c r="D96" s="93"/>
      <c r="E96" s="15">
        <v>237030675</v>
      </c>
      <c r="F96" s="15">
        <v>237041380</v>
      </c>
      <c r="G96" s="84">
        <v>936</v>
      </c>
      <c r="H96" s="119">
        <v>-1.7817259999999999</v>
      </c>
      <c r="I96" s="86">
        <v>24</v>
      </c>
      <c r="J96" s="86">
        <v>1.8737633E-2</v>
      </c>
      <c r="K96" s="120">
        <v>-3.8973830000000001E-2</v>
      </c>
      <c r="L96">
        <v>1.2744396</v>
      </c>
      <c r="M96">
        <v>0.89912460000000005</v>
      </c>
      <c r="N96">
        <f t="shared" si="10"/>
        <v>9.606032051282052E-4</v>
      </c>
      <c r="O96">
        <v>3.3075220000000001</v>
      </c>
      <c r="P96">
        <f t="shared" si="11"/>
        <v>3.5336773504273506E-3</v>
      </c>
      <c r="Q96" s="83">
        <v>8.8341950000000002E-8</v>
      </c>
    </row>
    <row r="97" spans="1:32">
      <c r="A97" s="46" t="s">
        <v>2834</v>
      </c>
      <c r="B97" s="83">
        <v>1.180968E-8</v>
      </c>
      <c r="D97" s="93"/>
      <c r="E97" s="15">
        <v>239352995</v>
      </c>
      <c r="F97" s="15">
        <v>239363666</v>
      </c>
      <c r="G97" s="83">
        <v>2658</v>
      </c>
      <c r="H97" s="119">
        <v>-2.3353359999999999</v>
      </c>
      <c r="I97" s="86">
        <v>85</v>
      </c>
      <c r="J97" s="86">
        <v>1.1321394E-2</v>
      </c>
      <c r="K97" s="120">
        <v>-1.33610077</v>
      </c>
      <c r="L97">
        <v>0.18070459999999999</v>
      </c>
      <c r="M97">
        <v>1.9354286999999999</v>
      </c>
      <c r="N97">
        <f t="shared" si="10"/>
        <v>7.2815225733634302E-4</v>
      </c>
      <c r="O97">
        <v>11.714142000000001</v>
      </c>
      <c r="P97">
        <f t="shared" si="11"/>
        <v>4.4071264108352147E-3</v>
      </c>
      <c r="Q97" s="83">
        <v>1.1017820000000001E-7</v>
      </c>
    </row>
    <row r="98" spans="1:32">
      <c r="A98" s="46" t="s">
        <v>2828</v>
      </c>
      <c r="B98" s="83"/>
      <c r="D98" s="93"/>
      <c r="E98" s="15"/>
      <c r="F98" s="15"/>
      <c r="G98" s="83"/>
      <c r="H98" s="15"/>
      <c r="I98" s="119"/>
      <c r="J98" s="95"/>
      <c r="K98" s="120"/>
      <c r="L98" s="120"/>
    </row>
    <row r="99" spans="1:32" s="81" customFormat="1" ht="15">
      <c r="A99" s="99" t="s">
        <v>2875</v>
      </c>
      <c r="C99" s="123" t="s">
        <v>2847</v>
      </c>
      <c r="G99" s="100"/>
      <c r="H99" s="123" t="s">
        <v>4</v>
      </c>
      <c r="M99" s="123" t="s">
        <v>9</v>
      </c>
      <c r="R99" s="123" t="s">
        <v>15</v>
      </c>
      <c r="S99" s="123"/>
      <c r="T99" s="123"/>
      <c r="U99" s="123"/>
      <c r="W99" s="123" t="s">
        <v>12</v>
      </c>
      <c r="X99" s="123"/>
      <c r="Y99" s="123"/>
      <c r="AB99" s="123" t="s">
        <v>1010</v>
      </c>
      <c r="AC99" s="100"/>
      <c r="AD99" s="100"/>
    </row>
    <row r="100" spans="1:32" s="102" customFormat="1">
      <c r="A100" s="102" t="s">
        <v>2314</v>
      </c>
      <c r="C100" s="102" t="s">
        <v>2842</v>
      </c>
      <c r="D100" s="102" t="s">
        <v>2843</v>
      </c>
      <c r="E100" s="102" t="s">
        <v>2309</v>
      </c>
      <c r="G100" s="102" t="s">
        <v>2845</v>
      </c>
      <c r="H100" s="102" t="s">
        <v>2842</v>
      </c>
      <c r="I100" s="102" t="s">
        <v>2843</v>
      </c>
      <c r="J100" s="102" t="s">
        <v>2309</v>
      </c>
      <c r="L100" s="102" t="s">
        <v>2845</v>
      </c>
      <c r="M100" s="102" t="s">
        <v>2842</v>
      </c>
      <c r="N100" s="102" t="s">
        <v>2843</v>
      </c>
      <c r="O100" s="102" t="s">
        <v>2309</v>
      </c>
      <c r="R100" s="102" t="s">
        <v>2842</v>
      </c>
      <c r="S100" s="102" t="s">
        <v>2843</v>
      </c>
      <c r="T100" s="102" t="s">
        <v>2309</v>
      </c>
      <c r="V100" s="102" t="s">
        <v>2845</v>
      </c>
      <c r="W100" s="102" t="s">
        <v>2842</v>
      </c>
      <c r="X100" s="102" t="s">
        <v>2843</v>
      </c>
      <c r="Y100" s="102" t="s">
        <v>2309</v>
      </c>
      <c r="AA100" s="102" t="s">
        <v>2845</v>
      </c>
      <c r="AB100" s="102" t="s">
        <v>2842</v>
      </c>
      <c r="AC100" s="102" t="s">
        <v>2843</v>
      </c>
      <c r="AD100" s="102" t="s">
        <v>2309</v>
      </c>
      <c r="AF100" s="102" t="s">
        <v>2845</v>
      </c>
    </row>
    <row r="101" spans="1:32">
      <c r="A101">
        <v>90498900</v>
      </c>
      <c r="B101">
        <v>91730960</v>
      </c>
      <c r="C101">
        <v>48.394319199999998</v>
      </c>
      <c r="D101">
        <v>1.0008842</v>
      </c>
      <c r="E101">
        <v>50.842739999999999</v>
      </c>
      <c r="F101">
        <f t="shared" ref="F101:F107" si="12">E101/G91</f>
        <v>4.1439395297811263E-5</v>
      </c>
      <c r="H101">
        <v>71.004078199999995</v>
      </c>
      <c r="I101">
        <v>1.0034617100000001</v>
      </c>
      <c r="J101">
        <v>80.566109400000002</v>
      </c>
      <c r="K101">
        <f t="shared" ref="K101:K107" si="13">J101/G91</f>
        <v>6.5665439255109149E-5</v>
      </c>
      <c r="L101" s="83">
        <v>5.0099999999999998E-5</v>
      </c>
      <c r="M101">
        <v>52.795090199999997</v>
      </c>
      <c r="N101">
        <v>1.0062943</v>
      </c>
      <c r="O101">
        <v>70.216505699999999</v>
      </c>
      <c r="P101">
        <f t="shared" ref="P101:P107" si="14">O101/G91</f>
        <v>5.7229990675823484E-5</v>
      </c>
      <c r="Q101" s="83">
        <v>2.8900000000000001E-5</v>
      </c>
      <c r="R101">
        <v>44.693512300000002</v>
      </c>
      <c r="S101">
        <v>1.0039701999999999</v>
      </c>
      <c r="T101">
        <v>55.688318700000004</v>
      </c>
      <c r="U101">
        <f t="shared" ref="U101:U107" si="15">T101/G91</f>
        <v>4.5388786129146371E-5</v>
      </c>
      <c r="V101" s="83">
        <v>2.7500000000000001E-5</v>
      </c>
      <c r="W101">
        <v>47.6682931</v>
      </c>
      <c r="X101">
        <v>1.0040837199999999</v>
      </c>
      <c r="Y101">
        <v>58.984476000000001</v>
      </c>
      <c r="Z101">
        <f t="shared" ref="Z101:Z107" si="16">Y101/G91</f>
        <v>4.8075320437062623E-5</v>
      </c>
      <c r="AA101" s="83">
        <v>2.97E-5</v>
      </c>
      <c r="AB101">
        <v>45.317245900000003</v>
      </c>
      <c r="AC101">
        <v>1.00502829</v>
      </c>
      <c r="AD101">
        <v>59.247732399999997</v>
      </c>
      <c r="AE101">
        <f t="shared" ref="AE101:AE107" si="17">AD101/G91</f>
        <v>4.8289887669754621E-5</v>
      </c>
      <c r="AF101" s="83">
        <v>2.5599999999999999E-5</v>
      </c>
    </row>
    <row r="102" spans="1:32">
      <c r="A102">
        <v>95419856</v>
      </c>
      <c r="B102">
        <v>95459749</v>
      </c>
      <c r="C102">
        <v>1.3914066</v>
      </c>
      <c r="D102">
        <v>0.50660819999999995</v>
      </c>
      <c r="E102">
        <v>1.3971362000000001</v>
      </c>
      <c r="F102">
        <f t="shared" si="12"/>
        <v>5.5463922191345777E-4</v>
      </c>
      <c r="G102" s="83">
        <v>5.5060000000000005E-4</v>
      </c>
      <c r="H102">
        <v>2.5357479999999999</v>
      </c>
      <c r="I102">
        <v>0.72967389999999999</v>
      </c>
      <c r="J102">
        <v>2.5601462000000001</v>
      </c>
      <c r="K102">
        <f t="shared" si="13"/>
        <v>1.016334339023422E-3</v>
      </c>
      <c r="L102" s="83">
        <v>1.0004E-3</v>
      </c>
      <c r="M102">
        <v>0.92132420000000004</v>
      </c>
      <c r="N102">
        <v>0.40768090000000001</v>
      </c>
      <c r="O102">
        <v>0.96100129999999995</v>
      </c>
      <c r="P102">
        <f t="shared" si="14"/>
        <v>3.8150111155220326E-4</v>
      </c>
      <c r="Q102" s="83">
        <v>3.522E-4</v>
      </c>
      <c r="R102">
        <v>0.75154670000000001</v>
      </c>
      <c r="S102">
        <v>0.43600159999999999</v>
      </c>
      <c r="T102">
        <v>0.77653450000000002</v>
      </c>
      <c r="U102">
        <f t="shared" si="15"/>
        <v>3.0827094084954348E-4</v>
      </c>
      <c r="V102" s="83">
        <v>2.8959999999999999E-4</v>
      </c>
      <c r="W102">
        <v>0.88912679999999999</v>
      </c>
      <c r="X102">
        <v>0.43752058999999999</v>
      </c>
      <c r="Y102">
        <v>0.88912679999999999</v>
      </c>
      <c r="Z102">
        <f t="shared" si="16"/>
        <v>3.5296816196903535E-4</v>
      </c>
      <c r="AA102" s="83">
        <v>3.4410000000000002E-4</v>
      </c>
      <c r="AB102">
        <v>0.58116049999999997</v>
      </c>
      <c r="AC102">
        <v>0.33049208000000002</v>
      </c>
      <c r="AD102">
        <v>0.58116049999999997</v>
      </c>
      <c r="AE102">
        <f t="shared" si="17"/>
        <v>2.3071079793568876E-4</v>
      </c>
      <c r="AF102" s="83">
        <v>2.195E-4</v>
      </c>
    </row>
    <row r="103" spans="1:32">
      <c r="A103">
        <v>95521847</v>
      </c>
      <c r="B103">
        <v>95541715</v>
      </c>
      <c r="C103">
        <v>6.4855122999999999</v>
      </c>
      <c r="D103">
        <v>0.74693529999999997</v>
      </c>
      <c r="E103">
        <v>6.5246484999999996</v>
      </c>
      <c r="F103">
        <f t="shared" si="12"/>
        <v>7.3368362757224781E-4</v>
      </c>
      <c r="G103" s="83">
        <v>7.2519999999999995E-4</v>
      </c>
      <c r="H103">
        <v>6.7823707999999998</v>
      </c>
      <c r="I103">
        <v>0.84417830999999999</v>
      </c>
      <c r="J103">
        <v>6.9399512000000003</v>
      </c>
      <c r="K103">
        <f t="shared" si="13"/>
        <v>7.8038358259305079E-4</v>
      </c>
      <c r="L103" s="83">
        <v>7.4609999999999998E-4</v>
      </c>
      <c r="M103">
        <v>6.6457461000000002</v>
      </c>
      <c r="N103">
        <v>0.73240229999999995</v>
      </c>
      <c r="O103">
        <v>6.9296835999999997</v>
      </c>
      <c r="P103">
        <f t="shared" si="14"/>
        <v>7.7922901158214322E-4</v>
      </c>
      <c r="Q103" s="83">
        <v>7.1710000000000003E-4</v>
      </c>
      <c r="R103">
        <v>6.5549881000000001</v>
      </c>
      <c r="S103">
        <v>0.68993629999999995</v>
      </c>
      <c r="T103">
        <v>6.7340638999999998</v>
      </c>
      <c r="U103">
        <f t="shared" si="15"/>
        <v>7.5723196896435399E-4</v>
      </c>
      <c r="V103" s="83">
        <v>7.18E-4</v>
      </c>
      <c r="W103">
        <v>5.8970348000000001</v>
      </c>
      <c r="X103">
        <v>0.59679181000000003</v>
      </c>
      <c r="Y103">
        <v>6.0821204</v>
      </c>
      <c r="Z103">
        <f t="shared" si="16"/>
        <v>6.839222309681772E-4</v>
      </c>
      <c r="AA103" s="83">
        <v>6.4329999999999997E-4</v>
      </c>
      <c r="AB103">
        <v>6.0701974999999999</v>
      </c>
      <c r="AC103">
        <v>0.68024399000000002</v>
      </c>
      <c r="AD103">
        <v>6.2940078000000002</v>
      </c>
      <c r="AE103">
        <f t="shared" si="17"/>
        <v>7.0774854379849323E-4</v>
      </c>
      <c r="AF103" s="83">
        <v>6.5879999999999997E-4</v>
      </c>
    </row>
    <row r="104" spans="1:32">
      <c r="A104">
        <v>121973698</v>
      </c>
      <c r="B104">
        <v>121982558</v>
      </c>
      <c r="C104">
        <v>0.13390750000000001</v>
      </c>
      <c r="D104">
        <v>0.12915779999999999</v>
      </c>
      <c r="E104">
        <v>0.13390750000000001</v>
      </c>
      <c r="F104">
        <f t="shared" si="12"/>
        <v>2.8797311827956991E-4</v>
      </c>
      <c r="G104" s="83">
        <v>2.767E-4</v>
      </c>
      <c r="H104">
        <v>0.11663750000000001</v>
      </c>
      <c r="I104">
        <v>9.8927490000000007E-2</v>
      </c>
      <c r="J104">
        <v>0.11663750000000001</v>
      </c>
      <c r="K104">
        <f t="shared" si="13"/>
        <v>2.5083333333333332E-4</v>
      </c>
      <c r="L104" s="83">
        <v>2.0660000000000001E-4</v>
      </c>
      <c r="M104">
        <v>0.20326350000000001</v>
      </c>
      <c r="N104">
        <v>0.1702273</v>
      </c>
      <c r="O104">
        <v>0.20326350000000001</v>
      </c>
      <c r="P104">
        <f t="shared" si="14"/>
        <v>4.3712580645161291E-4</v>
      </c>
      <c r="Q104" s="83">
        <v>3.5710000000000001E-4</v>
      </c>
      <c r="R104">
        <v>0.28826190000000002</v>
      </c>
      <c r="S104">
        <v>0.26720890000000003</v>
      </c>
      <c r="T104">
        <v>0.28826190000000002</v>
      </c>
      <c r="U104">
        <f t="shared" si="15"/>
        <v>6.199180645161291E-4</v>
      </c>
      <c r="V104" s="83">
        <v>5.6970000000000002E-4</v>
      </c>
      <c r="W104">
        <v>5.0670199999999999E-2</v>
      </c>
      <c r="X104">
        <v>3.0228680000000001E-2</v>
      </c>
      <c r="Y104">
        <v>5.0670199999999999E-2</v>
      </c>
      <c r="Z104">
        <f t="shared" si="16"/>
        <v>1.0896817204301076E-4</v>
      </c>
      <c r="AA104" s="83">
        <v>5.6499999999999998E-5</v>
      </c>
      <c r="AB104">
        <v>0.1027401</v>
      </c>
      <c r="AC104">
        <v>7.7456460000000005E-2</v>
      </c>
      <c r="AD104">
        <v>0.1027401</v>
      </c>
      <c r="AE104">
        <f t="shared" si="17"/>
        <v>2.2094645161290324E-4</v>
      </c>
      <c r="AF104" s="83">
        <v>5.6970000000000002E-4</v>
      </c>
    </row>
    <row r="105" spans="1:32">
      <c r="A105">
        <v>130792797</v>
      </c>
      <c r="B105">
        <v>130835551</v>
      </c>
      <c r="C105">
        <v>37.174192900000001</v>
      </c>
      <c r="D105">
        <v>0.99469490000000005</v>
      </c>
      <c r="E105">
        <v>37.787924199999999</v>
      </c>
      <c r="F105">
        <f t="shared" si="12"/>
        <v>1.6501997554478362E-3</v>
      </c>
      <c r="G105" s="83">
        <v>1.5983E-3</v>
      </c>
      <c r="H105">
        <v>48.702866800000002</v>
      </c>
      <c r="I105">
        <v>1.00279363</v>
      </c>
      <c r="J105">
        <v>51.119432600000003</v>
      </c>
      <c r="K105">
        <f t="shared" si="13"/>
        <v>2.2323871173413686E-3</v>
      </c>
      <c r="L105" s="83">
        <v>2.0240000000000002E-3</v>
      </c>
      <c r="M105">
        <v>35.401449300000003</v>
      </c>
      <c r="N105">
        <v>0.99560740000000003</v>
      </c>
      <c r="O105">
        <v>39.835126000000002</v>
      </c>
      <c r="P105">
        <f t="shared" si="14"/>
        <v>1.739601117952749E-3</v>
      </c>
      <c r="Q105" s="83">
        <v>1.3550999999999999E-3</v>
      </c>
      <c r="R105">
        <v>35.115369000000001</v>
      </c>
      <c r="S105">
        <v>0.99367130000000004</v>
      </c>
      <c r="T105">
        <v>37.8899805</v>
      </c>
      <c r="U105">
        <f t="shared" si="15"/>
        <v>1.6546565570548933E-3</v>
      </c>
      <c r="V105" s="83">
        <v>1.4143999999999999E-3</v>
      </c>
      <c r="W105">
        <v>33.3826611</v>
      </c>
      <c r="X105">
        <v>0.99425695000000003</v>
      </c>
      <c r="Y105">
        <v>36.265435400000001</v>
      </c>
      <c r="Z105">
        <f t="shared" si="16"/>
        <v>1.5837126250054588E-3</v>
      </c>
      <c r="AA105" s="83">
        <v>1.3336000000000001E-3</v>
      </c>
      <c r="AB105">
        <v>33.897519099999997</v>
      </c>
      <c r="AC105">
        <v>0.98731709000000001</v>
      </c>
      <c r="AD105">
        <v>37.449856199999999</v>
      </c>
      <c r="AE105">
        <f t="shared" si="17"/>
        <v>1.6354363159963316E-3</v>
      </c>
      <c r="AF105" s="83">
        <v>1.3270000000000001E-3</v>
      </c>
    </row>
    <row r="106" spans="1:32">
      <c r="A106">
        <v>237030675</v>
      </c>
      <c r="B106">
        <v>237041380</v>
      </c>
      <c r="C106">
        <v>1.0165175</v>
      </c>
      <c r="D106">
        <v>0.62142989999999998</v>
      </c>
      <c r="E106">
        <v>1.0165175</v>
      </c>
      <c r="F106">
        <f t="shared" si="12"/>
        <v>1.0860229700854701E-3</v>
      </c>
      <c r="G106" s="83">
        <v>1.0698999999999999E-3</v>
      </c>
      <c r="H106">
        <v>1.3303525</v>
      </c>
      <c r="I106">
        <v>0.79072335000000005</v>
      </c>
      <c r="J106">
        <v>1.3303525</v>
      </c>
      <c r="K106">
        <f t="shared" si="13"/>
        <v>1.4213167735042736E-3</v>
      </c>
      <c r="L106" s="83">
        <v>1.3604000000000001E-3</v>
      </c>
      <c r="M106">
        <v>0.57967120000000005</v>
      </c>
      <c r="N106">
        <v>0.29650870000000001</v>
      </c>
      <c r="O106">
        <v>0.57967120000000005</v>
      </c>
      <c r="P106">
        <f t="shared" si="14"/>
        <v>6.1930683760683765E-4</v>
      </c>
      <c r="Q106" s="83">
        <v>5.0140000000000004E-4</v>
      </c>
      <c r="R106">
        <v>0.66631200000000002</v>
      </c>
      <c r="S106">
        <v>0.46797620000000001</v>
      </c>
      <c r="T106">
        <v>0.66631200000000002</v>
      </c>
      <c r="U106">
        <f t="shared" si="15"/>
        <v>7.1187179487179489E-4</v>
      </c>
      <c r="V106" s="83">
        <v>6.3719999999999998E-4</v>
      </c>
      <c r="W106">
        <v>0.74973210000000001</v>
      </c>
      <c r="X106">
        <v>0.40994559000000003</v>
      </c>
      <c r="Y106">
        <v>0.74973210000000001</v>
      </c>
      <c r="Z106">
        <f t="shared" si="16"/>
        <v>8.0099583333333331E-4</v>
      </c>
      <c r="AA106">
        <v>7.2510000000000001E-4</v>
      </c>
      <c r="AB106">
        <v>0.89912460000000005</v>
      </c>
      <c r="AC106">
        <v>0.54129136</v>
      </c>
      <c r="AD106">
        <v>0.89912460000000005</v>
      </c>
      <c r="AE106">
        <f t="shared" si="17"/>
        <v>9.606032051282052E-4</v>
      </c>
      <c r="AF106" s="83">
        <v>8.6700000000000004E-4</v>
      </c>
    </row>
    <row r="107" spans="1:32">
      <c r="A107">
        <v>239352995</v>
      </c>
      <c r="B107">
        <v>239363666</v>
      </c>
      <c r="C107">
        <v>2.0180478000000002</v>
      </c>
      <c r="D107">
        <v>0.81633089999999997</v>
      </c>
      <c r="E107">
        <v>2.0180478000000002</v>
      </c>
      <c r="F107">
        <f t="shared" si="12"/>
        <v>7.59235440180587E-4</v>
      </c>
      <c r="G107" s="83">
        <v>7.4049999999999995E-4</v>
      </c>
      <c r="H107">
        <v>2.2874623999999999</v>
      </c>
      <c r="I107">
        <v>0.78409353000000004</v>
      </c>
      <c r="J107">
        <v>2.2874623999999999</v>
      </c>
      <c r="K107">
        <f t="shared" si="13"/>
        <v>8.6059533483822423E-4</v>
      </c>
      <c r="L107" s="83">
        <v>7.8629999999999998E-4</v>
      </c>
      <c r="M107">
        <v>1.9173476</v>
      </c>
      <c r="N107">
        <v>0.75617789999999996</v>
      </c>
      <c r="O107">
        <v>1.9173476</v>
      </c>
      <c r="P107">
        <f t="shared" si="14"/>
        <v>7.2134973664409331E-4</v>
      </c>
      <c r="Q107" s="83">
        <v>5.8250000000000001E-4</v>
      </c>
      <c r="R107">
        <v>1.8717765</v>
      </c>
      <c r="S107">
        <v>0.72073659999999995</v>
      </c>
      <c r="T107">
        <v>1.8717765</v>
      </c>
      <c r="U107">
        <f t="shared" si="15"/>
        <v>7.0420485327313763E-4</v>
      </c>
      <c r="V107" s="83">
        <v>6.1890000000000003E-4</v>
      </c>
      <c r="W107">
        <v>2.3492047</v>
      </c>
      <c r="X107">
        <v>0.81454420000000005</v>
      </c>
      <c r="Y107">
        <v>2.3492047</v>
      </c>
      <c r="Z107">
        <f t="shared" si="16"/>
        <v>8.8382419112114372E-4</v>
      </c>
      <c r="AA107" s="83">
        <v>7.9420000000000001E-4</v>
      </c>
      <c r="AB107">
        <v>1.9354286999999999</v>
      </c>
      <c r="AC107">
        <v>0.77005467999999999</v>
      </c>
      <c r="AD107">
        <v>1.9354286999999999</v>
      </c>
      <c r="AE107">
        <f t="shared" si="17"/>
        <v>7.2815225733634302E-4</v>
      </c>
      <c r="AF107" s="83">
        <v>6.177E-4</v>
      </c>
    </row>
    <row r="108" spans="1:32">
      <c r="A108" t="s">
        <v>2847</v>
      </c>
      <c r="C108" s="83">
        <v>96.613900000000001</v>
      </c>
      <c r="D108" s="83">
        <v>1.0008840000000001</v>
      </c>
      <c r="E108" s="83">
        <v>99.794669999999996</v>
      </c>
      <c r="F108">
        <f>E108/B3</f>
        <v>7.8871110766876788E-5</v>
      </c>
      <c r="H108" s="83">
        <v>132.7595</v>
      </c>
      <c r="I108" s="83">
        <v>1.0034620000000001</v>
      </c>
      <c r="J108" s="83">
        <v>145.208</v>
      </c>
      <c r="K108">
        <f>J108/B3</f>
        <v>1.1476280498985212E-4</v>
      </c>
      <c r="L108" s="83">
        <v>9.5199999999999997E-5</v>
      </c>
      <c r="M108" s="83">
        <v>98.463890000000006</v>
      </c>
      <c r="N108" s="83">
        <v>1.006294</v>
      </c>
      <c r="O108" s="83">
        <v>121.1728</v>
      </c>
      <c r="P108">
        <f>O108/B3</f>
        <v>9.5766971630174312E-5</v>
      </c>
      <c r="Q108" s="83">
        <v>6.0000000000000002E-5</v>
      </c>
      <c r="R108" s="83">
        <v>89.941770000000005</v>
      </c>
      <c r="S108" s="83">
        <v>1.00397</v>
      </c>
      <c r="T108">
        <v>104.2457</v>
      </c>
      <c r="U108">
        <f>T108/B3</f>
        <v>8.2388910666978578E-5</v>
      </c>
      <c r="V108" s="83">
        <v>5.9899999999999999E-5</v>
      </c>
      <c r="W108" s="83">
        <v>90.986720000000005</v>
      </c>
      <c r="X108" s="83">
        <v>1.004084</v>
      </c>
      <c r="Y108">
        <v>105.7418</v>
      </c>
      <c r="Z108">
        <f>Y108/B3</f>
        <v>8.3571329215166823E-5</v>
      </c>
      <c r="AA108" s="83">
        <v>6.0300000000000002E-5</v>
      </c>
      <c r="AB108" s="83">
        <v>88.803420000000003</v>
      </c>
      <c r="AC108" s="83">
        <v>1.005028</v>
      </c>
      <c r="AD108" s="83">
        <v>106.965</v>
      </c>
      <c r="AE108">
        <f>AD108/B3</f>
        <v>8.4538065641972417E-5</v>
      </c>
      <c r="AF108" s="114">
        <v>5.5899999999999997E-5</v>
      </c>
    </row>
    <row r="109" spans="1:32" s="81" customFormat="1">
      <c r="A109" s="81" t="s">
        <v>2767</v>
      </c>
    </row>
    <row r="110" spans="1:32" s="102" customFormat="1">
      <c r="A110" s="102" t="s">
        <v>2847</v>
      </c>
      <c r="B110" s="102" t="s">
        <v>2768</v>
      </c>
      <c r="C110" s="102" t="s">
        <v>2769</v>
      </c>
      <c r="D110" s="103" t="s">
        <v>2770</v>
      </c>
      <c r="E110" s="102" t="s">
        <v>2771</v>
      </c>
      <c r="F110" s="102" t="s">
        <v>2772</v>
      </c>
      <c r="G110" s="104" t="s">
        <v>2773</v>
      </c>
      <c r="H110" s="102" t="s">
        <v>2774</v>
      </c>
      <c r="I110" s="102" t="s">
        <v>2775</v>
      </c>
      <c r="J110" s="102" t="s">
        <v>2776</v>
      </c>
      <c r="K110" s="102" t="s">
        <v>2777</v>
      </c>
      <c r="L110" s="54" t="s">
        <v>2848</v>
      </c>
      <c r="M110" s="54" t="s">
        <v>2849</v>
      </c>
      <c r="N110" s="54" t="s">
        <v>2850</v>
      </c>
      <c r="O110" s="54" t="s">
        <v>2851</v>
      </c>
      <c r="P110" s="54" t="s">
        <v>2852</v>
      </c>
    </row>
    <row r="111" spans="1:32">
      <c r="B111">
        <v>0.16665869999999999</v>
      </c>
      <c r="C111">
        <v>0.1744098</v>
      </c>
      <c r="D111">
        <v>0.1663618</v>
      </c>
      <c r="E111">
        <v>0.19034760000000001</v>
      </c>
      <c r="F111">
        <v>3.0182509999999999E-2</v>
      </c>
      <c r="G111">
        <v>1.509199E-2</v>
      </c>
      <c r="H111">
        <v>2.2432509999999999E-2</v>
      </c>
      <c r="I111">
        <v>1.9125699999999999E-2</v>
      </c>
      <c r="J111">
        <v>1.8311230000000001E-2</v>
      </c>
      <c r="K111">
        <v>3.5435839999999998E-3</v>
      </c>
      <c r="L111" s="83">
        <v>0.1744349</v>
      </c>
      <c r="M111" s="83">
        <v>7.1695419999999996E-2</v>
      </c>
      <c r="N111" s="83">
        <v>7.4648560000000003E-2</v>
      </c>
      <c r="O111" s="83">
        <v>6.5511360000000005E-2</v>
      </c>
      <c r="P111" s="83">
        <v>7.6000789999999999E-2</v>
      </c>
    </row>
    <row r="112" spans="1:32" s="102" customFormat="1">
      <c r="A112" s="104" t="s">
        <v>2778</v>
      </c>
      <c r="B112" s="102" t="s">
        <v>2768</v>
      </c>
      <c r="C112" s="102" t="s">
        <v>2769</v>
      </c>
      <c r="D112" s="103" t="s">
        <v>2770</v>
      </c>
      <c r="E112" s="102" t="s">
        <v>2771</v>
      </c>
      <c r="F112" s="102" t="s">
        <v>2772</v>
      </c>
      <c r="G112" s="104" t="s">
        <v>2773</v>
      </c>
      <c r="H112" s="102" t="s">
        <v>2774</v>
      </c>
      <c r="I112" s="102" t="s">
        <v>2775</v>
      </c>
      <c r="J112" s="102" t="s">
        <v>2776</v>
      </c>
      <c r="K112" s="102" t="s">
        <v>2777</v>
      </c>
      <c r="L112" s="54" t="s">
        <v>2848</v>
      </c>
      <c r="M112" s="54" t="s">
        <v>2849</v>
      </c>
      <c r="N112" s="54" t="s">
        <v>2850</v>
      </c>
      <c r="O112" s="54" t="s">
        <v>2851</v>
      </c>
      <c r="P112" s="54" t="s">
        <v>2852</v>
      </c>
    </row>
    <row r="113" spans="1:19">
      <c r="A113" t="s">
        <v>2853</v>
      </c>
      <c r="B113">
        <v>0.20962445499999999</v>
      </c>
      <c r="C113">
        <v>0.22219501999999999</v>
      </c>
      <c r="D113">
        <v>0.20374085</v>
      </c>
      <c r="E113">
        <v>0.24356170899999999</v>
      </c>
      <c r="F113">
        <v>1.49596676E-2</v>
      </c>
      <c r="G113">
        <v>3.8782987999999999E-3</v>
      </c>
      <c r="H113">
        <v>3.2133449999999998E-3</v>
      </c>
      <c r="I113">
        <v>2.4596320000000001E-2</v>
      </c>
      <c r="J113">
        <v>2.2042269E-2</v>
      </c>
      <c r="K113">
        <v>5.4426965000000001E-3</v>
      </c>
      <c r="L113" s="83">
        <v>0.21971760000000001</v>
      </c>
      <c r="M113" s="83">
        <v>8.3168220000000001E-2</v>
      </c>
      <c r="N113" s="83">
        <v>9.6224889999999993E-2</v>
      </c>
      <c r="O113" s="83">
        <v>8.2989759999999996E-2</v>
      </c>
      <c r="P113" s="83">
        <v>9.9769700000000003E-2</v>
      </c>
    </row>
    <row r="114" spans="1:19">
      <c r="A114" t="s">
        <v>2897</v>
      </c>
      <c r="B114">
        <v>0.20776903699999999</v>
      </c>
      <c r="C114">
        <v>0.27027653000000001</v>
      </c>
      <c r="D114">
        <v>0.22106406000000001</v>
      </c>
      <c r="E114">
        <v>0.26681182199999998</v>
      </c>
      <c r="F114">
        <v>2.42228346E-2</v>
      </c>
      <c r="G114">
        <v>4.4794179999999999E-4</v>
      </c>
      <c r="H114">
        <v>7.5189460000000003E-3</v>
      </c>
      <c r="I114">
        <v>3.0131686000000001E-2</v>
      </c>
      <c r="J114">
        <v>2.2316038999999999E-2</v>
      </c>
      <c r="K114">
        <v>7.1047608999999998E-3</v>
      </c>
      <c r="L114" s="83">
        <v>0.24149999999999999</v>
      </c>
      <c r="M114" s="83">
        <v>0.1047241</v>
      </c>
      <c r="N114" s="83">
        <v>0.14840339999999999</v>
      </c>
      <c r="O114" s="83">
        <v>0.1131631</v>
      </c>
      <c r="P114" s="83">
        <v>0.14154849999999999</v>
      </c>
    </row>
    <row r="115" spans="1:19">
      <c r="A115" t="s">
        <v>2898</v>
      </c>
      <c r="B115">
        <v>1.4617972E-2</v>
      </c>
      <c r="C115">
        <v>2.2831839999999999E-2</v>
      </c>
      <c r="D115">
        <v>9.8279720000000001E-2</v>
      </c>
      <c r="E115">
        <v>0.142660815</v>
      </c>
      <c r="F115">
        <v>7.4324289999999995E-4</v>
      </c>
      <c r="G115">
        <v>4.0414938300000001E-2</v>
      </c>
      <c r="H115">
        <v>7.5786447000000007E-2</v>
      </c>
      <c r="I115">
        <v>3.8113266999999999E-2</v>
      </c>
      <c r="J115">
        <v>7.3344627999999995E-2</v>
      </c>
      <c r="K115">
        <v>5.1055455000000001E-3</v>
      </c>
      <c r="L115" s="83">
        <v>7.0991219999999994E-2</v>
      </c>
      <c r="M115" s="83">
        <v>3.27029E-2</v>
      </c>
      <c r="N115" s="83">
        <v>3.3650739999999998E-2</v>
      </c>
      <c r="O115" s="83">
        <v>4.7759280000000001E-2</v>
      </c>
      <c r="P115" s="83">
        <v>7.8007259999999995E-2</v>
      </c>
    </row>
    <row r="116" spans="1:19">
      <c r="A116" t="s">
        <v>2899</v>
      </c>
      <c r="B116">
        <v>5.3601569999999999E-3</v>
      </c>
      <c r="C116">
        <v>5.627269E-2</v>
      </c>
      <c r="D116">
        <v>1.341435E-2</v>
      </c>
      <c r="E116">
        <v>-2.163557E-3</v>
      </c>
      <c r="F116">
        <v>2.2628703300000001E-2</v>
      </c>
      <c r="G116">
        <v>3.6625277300000002E-2</v>
      </c>
      <c r="H116">
        <v>4.7589290000000003E-3</v>
      </c>
      <c r="I116">
        <v>0.10983283200000001</v>
      </c>
      <c r="J116">
        <v>5.5837326999999999E-2</v>
      </c>
      <c r="K116">
        <v>1.3358409200000001E-2</v>
      </c>
      <c r="L116" s="83">
        <v>2.5283839999999998E-2</v>
      </c>
      <c r="M116" s="83">
        <v>1.723036E-2</v>
      </c>
      <c r="N116" s="83">
        <v>5.8250639999999999E-2</v>
      </c>
      <c r="O116" s="83">
        <v>6.0014110000000002E-2</v>
      </c>
      <c r="P116" s="83">
        <v>2.4936259999999998E-2</v>
      </c>
    </row>
    <row r="117" spans="1:19">
      <c r="A117" t="s">
        <v>2900</v>
      </c>
      <c r="B117">
        <v>0.122625647</v>
      </c>
      <c r="C117">
        <v>0.12254597</v>
      </c>
      <c r="D117">
        <v>0.11893958</v>
      </c>
      <c r="E117">
        <v>0.118973407</v>
      </c>
      <c r="F117">
        <v>4.7562955499999997E-2</v>
      </c>
      <c r="G117">
        <v>2.2751219199999999E-2</v>
      </c>
      <c r="H117">
        <v>3.1084750000000001E-2</v>
      </c>
      <c r="I117">
        <v>5.566924E-3</v>
      </c>
      <c r="J117">
        <v>2.1718319999999998E-3</v>
      </c>
      <c r="K117">
        <v>-2.6122009999999998E-4</v>
      </c>
      <c r="L117" s="83">
        <v>0.12077300000000001</v>
      </c>
      <c r="M117" s="83">
        <v>6.1783449999999997E-2</v>
      </c>
      <c r="N117" s="83">
        <v>5.177884E-2</v>
      </c>
      <c r="O117" s="83">
        <v>4.4364210000000001E-2</v>
      </c>
      <c r="P117" s="83">
        <v>4.548526E-2</v>
      </c>
    </row>
    <row r="118" spans="1:19">
      <c r="A118" t="s">
        <v>2901</v>
      </c>
      <c r="B118">
        <v>0.33818644799999997</v>
      </c>
      <c r="C118">
        <v>0.41863683000000002</v>
      </c>
      <c r="D118">
        <v>0.32226352000000003</v>
      </c>
      <c r="E118">
        <v>0.35124384199999997</v>
      </c>
      <c r="F118">
        <v>7.8780982400000005E-2</v>
      </c>
      <c r="G118">
        <v>4.3475735999999997E-3</v>
      </c>
      <c r="H118">
        <v>5.6649370999999997E-2</v>
      </c>
      <c r="I118">
        <v>5.7330328E-2</v>
      </c>
      <c r="J118">
        <v>6.5779569999999997E-3</v>
      </c>
      <c r="K118">
        <v>3.3217427700000003E-2</v>
      </c>
      <c r="L118" s="83">
        <v>0.35920970000000002</v>
      </c>
      <c r="M118" s="83">
        <v>0.16668230000000001</v>
      </c>
      <c r="N118" s="83">
        <v>0.2110609</v>
      </c>
      <c r="O118" s="83">
        <v>0.15083659999999999</v>
      </c>
      <c r="P118" s="83">
        <v>0.1663762</v>
      </c>
    </row>
    <row r="119" spans="1:19">
      <c r="A119" t="s">
        <v>2902</v>
      </c>
      <c r="B119">
        <v>0.16688909599999999</v>
      </c>
      <c r="C119">
        <v>0.1089797</v>
      </c>
      <c r="D119">
        <v>0.12625626000000001</v>
      </c>
      <c r="E119">
        <v>9.2817958000000006E-2</v>
      </c>
      <c r="F119">
        <v>9.4099195999999996E-2</v>
      </c>
      <c r="G119">
        <v>2.3909076599999999E-2</v>
      </c>
      <c r="H119">
        <v>2.3695409000000001E-2</v>
      </c>
      <c r="I119">
        <v>5.1370237999999999E-2</v>
      </c>
      <c r="J119">
        <v>3.3822473999999998E-2</v>
      </c>
      <c r="K119" s="112">
        <v>1.3141998E-2</v>
      </c>
      <c r="L119" s="83">
        <v>0.1243623</v>
      </c>
      <c r="M119" s="83">
        <v>8.2044759999999994E-2</v>
      </c>
      <c r="N119" s="83">
        <v>7.3266049999999999E-2</v>
      </c>
      <c r="O119" s="83">
        <v>5.8171809999999997E-2</v>
      </c>
      <c r="P119" s="83">
        <v>4.2847389999999999E-2</v>
      </c>
    </row>
    <row r="120" spans="1:19" s="73" customFormat="1">
      <c r="A120" s="105" t="s">
        <v>2863</v>
      </c>
      <c r="D120" s="106"/>
      <c r="E120" s="74"/>
      <c r="G120" s="74"/>
      <c r="I120" s="74"/>
      <c r="K120" s="124"/>
      <c r="L120" s="124"/>
      <c r="M120" s="125"/>
      <c r="N120" s="74"/>
      <c r="O120" s="74"/>
    </row>
    <row r="121" spans="1:19" s="107" customFormat="1">
      <c r="A121" s="107" t="s">
        <v>2795</v>
      </c>
      <c r="C121" s="81" t="s">
        <v>2864</v>
      </c>
      <c r="D121" s="81" t="s">
        <v>2865</v>
      </c>
      <c r="E121" s="107" t="s">
        <v>2866</v>
      </c>
      <c r="F121" s="108" t="s">
        <v>2867</v>
      </c>
      <c r="G121" s="108" t="s">
        <v>2868</v>
      </c>
      <c r="H121" s="108" t="s">
        <v>2869</v>
      </c>
      <c r="I121" s="108" t="s">
        <v>2870</v>
      </c>
      <c r="K121" s="100"/>
      <c r="L121" s="126"/>
      <c r="M121" s="126"/>
      <c r="N121" s="108"/>
      <c r="O121" s="108"/>
      <c r="P121" s="108"/>
      <c r="Q121" s="108"/>
      <c r="R121" s="108"/>
    </row>
    <row r="122" spans="1:19">
      <c r="A122" s="82" t="s">
        <v>2307</v>
      </c>
      <c r="B122" s="83">
        <f>C122+F122+G122+H122+I122</f>
        <v>117983</v>
      </c>
      <c r="C122">
        <v>3237</v>
      </c>
      <c r="D122">
        <v>3237</v>
      </c>
      <c r="E122">
        <v>3237</v>
      </c>
      <c r="F122">
        <v>33541</v>
      </c>
      <c r="G122">
        <v>7718</v>
      </c>
      <c r="H122">
        <v>20328</v>
      </c>
      <c r="I122">
        <v>53159</v>
      </c>
      <c r="J122" s="83"/>
      <c r="L122" s="83"/>
      <c r="M122" s="83"/>
      <c r="N122" s="83"/>
      <c r="O122" s="83"/>
      <c r="P122" s="83"/>
      <c r="Q122" s="83"/>
      <c r="R122" s="83"/>
      <c r="S122" s="83"/>
    </row>
    <row r="123" spans="1:19">
      <c r="A123" s="82" t="s">
        <v>2806</v>
      </c>
      <c r="B123" s="83">
        <v>6965</v>
      </c>
      <c r="C123" s="83">
        <v>15</v>
      </c>
      <c r="D123" s="83">
        <v>15</v>
      </c>
      <c r="E123" s="83">
        <v>15</v>
      </c>
      <c r="F123" s="83">
        <v>1523</v>
      </c>
      <c r="G123" s="83">
        <v>297</v>
      </c>
      <c r="H123" s="83">
        <v>892</v>
      </c>
      <c r="I123" s="83">
        <v>2184</v>
      </c>
      <c r="J123" s="83"/>
      <c r="K123" s="83"/>
      <c r="M123" s="83"/>
      <c r="O123" s="83"/>
      <c r="P123" s="83"/>
      <c r="Q123" s="83"/>
      <c r="R123" s="83"/>
      <c r="S123" s="83"/>
    </row>
    <row r="124" spans="1:19">
      <c r="A124" s="82" t="s">
        <v>2807</v>
      </c>
      <c r="B124" s="83">
        <v>61</v>
      </c>
      <c r="C124">
        <v>0</v>
      </c>
      <c r="D124">
        <v>0</v>
      </c>
      <c r="E124" s="83">
        <v>0</v>
      </c>
      <c r="F124" s="83">
        <v>18</v>
      </c>
      <c r="G124">
        <v>1</v>
      </c>
      <c r="H124">
        <v>8</v>
      </c>
      <c r="I124">
        <v>15</v>
      </c>
    </row>
    <row r="125" spans="1:19">
      <c r="A125" s="82" t="s">
        <v>2808</v>
      </c>
      <c r="B125" s="83" t="s">
        <v>2874</v>
      </c>
      <c r="C125">
        <v>2</v>
      </c>
      <c r="D125">
        <v>2</v>
      </c>
      <c r="E125">
        <v>2</v>
      </c>
      <c r="F125" s="83">
        <v>2.159751</v>
      </c>
      <c r="G125" s="83">
        <v>2.6666669999999999</v>
      </c>
      <c r="H125" s="83">
        <v>2.0547949999999999</v>
      </c>
      <c r="I125" s="83">
        <v>2.5169079999999999</v>
      </c>
      <c r="J125" s="83"/>
      <c r="K125" s="83"/>
      <c r="L125" s="83"/>
      <c r="M125" s="83"/>
      <c r="N125" s="83"/>
      <c r="O125" s="83"/>
      <c r="P125" s="83"/>
      <c r="R125" s="83"/>
      <c r="S125" s="83"/>
    </row>
    <row r="126" spans="1:19">
      <c r="A126" s="15" t="s">
        <v>2809</v>
      </c>
      <c r="B126" s="83">
        <v>2200</v>
      </c>
      <c r="C126">
        <v>4</v>
      </c>
      <c r="D126" s="93">
        <v>4</v>
      </c>
      <c r="E126">
        <v>4</v>
      </c>
      <c r="F126" s="83">
        <v>481</v>
      </c>
      <c r="G126" s="83">
        <v>104</v>
      </c>
      <c r="H126" s="83">
        <v>300</v>
      </c>
      <c r="I126" s="83">
        <v>624</v>
      </c>
      <c r="J126" s="83"/>
      <c r="L126" s="83"/>
      <c r="M126" s="83"/>
      <c r="O126" s="83"/>
      <c r="Q126" s="83"/>
      <c r="R126" s="83"/>
      <c r="S126" s="83"/>
    </row>
    <row r="127" spans="1:19">
      <c r="A127" s="15" t="s">
        <v>2810</v>
      </c>
      <c r="B127" s="83">
        <v>1.864675E-2</v>
      </c>
      <c r="C127" s="83">
        <v>1.2357119999999999E-3</v>
      </c>
      <c r="D127" s="83">
        <v>1.2357119999999999E-3</v>
      </c>
      <c r="E127" s="83">
        <v>1.2357119999999999E-3</v>
      </c>
      <c r="F127" s="83">
        <v>1.434066E-2</v>
      </c>
      <c r="G127" s="83">
        <v>1.3474989999999999E-2</v>
      </c>
      <c r="H127" s="83">
        <v>1.475797E-2</v>
      </c>
      <c r="I127" s="83">
        <v>1.173837E-2</v>
      </c>
      <c r="J127" s="83"/>
      <c r="L127" s="83"/>
      <c r="M127" s="83"/>
      <c r="O127" s="83"/>
      <c r="Q127" s="83"/>
      <c r="R127" s="83"/>
      <c r="S127" s="83"/>
    </row>
    <row r="128" spans="1:19" s="109" customFormat="1">
      <c r="A128" s="109" t="s">
        <v>2811</v>
      </c>
      <c r="C128" s="90" t="s">
        <v>2864</v>
      </c>
      <c r="D128" s="90" t="s">
        <v>2865</v>
      </c>
      <c r="E128" s="109" t="s">
        <v>2866</v>
      </c>
      <c r="F128" s="110" t="s">
        <v>2867</v>
      </c>
      <c r="G128" s="110" t="s">
        <v>2868</v>
      </c>
      <c r="H128" s="110" t="s">
        <v>2869</v>
      </c>
      <c r="I128" s="110" t="s">
        <v>2870</v>
      </c>
      <c r="K128" s="90"/>
      <c r="L128" s="90"/>
      <c r="N128" s="110"/>
      <c r="O128" s="110"/>
      <c r="P128" s="110"/>
      <c r="Q128" s="110"/>
      <c r="R128" s="110"/>
    </row>
    <row r="129" spans="1:21">
      <c r="A129" s="82" t="s">
        <v>2806</v>
      </c>
      <c r="B129" s="83">
        <v>4770</v>
      </c>
      <c r="C129" s="83">
        <v>10</v>
      </c>
      <c r="D129" s="83">
        <v>10</v>
      </c>
      <c r="E129" s="83">
        <v>10</v>
      </c>
      <c r="F129" s="83">
        <v>1052</v>
      </c>
      <c r="G129" s="83">
        <v>236</v>
      </c>
      <c r="H129" s="83">
        <v>637</v>
      </c>
      <c r="I129" s="83">
        <v>1412</v>
      </c>
      <c r="J129" s="83"/>
      <c r="L129" s="83"/>
      <c r="M129" s="83"/>
      <c r="N129" s="83"/>
      <c r="O129" s="83"/>
      <c r="P129" s="83"/>
      <c r="Q129" s="83"/>
      <c r="R129" s="83"/>
      <c r="S129" s="83"/>
      <c r="U129" s="83"/>
    </row>
    <row r="130" spans="1:21">
      <c r="A130" s="82" t="s">
        <v>2807</v>
      </c>
      <c r="B130">
        <v>26</v>
      </c>
      <c r="C130">
        <v>0</v>
      </c>
      <c r="D130">
        <v>0</v>
      </c>
      <c r="E130">
        <v>0</v>
      </c>
      <c r="F130" s="83">
        <v>6</v>
      </c>
      <c r="G130">
        <v>0</v>
      </c>
      <c r="H130">
        <v>5</v>
      </c>
      <c r="I130">
        <v>9</v>
      </c>
    </row>
    <row r="131" spans="1:21">
      <c r="A131" s="82" t="s">
        <v>2808</v>
      </c>
      <c r="B131" t="s">
        <v>2874</v>
      </c>
      <c r="C131">
        <v>1</v>
      </c>
      <c r="D131">
        <v>1</v>
      </c>
      <c r="E131">
        <v>1</v>
      </c>
      <c r="F131" s="83">
        <v>2.1032449999999998</v>
      </c>
      <c r="G131" s="83">
        <v>2.6307689999999999</v>
      </c>
      <c r="H131" s="83">
        <v>1.922018</v>
      </c>
      <c r="I131" s="83">
        <v>2.5566749999999998</v>
      </c>
      <c r="K131" s="83"/>
      <c r="N131" s="83"/>
      <c r="P131" s="83"/>
      <c r="Q131" s="83"/>
      <c r="R131" s="83"/>
      <c r="S131" s="83"/>
      <c r="T131" s="83"/>
      <c r="U131" s="83"/>
    </row>
    <row r="132" spans="1:21">
      <c r="A132" s="15" t="s">
        <v>2809</v>
      </c>
      <c r="B132" s="83">
        <v>2265</v>
      </c>
      <c r="C132" s="83">
        <v>4</v>
      </c>
      <c r="D132" s="83">
        <v>4</v>
      </c>
      <c r="E132" s="83">
        <v>4</v>
      </c>
      <c r="F132">
        <v>499</v>
      </c>
      <c r="G132" s="83">
        <v>108</v>
      </c>
      <c r="H132" s="83">
        <v>307</v>
      </c>
      <c r="I132" s="83">
        <v>639</v>
      </c>
      <c r="U132" s="83"/>
    </row>
    <row r="133" spans="1:21">
      <c r="A133" s="15" t="s">
        <v>2810</v>
      </c>
      <c r="B133" s="83">
        <v>1.9197680000000002E-2</v>
      </c>
      <c r="C133" s="83">
        <v>2.770083E-3</v>
      </c>
      <c r="D133" s="83">
        <v>2.770083E-3</v>
      </c>
      <c r="E133" s="83">
        <v>2.770083E-3</v>
      </c>
      <c r="F133" s="83">
        <v>1.4877309999999999E-2</v>
      </c>
      <c r="G133" s="83">
        <v>1.399326E-2</v>
      </c>
      <c r="H133" s="83">
        <v>1.5102320000000001E-2</v>
      </c>
      <c r="I133" s="83">
        <v>1.202054E-2</v>
      </c>
      <c r="U133" s="83"/>
    </row>
    <row r="134" spans="1:21" s="109" customFormat="1">
      <c r="A134" s="109" t="s">
        <v>2812</v>
      </c>
      <c r="C134" s="90" t="s">
        <v>2864</v>
      </c>
      <c r="D134" s="90" t="s">
        <v>2865</v>
      </c>
      <c r="E134" s="109" t="s">
        <v>2866</v>
      </c>
      <c r="F134" s="110" t="s">
        <v>2867</v>
      </c>
      <c r="G134" s="110" t="s">
        <v>2868</v>
      </c>
      <c r="H134" s="110" t="s">
        <v>2869</v>
      </c>
      <c r="I134" s="110" t="s">
        <v>2870</v>
      </c>
      <c r="K134" s="90"/>
      <c r="L134" s="90"/>
      <c r="N134" s="110"/>
      <c r="O134" s="110"/>
      <c r="P134" s="110"/>
      <c r="Q134" s="110"/>
      <c r="R134" s="110"/>
    </row>
    <row r="135" spans="1:21">
      <c r="A135" s="82" t="s">
        <v>2806</v>
      </c>
      <c r="B135" s="83">
        <v>3921</v>
      </c>
      <c r="C135" s="83">
        <v>6</v>
      </c>
      <c r="D135" s="83">
        <v>6</v>
      </c>
      <c r="E135" s="83">
        <v>6</v>
      </c>
      <c r="F135" s="83">
        <v>873</v>
      </c>
      <c r="G135" s="83">
        <v>203</v>
      </c>
      <c r="H135" s="83">
        <v>543</v>
      </c>
      <c r="I135" s="83">
        <v>1165</v>
      </c>
      <c r="J135" s="83"/>
      <c r="L135" s="83"/>
      <c r="M135" s="83"/>
      <c r="N135" s="83"/>
      <c r="O135" s="83"/>
      <c r="P135" s="83"/>
      <c r="Q135" s="83"/>
      <c r="R135" s="83"/>
      <c r="S135" s="83"/>
      <c r="U135" s="83"/>
    </row>
    <row r="136" spans="1:21">
      <c r="A136" s="82" t="s">
        <v>2807</v>
      </c>
      <c r="B136" s="83">
        <v>18</v>
      </c>
      <c r="C136">
        <v>0</v>
      </c>
      <c r="D136">
        <v>0</v>
      </c>
      <c r="E136">
        <v>0</v>
      </c>
      <c r="F136" s="83">
        <v>3</v>
      </c>
      <c r="G136">
        <v>0</v>
      </c>
      <c r="H136">
        <v>3</v>
      </c>
      <c r="I136">
        <v>7</v>
      </c>
    </row>
    <row r="137" spans="1:21">
      <c r="A137" s="82" t="s">
        <v>2808</v>
      </c>
      <c r="B137" s="83" t="s">
        <v>2874</v>
      </c>
      <c r="C137">
        <v>5</v>
      </c>
      <c r="D137">
        <v>5</v>
      </c>
      <c r="E137">
        <v>5</v>
      </c>
      <c r="F137" s="83">
        <v>2.1178569999999999</v>
      </c>
      <c r="G137" s="83">
        <v>2.7592590000000001</v>
      </c>
      <c r="H137" s="83">
        <v>1.742424</v>
      </c>
      <c r="I137" s="83">
        <v>2.4569730000000001</v>
      </c>
      <c r="K137" s="83"/>
      <c r="N137" s="83"/>
      <c r="P137" s="83"/>
      <c r="Q137" s="83"/>
      <c r="R137" s="83"/>
      <c r="S137" s="83"/>
      <c r="T137" s="83"/>
      <c r="U137" s="83"/>
    </row>
    <row r="138" spans="1:21">
      <c r="A138" s="15" t="s">
        <v>2809</v>
      </c>
      <c r="B138" s="83">
        <v>2304</v>
      </c>
      <c r="C138" s="83">
        <v>4</v>
      </c>
      <c r="D138" s="83">
        <v>4</v>
      </c>
      <c r="E138" s="83">
        <v>4</v>
      </c>
      <c r="F138" s="83">
        <v>509</v>
      </c>
      <c r="G138" s="83">
        <v>111</v>
      </c>
      <c r="H138" s="83">
        <v>315</v>
      </c>
      <c r="I138" s="83">
        <v>651</v>
      </c>
      <c r="U138" s="83"/>
    </row>
    <row r="139" spans="1:21">
      <c r="A139" s="15" t="s">
        <v>2810</v>
      </c>
      <c r="B139" s="83">
        <v>1.9528239999999999E-2</v>
      </c>
      <c r="C139" s="83">
        <v>2.770083E-3</v>
      </c>
      <c r="D139" s="83">
        <v>2.770083E-3</v>
      </c>
      <c r="E139" s="83">
        <v>2.770083E-3</v>
      </c>
      <c r="F139" s="83">
        <v>1.517546E-2</v>
      </c>
      <c r="G139" s="83">
        <v>1.4381959999999999E-2</v>
      </c>
      <c r="H139" s="83">
        <v>1.549587E-2</v>
      </c>
      <c r="I139" s="83">
        <v>1.224628E-2</v>
      </c>
      <c r="U139" s="83"/>
    </row>
    <row r="140" spans="1:21" s="109" customFormat="1">
      <c r="A140" s="109" t="s">
        <v>2813</v>
      </c>
      <c r="C140" s="90" t="s">
        <v>2864</v>
      </c>
      <c r="D140" s="90" t="s">
        <v>2865</v>
      </c>
      <c r="E140" s="109" t="s">
        <v>2866</v>
      </c>
      <c r="F140" s="110" t="s">
        <v>2867</v>
      </c>
      <c r="G140" s="110" t="s">
        <v>2868</v>
      </c>
      <c r="H140" s="110" t="s">
        <v>2869</v>
      </c>
      <c r="I140" s="110" t="s">
        <v>2870</v>
      </c>
      <c r="K140" s="90"/>
      <c r="L140" s="90"/>
      <c r="N140" s="110"/>
      <c r="O140" s="110"/>
      <c r="P140" s="110"/>
      <c r="Q140" s="110"/>
      <c r="R140" s="110"/>
    </row>
    <row r="141" spans="1:21">
      <c r="A141" s="82" t="s">
        <v>2806</v>
      </c>
      <c r="B141" s="83">
        <v>4087</v>
      </c>
      <c r="C141" s="83">
        <v>7</v>
      </c>
      <c r="D141" s="83">
        <v>7</v>
      </c>
      <c r="E141" s="83">
        <v>7</v>
      </c>
      <c r="F141" s="83">
        <v>942</v>
      </c>
      <c r="G141" s="83">
        <v>191</v>
      </c>
      <c r="H141" s="83">
        <v>576</v>
      </c>
      <c r="I141" s="83">
        <v>1164</v>
      </c>
      <c r="J141" s="83"/>
      <c r="L141" s="83"/>
      <c r="M141" s="83"/>
      <c r="N141" s="83"/>
      <c r="O141" s="83"/>
      <c r="P141" s="83"/>
      <c r="Q141" s="83"/>
      <c r="R141" s="83"/>
      <c r="S141" s="83"/>
      <c r="U141" s="83"/>
    </row>
    <row r="142" spans="1:21">
      <c r="A142" s="82" t="s">
        <v>2807</v>
      </c>
      <c r="B142" s="83">
        <v>24</v>
      </c>
      <c r="C142">
        <v>0</v>
      </c>
      <c r="D142">
        <v>0</v>
      </c>
      <c r="E142">
        <v>0</v>
      </c>
      <c r="F142" s="83">
        <v>7</v>
      </c>
      <c r="G142">
        <v>1</v>
      </c>
      <c r="H142">
        <v>4</v>
      </c>
      <c r="I142">
        <v>8</v>
      </c>
    </row>
    <row r="143" spans="1:21">
      <c r="A143" s="82" t="s">
        <v>2808</v>
      </c>
      <c r="B143" s="83" t="s">
        <v>2874</v>
      </c>
      <c r="C143" s="83">
        <v>2.5</v>
      </c>
      <c r="D143" s="83">
        <v>2.5</v>
      </c>
      <c r="E143" s="83">
        <v>2.5</v>
      </c>
      <c r="F143" s="83">
        <v>2.098684</v>
      </c>
      <c r="G143" s="83">
        <v>2.5370370000000002</v>
      </c>
      <c r="H143" s="83">
        <v>1.851485</v>
      </c>
      <c r="I143" s="83">
        <v>2.5487799999999998</v>
      </c>
      <c r="K143" s="83"/>
      <c r="N143" s="83"/>
      <c r="P143" s="83"/>
      <c r="Q143" s="83"/>
      <c r="R143" s="83"/>
      <c r="S143" s="83"/>
      <c r="T143" s="83"/>
      <c r="U143" s="83"/>
    </row>
    <row r="144" spans="1:21">
      <c r="A144" s="15" t="s">
        <v>2809</v>
      </c>
      <c r="B144" s="83">
        <v>2305</v>
      </c>
      <c r="C144" s="83">
        <v>4</v>
      </c>
      <c r="D144" s="83">
        <v>4</v>
      </c>
      <c r="E144" s="83">
        <v>4</v>
      </c>
      <c r="F144" s="83">
        <v>512</v>
      </c>
      <c r="G144" s="83">
        <v>112</v>
      </c>
      <c r="H144" s="83">
        <v>311</v>
      </c>
      <c r="I144" s="83">
        <v>655</v>
      </c>
      <c r="U144" s="83"/>
    </row>
    <row r="145" spans="1:21">
      <c r="A145" s="15" t="s">
        <v>2810</v>
      </c>
      <c r="B145" s="83">
        <v>1.9536709999999999E-2</v>
      </c>
      <c r="C145" s="83">
        <v>2.770083E-3</v>
      </c>
      <c r="D145" s="83">
        <v>2.770083E-3</v>
      </c>
      <c r="E145" s="83">
        <v>2.770083E-3</v>
      </c>
      <c r="F145" s="83">
        <v>1.52649E-2</v>
      </c>
      <c r="G145" s="83">
        <v>1.451153E-2</v>
      </c>
      <c r="H145" s="83">
        <v>1.529909E-2</v>
      </c>
      <c r="I145" s="83">
        <v>1.2321530000000001E-2</v>
      </c>
      <c r="U145" s="83"/>
    </row>
    <row r="146" spans="1:21" s="109" customFormat="1">
      <c r="A146" s="109" t="s">
        <v>2814</v>
      </c>
      <c r="C146" s="90" t="s">
        <v>2864</v>
      </c>
      <c r="D146" s="90" t="s">
        <v>2865</v>
      </c>
      <c r="E146" s="109" t="s">
        <v>2866</v>
      </c>
      <c r="F146" s="110" t="s">
        <v>2867</v>
      </c>
      <c r="G146" s="110" t="s">
        <v>2868</v>
      </c>
      <c r="H146" s="110" t="s">
        <v>2869</v>
      </c>
      <c r="I146" s="110" t="s">
        <v>2870</v>
      </c>
      <c r="K146" s="90"/>
      <c r="L146" s="90"/>
      <c r="N146" s="110"/>
      <c r="O146" s="110"/>
      <c r="P146" s="110"/>
      <c r="Q146" s="110"/>
      <c r="R146" s="110"/>
    </row>
    <row r="147" spans="1:21">
      <c r="A147" s="82" t="s">
        <v>2806</v>
      </c>
      <c r="B147" s="83">
        <v>3706</v>
      </c>
      <c r="C147" s="83">
        <v>7</v>
      </c>
      <c r="D147" s="83">
        <v>7</v>
      </c>
      <c r="E147" s="83">
        <v>7</v>
      </c>
      <c r="F147" s="83">
        <v>823</v>
      </c>
      <c r="G147" s="83">
        <v>177</v>
      </c>
      <c r="H147" s="83">
        <v>502</v>
      </c>
      <c r="I147" s="83">
        <v>1125</v>
      </c>
      <c r="J147" s="83"/>
      <c r="L147" s="83"/>
      <c r="M147" s="83"/>
      <c r="N147" s="83"/>
      <c r="O147" s="83"/>
      <c r="P147" s="83"/>
      <c r="Q147" s="83"/>
      <c r="R147" s="83"/>
      <c r="S147" s="83"/>
      <c r="U147" s="83"/>
    </row>
    <row r="148" spans="1:21">
      <c r="A148" s="82" t="s">
        <v>2807</v>
      </c>
      <c r="B148" s="83">
        <v>15</v>
      </c>
      <c r="C148">
        <v>0</v>
      </c>
      <c r="D148">
        <v>0</v>
      </c>
      <c r="E148">
        <v>0</v>
      </c>
      <c r="F148" s="83">
        <v>3</v>
      </c>
      <c r="G148">
        <v>0</v>
      </c>
      <c r="H148">
        <v>2</v>
      </c>
      <c r="I148">
        <v>4</v>
      </c>
    </row>
    <row r="149" spans="1:21">
      <c r="A149" s="82" t="s">
        <v>2808</v>
      </c>
      <c r="B149" s="83" t="s">
        <v>2874</v>
      </c>
      <c r="C149">
        <v>0</v>
      </c>
      <c r="D149">
        <v>0</v>
      </c>
      <c r="E149">
        <v>0</v>
      </c>
      <c r="F149" s="83">
        <v>2.0369000000000002</v>
      </c>
      <c r="G149" s="83">
        <v>2.54</v>
      </c>
      <c r="H149" s="83">
        <v>1.868571</v>
      </c>
      <c r="I149" s="83">
        <v>2.461538</v>
      </c>
      <c r="K149" s="83"/>
      <c r="N149" s="83"/>
      <c r="P149" s="83"/>
      <c r="Q149" s="83"/>
      <c r="R149" s="83"/>
      <c r="S149" s="83"/>
      <c r="T149" s="83"/>
      <c r="U149" s="83"/>
    </row>
    <row r="150" spans="1:21">
      <c r="A150" s="15" t="s">
        <v>2809</v>
      </c>
      <c r="B150" s="83">
        <v>2330</v>
      </c>
      <c r="C150" s="83">
        <v>4</v>
      </c>
      <c r="D150" s="83">
        <v>4</v>
      </c>
      <c r="E150" s="83">
        <v>4</v>
      </c>
      <c r="F150" s="83">
        <v>512</v>
      </c>
      <c r="G150" s="83">
        <v>115</v>
      </c>
      <c r="H150" s="83">
        <v>317</v>
      </c>
      <c r="I150" s="83">
        <v>660</v>
      </c>
      <c r="U150" s="83"/>
    </row>
    <row r="151" spans="1:21">
      <c r="A151" s="15" t="s">
        <v>2810</v>
      </c>
      <c r="B151" s="83">
        <v>1.974861E-2</v>
      </c>
      <c r="C151" s="83">
        <v>2.770083E-3</v>
      </c>
      <c r="D151" s="83">
        <v>2.770083E-3</v>
      </c>
      <c r="E151" s="83">
        <v>2.770083E-3</v>
      </c>
      <c r="F151" s="83">
        <v>1.52649E-2</v>
      </c>
      <c r="G151" s="83">
        <v>1.490023E-2</v>
      </c>
      <c r="H151" s="83">
        <v>1.559425E-2</v>
      </c>
      <c r="I151" s="83">
        <v>1.2415580000000001E-2</v>
      </c>
      <c r="U151" s="83"/>
    </row>
    <row r="152" spans="1:21" s="109" customFormat="1">
      <c r="A152" s="109" t="s">
        <v>2815</v>
      </c>
      <c r="C152" s="90" t="s">
        <v>2864</v>
      </c>
      <c r="D152" s="90" t="s">
        <v>2865</v>
      </c>
      <c r="E152" s="109" t="s">
        <v>2866</v>
      </c>
      <c r="F152" s="110" t="s">
        <v>2867</v>
      </c>
      <c r="G152" s="110" t="s">
        <v>2868</v>
      </c>
      <c r="H152" s="110" t="s">
        <v>2869</v>
      </c>
      <c r="I152" s="110" t="s">
        <v>2870</v>
      </c>
      <c r="K152" s="90"/>
      <c r="L152" s="90"/>
      <c r="N152" s="110"/>
      <c r="O152" s="110"/>
      <c r="P152" s="110"/>
      <c r="Q152" s="110"/>
      <c r="R152" s="110"/>
    </row>
    <row r="153" spans="1:21">
      <c r="A153" s="82" t="s">
        <v>2806</v>
      </c>
      <c r="B153" s="83">
        <v>3717</v>
      </c>
      <c r="C153" s="83">
        <v>5</v>
      </c>
      <c r="D153" s="83">
        <v>5</v>
      </c>
      <c r="E153" s="83">
        <v>5</v>
      </c>
      <c r="F153" s="83">
        <v>840</v>
      </c>
      <c r="G153" s="83">
        <v>166</v>
      </c>
      <c r="H153" s="83">
        <v>508</v>
      </c>
      <c r="I153" s="83">
        <v>1085</v>
      </c>
      <c r="J153" s="83"/>
      <c r="L153" s="83"/>
      <c r="M153" s="83"/>
      <c r="N153" s="83"/>
      <c r="O153" s="83"/>
      <c r="P153" s="83"/>
      <c r="Q153" s="83"/>
      <c r="R153" s="83"/>
      <c r="S153" s="83"/>
      <c r="U153" s="83"/>
    </row>
    <row r="154" spans="1:21">
      <c r="A154" s="82" t="s">
        <v>2807</v>
      </c>
      <c r="B154" s="83">
        <v>16</v>
      </c>
      <c r="C154">
        <v>0</v>
      </c>
      <c r="D154">
        <v>0</v>
      </c>
      <c r="E154">
        <v>0</v>
      </c>
      <c r="F154" s="83">
        <v>4</v>
      </c>
      <c r="G154">
        <v>0</v>
      </c>
      <c r="H154">
        <v>2</v>
      </c>
      <c r="I154">
        <v>5</v>
      </c>
    </row>
    <row r="155" spans="1:21">
      <c r="A155" s="82" t="s">
        <v>2808</v>
      </c>
      <c r="B155" s="83" t="s">
        <v>2874</v>
      </c>
      <c r="C155">
        <v>4</v>
      </c>
      <c r="D155">
        <v>4</v>
      </c>
      <c r="E155">
        <v>4</v>
      </c>
      <c r="F155" s="83">
        <v>2.1578949999999999</v>
      </c>
      <c r="G155" s="83">
        <v>2.6086960000000001</v>
      </c>
      <c r="H155" s="83">
        <v>1.91954</v>
      </c>
      <c r="I155" s="83">
        <v>2.5927150000000001</v>
      </c>
      <c r="K155" s="83"/>
      <c r="N155" s="83"/>
      <c r="P155" s="83"/>
      <c r="Q155" s="83"/>
      <c r="R155" s="83"/>
      <c r="S155" s="83"/>
      <c r="T155" s="83"/>
      <c r="U155" s="83"/>
    </row>
    <row r="156" spans="1:21">
      <c r="A156" s="15" t="s">
        <v>2809</v>
      </c>
      <c r="B156" s="83">
        <v>2340</v>
      </c>
      <c r="C156" s="83">
        <v>4</v>
      </c>
      <c r="D156" s="83">
        <v>4</v>
      </c>
      <c r="E156" s="83">
        <v>4</v>
      </c>
      <c r="F156" s="83">
        <v>514</v>
      </c>
      <c r="G156" s="83">
        <v>121</v>
      </c>
      <c r="H156" s="83">
        <v>317</v>
      </c>
      <c r="I156" s="83">
        <v>663</v>
      </c>
      <c r="U156" s="83"/>
    </row>
    <row r="157" spans="1:21">
      <c r="A157" s="15" t="s">
        <v>2810</v>
      </c>
      <c r="B157" s="83">
        <v>1.9833369999999999E-2</v>
      </c>
      <c r="C157" s="83">
        <v>2.770083E-3</v>
      </c>
      <c r="D157" s="83">
        <v>2.770083E-3</v>
      </c>
      <c r="E157" s="83">
        <v>2.770083E-3</v>
      </c>
      <c r="F157" s="83">
        <v>1.5324529999999999E-2</v>
      </c>
      <c r="G157" s="83">
        <v>1.567764E-2</v>
      </c>
      <c r="H157" s="83">
        <v>1.559425E-2</v>
      </c>
      <c r="I157" s="83">
        <v>1.247202E-2</v>
      </c>
      <c r="U157" s="83"/>
    </row>
    <row r="158" spans="1:21" s="100" customFormat="1">
      <c r="A158" s="111" t="s">
        <v>2875</v>
      </c>
      <c r="D158" s="101" t="s">
        <v>4</v>
      </c>
      <c r="E158" s="101"/>
      <c r="F158" s="101" t="s">
        <v>9</v>
      </c>
      <c r="H158" s="101" t="s">
        <v>15</v>
      </c>
      <c r="I158" s="101"/>
      <c r="J158" s="101" t="s">
        <v>12</v>
      </c>
      <c r="K158" s="101"/>
      <c r="L158" s="101" t="s">
        <v>1010</v>
      </c>
      <c r="N158" s="101"/>
      <c r="O158" s="101"/>
    </row>
    <row r="159" spans="1:21">
      <c r="A159" s="93" t="s">
        <v>2876</v>
      </c>
      <c r="B159" s="83">
        <v>140.70320000000001</v>
      </c>
      <c r="D159" s="83">
        <v>174.53960000000001</v>
      </c>
      <c r="F159" s="83">
        <v>124.39879999999999</v>
      </c>
      <c r="G159" s="93"/>
      <c r="H159" s="83">
        <v>128.40039999999999</v>
      </c>
      <c r="J159" s="112">
        <v>123.36579999999999</v>
      </c>
      <c r="L159" s="83">
        <v>130.43119999999999</v>
      </c>
      <c r="M159" s="93"/>
      <c r="P159" s="93"/>
    </row>
    <row r="160" spans="1:21">
      <c r="A160" s="93" t="s">
        <v>2877</v>
      </c>
      <c r="B160" s="83">
        <v>1.0008840000000001</v>
      </c>
      <c r="D160" s="83">
        <v>1.0034620000000001</v>
      </c>
      <c r="F160" s="83">
        <v>1.006294</v>
      </c>
      <c r="G160" s="93"/>
      <c r="H160" s="83">
        <v>1.00397</v>
      </c>
      <c r="J160" s="83">
        <v>1.004084</v>
      </c>
      <c r="L160" s="83">
        <v>1.005028</v>
      </c>
      <c r="M160" s="93"/>
      <c r="P160" s="93"/>
    </row>
    <row r="161" spans="1:16">
      <c r="A161" s="93" t="s">
        <v>2309</v>
      </c>
      <c r="B161" s="83">
        <v>142.88679999999999</v>
      </c>
      <c r="C161">
        <f>B161/B122</f>
        <v>1.2110795623098242E-3</v>
      </c>
      <c r="D161" s="83">
        <v>183.15889999999999</v>
      </c>
      <c r="E161">
        <f>D161/B122</f>
        <v>1.5524177211971215E-3</v>
      </c>
      <c r="F161" s="83">
        <v>140.0934</v>
      </c>
      <c r="G161" s="112">
        <f>F161/B122</f>
        <v>1.1874032699626218E-3</v>
      </c>
      <c r="H161" s="83">
        <v>138.28729999999999</v>
      </c>
      <c r="I161">
        <f>H161/B122</f>
        <v>1.1720951323495757E-3</v>
      </c>
      <c r="J161" s="83">
        <v>133.56209999999999</v>
      </c>
      <c r="K161">
        <f>J161/B122</f>
        <v>1.1320452946610951E-3</v>
      </c>
      <c r="L161" s="83">
        <v>142.96289999999999</v>
      </c>
      <c r="M161" s="112">
        <f>L161/B122</f>
        <v>1.2117245704889687E-3</v>
      </c>
      <c r="P161" s="93"/>
    </row>
    <row r="162" spans="1:16">
      <c r="A162" s="93" t="s">
        <v>2845</v>
      </c>
      <c r="B162" s="83">
        <v>1.175E-3</v>
      </c>
      <c r="D162" s="83">
        <v>1.4107E-3</v>
      </c>
      <c r="F162" s="83">
        <v>9.2659999999999997E-4</v>
      </c>
      <c r="G162" s="93"/>
      <c r="H162" s="83">
        <v>1.0081000000000001E-3</v>
      </c>
      <c r="J162" s="83">
        <v>9.6270000000000004E-4</v>
      </c>
      <c r="L162">
        <v>1.0038E-3</v>
      </c>
      <c r="M162" s="93"/>
      <c r="P162" s="93"/>
    </row>
    <row r="163" spans="1:16" s="81" customFormat="1">
      <c r="A163" s="79" t="s">
        <v>2878</v>
      </c>
      <c r="D163" s="101" t="s">
        <v>4</v>
      </c>
      <c r="E163" s="101"/>
      <c r="F163" s="101" t="s">
        <v>9</v>
      </c>
      <c r="G163" s="100"/>
      <c r="H163" s="101" t="s">
        <v>15</v>
      </c>
      <c r="I163" s="101"/>
      <c r="J163" s="101" t="s">
        <v>12</v>
      </c>
      <c r="K163" s="101"/>
      <c r="L163" s="101" t="s">
        <v>1010</v>
      </c>
      <c r="M163" s="100"/>
      <c r="N163" s="101"/>
      <c r="O163" s="101"/>
      <c r="P163" s="100"/>
    </row>
    <row r="164" spans="1:16">
      <c r="A164" s="15" t="s">
        <v>2818</v>
      </c>
      <c r="B164" s="83">
        <v>-2.26458</v>
      </c>
      <c r="C164" s="85"/>
      <c r="D164" s="83">
        <v>-2.093486</v>
      </c>
      <c r="E164" s="85"/>
      <c r="F164" s="83">
        <v>-2.3287979999999999</v>
      </c>
      <c r="G164" s="15"/>
      <c r="H164" s="83">
        <v>-2.2431739999999998</v>
      </c>
      <c r="I164" s="85"/>
      <c r="J164" s="83">
        <v>-2.2038790000000001</v>
      </c>
      <c r="L164" s="83">
        <v>-2.2080030000000002</v>
      </c>
      <c r="M164" s="15"/>
      <c r="N164" s="85"/>
      <c r="O164" s="85"/>
      <c r="P164" s="15"/>
    </row>
    <row r="165" spans="1:16">
      <c r="A165" s="15" t="s">
        <v>2829</v>
      </c>
      <c r="B165" s="83">
        <v>6789</v>
      </c>
      <c r="C165" s="113"/>
      <c r="D165" s="83">
        <v>4668</v>
      </c>
      <c r="E165" s="85"/>
      <c r="F165" s="83">
        <v>3851</v>
      </c>
      <c r="G165" s="15"/>
      <c r="H165" s="83">
        <v>4030</v>
      </c>
      <c r="I165" s="85"/>
      <c r="J165" s="83">
        <v>3641</v>
      </c>
      <c r="L165" s="83">
        <v>3656</v>
      </c>
      <c r="M165" s="15"/>
      <c r="N165" s="85"/>
      <c r="O165" s="85"/>
      <c r="P165" s="15"/>
    </row>
    <row r="166" spans="1:16">
      <c r="A166" s="83" t="s">
        <v>2822</v>
      </c>
      <c r="B166" s="83">
        <v>1.029853E-2</v>
      </c>
      <c r="C166" s="113"/>
      <c r="D166" s="83">
        <v>1.8553259999999999E-2</v>
      </c>
      <c r="E166" s="85"/>
      <c r="F166" s="83">
        <v>1.5906969999999999E-2</v>
      </c>
      <c r="G166" s="15"/>
      <c r="H166" s="83">
        <v>1.575325E-2</v>
      </c>
      <c r="I166" s="85"/>
      <c r="J166" s="83">
        <v>1.6790599999999999E-2</v>
      </c>
      <c r="L166" s="83">
        <v>1.765738E-2</v>
      </c>
      <c r="M166" s="15"/>
      <c r="N166" s="85"/>
      <c r="O166" s="85"/>
      <c r="P166" s="15"/>
    </row>
    <row r="167" spans="1:16">
      <c r="A167" s="15" t="s">
        <v>2830</v>
      </c>
      <c r="B167" s="83">
        <v>-5.014513</v>
      </c>
      <c r="C167" s="113"/>
      <c r="D167" s="83">
        <v>-1.9798929999999999</v>
      </c>
      <c r="E167" s="85"/>
      <c r="F167" s="83">
        <v>-1.8049360000000001</v>
      </c>
      <c r="G167" s="15"/>
      <c r="H167" s="83">
        <v>-2.2944740000000001</v>
      </c>
      <c r="I167" s="85"/>
      <c r="J167" s="83">
        <v>-1.7119899999999999</v>
      </c>
      <c r="L167" s="83">
        <v>-1.582317</v>
      </c>
      <c r="M167" s="15"/>
      <c r="N167" s="85"/>
      <c r="O167" s="85"/>
      <c r="P167" s="15"/>
    </row>
    <row r="168" spans="1:16">
      <c r="A168" s="15" t="s">
        <v>2831</v>
      </c>
      <c r="B168" s="83">
        <v>-10.06977</v>
      </c>
      <c r="C168" s="113"/>
      <c r="D168" s="83">
        <v>-1.1865570000000001</v>
      </c>
      <c r="E168" s="85"/>
      <c r="F168" s="83">
        <v>-0.4354903</v>
      </c>
      <c r="G168" s="15"/>
      <c r="H168" s="83">
        <v>-1.690815</v>
      </c>
      <c r="I168" s="85"/>
      <c r="J168" s="83">
        <v>-0.35294950000000003</v>
      </c>
      <c r="L168" s="83">
        <v>-7.7738130000000003E-2</v>
      </c>
      <c r="M168" s="15"/>
      <c r="N168" s="85"/>
      <c r="O168" s="85"/>
      <c r="P168" s="15"/>
    </row>
    <row r="169" spans="1:16" ht="28">
      <c r="A169" s="83" t="s">
        <v>2832</v>
      </c>
      <c r="B169" s="83">
        <v>140.70320000000001</v>
      </c>
      <c r="C169" s="113">
        <f>B169/B122</f>
        <v>1.1925718111931382E-3</v>
      </c>
      <c r="D169" s="83">
        <v>174.53960000000001</v>
      </c>
      <c r="E169" s="85">
        <f>D169/B122</f>
        <v>1.4793622810065857E-3</v>
      </c>
      <c r="F169" s="83">
        <v>124.39879999999999</v>
      </c>
      <c r="G169" s="15">
        <f>F169/B122</f>
        <v>1.0543790207063729E-3</v>
      </c>
      <c r="H169" s="83">
        <v>128.40039999999999</v>
      </c>
      <c r="I169" s="85">
        <f>H169/B122</f>
        <v>1.0882957714246967E-3</v>
      </c>
      <c r="J169" s="83">
        <v>123.36579999999999</v>
      </c>
      <c r="K169">
        <f>J169/B122</f>
        <v>1.0456235220328352E-3</v>
      </c>
      <c r="L169" s="83">
        <v>130.43119999999999</v>
      </c>
      <c r="M169" s="15">
        <f>L169/B122</f>
        <v>1.1055084207046777E-3</v>
      </c>
      <c r="N169" s="85"/>
      <c r="O169" s="85"/>
      <c r="P169" s="15"/>
    </row>
    <row r="170" spans="1:16" ht="28">
      <c r="A170" s="83" t="s">
        <v>2833</v>
      </c>
      <c r="B170" s="83">
        <v>774.38400000000001</v>
      </c>
      <c r="C170" s="113">
        <f>B170/B122</f>
        <v>6.563521863319292E-3</v>
      </c>
      <c r="D170" s="83">
        <v>625.20749999999998</v>
      </c>
      <c r="E170" s="85">
        <f>D170/B122</f>
        <v>5.2991320783502705E-3</v>
      </c>
      <c r="F170" s="83">
        <v>557.62779999999998</v>
      </c>
      <c r="G170" s="83">
        <f>F170/B122</f>
        <v>4.7263402354576507E-3</v>
      </c>
      <c r="H170" s="83">
        <v>545.48500000000001</v>
      </c>
      <c r="I170" s="85">
        <f>H170/B122</f>
        <v>4.6234203232669111E-3</v>
      </c>
      <c r="J170" s="83">
        <v>496.5018</v>
      </c>
      <c r="K170">
        <f>J170/B122</f>
        <v>4.2082486459913719E-3</v>
      </c>
      <c r="L170" s="83">
        <v>512.25549999999998</v>
      </c>
      <c r="M170" s="83">
        <f>L170/B122</f>
        <v>4.3417738148716339E-3</v>
      </c>
      <c r="N170" s="85"/>
      <c r="O170" s="85"/>
      <c r="P170" s="83"/>
    </row>
    <row r="171" spans="1:16">
      <c r="A171" s="46" t="s">
        <v>2834</v>
      </c>
      <c r="B171" s="83">
        <v>1.6408800000000001E-7</v>
      </c>
      <c r="C171" s="113"/>
      <c r="D171" s="83">
        <v>1.3247830000000001E-7</v>
      </c>
      <c r="E171" s="85"/>
      <c r="F171" s="83">
        <v>1.1815850000000001E-7</v>
      </c>
      <c r="G171" s="83"/>
      <c r="H171" s="83">
        <v>1.155855E-7</v>
      </c>
      <c r="I171" s="85"/>
      <c r="J171" s="83">
        <v>1.0520619999999999E-7</v>
      </c>
      <c r="L171" s="83">
        <v>1.085443E-7</v>
      </c>
      <c r="M171" s="83"/>
      <c r="N171" s="85"/>
      <c r="O171" s="85"/>
      <c r="P171" s="83"/>
    </row>
    <row r="172" spans="1:16">
      <c r="A172" s="46" t="s">
        <v>2828</v>
      </c>
      <c r="B172" s="83"/>
      <c r="C172" s="113"/>
      <c r="D172" s="83"/>
      <c r="E172" s="85"/>
      <c r="G172" s="83"/>
      <c r="I172" s="85"/>
      <c r="J172" s="83"/>
      <c r="M172" s="83"/>
      <c r="N172" s="85"/>
      <c r="O172" s="85"/>
      <c r="P172" s="83"/>
    </row>
    <row r="173" spans="1:16" s="81" customFormat="1">
      <c r="A173" s="78" t="s">
        <v>2903</v>
      </c>
      <c r="B173" s="79"/>
      <c r="C173" s="92"/>
      <c r="D173" s="80"/>
      <c r="E173" s="79"/>
      <c r="F173" s="79" t="s">
        <v>2817</v>
      </c>
      <c r="G173" s="79"/>
      <c r="I173" s="79"/>
      <c r="K173" s="79"/>
      <c r="O173" s="100"/>
      <c r="P173" s="100"/>
    </row>
    <row r="174" spans="1:16">
      <c r="A174" t="s">
        <v>2881</v>
      </c>
      <c r="B174" s="85"/>
      <c r="C174" s="113"/>
      <c r="D174" s="93"/>
      <c r="E174" s="85"/>
      <c r="F174" s="85" t="s">
        <v>2778</v>
      </c>
      <c r="G174" t="s">
        <v>2782</v>
      </c>
      <c r="H174" s="85" t="s">
        <v>2783</v>
      </c>
      <c r="I174" t="s">
        <v>2784</v>
      </c>
      <c r="J174" s="85" t="s">
        <v>2785</v>
      </c>
      <c r="K174" t="s">
        <v>2786</v>
      </c>
      <c r="L174" t="s">
        <v>2787</v>
      </c>
      <c r="M174" t="s">
        <v>2788</v>
      </c>
      <c r="N174" t="s">
        <v>2791</v>
      </c>
    </row>
    <row r="175" spans="1:16">
      <c r="A175" t="s">
        <v>2883</v>
      </c>
      <c r="B175" s="85"/>
      <c r="C175" s="113"/>
      <c r="D175" s="93"/>
      <c r="E175" s="85"/>
      <c r="F175">
        <v>1</v>
      </c>
      <c r="G175" s="83">
        <v>3935</v>
      </c>
      <c r="H175" s="83">
        <v>15</v>
      </c>
      <c r="I175" s="83">
        <v>2742</v>
      </c>
      <c r="J175">
        <v>4</v>
      </c>
      <c r="K175">
        <f t="shared" ref="K175:K182" si="18">(G175/H175)/(I175/J175)</f>
        <v>0.38268903476780936</v>
      </c>
      <c r="L175">
        <f t="shared" ref="L175:L182" si="19">1-K175</f>
        <v>0.61731096523219064</v>
      </c>
      <c r="M175" s="83">
        <v>3.137</v>
      </c>
      <c r="N175" s="83">
        <v>0.10290000000000001</v>
      </c>
      <c r="O175" s="85"/>
    </row>
    <row r="176" spans="1:16">
      <c r="B176" s="85"/>
      <c r="F176">
        <v>2</v>
      </c>
      <c r="G176" s="83">
        <v>82</v>
      </c>
      <c r="H176" s="83">
        <v>15</v>
      </c>
      <c r="I176" s="83">
        <v>3</v>
      </c>
      <c r="J176" s="93">
        <v>4</v>
      </c>
      <c r="K176">
        <f t="shared" si="18"/>
        <v>7.2888888888888888</v>
      </c>
      <c r="L176">
        <f t="shared" si="19"/>
        <v>-6.2888888888888888</v>
      </c>
      <c r="M176" s="83">
        <v>7.5956000000000001</v>
      </c>
      <c r="N176" s="115">
        <v>2.1489999999999999E-2</v>
      </c>
    </row>
    <row r="177" spans="1:14">
      <c r="A177" t="s">
        <v>2884</v>
      </c>
      <c r="B177" s="85"/>
      <c r="F177">
        <v>3</v>
      </c>
      <c r="G177" s="83">
        <v>304</v>
      </c>
      <c r="H177" s="83">
        <v>15</v>
      </c>
      <c r="I177" s="83">
        <v>38</v>
      </c>
      <c r="J177">
        <v>4</v>
      </c>
      <c r="K177">
        <f t="shared" si="18"/>
        <v>2.1333333333333333</v>
      </c>
      <c r="L177">
        <f t="shared" si="19"/>
        <v>-1.1333333333333333</v>
      </c>
      <c r="M177" s="83">
        <v>1.7303999999999999</v>
      </c>
      <c r="N177" s="83">
        <v>0.2399</v>
      </c>
    </row>
    <row r="178" spans="1:14">
      <c r="A178" t="s">
        <v>2885</v>
      </c>
      <c r="B178" s="85"/>
      <c r="F178">
        <v>4</v>
      </c>
      <c r="G178" s="83">
        <v>14</v>
      </c>
      <c r="H178" s="83">
        <v>1523</v>
      </c>
      <c r="I178" s="83">
        <v>6</v>
      </c>
      <c r="J178" s="83">
        <v>481</v>
      </c>
      <c r="K178">
        <f t="shared" si="18"/>
        <v>0.73692274020573423</v>
      </c>
      <c r="L178">
        <f t="shared" si="19"/>
        <v>0.26307725979426577</v>
      </c>
      <c r="M178" s="83">
        <v>0.38990000000000002</v>
      </c>
      <c r="N178" s="83">
        <v>0.60319999999999996</v>
      </c>
    </row>
    <row r="179" spans="1:14">
      <c r="B179" s="85"/>
      <c r="F179">
        <v>5</v>
      </c>
      <c r="G179" s="83">
        <v>1389</v>
      </c>
      <c r="H179" s="83">
        <v>297</v>
      </c>
      <c r="I179" s="83">
        <v>652</v>
      </c>
      <c r="J179" s="83">
        <v>104</v>
      </c>
      <c r="K179">
        <f t="shared" si="18"/>
        <v>0.74598748218380118</v>
      </c>
      <c r="L179">
        <f t="shared" si="19"/>
        <v>0.25401251781619882</v>
      </c>
      <c r="M179" s="83">
        <v>5.6637000000000004</v>
      </c>
      <c r="N179" s="115">
        <v>1.7989999999999999E-2</v>
      </c>
    </row>
    <row r="180" spans="1:14">
      <c r="A180" t="s">
        <v>2886</v>
      </c>
      <c r="B180" s="85"/>
      <c r="F180">
        <v>6</v>
      </c>
      <c r="G180" s="84">
        <v>46</v>
      </c>
      <c r="H180" s="83">
        <v>892</v>
      </c>
      <c r="I180" s="84">
        <v>17</v>
      </c>
      <c r="J180" s="83">
        <v>300</v>
      </c>
      <c r="K180">
        <f t="shared" si="18"/>
        <v>0.91005011870218955</v>
      </c>
      <c r="L180">
        <f t="shared" si="19"/>
        <v>8.9949881297810452E-2</v>
      </c>
      <c r="M180" s="83">
        <v>0.10457</v>
      </c>
      <c r="N180" s="83">
        <v>0.78010000000000002</v>
      </c>
    </row>
    <row r="181" spans="1:14">
      <c r="A181" t="s">
        <v>2887</v>
      </c>
      <c r="B181" s="85"/>
      <c r="F181">
        <v>7</v>
      </c>
      <c r="G181" s="83">
        <v>131</v>
      </c>
      <c r="H181" s="83">
        <v>2184</v>
      </c>
      <c r="I181" s="83">
        <v>57</v>
      </c>
      <c r="J181" s="83">
        <v>624</v>
      </c>
      <c r="K181">
        <f t="shared" si="18"/>
        <v>0.65664160401002514</v>
      </c>
      <c r="L181">
        <f t="shared" si="19"/>
        <v>0.34335839598997486</v>
      </c>
      <c r="M181" s="83">
        <v>6.5772000000000004</v>
      </c>
      <c r="N181" s="115">
        <v>1.099E-2</v>
      </c>
    </row>
    <row r="182" spans="1:14">
      <c r="B182" s="85"/>
      <c r="F182" t="s">
        <v>2847</v>
      </c>
      <c r="G182" s="83">
        <v>5901</v>
      </c>
      <c r="H182" s="83">
        <v>6965</v>
      </c>
      <c r="I182" s="83">
        <v>3515</v>
      </c>
      <c r="J182" s="83">
        <v>2200</v>
      </c>
      <c r="K182">
        <f t="shared" si="18"/>
        <v>0.5302758458008392</v>
      </c>
      <c r="L182">
        <f t="shared" si="19"/>
        <v>0.4697241541991608</v>
      </c>
      <c r="M182" s="83">
        <v>387.25</v>
      </c>
      <c r="N182" s="115">
        <v>4.9980000000000001E-4</v>
      </c>
    </row>
    <row r="183" spans="1:14" s="127" customFormat="1">
      <c r="A183" s="127" t="s">
        <v>2888</v>
      </c>
    </row>
    <row r="184" spans="1:14">
      <c r="A184" s="85" t="s">
        <v>2778</v>
      </c>
      <c r="B184" t="s">
        <v>2782</v>
      </c>
      <c r="C184" s="85" t="s">
        <v>2783</v>
      </c>
      <c r="D184" t="s">
        <v>2784</v>
      </c>
      <c r="E184" s="85" t="s">
        <v>2785</v>
      </c>
      <c r="F184" t="s">
        <v>2786</v>
      </c>
      <c r="G184" t="s">
        <v>2787</v>
      </c>
      <c r="H184" t="s">
        <v>2788</v>
      </c>
      <c r="I184" t="s">
        <v>2791</v>
      </c>
    </row>
    <row r="185" spans="1:14">
      <c r="A185">
        <v>1</v>
      </c>
      <c r="B185" s="83">
        <v>3383</v>
      </c>
      <c r="C185" s="83">
        <v>10</v>
      </c>
      <c r="D185" s="83">
        <v>2743</v>
      </c>
      <c r="E185" s="83">
        <v>4</v>
      </c>
      <c r="F185">
        <f t="shared" ref="F185:F192" si="20">(B185/C185)/(D185/E185)</f>
        <v>0.49332847247539191</v>
      </c>
      <c r="G185">
        <f t="shared" ref="G185:G192" si="21">1-F185</f>
        <v>0.50667152752460809</v>
      </c>
      <c r="H185" s="83">
        <v>1.4836</v>
      </c>
      <c r="I185" s="83">
        <v>0.27439999999999998</v>
      </c>
    </row>
    <row r="186" spans="1:14">
      <c r="A186">
        <v>2</v>
      </c>
      <c r="B186" s="83">
        <v>44</v>
      </c>
      <c r="C186" s="83">
        <v>10</v>
      </c>
      <c r="D186">
        <v>4</v>
      </c>
      <c r="E186" s="83">
        <v>4</v>
      </c>
      <c r="F186">
        <f t="shared" si="20"/>
        <v>4.4000000000000004</v>
      </c>
      <c r="G186">
        <f t="shared" si="21"/>
        <v>-3.4000000000000004</v>
      </c>
      <c r="H186" s="83">
        <v>3.9502000000000002</v>
      </c>
      <c r="I186" s="83">
        <v>6.7470000000000002E-2</v>
      </c>
    </row>
    <row r="187" spans="1:14">
      <c r="A187">
        <v>3</v>
      </c>
      <c r="B187" s="83">
        <v>137</v>
      </c>
      <c r="C187" s="83">
        <v>10</v>
      </c>
      <c r="D187" s="83">
        <v>41</v>
      </c>
      <c r="E187" s="83">
        <v>4</v>
      </c>
      <c r="F187">
        <f t="shared" si="20"/>
        <v>1.3365853658536584</v>
      </c>
      <c r="G187">
        <f t="shared" si="21"/>
        <v>-0.33658536585365839</v>
      </c>
      <c r="H187" s="83">
        <v>0.22181000000000001</v>
      </c>
      <c r="I187" s="83">
        <v>0.74260000000000004</v>
      </c>
    </row>
    <row r="188" spans="1:14">
      <c r="A188">
        <v>4</v>
      </c>
      <c r="B188" s="83">
        <v>9</v>
      </c>
      <c r="C188" s="83">
        <v>1052</v>
      </c>
      <c r="D188">
        <v>6</v>
      </c>
      <c r="E188">
        <v>499</v>
      </c>
      <c r="F188">
        <f t="shared" si="20"/>
        <v>0.71150190114068446</v>
      </c>
      <c r="G188">
        <f t="shared" si="21"/>
        <v>0.28849809885931554</v>
      </c>
      <c r="H188" s="83">
        <v>0.41658000000000001</v>
      </c>
      <c r="I188" s="83">
        <v>0.58220000000000005</v>
      </c>
    </row>
    <row r="189" spans="1:14">
      <c r="A189">
        <v>5</v>
      </c>
      <c r="B189" s="83">
        <v>1131</v>
      </c>
      <c r="C189" s="83">
        <v>236</v>
      </c>
      <c r="D189" s="83">
        <v>664</v>
      </c>
      <c r="E189" s="83">
        <v>108</v>
      </c>
      <c r="F189">
        <f t="shared" si="20"/>
        <v>0.77948233612415774</v>
      </c>
      <c r="G189">
        <f t="shared" si="21"/>
        <v>0.22051766387584226</v>
      </c>
      <c r="H189" s="83">
        <v>3.9197000000000002</v>
      </c>
      <c r="I189" s="83">
        <v>4.9480000000000003E-2</v>
      </c>
    </row>
    <row r="190" spans="1:14">
      <c r="A190">
        <v>6</v>
      </c>
      <c r="B190" s="84">
        <v>36</v>
      </c>
      <c r="C190" s="83">
        <v>637</v>
      </c>
      <c r="D190">
        <v>17</v>
      </c>
      <c r="E190" s="83">
        <v>307</v>
      </c>
      <c r="F190">
        <f t="shared" si="20"/>
        <v>1.0205928525256258</v>
      </c>
      <c r="G190">
        <f t="shared" si="21"/>
        <v>-2.0592852525625815E-2</v>
      </c>
      <c r="H190" s="83">
        <v>4.5446000000000002E-3</v>
      </c>
      <c r="I190" s="112">
        <v>1</v>
      </c>
    </row>
    <row r="191" spans="1:14">
      <c r="A191">
        <v>7</v>
      </c>
      <c r="B191" s="83">
        <v>91</v>
      </c>
      <c r="C191" s="83">
        <v>1412</v>
      </c>
      <c r="D191" s="83">
        <v>57</v>
      </c>
      <c r="E191" s="83">
        <v>639</v>
      </c>
      <c r="F191">
        <f t="shared" si="20"/>
        <v>0.72249142686745194</v>
      </c>
      <c r="G191">
        <f t="shared" si="21"/>
        <v>0.27750857313254806</v>
      </c>
      <c r="H191" s="83">
        <v>3.4546000000000001</v>
      </c>
      <c r="I191" s="83">
        <v>7.3959999999999998E-2</v>
      </c>
    </row>
    <row r="192" spans="1:14">
      <c r="A192" t="s">
        <v>2847</v>
      </c>
      <c r="B192">
        <v>4831</v>
      </c>
      <c r="C192" s="83">
        <v>4770</v>
      </c>
      <c r="D192" s="83">
        <v>3532</v>
      </c>
      <c r="E192" s="83">
        <v>2265</v>
      </c>
      <c r="F192">
        <f t="shared" si="20"/>
        <v>0.6494805800693747</v>
      </c>
      <c r="G192">
        <f t="shared" si="21"/>
        <v>0.3505194199306253</v>
      </c>
      <c r="H192" s="83">
        <v>163.99</v>
      </c>
      <c r="I192" s="115">
        <v>4.9980000000000001E-4</v>
      </c>
    </row>
    <row r="193" spans="1:9" s="127" customFormat="1">
      <c r="A193" s="127" t="s">
        <v>2889</v>
      </c>
    </row>
    <row r="194" spans="1:9">
      <c r="A194" s="85" t="s">
        <v>2778</v>
      </c>
      <c r="B194" t="s">
        <v>2782</v>
      </c>
      <c r="C194" s="85" t="s">
        <v>2783</v>
      </c>
      <c r="D194" t="s">
        <v>2784</v>
      </c>
      <c r="E194" s="85" t="s">
        <v>2785</v>
      </c>
      <c r="F194" t="s">
        <v>2786</v>
      </c>
      <c r="G194" t="s">
        <v>2787</v>
      </c>
      <c r="H194" t="s">
        <v>2788</v>
      </c>
      <c r="I194" t="s">
        <v>2791</v>
      </c>
    </row>
    <row r="195" spans="1:9">
      <c r="A195">
        <v>1</v>
      </c>
      <c r="B195" s="83">
        <v>3139</v>
      </c>
      <c r="C195" s="83">
        <v>6</v>
      </c>
      <c r="D195" s="83">
        <v>2744</v>
      </c>
      <c r="E195" s="83">
        <v>4</v>
      </c>
      <c r="F195">
        <f t="shared" ref="F195:F202" si="22">(B195/C195)/(D195/E195)</f>
        <v>0.76263362487852282</v>
      </c>
      <c r="G195">
        <f t="shared" ref="G195:G202" si="23">1-F195</f>
        <v>0.23736637512147718</v>
      </c>
      <c r="H195" s="83">
        <v>0.17701</v>
      </c>
      <c r="I195" s="83">
        <v>0.7641</v>
      </c>
    </row>
    <row r="196" spans="1:9">
      <c r="A196">
        <v>2</v>
      </c>
      <c r="B196" s="83">
        <v>30</v>
      </c>
      <c r="C196" s="83">
        <v>6</v>
      </c>
      <c r="D196">
        <v>4</v>
      </c>
      <c r="E196" s="83">
        <v>4</v>
      </c>
      <c r="F196">
        <f t="shared" si="22"/>
        <v>5</v>
      </c>
      <c r="G196">
        <f t="shared" si="23"/>
        <v>-4</v>
      </c>
      <c r="H196" s="83">
        <v>4.1412000000000004</v>
      </c>
      <c r="I196" s="128">
        <v>5.7970000000000001E-2</v>
      </c>
    </row>
    <row r="197" spans="1:9">
      <c r="A197">
        <v>3</v>
      </c>
      <c r="B197" s="83">
        <v>110</v>
      </c>
      <c r="C197" s="83">
        <v>6</v>
      </c>
      <c r="D197">
        <v>41</v>
      </c>
      <c r="E197" s="83">
        <v>4</v>
      </c>
      <c r="F197">
        <f t="shared" si="22"/>
        <v>1.7886178861788617</v>
      </c>
      <c r="G197">
        <f t="shared" si="23"/>
        <v>-0.78861788617886175</v>
      </c>
      <c r="H197" s="83">
        <v>0.76873999999999998</v>
      </c>
      <c r="I197" s="83">
        <v>0.46529999999999999</v>
      </c>
    </row>
    <row r="198" spans="1:9">
      <c r="A198">
        <v>4</v>
      </c>
      <c r="B198" s="83">
        <v>10</v>
      </c>
      <c r="C198" s="83">
        <v>873</v>
      </c>
      <c r="D198">
        <v>6</v>
      </c>
      <c r="E198" s="83">
        <v>509</v>
      </c>
      <c r="F198">
        <f t="shared" si="22"/>
        <v>0.97174494081710572</v>
      </c>
      <c r="G198">
        <f t="shared" si="23"/>
        <v>2.8255059182894282E-2</v>
      </c>
      <c r="H198" s="83">
        <v>3.0452999999999999E-3</v>
      </c>
      <c r="I198" s="112">
        <v>1</v>
      </c>
    </row>
    <row r="199" spans="1:9">
      <c r="A199">
        <v>5</v>
      </c>
      <c r="B199" s="83">
        <v>996</v>
      </c>
      <c r="C199" s="83">
        <v>203</v>
      </c>
      <c r="D199" s="83">
        <v>679</v>
      </c>
      <c r="E199" s="83">
        <v>111</v>
      </c>
      <c r="F199">
        <f t="shared" si="22"/>
        <v>0.80207781655143384</v>
      </c>
      <c r="G199">
        <f t="shared" si="23"/>
        <v>0.19792218344856616</v>
      </c>
      <c r="H199" s="83">
        <v>2.9714</v>
      </c>
      <c r="I199" s="83">
        <v>0.10539999999999999</v>
      </c>
    </row>
    <row r="200" spans="1:9">
      <c r="A200">
        <v>6</v>
      </c>
      <c r="B200" s="84">
        <v>28</v>
      </c>
      <c r="C200" s="83">
        <v>543</v>
      </c>
      <c r="D200" s="83">
        <v>17</v>
      </c>
      <c r="E200" s="83">
        <v>315</v>
      </c>
      <c r="F200">
        <f t="shared" si="22"/>
        <v>0.95547611309717251</v>
      </c>
      <c r="G200">
        <f t="shared" si="23"/>
        <v>4.4523886902827492E-2</v>
      </c>
      <c r="H200" s="83">
        <v>2.0840000000000001E-2</v>
      </c>
      <c r="I200" s="112">
        <v>1</v>
      </c>
    </row>
    <row r="201" spans="1:9">
      <c r="A201">
        <v>7</v>
      </c>
      <c r="B201" s="83">
        <v>86</v>
      </c>
      <c r="C201" s="83">
        <v>1165</v>
      </c>
      <c r="D201" s="83">
        <v>59</v>
      </c>
      <c r="E201" s="83">
        <v>651</v>
      </c>
      <c r="F201">
        <f t="shared" si="22"/>
        <v>0.8145195315341528</v>
      </c>
      <c r="G201">
        <f t="shared" si="23"/>
        <v>0.1854804684658472</v>
      </c>
      <c r="H201" s="83">
        <v>1.3628</v>
      </c>
      <c r="I201" s="83">
        <v>0.2334</v>
      </c>
    </row>
    <row r="202" spans="1:9">
      <c r="A202" t="s">
        <v>2847</v>
      </c>
      <c r="B202" s="83">
        <v>4399</v>
      </c>
      <c r="C202" s="83">
        <v>3921</v>
      </c>
      <c r="D202" s="83">
        <v>3550</v>
      </c>
      <c r="E202" s="83">
        <v>2304</v>
      </c>
      <c r="F202">
        <f t="shared" si="22"/>
        <v>0.72813388363847964</v>
      </c>
      <c r="G202">
        <f t="shared" si="23"/>
        <v>0.27186611636152036</v>
      </c>
      <c r="H202" s="83">
        <v>84.221999999999994</v>
      </c>
      <c r="I202" s="115">
        <v>4.9980000000000001E-4</v>
      </c>
    </row>
    <row r="203" spans="1:9" s="127" customFormat="1">
      <c r="A203" s="127" t="s">
        <v>2890</v>
      </c>
    </row>
    <row r="204" spans="1:9">
      <c r="A204" s="85" t="s">
        <v>2778</v>
      </c>
      <c r="B204" t="s">
        <v>2782</v>
      </c>
      <c r="C204" s="85" t="s">
        <v>2783</v>
      </c>
      <c r="D204" t="s">
        <v>2784</v>
      </c>
      <c r="E204" s="85" t="s">
        <v>2785</v>
      </c>
      <c r="F204" t="s">
        <v>2786</v>
      </c>
      <c r="G204" t="s">
        <v>2787</v>
      </c>
      <c r="H204" t="s">
        <v>2788</v>
      </c>
      <c r="I204" t="s">
        <v>2791</v>
      </c>
    </row>
    <row r="205" spans="1:9">
      <c r="A205">
        <v>1</v>
      </c>
      <c r="B205" s="83">
        <v>3210</v>
      </c>
      <c r="C205" s="83">
        <v>7</v>
      </c>
      <c r="D205" s="83">
        <v>2744</v>
      </c>
      <c r="E205" s="83">
        <v>4</v>
      </c>
      <c r="F205">
        <f t="shared" ref="F205:F212" si="24">(B205/C205)/(D205/E205)</f>
        <v>0.66847147022074138</v>
      </c>
      <c r="G205">
        <f t="shared" ref="G205:G212" si="25">1-F205</f>
        <v>0.33152852977925862</v>
      </c>
      <c r="H205" s="83">
        <v>0.41777999999999998</v>
      </c>
      <c r="I205" s="83">
        <v>0.55420000000000003</v>
      </c>
    </row>
    <row r="206" spans="1:9">
      <c r="A206">
        <v>2</v>
      </c>
      <c r="B206" s="83">
        <v>23</v>
      </c>
      <c r="C206" s="83">
        <v>7</v>
      </c>
      <c r="D206">
        <v>4</v>
      </c>
      <c r="E206" s="83">
        <v>4</v>
      </c>
      <c r="F206">
        <f t="shared" si="24"/>
        <v>3.2857142857142856</v>
      </c>
      <c r="G206">
        <f t="shared" si="25"/>
        <v>-2.2857142857142856</v>
      </c>
      <c r="H206" s="83">
        <v>2.1836000000000002</v>
      </c>
      <c r="I206" s="83">
        <v>0.18190000000000001</v>
      </c>
    </row>
    <row r="207" spans="1:9">
      <c r="A207">
        <v>3</v>
      </c>
      <c r="B207" s="83">
        <v>118</v>
      </c>
      <c r="C207" s="83">
        <v>7</v>
      </c>
      <c r="D207">
        <v>42</v>
      </c>
      <c r="E207" s="83">
        <v>4</v>
      </c>
      <c r="F207">
        <f t="shared" si="24"/>
        <v>1.6054421768707483</v>
      </c>
      <c r="G207">
        <f t="shared" si="25"/>
        <v>-0.60544217687074831</v>
      </c>
      <c r="H207" s="83">
        <v>0.53537000000000001</v>
      </c>
      <c r="I207" s="83">
        <v>0.4798</v>
      </c>
    </row>
    <row r="208" spans="1:9">
      <c r="A208">
        <v>4</v>
      </c>
      <c r="B208" s="83">
        <v>9</v>
      </c>
      <c r="C208" s="83">
        <v>942</v>
      </c>
      <c r="D208">
        <v>6</v>
      </c>
      <c r="E208" s="83">
        <v>512</v>
      </c>
      <c r="F208">
        <f t="shared" si="24"/>
        <v>0.81528662420382159</v>
      </c>
      <c r="G208">
        <f t="shared" si="25"/>
        <v>0.18471337579617841</v>
      </c>
      <c r="H208" s="83">
        <v>0.14902000000000001</v>
      </c>
      <c r="I208" s="83">
        <v>0.77859999999999996</v>
      </c>
    </row>
    <row r="209" spans="1:9">
      <c r="A209">
        <v>5</v>
      </c>
      <c r="B209" s="83">
        <v>1007</v>
      </c>
      <c r="C209" s="83">
        <v>191</v>
      </c>
      <c r="D209" s="83">
        <v>668</v>
      </c>
      <c r="E209" s="83">
        <v>112</v>
      </c>
      <c r="F209">
        <f t="shared" si="24"/>
        <v>0.88397027933661476</v>
      </c>
      <c r="G209">
        <f t="shared" si="25"/>
        <v>0.11602972066338524</v>
      </c>
      <c r="H209" s="83">
        <v>0.91405999999999998</v>
      </c>
      <c r="I209" s="83">
        <v>0.3553</v>
      </c>
    </row>
    <row r="210" spans="1:9">
      <c r="A210">
        <v>6</v>
      </c>
      <c r="B210" s="84">
        <v>26</v>
      </c>
      <c r="C210" s="83">
        <v>576</v>
      </c>
      <c r="D210">
        <v>17</v>
      </c>
      <c r="E210" s="83">
        <v>311</v>
      </c>
      <c r="F210">
        <f t="shared" si="24"/>
        <v>0.82577614379084963</v>
      </c>
      <c r="G210">
        <f t="shared" si="25"/>
        <v>0.17422385620915037</v>
      </c>
      <c r="H210" s="83">
        <v>0.3594</v>
      </c>
      <c r="I210" s="83">
        <v>0.63619999999999999</v>
      </c>
    </row>
    <row r="211" spans="1:9">
      <c r="A211">
        <v>7</v>
      </c>
      <c r="B211" s="83">
        <v>88</v>
      </c>
      <c r="C211" s="83">
        <v>1164</v>
      </c>
      <c r="D211" s="83">
        <v>58</v>
      </c>
      <c r="E211" s="83">
        <v>655</v>
      </c>
      <c r="F211">
        <f t="shared" si="24"/>
        <v>0.853774143855907</v>
      </c>
      <c r="G211">
        <f t="shared" si="25"/>
        <v>0.146225856144093</v>
      </c>
      <c r="H211" s="83">
        <v>0.80778000000000005</v>
      </c>
      <c r="I211" s="83">
        <v>0.36480000000000001</v>
      </c>
    </row>
    <row r="212" spans="1:9">
      <c r="A212" t="s">
        <v>2847</v>
      </c>
      <c r="B212" s="83">
        <v>4481</v>
      </c>
      <c r="C212" s="83">
        <v>4087</v>
      </c>
      <c r="D212" s="83">
        <v>3539</v>
      </c>
      <c r="E212" s="83">
        <v>2305</v>
      </c>
      <c r="F212">
        <f t="shared" si="24"/>
        <v>0.71410269697100215</v>
      </c>
      <c r="G212">
        <f t="shared" si="25"/>
        <v>0.28589730302899785</v>
      </c>
      <c r="H212" s="83">
        <v>96.009</v>
      </c>
      <c r="I212" s="115">
        <v>4.9980000000000001E-4</v>
      </c>
    </row>
    <row r="213" spans="1:9" s="127" customFormat="1">
      <c r="A213" s="127" t="s">
        <v>2891</v>
      </c>
    </row>
    <row r="214" spans="1:9">
      <c r="A214" s="85" t="s">
        <v>2778</v>
      </c>
      <c r="B214" t="s">
        <v>2782</v>
      </c>
      <c r="C214" s="85" t="s">
        <v>2783</v>
      </c>
      <c r="D214" t="s">
        <v>2784</v>
      </c>
      <c r="E214" s="85" t="s">
        <v>2785</v>
      </c>
      <c r="F214" t="s">
        <v>2786</v>
      </c>
      <c r="G214" t="s">
        <v>2787</v>
      </c>
      <c r="H214" t="s">
        <v>2788</v>
      </c>
      <c r="I214" t="s">
        <v>2791</v>
      </c>
    </row>
    <row r="215" spans="1:9">
      <c r="A215">
        <v>1</v>
      </c>
      <c r="B215" s="83">
        <v>3147</v>
      </c>
      <c r="C215" s="83">
        <v>7</v>
      </c>
      <c r="D215" s="83">
        <v>2746</v>
      </c>
      <c r="E215" s="83">
        <v>4</v>
      </c>
      <c r="F215">
        <f t="shared" ref="F215:F222" si="26">(B215/C215)/(D215/E215)</f>
        <v>0.65487462282800957</v>
      </c>
      <c r="G215">
        <f t="shared" ref="G215:G222" si="27">1-F215</f>
        <v>0.34512537717199043</v>
      </c>
      <c r="H215" s="83">
        <v>0.46214</v>
      </c>
      <c r="I215" s="83">
        <v>0.54720000000000002</v>
      </c>
    </row>
    <row r="216" spans="1:9">
      <c r="A216">
        <v>2</v>
      </c>
      <c r="B216" s="83">
        <v>27</v>
      </c>
      <c r="C216" s="83">
        <v>7</v>
      </c>
      <c r="D216">
        <v>4</v>
      </c>
      <c r="E216" s="83">
        <v>4</v>
      </c>
      <c r="F216">
        <f t="shared" si="26"/>
        <v>3.8571428571428572</v>
      </c>
      <c r="G216">
        <f t="shared" si="27"/>
        <v>-2.8571428571428572</v>
      </c>
      <c r="H216" s="83">
        <v>2.8980999999999999</v>
      </c>
      <c r="I216" s="83">
        <v>0.16489999999999999</v>
      </c>
    </row>
    <row r="217" spans="1:9">
      <c r="A217">
        <v>3</v>
      </c>
      <c r="B217" s="83">
        <v>107</v>
      </c>
      <c r="C217" s="83">
        <v>7</v>
      </c>
      <c r="D217" s="83">
        <v>41</v>
      </c>
      <c r="E217" s="83">
        <v>4</v>
      </c>
      <c r="F217">
        <f t="shared" si="26"/>
        <v>1.491289198606272</v>
      </c>
      <c r="G217">
        <f t="shared" si="27"/>
        <v>-0.49128919860627196</v>
      </c>
      <c r="H217" s="83">
        <v>0.3785</v>
      </c>
      <c r="I217" s="83">
        <v>0.71860000000000002</v>
      </c>
    </row>
    <row r="218" spans="1:9">
      <c r="A218">
        <v>4</v>
      </c>
      <c r="B218" s="83">
        <v>7</v>
      </c>
      <c r="C218" s="83">
        <v>823</v>
      </c>
      <c r="D218">
        <v>6</v>
      </c>
      <c r="E218" s="83">
        <v>512</v>
      </c>
      <c r="F218">
        <f t="shared" si="26"/>
        <v>0.72579991899554475</v>
      </c>
      <c r="G218">
        <f t="shared" si="27"/>
        <v>0.27420008100445525</v>
      </c>
      <c r="H218" s="83">
        <v>0.33119999999999999</v>
      </c>
      <c r="I218" s="83">
        <v>0.58069999999999999</v>
      </c>
    </row>
    <row r="219" spans="1:9">
      <c r="A219">
        <v>5</v>
      </c>
      <c r="B219" s="83">
        <v>906</v>
      </c>
      <c r="C219" s="83">
        <v>177</v>
      </c>
      <c r="D219" s="83">
        <v>685</v>
      </c>
      <c r="E219" s="83">
        <v>115</v>
      </c>
      <c r="F219">
        <f t="shared" si="26"/>
        <v>0.85933440554249663</v>
      </c>
      <c r="G219">
        <f t="shared" si="27"/>
        <v>0.14066559445750337</v>
      </c>
      <c r="H219" s="83">
        <v>1.3608</v>
      </c>
      <c r="I219" s="83">
        <v>0.24690000000000001</v>
      </c>
    </row>
    <row r="220" spans="1:9">
      <c r="A220">
        <v>6</v>
      </c>
      <c r="B220" s="84">
        <v>24</v>
      </c>
      <c r="C220" s="83">
        <v>502</v>
      </c>
      <c r="D220" s="83">
        <v>17</v>
      </c>
      <c r="E220" s="83">
        <v>317</v>
      </c>
      <c r="F220">
        <f t="shared" si="26"/>
        <v>0.89149285212092799</v>
      </c>
      <c r="G220">
        <f t="shared" si="27"/>
        <v>0.10850714787907201</v>
      </c>
      <c r="H220" s="83">
        <v>0.125</v>
      </c>
      <c r="I220" s="83">
        <v>0.73660000000000003</v>
      </c>
    </row>
    <row r="221" spans="1:9">
      <c r="A221">
        <v>7</v>
      </c>
      <c r="B221" s="83">
        <v>86</v>
      </c>
      <c r="C221" s="83">
        <v>1125</v>
      </c>
      <c r="D221" s="83">
        <v>59</v>
      </c>
      <c r="E221" s="83">
        <v>660</v>
      </c>
      <c r="F221">
        <f t="shared" si="26"/>
        <v>0.85514124293785299</v>
      </c>
      <c r="G221">
        <f t="shared" si="27"/>
        <v>0.14485875706214701</v>
      </c>
      <c r="H221" s="83">
        <v>0.79173000000000004</v>
      </c>
      <c r="I221" s="83">
        <v>0.43080000000000002</v>
      </c>
    </row>
    <row r="222" spans="1:9">
      <c r="A222" t="s">
        <v>2847</v>
      </c>
      <c r="B222" s="83">
        <v>4304</v>
      </c>
      <c r="C222" s="83">
        <v>3706</v>
      </c>
      <c r="D222" s="83">
        <v>3558</v>
      </c>
      <c r="E222" s="83">
        <v>2330</v>
      </c>
      <c r="F222">
        <f t="shared" si="26"/>
        <v>0.76053083176120517</v>
      </c>
      <c r="G222">
        <f t="shared" si="27"/>
        <v>0.23946916823879483</v>
      </c>
      <c r="H222" s="83">
        <v>61.914000000000001</v>
      </c>
      <c r="I222" s="115">
        <v>4.9980000000000001E-4</v>
      </c>
    </row>
    <row r="223" spans="1:9" s="127" customFormat="1">
      <c r="A223" s="127" t="s">
        <v>2892</v>
      </c>
    </row>
    <row r="224" spans="1:9">
      <c r="A224" s="85" t="s">
        <v>2778</v>
      </c>
      <c r="B224" t="s">
        <v>2782</v>
      </c>
      <c r="C224" s="85" t="s">
        <v>2783</v>
      </c>
      <c r="D224" t="s">
        <v>2784</v>
      </c>
      <c r="E224" s="85" t="s">
        <v>2785</v>
      </c>
      <c r="F224" t="s">
        <v>2786</v>
      </c>
      <c r="G224" t="s">
        <v>2787</v>
      </c>
      <c r="H224" t="s">
        <v>2788</v>
      </c>
      <c r="I224" t="s">
        <v>2791</v>
      </c>
    </row>
    <row r="225" spans="1:9">
      <c r="A225">
        <v>1</v>
      </c>
      <c r="B225" s="83">
        <v>3158</v>
      </c>
      <c r="C225" s="83">
        <v>5</v>
      </c>
      <c r="D225" s="83">
        <v>2745</v>
      </c>
      <c r="E225" s="83">
        <v>4</v>
      </c>
      <c r="F225">
        <f t="shared" ref="F225:F232" si="28">(B225/C225)/(D225/E225)</f>
        <v>0.92036429872495451</v>
      </c>
      <c r="G225">
        <f t="shared" ref="G225:G232" si="29">1-F225</f>
        <v>7.963570127504549E-2</v>
      </c>
      <c r="H225" s="83">
        <v>1.5289000000000001E-2</v>
      </c>
      <c r="I225" s="83">
        <v>1</v>
      </c>
    </row>
    <row r="226" spans="1:9">
      <c r="A226">
        <v>2</v>
      </c>
      <c r="B226" s="83">
        <v>29</v>
      </c>
      <c r="C226" s="83">
        <v>5</v>
      </c>
      <c r="D226">
        <v>4</v>
      </c>
      <c r="E226" s="83">
        <v>4</v>
      </c>
      <c r="F226">
        <f t="shared" si="28"/>
        <v>5.8</v>
      </c>
      <c r="G226">
        <f t="shared" si="29"/>
        <v>-4.8</v>
      </c>
      <c r="H226" s="83">
        <v>4.7914000000000003</v>
      </c>
      <c r="I226" s="128">
        <v>5.6469999999999999E-2</v>
      </c>
    </row>
    <row r="227" spans="1:9">
      <c r="A227">
        <v>3</v>
      </c>
      <c r="B227" s="83">
        <v>131</v>
      </c>
      <c r="C227" s="83">
        <v>5</v>
      </c>
      <c r="D227" s="83">
        <v>41</v>
      </c>
      <c r="E227" s="83">
        <v>4</v>
      </c>
      <c r="F227">
        <f t="shared" si="28"/>
        <v>2.5560975609756098</v>
      </c>
      <c r="G227">
        <f t="shared" si="29"/>
        <v>-1.5560975609756098</v>
      </c>
      <c r="H227" s="83">
        <v>1.9441999999999999</v>
      </c>
      <c r="I227" s="83">
        <v>0.21290000000000001</v>
      </c>
    </row>
    <row r="228" spans="1:9">
      <c r="A228">
        <v>4</v>
      </c>
      <c r="B228" s="83">
        <v>9</v>
      </c>
      <c r="C228" s="83">
        <v>840</v>
      </c>
      <c r="D228">
        <v>6</v>
      </c>
      <c r="E228" s="83">
        <v>514</v>
      </c>
      <c r="F228">
        <f t="shared" si="28"/>
        <v>0.91785714285714282</v>
      </c>
      <c r="G228">
        <f t="shared" si="29"/>
        <v>8.2142857142857184E-2</v>
      </c>
      <c r="H228" s="83">
        <v>2.6169000000000001E-2</v>
      </c>
      <c r="I228" s="112">
        <v>1</v>
      </c>
    </row>
    <row r="229" spans="1:9">
      <c r="A229">
        <v>5</v>
      </c>
      <c r="B229" s="83">
        <v>903</v>
      </c>
      <c r="C229" s="83">
        <v>166</v>
      </c>
      <c r="D229" s="83">
        <v>688</v>
      </c>
      <c r="E229" s="83">
        <v>121</v>
      </c>
      <c r="F229">
        <f t="shared" si="28"/>
        <v>0.95670180722891573</v>
      </c>
      <c r="G229">
        <f t="shared" si="29"/>
        <v>4.3298192771084265E-2</v>
      </c>
      <c r="H229" s="83">
        <v>0.11629</v>
      </c>
      <c r="I229" s="83">
        <v>0.74260000000000004</v>
      </c>
    </row>
    <row r="230" spans="1:9">
      <c r="A230">
        <v>6</v>
      </c>
      <c r="B230" s="84">
        <v>24</v>
      </c>
      <c r="C230" s="83">
        <v>508</v>
      </c>
      <c r="D230" s="83">
        <v>17</v>
      </c>
      <c r="E230" s="83">
        <v>317</v>
      </c>
      <c r="F230">
        <f t="shared" si="28"/>
        <v>0.88096340898564152</v>
      </c>
      <c r="G230">
        <f t="shared" si="29"/>
        <v>0.11903659101435848</v>
      </c>
      <c r="H230" s="83">
        <v>0.15226999999999999</v>
      </c>
      <c r="I230" s="83">
        <v>0.74009999999999998</v>
      </c>
    </row>
    <row r="231" spans="1:9">
      <c r="A231">
        <v>7</v>
      </c>
      <c r="B231" s="83">
        <v>85</v>
      </c>
      <c r="C231" s="83">
        <v>1085</v>
      </c>
      <c r="D231" s="83">
        <v>59</v>
      </c>
      <c r="E231" s="83">
        <v>663</v>
      </c>
      <c r="F231">
        <f t="shared" si="28"/>
        <v>0.88034054518472227</v>
      </c>
      <c r="G231">
        <f t="shared" si="29"/>
        <v>0.11965945481527773</v>
      </c>
      <c r="H231" s="83">
        <v>0.52210000000000001</v>
      </c>
      <c r="I231" s="83">
        <v>0.46229999999999999</v>
      </c>
    </row>
    <row r="232" spans="1:9">
      <c r="A232" t="s">
        <v>2847</v>
      </c>
      <c r="B232" s="83">
        <v>4337</v>
      </c>
      <c r="C232" s="83">
        <v>3717</v>
      </c>
      <c r="D232" s="83">
        <v>3560</v>
      </c>
      <c r="E232" s="83">
        <v>2340</v>
      </c>
      <c r="F232">
        <f t="shared" si="28"/>
        <v>0.7669423511167941</v>
      </c>
      <c r="G232">
        <f t="shared" si="29"/>
        <v>0.2330576488832059</v>
      </c>
      <c r="H232" s="83">
        <v>58.387999999999998</v>
      </c>
      <c r="I232" s="115">
        <v>4.9980000000000001E-4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7"/>
  <sheetViews>
    <sheetView topLeftCell="A181" zoomScale="79" zoomScaleNormal="79" zoomScalePageLayoutView="79" workbookViewId="0">
      <selection activeCell="F188" sqref="F188"/>
    </sheetView>
  </sheetViews>
  <sheetFormatPr baseColWidth="10" defaultColWidth="8.83203125" defaultRowHeight="14" x14ac:dyDescent="0"/>
  <cols>
    <col min="1" max="1" width="8.83203125" customWidth="1"/>
    <col min="2" max="2" width="13.5" customWidth="1"/>
    <col min="3" max="1025" width="8.83203125" customWidth="1"/>
  </cols>
  <sheetData>
    <row r="1" spans="1:18" s="73" customFormat="1">
      <c r="A1" s="72" t="s">
        <v>2794</v>
      </c>
      <c r="N1" s="74"/>
      <c r="O1" s="75"/>
      <c r="P1" s="76"/>
      <c r="Q1" s="74"/>
      <c r="R1" s="77"/>
    </row>
    <row r="2" spans="1:18" s="81" customFormat="1">
      <c r="A2" s="78" t="s">
        <v>2795</v>
      </c>
      <c r="B2" s="79"/>
      <c r="C2" s="80" t="s">
        <v>2796</v>
      </c>
      <c r="D2" s="79" t="s">
        <v>2797</v>
      </c>
      <c r="E2" s="81" t="s">
        <v>2798</v>
      </c>
      <c r="F2" s="79" t="s">
        <v>2799</v>
      </c>
      <c r="G2" s="79" t="s">
        <v>2800</v>
      </c>
      <c r="H2" s="79"/>
      <c r="I2" s="79"/>
      <c r="M2" s="78"/>
      <c r="N2" s="79"/>
      <c r="O2" s="79"/>
      <c r="P2" s="91"/>
      <c r="Q2" s="79"/>
      <c r="R2" s="92"/>
    </row>
    <row r="3" spans="1:18">
      <c r="A3" s="82" t="s">
        <v>2307</v>
      </c>
      <c r="B3">
        <f>SUM('chr3'!C3:G3)</f>
        <v>29868</v>
      </c>
      <c r="C3">
        <v>1471</v>
      </c>
      <c r="D3">
        <v>343</v>
      </c>
      <c r="E3">
        <v>1750</v>
      </c>
      <c r="F3">
        <v>25037</v>
      </c>
      <c r="G3">
        <v>1267</v>
      </c>
      <c r="H3" s="84"/>
      <c r="M3" s="15"/>
      <c r="N3" s="85"/>
      <c r="O3" s="85"/>
      <c r="P3" s="129"/>
      <c r="Q3" s="85"/>
      <c r="R3" s="113"/>
    </row>
    <row r="4" spans="1:18" ht="18" customHeight="1">
      <c r="A4" s="82" t="s">
        <v>2806</v>
      </c>
      <c r="B4" s="83">
        <v>1407</v>
      </c>
      <c r="C4" s="83">
        <v>57</v>
      </c>
      <c r="D4" s="83">
        <v>25</v>
      </c>
      <c r="E4" s="83">
        <v>44</v>
      </c>
      <c r="F4" s="83">
        <v>1215</v>
      </c>
      <c r="G4" s="83">
        <v>66</v>
      </c>
      <c r="H4" s="84"/>
      <c r="I4" s="83"/>
      <c r="J4" s="83"/>
      <c r="M4" s="15"/>
      <c r="N4" s="85"/>
      <c r="O4" s="85"/>
      <c r="P4" s="129"/>
      <c r="Q4" s="85"/>
      <c r="R4" s="113"/>
    </row>
    <row r="5" spans="1:18" ht="19" customHeight="1">
      <c r="A5" s="82" t="s">
        <v>2807</v>
      </c>
      <c r="B5">
        <v>13</v>
      </c>
      <c r="C5">
        <v>1</v>
      </c>
      <c r="D5">
        <v>0</v>
      </c>
      <c r="E5">
        <v>0</v>
      </c>
      <c r="F5">
        <v>12</v>
      </c>
      <c r="G5">
        <v>0</v>
      </c>
      <c r="H5" s="17"/>
      <c r="I5" s="83"/>
      <c r="M5" s="15"/>
      <c r="N5" s="85"/>
      <c r="O5" s="85"/>
      <c r="P5" s="129"/>
      <c r="Q5" s="85"/>
      <c r="R5" s="113"/>
    </row>
    <row r="6" spans="1:18" ht="16" customHeight="1">
      <c r="A6" s="82" t="s">
        <v>2808</v>
      </c>
      <c r="B6" s="83" t="s">
        <v>2874</v>
      </c>
      <c r="C6" s="83">
        <v>4.1818179999999998</v>
      </c>
      <c r="D6" s="83">
        <v>2.125</v>
      </c>
      <c r="E6" s="83">
        <v>2.6666669999999999</v>
      </c>
      <c r="F6" s="83" t="s">
        <v>2904</v>
      </c>
      <c r="G6" s="83">
        <v>1.2</v>
      </c>
      <c r="H6" s="84"/>
      <c r="I6" s="83"/>
      <c r="J6" s="83"/>
      <c r="M6" s="15"/>
      <c r="N6" s="85"/>
      <c r="O6" s="85"/>
      <c r="P6" s="130"/>
      <c r="R6" s="113"/>
    </row>
    <row r="7" spans="1:18" ht="17" customHeight="1">
      <c r="A7" s="15" t="s">
        <v>2809</v>
      </c>
      <c r="B7" s="83">
        <v>469</v>
      </c>
      <c r="C7">
        <v>6</v>
      </c>
      <c r="D7" s="83">
        <v>6</v>
      </c>
      <c r="E7" s="83">
        <v>1</v>
      </c>
      <c r="F7" s="83">
        <v>432</v>
      </c>
      <c r="G7" s="83">
        <v>24</v>
      </c>
      <c r="H7" s="84"/>
      <c r="I7" s="83"/>
      <c r="J7" s="83"/>
      <c r="M7" s="15"/>
      <c r="P7" s="130"/>
      <c r="R7" s="113"/>
    </row>
    <row r="8" spans="1:18" ht="17" customHeight="1">
      <c r="A8" s="15" t="s">
        <v>2810</v>
      </c>
      <c r="B8" s="83">
        <v>1.5702420000000002E-2</v>
      </c>
      <c r="C8" s="83">
        <v>4.0788580000000003E-3</v>
      </c>
      <c r="D8" s="83">
        <v>1.7492710000000002E-2</v>
      </c>
      <c r="E8" s="83">
        <v>5.7142860000000001E-4</v>
      </c>
      <c r="F8" s="83">
        <v>1.7254459999999999E-2</v>
      </c>
      <c r="G8" s="83">
        <v>1.8942380000000002E-2</v>
      </c>
      <c r="H8" s="84"/>
      <c r="I8" s="83"/>
      <c r="J8" s="83"/>
      <c r="M8" s="15"/>
      <c r="P8" s="130"/>
      <c r="R8" s="113"/>
    </row>
    <row r="9" spans="1:18" s="127" customFormat="1">
      <c r="A9" s="131" t="s">
        <v>2811</v>
      </c>
      <c r="B9" s="132"/>
      <c r="C9" s="133" t="s">
        <v>2796</v>
      </c>
      <c r="D9" s="132" t="s">
        <v>2797</v>
      </c>
      <c r="E9" s="127" t="s">
        <v>2798</v>
      </c>
      <c r="F9" s="132" t="s">
        <v>2799</v>
      </c>
      <c r="G9" s="132" t="s">
        <v>2800</v>
      </c>
      <c r="H9" s="132"/>
      <c r="I9" s="132"/>
      <c r="M9" s="131"/>
      <c r="N9" s="132"/>
      <c r="O9" s="132"/>
      <c r="P9" s="134"/>
      <c r="Q9" s="132"/>
      <c r="R9" s="135"/>
    </row>
    <row r="10" spans="1:18" ht="18" customHeight="1">
      <c r="A10" s="82" t="s">
        <v>2806</v>
      </c>
      <c r="B10" s="83">
        <v>973</v>
      </c>
      <c r="C10" s="83">
        <v>40</v>
      </c>
      <c r="D10" s="83">
        <v>14</v>
      </c>
      <c r="E10">
        <v>25</v>
      </c>
      <c r="F10" s="83">
        <v>848</v>
      </c>
      <c r="G10" s="83">
        <v>46</v>
      </c>
      <c r="H10" s="84"/>
      <c r="I10" s="83"/>
      <c r="J10" s="83"/>
      <c r="M10" s="15"/>
      <c r="N10" s="85"/>
      <c r="O10" s="85"/>
      <c r="P10" s="129"/>
      <c r="Q10" s="85"/>
      <c r="R10" s="113"/>
    </row>
    <row r="11" spans="1:18" ht="19" customHeight="1">
      <c r="A11" s="82" t="s">
        <v>2807</v>
      </c>
      <c r="B11" s="83">
        <v>6</v>
      </c>
      <c r="C11">
        <v>0</v>
      </c>
      <c r="D11">
        <v>0</v>
      </c>
      <c r="E11">
        <v>0</v>
      </c>
      <c r="F11">
        <v>6</v>
      </c>
      <c r="G11">
        <v>0</v>
      </c>
      <c r="H11" s="17"/>
      <c r="I11" s="83"/>
      <c r="M11" s="15"/>
      <c r="N11" s="85"/>
      <c r="O11" s="85"/>
      <c r="P11" s="129"/>
      <c r="Q11" s="85"/>
      <c r="R11" s="113"/>
    </row>
    <row r="12" spans="1:18" ht="16" customHeight="1">
      <c r="A12" s="82" t="s">
        <v>2808</v>
      </c>
      <c r="B12" s="83" t="s">
        <v>2874</v>
      </c>
      <c r="C12" s="83">
        <v>4</v>
      </c>
      <c r="D12" s="83">
        <v>1.3333330000000001</v>
      </c>
      <c r="E12" s="83">
        <v>2.5714290000000002</v>
      </c>
      <c r="F12" s="83" t="s">
        <v>2874</v>
      </c>
      <c r="G12" s="83">
        <v>1.3</v>
      </c>
      <c r="H12" s="84"/>
      <c r="I12" s="83"/>
      <c r="J12" s="83"/>
      <c r="M12" s="15"/>
      <c r="N12" s="85"/>
      <c r="O12" s="85"/>
      <c r="P12" s="130"/>
      <c r="R12" s="113"/>
    </row>
    <row r="13" spans="1:18" ht="17" customHeight="1">
      <c r="A13" s="15" t="s">
        <v>2809</v>
      </c>
      <c r="B13" s="83">
        <v>482</v>
      </c>
      <c r="C13">
        <v>6</v>
      </c>
      <c r="D13" s="83">
        <v>6</v>
      </c>
      <c r="E13" s="83">
        <v>1</v>
      </c>
      <c r="F13" s="83">
        <v>445</v>
      </c>
      <c r="G13" s="83">
        <v>24</v>
      </c>
      <c r="H13" s="84"/>
      <c r="I13" s="83"/>
      <c r="J13" s="83"/>
      <c r="M13" s="15"/>
      <c r="P13" s="130"/>
      <c r="R13" s="113"/>
    </row>
    <row r="14" spans="1:18" ht="17" customHeight="1">
      <c r="A14" s="15" t="s">
        <v>2810</v>
      </c>
      <c r="B14" s="83">
        <v>1.613767E-2</v>
      </c>
      <c r="C14" s="83">
        <v>4.0788580000000003E-3</v>
      </c>
      <c r="D14" s="83">
        <v>1.7492710000000002E-2</v>
      </c>
      <c r="E14" s="83">
        <v>5.7142860000000001E-4</v>
      </c>
      <c r="F14" s="83">
        <v>1.7773690000000002E-2</v>
      </c>
      <c r="G14" s="83">
        <v>1.8942380000000002E-2</v>
      </c>
      <c r="H14" s="84"/>
      <c r="I14" s="83"/>
      <c r="J14" s="83"/>
      <c r="M14" s="15"/>
      <c r="P14" s="130"/>
      <c r="R14" s="113"/>
    </row>
    <row r="15" spans="1:18" s="127" customFormat="1">
      <c r="A15" s="131" t="s">
        <v>2812</v>
      </c>
      <c r="B15" s="132"/>
      <c r="C15" s="133" t="s">
        <v>2796</v>
      </c>
      <c r="D15" s="132" t="s">
        <v>2797</v>
      </c>
      <c r="E15" s="127" t="s">
        <v>2798</v>
      </c>
      <c r="F15" s="132" t="s">
        <v>2799</v>
      </c>
      <c r="G15" s="132" t="s">
        <v>2800</v>
      </c>
      <c r="H15" s="132"/>
      <c r="I15" s="132"/>
      <c r="M15" s="131"/>
      <c r="N15" s="132"/>
      <c r="O15" s="132"/>
      <c r="P15" s="134"/>
      <c r="Q15" s="132"/>
      <c r="R15" s="135"/>
    </row>
    <row r="16" spans="1:18" ht="18" customHeight="1">
      <c r="A16" s="82" t="s">
        <v>2806</v>
      </c>
      <c r="B16" s="83">
        <v>844</v>
      </c>
      <c r="C16" s="83">
        <v>31</v>
      </c>
      <c r="D16" s="83">
        <v>15</v>
      </c>
      <c r="E16" s="83">
        <v>23</v>
      </c>
      <c r="F16" s="83">
        <v>734</v>
      </c>
      <c r="G16" s="83">
        <v>40</v>
      </c>
      <c r="H16" s="84"/>
      <c r="I16" s="83"/>
      <c r="J16" s="83"/>
      <c r="M16" s="15"/>
      <c r="N16" s="85"/>
      <c r="O16" s="85"/>
      <c r="P16" s="129"/>
      <c r="Q16" s="85"/>
      <c r="R16" s="113"/>
    </row>
    <row r="17" spans="1:18" ht="19" customHeight="1">
      <c r="A17" s="82" t="s">
        <v>2807</v>
      </c>
      <c r="B17" s="83">
        <v>4</v>
      </c>
      <c r="C17">
        <v>0</v>
      </c>
      <c r="D17">
        <v>0</v>
      </c>
      <c r="E17">
        <v>0</v>
      </c>
      <c r="F17">
        <v>4</v>
      </c>
      <c r="G17">
        <v>0</v>
      </c>
      <c r="H17" s="17"/>
      <c r="I17" s="83"/>
      <c r="M17" s="15"/>
      <c r="N17" s="85"/>
      <c r="O17" s="85"/>
      <c r="P17" s="129"/>
      <c r="Q17" s="85"/>
      <c r="R17" s="113"/>
    </row>
    <row r="18" spans="1:18" ht="16" customHeight="1">
      <c r="A18" s="82" t="s">
        <v>2808</v>
      </c>
      <c r="B18" s="83" t="s">
        <v>2874</v>
      </c>
      <c r="C18" s="83">
        <v>3.4285709999999998</v>
      </c>
      <c r="D18" s="83">
        <v>2.75</v>
      </c>
      <c r="E18" s="83">
        <v>2.285714</v>
      </c>
      <c r="F18" s="83" t="s">
        <v>2874</v>
      </c>
      <c r="G18" s="83">
        <v>1.1052630000000001</v>
      </c>
      <c r="H18" s="84"/>
      <c r="I18" s="83"/>
      <c r="J18" s="83"/>
      <c r="M18" s="15"/>
      <c r="N18" s="85"/>
      <c r="O18" s="85"/>
      <c r="P18" s="130"/>
      <c r="R18" s="113"/>
    </row>
    <row r="19" spans="1:18" ht="17" customHeight="1">
      <c r="A19" s="15" t="s">
        <v>2809</v>
      </c>
      <c r="B19" s="83">
        <v>492</v>
      </c>
      <c r="C19">
        <v>7</v>
      </c>
      <c r="D19" s="83">
        <v>6</v>
      </c>
      <c r="E19" s="83">
        <v>1</v>
      </c>
      <c r="F19" s="83">
        <v>453</v>
      </c>
      <c r="G19" s="83">
        <v>25</v>
      </c>
      <c r="H19" s="84"/>
      <c r="I19" s="83"/>
      <c r="J19" s="83"/>
      <c r="M19" s="15"/>
      <c r="P19" s="130"/>
      <c r="R19" s="113"/>
    </row>
    <row r="20" spans="1:18" ht="17" customHeight="1">
      <c r="A20" s="15" t="s">
        <v>2810</v>
      </c>
      <c r="B20" s="83">
        <v>1.6472480000000001E-2</v>
      </c>
      <c r="C20" s="83">
        <v>4.7586679999999998E-3</v>
      </c>
      <c r="D20" s="83">
        <v>1.7492710000000002E-2</v>
      </c>
      <c r="E20" s="83">
        <v>5.7142860000000001E-4</v>
      </c>
      <c r="F20" s="83">
        <v>1.809322E-2</v>
      </c>
      <c r="G20" s="83">
        <v>1.973165E-2</v>
      </c>
      <c r="H20" s="84"/>
      <c r="I20" s="83"/>
      <c r="J20" s="83"/>
      <c r="M20" s="15"/>
      <c r="P20" s="130"/>
      <c r="R20" s="113"/>
    </row>
    <row r="21" spans="1:18" s="127" customFormat="1">
      <c r="A21" s="131" t="s">
        <v>2813</v>
      </c>
      <c r="B21" s="132"/>
      <c r="C21" s="133" t="s">
        <v>2796</v>
      </c>
      <c r="D21" s="132" t="s">
        <v>2797</v>
      </c>
      <c r="E21" s="127" t="s">
        <v>2798</v>
      </c>
      <c r="F21" s="132" t="s">
        <v>2799</v>
      </c>
      <c r="G21" s="132" t="s">
        <v>2800</v>
      </c>
      <c r="H21" s="132"/>
      <c r="I21" s="132"/>
      <c r="M21" s="131"/>
      <c r="N21" s="132"/>
      <c r="O21" s="132"/>
      <c r="P21" s="134"/>
      <c r="Q21" s="132"/>
      <c r="R21" s="135"/>
    </row>
    <row r="22" spans="1:18" ht="18" customHeight="1">
      <c r="A22" s="82" t="s">
        <v>2806</v>
      </c>
      <c r="B22" s="83">
        <v>898</v>
      </c>
      <c r="C22" s="83">
        <v>33</v>
      </c>
      <c r="D22" s="83">
        <v>12</v>
      </c>
      <c r="E22" s="83">
        <v>23</v>
      </c>
      <c r="F22" s="83">
        <v>789</v>
      </c>
      <c r="G22" s="83">
        <v>41</v>
      </c>
      <c r="H22" s="84"/>
      <c r="I22" s="83"/>
      <c r="J22" s="83"/>
      <c r="M22" s="15"/>
      <c r="N22" s="85"/>
      <c r="O22" s="85"/>
      <c r="P22" s="129"/>
      <c r="Q22" s="85"/>
      <c r="R22" s="113"/>
    </row>
    <row r="23" spans="1:18" ht="19" customHeight="1">
      <c r="A23" s="82" t="s">
        <v>2807</v>
      </c>
      <c r="B23" s="83">
        <v>5</v>
      </c>
      <c r="C23">
        <v>0</v>
      </c>
      <c r="D23">
        <v>0</v>
      </c>
      <c r="E23">
        <v>0</v>
      </c>
      <c r="F23">
        <v>5</v>
      </c>
      <c r="G23">
        <v>0</v>
      </c>
      <c r="H23" s="17"/>
      <c r="I23" s="83"/>
      <c r="M23" s="15"/>
      <c r="N23" s="85"/>
      <c r="O23" s="85"/>
      <c r="P23" s="129"/>
      <c r="Q23" s="85"/>
      <c r="R23" s="113"/>
    </row>
    <row r="24" spans="1:18" ht="16" customHeight="1">
      <c r="A24" s="82" t="s">
        <v>2808</v>
      </c>
      <c r="B24" s="83" t="s">
        <v>2874</v>
      </c>
      <c r="C24" s="83">
        <v>3.714286</v>
      </c>
      <c r="D24">
        <v>2</v>
      </c>
      <c r="E24" s="83">
        <v>2.285714</v>
      </c>
      <c r="F24" s="83" t="s">
        <v>2874</v>
      </c>
      <c r="G24" s="83">
        <v>1.05</v>
      </c>
      <c r="H24" s="84"/>
      <c r="I24" s="83"/>
      <c r="J24" s="83"/>
      <c r="M24" s="15"/>
      <c r="N24" s="85"/>
      <c r="O24" s="85"/>
      <c r="P24" s="130"/>
      <c r="R24" s="113"/>
    </row>
    <row r="25" spans="1:18" ht="17" customHeight="1">
      <c r="A25" s="15" t="s">
        <v>2809</v>
      </c>
      <c r="H25" s="84"/>
      <c r="I25" s="83"/>
      <c r="J25" s="83"/>
      <c r="M25" s="15"/>
      <c r="P25" s="130"/>
      <c r="R25" s="113"/>
    </row>
    <row r="26" spans="1:18" ht="17" customHeight="1">
      <c r="A26" s="15" t="s">
        <v>2810</v>
      </c>
      <c r="B26" s="83">
        <v>1.6539439999999999E-2</v>
      </c>
      <c r="C26" s="83">
        <v>4.7586679999999998E-3</v>
      </c>
      <c r="D26" s="83">
        <v>1.7492710000000002E-2</v>
      </c>
      <c r="E26" s="83">
        <v>5.7142860000000001E-4</v>
      </c>
      <c r="F26" s="83">
        <v>1.809322E-2</v>
      </c>
      <c r="G26" s="83">
        <v>2.1310180000000001E-2</v>
      </c>
      <c r="H26" s="84"/>
      <c r="I26" s="83"/>
      <c r="J26" s="83"/>
      <c r="M26" s="15"/>
      <c r="P26" s="130"/>
      <c r="R26" s="113"/>
    </row>
    <row r="27" spans="1:18" s="127" customFormat="1">
      <c r="A27" s="131" t="s">
        <v>2814</v>
      </c>
      <c r="B27" s="132"/>
      <c r="C27" s="133" t="s">
        <v>2796</v>
      </c>
      <c r="D27" s="132" t="s">
        <v>2797</v>
      </c>
      <c r="E27" s="127" t="s">
        <v>2798</v>
      </c>
      <c r="F27" s="132" t="s">
        <v>2799</v>
      </c>
      <c r="G27" s="132" t="s">
        <v>2800</v>
      </c>
      <c r="H27" s="132"/>
      <c r="I27" s="132"/>
      <c r="M27" s="131"/>
      <c r="N27" s="132"/>
      <c r="O27" s="132"/>
      <c r="P27" s="134"/>
      <c r="Q27" s="132"/>
      <c r="R27" s="135"/>
    </row>
    <row r="28" spans="1:18" ht="18" customHeight="1">
      <c r="A28" s="82" t="s">
        <v>2806</v>
      </c>
      <c r="B28" s="83">
        <v>809</v>
      </c>
      <c r="C28" s="83">
        <v>25</v>
      </c>
      <c r="D28" s="83">
        <v>11</v>
      </c>
      <c r="E28" s="83">
        <v>25</v>
      </c>
      <c r="F28" s="83">
        <v>708</v>
      </c>
      <c r="G28" s="83">
        <v>40</v>
      </c>
      <c r="H28" s="84"/>
      <c r="I28" s="83"/>
      <c r="J28" s="83"/>
      <c r="M28" s="15"/>
      <c r="N28" s="85"/>
      <c r="O28" s="85"/>
      <c r="P28" s="129"/>
      <c r="Q28" s="85"/>
      <c r="R28" s="113"/>
    </row>
    <row r="29" spans="1:18" ht="19" customHeight="1">
      <c r="A29" s="82" t="s">
        <v>2807</v>
      </c>
      <c r="B29" s="83">
        <v>2</v>
      </c>
      <c r="C29">
        <v>0</v>
      </c>
      <c r="D29">
        <v>0</v>
      </c>
      <c r="E29">
        <v>0</v>
      </c>
      <c r="F29">
        <v>2</v>
      </c>
      <c r="G29">
        <v>0</v>
      </c>
      <c r="H29" s="17"/>
      <c r="I29" s="83"/>
      <c r="M29" s="15"/>
      <c r="N29" s="85"/>
      <c r="O29" s="85"/>
      <c r="P29" s="129"/>
      <c r="Q29" s="85"/>
      <c r="R29" s="113"/>
    </row>
    <row r="30" spans="1:18" ht="16" customHeight="1">
      <c r="A30" s="82" t="s">
        <v>2808</v>
      </c>
      <c r="B30" s="83" t="s">
        <v>2874</v>
      </c>
      <c r="C30" s="83">
        <v>5.25</v>
      </c>
      <c r="D30" s="83">
        <v>1.75</v>
      </c>
      <c r="E30" s="83">
        <v>2.5714290000000002</v>
      </c>
      <c r="F30" s="83" t="s">
        <v>2874</v>
      </c>
      <c r="G30">
        <v>1</v>
      </c>
      <c r="H30" s="84"/>
      <c r="I30" s="83"/>
      <c r="J30" s="83"/>
      <c r="M30" s="15"/>
      <c r="N30" s="85"/>
      <c r="O30" s="85"/>
      <c r="P30" s="130"/>
      <c r="R30" s="113"/>
    </row>
    <row r="31" spans="1:18" ht="17" customHeight="1">
      <c r="A31" s="15" t="s">
        <v>2809</v>
      </c>
      <c r="B31" s="83">
        <v>508</v>
      </c>
      <c r="C31">
        <v>15</v>
      </c>
      <c r="D31" s="83">
        <v>6</v>
      </c>
      <c r="E31" s="83">
        <v>1</v>
      </c>
      <c r="F31" s="83">
        <v>460</v>
      </c>
      <c r="G31" s="83">
        <v>26</v>
      </c>
      <c r="H31" s="84"/>
      <c r="I31" s="83"/>
      <c r="J31" s="83"/>
      <c r="M31" s="15"/>
      <c r="P31" s="130"/>
      <c r="R31" s="113"/>
    </row>
    <row r="32" spans="1:18" ht="17" customHeight="1">
      <c r="A32" s="15" t="s">
        <v>2810</v>
      </c>
      <c r="B32" s="83">
        <v>1.700817E-2</v>
      </c>
      <c r="C32" s="83">
        <v>1.019714E-2</v>
      </c>
      <c r="D32" s="83">
        <v>1.7492710000000002E-2</v>
      </c>
      <c r="E32" s="83">
        <v>5.7142860000000001E-4</v>
      </c>
      <c r="F32" s="83">
        <v>1.837281E-2</v>
      </c>
      <c r="G32" s="83">
        <v>2.0520920000000002E-2</v>
      </c>
      <c r="H32" s="84"/>
      <c r="I32" s="83"/>
      <c r="J32" s="83"/>
      <c r="M32" s="15"/>
      <c r="P32" s="130"/>
      <c r="R32" s="113"/>
    </row>
    <row r="33" spans="1:18" s="127" customFormat="1">
      <c r="A33" s="131" t="s">
        <v>2815</v>
      </c>
      <c r="B33" s="132"/>
      <c r="C33" s="133" t="s">
        <v>2796</v>
      </c>
      <c r="D33" s="132" t="s">
        <v>2797</v>
      </c>
      <c r="E33" s="127" t="s">
        <v>2798</v>
      </c>
      <c r="F33" s="132" t="s">
        <v>2799</v>
      </c>
      <c r="G33" s="132" t="s">
        <v>2800</v>
      </c>
      <c r="H33" s="132"/>
      <c r="I33" s="132"/>
      <c r="M33" s="131"/>
      <c r="N33" s="132"/>
      <c r="O33" s="132"/>
      <c r="P33" s="134"/>
      <c r="Q33" s="132"/>
      <c r="R33" s="135"/>
    </row>
    <row r="34" spans="1:18" ht="18" customHeight="1">
      <c r="A34" s="82" t="s">
        <v>2806</v>
      </c>
      <c r="B34" s="83">
        <v>810</v>
      </c>
      <c r="C34" s="83">
        <v>25</v>
      </c>
      <c r="D34" s="83">
        <v>14</v>
      </c>
      <c r="E34" s="83">
        <v>21</v>
      </c>
      <c r="F34" s="83">
        <v>713</v>
      </c>
      <c r="G34" s="83">
        <v>37</v>
      </c>
      <c r="H34" s="84"/>
      <c r="I34" s="83"/>
      <c r="J34" s="83"/>
      <c r="M34" s="15"/>
      <c r="N34" s="85"/>
      <c r="O34" s="85"/>
      <c r="P34" s="129"/>
      <c r="Q34" s="85"/>
      <c r="R34" s="113"/>
    </row>
    <row r="35" spans="1:18" ht="19" customHeight="1">
      <c r="A35" s="82" t="s">
        <v>2807</v>
      </c>
      <c r="B35" s="83">
        <v>2</v>
      </c>
      <c r="C35">
        <v>0</v>
      </c>
      <c r="D35">
        <v>0</v>
      </c>
      <c r="E35">
        <v>0</v>
      </c>
      <c r="F35">
        <v>2</v>
      </c>
      <c r="G35">
        <v>0</v>
      </c>
      <c r="H35" s="17"/>
      <c r="I35" s="83"/>
      <c r="M35" s="15"/>
      <c r="N35" s="85"/>
      <c r="O35" s="85"/>
      <c r="P35" s="129"/>
      <c r="Q35" s="85"/>
      <c r="R35" s="113"/>
    </row>
    <row r="36" spans="1:18" ht="16" customHeight="1">
      <c r="A36" s="82" t="s">
        <v>2808</v>
      </c>
      <c r="B36" s="83" t="s">
        <v>2874</v>
      </c>
      <c r="C36" s="83">
        <v>5.25</v>
      </c>
      <c r="D36" s="83">
        <v>1.8</v>
      </c>
      <c r="E36" s="83">
        <v>4.25</v>
      </c>
      <c r="F36" s="83" t="s">
        <v>2874</v>
      </c>
      <c r="G36" s="83">
        <v>1.0555559999999999</v>
      </c>
      <c r="H36" s="84"/>
      <c r="I36" s="83"/>
      <c r="J36" s="83"/>
      <c r="M36" s="15"/>
      <c r="N36" s="85"/>
      <c r="O36" s="85"/>
      <c r="P36" s="130"/>
      <c r="R36" s="113"/>
    </row>
    <row r="37" spans="1:18" ht="17" customHeight="1">
      <c r="A37" s="15" t="s">
        <v>2809</v>
      </c>
      <c r="B37" s="83">
        <v>505</v>
      </c>
      <c r="C37" s="83">
        <v>15</v>
      </c>
      <c r="D37" s="83">
        <v>6</v>
      </c>
      <c r="E37" s="83">
        <v>1</v>
      </c>
      <c r="F37" s="83">
        <v>456</v>
      </c>
      <c r="G37" s="83">
        <v>27</v>
      </c>
      <c r="H37" s="84"/>
      <c r="I37" s="83"/>
      <c r="J37" s="83"/>
      <c r="M37" s="15"/>
      <c r="P37" s="130"/>
      <c r="R37" s="113"/>
    </row>
    <row r="38" spans="1:18" ht="17" customHeight="1">
      <c r="A38" s="15" t="s">
        <v>2810</v>
      </c>
      <c r="B38" s="83">
        <v>1.6907729999999999E-2</v>
      </c>
      <c r="C38" s="83">
        <v>1.019714E-2</v>
      </c>
      <c r="D38" s="83">
        <v>1.7492710000000002E-2</v>
      </c>
      <c r="E38" s="83">
        <v>5.7142860000000001E-4</v>
      </c>
      <c r="F38" s="83">
        <v>1.821304E-2</v>
      </c>
      <c r="G38" s="83">
        <v>2.1310180000000001E-2</v>
      </c>
      <c r="H38" s="84"/>
      <c r="I38" s="83"/>
      <c r="J38" s="83"/>
      <c r="M38" s="15"/>
      <c r="P38" s="130"/>
      <c r="R38" s="113"/>
    </row>
    <row r="39" spans="1:18" s="81" customFormat="1" ht="14.25" customHeight="1">
      <c r="A39" s="81" t="s">
        <v>2905</v>
      </c>
      <c r="D39" s="79" t="s">
        <v>2817</v>
      </c>
      <c r="E39" s="79"/>
      <c r="G39" s="79"/>
      <c r="H39" s="91"/>
      <c r="M39" s="78"/>
      <c r="N39" s="79"/>
      <c r="O39" s="79"/>
      <c r="P39" s="118"/>
      <c r="R39" s="92"/>
    </row>
    <row r="40" spans="1:18" ht="16" customHeight="1">
      <c r="A40" s="15" t="s">
        <v>2818</v>
      </c>
      <c r="B40" s="83">
        <v>-1.999153</v>
      </c>
      <c r="D40" s="93" t="s">
        <v>2819</v>
      </c>
      <c r="E40" s="93"/>
      <c r="F40" t="s">
        <v>2307</v>
      </c>
      <c r="G40" s="15" t="s">
        <v>2818</v>
      </c>
      <c r="H40" s="15" t="s">
        <v>2829</v>
      </c>
      <c r="I40" s="83" t="s">
        <v>2822</v>
      </c>
      <c r="J40" s="15" t="s">
        <v>2830</v>
      </c>
      <c r="K40" s="15" t="s">
        <v>2831</v>
      </c>
      <c r="L40" s="83" t="s">
        <v>2832</v>
      </c>
      <c r="N40" s="83" t="s">
        <v>2833</v>
      </c>
      <c r="P40" s="46" t="s">
        <v>2834</v>
      </c>
      <c r="R40" s="46" t="s">
        <v>2828</v>
      </c>
    </row>
    <row r="41" spans="1:18" ht="16" customHeight="1">
      <c r="A41" s="15" t="s">
        <v>2829</v>
      </c>
      <c r="B41" s="83">
        <v>1007</v>
      </c>
      <c r="D41">
        <v>12888513</v>
      </c>
      <c r="E41">
        <v>12921417</v>
      </c>
      <c r="F41">
        <v>1471</v>
      </c>
      <c r="G41">
        <v>-2.0747209999999998</v>
      </c>
      <c r="H41">
        <v>57</v>
      </c>
      <c r="I41">
        <v>9.2207650000000006E-3</v>
      </c>
      <c r="J41">
        <v>-3.6137000000000001</v>
      </c>
      <c r="K41">
        <v>-3.7837200000000002</v>
      </c>
      <c r="L41" s="85">
        <v>1.0515140000000001</v>
      </c>
      <c r="M41">
        <f>L41/F41</f>
        <v>7.1482936777702243E-4</v>
      </c>
      <c r="N41">
        <v>6.337377</v>
      </c>
      <c r="O41">
        <f>N41/F41</f>
        <v>4.3082100611828685E-3</v>
      </c>
      <c r="P41" s="83">
        <v>1.077053E-7</v>
      </c>
    </row>
    <row r="42" spans="1:18" ht="19" customHeight="1">
      <c r="A42" s="83" t="s">
        <v>2822</v>
      </c>
      <c r="B42" s="83">
        <v>1.533932E-2</v>
      </c>
      <c r="D42">
        <v>49758613</v>
      </c>
      <c r="E42">
        <v>49768420</v>
      </c>
      <c r="F42">
        <v>343</v>
      </c>
      <c r="G42" s="15">
        <v>-1.0174190000000001</v>
      </c>
      <c r="H42" s="86">
        <v>25</v>
      </c>
      <c r="I42" s="95">
        <v>3.0039027999999999E-2</v>
      </c>
      <c r="J42" s="85">
        <v>-3.6821299999999999</v>
      </c>
      <c r="K42">
        <v>-4.4459156000000002</v>
      </c>
      <c r="L42" s="85">
        <v>1.503433</v>
      </c>
      <c r="M42">
        <f>L42/F42</f>
        <v>4.3831865889212831E-3</v>
      </c>
      <c r="N42">
        <v>2.7795510000000001</v>
      </c>
      <c r="O42">
        <f>N42/F42</f>
        <v>8.1036472303207003E-3</v>
      </c>
      <c r="P42" s="83">
        <v>2.025912E-7</v>
      </c>
    </row>
    <row r="43" spans="1:18">
      <c r="A43" s="15" t="s">
        <v>2830</v>
      </c>
      <c r="B43" s="83">
        <v>-3.4285019999999999</v>
      </c>
      <c r="D43">
        <v>124462898</v>
      </c>
      <c r="E43">
        <v>124469870</v>
      </c>
      <c r="F43">
        <v>1750</v>
      </c>
      <c r="G43" s="15">
        <v>10.594260999999999</v>
      </c>
      <c r="H43" s="86">
        <v>2</v>
      </c>
      <c r="I43" s="95">
        <v>0.66237460999999997</v>
      </c>
      <c r="J43" s="85">
        <v>4.837936</v>
      </c>
      <c r="K43">
        <v>0.49949009999999999</v>
      </c>
      <c r="L43" s="85">
        <v>2.6525300000000001</v>
      </c>
      <c r="M43">
        <f>L43/F43</f>
        <v>1.5157314285714285E-3</v>
      </c>
      <c r="N43">
        <v>4.8922400000000001</v>
      </c>
      <c r="O43">
        <f>N43/F43</f>
        <v>2.7955657142857142E-3</v>
      </c>
      <c r="P43" s="83">
        <v>6.988915E-8</v>
      </c>
    </row>
    <row r="44" spans="1:18">
      <c r="A44" s="15" t="s">
        <v>2831</v>
      </c>
      <c r="B44" s="83">
        <v>-5.3256490000000003</v>
      </c>
      <c r="D44">
        <v>128551846</v>
      </c>
      <c r="E44">
        <v>128584836</v>
      </c>
      <c r="F44">
        <v>25037</v>
      </c>
      <c r="G44" s="15">
        <v>-2.059517</v>
      </c>
      <c r="H44" s="86">
        <v>858</v>
      </c>
      <c r="I44" s="95">
        <v>1.4076732E-2</v>
      </c>
      <c r="J44" s="85">
        <v>-3.113194</v>
      </c>
      <c r="K44">
        <v>-4.2667140000000003</v>
      </c>
      <c r="L44" s="85">
        <v>24.291488000000001</v>
      </c>
      <c r="M44">
        <f>L44/F44</f>
        <v>9.7022358908814956E-4</v>
      </c>
      <c r="N44">
        <v>135.08815200000001</v>
      </c>
      <c r="O44">
        <f>N44/F44</f>
        <v>5.3955406797939051E-3</v>
      </c>
      <c r="P44" s="83">
        <v>1.348885E-7</v>
      </c>
    </row>
    <row r="45" spans="1:18" ht="28">
      <c r="A45" s="83" t="s">
        <v>2832</v>
      </c>
      <c r="B45" s="83">
        <v>31.055769999999999</v>
      </c>
      <c r="C45">
        <f>B45/B3</f>
        <v>1.0397673094951119E-3</v>
      </c>
      <c r="D45">
        <v>181717081</v>
      </c>
      <c r="E45">
        <v>181729733</v>
      </c>
      <c r="F45">
        <v>1267</v>
      </c>
      <c r="G45" s="15">
        <v>-1.976485</v>
      </c>
      <c r="H45" s="86">
        <v>65</v>
      </c>
      <c r="I45" s="95">
        <v>1.195298E-2</v>
      </c>
      <c r="J45" s="85">
        <v>-4.468388</v>
      </c>
      <c r="K45">
        <v>-5.3651160000000004</v>
      </c>
      <c r="L45" s="85">
        <v>1.5568010000000001</v>
      </c>
      <c r="M45">
        <f>L45/F45</f>
        <v>1.2287300710339384E-3</v>
      </c>
      <c r="N45">
        <v>7.3380210000000003</v>
      </c>
      <c r="O45">
        <f>N45/F45</f>
        <v>5.7916503551696929E-3</v>
      </c>
      <c r="P45" s="83">
        <v>1.4479129999999999E-7</v>
      </c>
    </row>
    <row r="46" spans="1:18" ht="28">
      <c r="A46" s="83" t="s">
        <v>2833</v>
      </c>
      <c r="B46" s="83">
        <v>156.43530000000001</v>
      </c>
      <c r="C46">
        <f>B46/B3</f>
        <v>5.237555243069506E-3</v>
      </c>
      <c r="D46" s="93"/>
      <c r="E46" s="93"/>
      <c r="F46" s="84"/>
      <c r="G46" s="15"/>
      <c r="H46" s="15"/>
      <c r="I46" s="86"/>
      <c r="J46" s="95"/>
      <c r="K46" s="85"/>
      <c r="M46" s="85"/>
      <c r="O46" s="85"/>
    </row>
    <row r="47" spans="1:18">
      <c r="A47" s="46" t="s">
        <v>2834</v>
      </c>
      <c r="B47" s="83">
        <v>1.3093890000000001E-7</v>
      </c>
      <c r="D47" s="93"/>
      <c r="E47" s="93"/>
      <c r="G47" s="15"/>
      <c r="H47" s="15"/>
      <c r="I47" s="86"/>
      <c r="J47" s="95"/>
      <c r="K47" s="85"/>
      <c r="L47" s="85"/>
      <c r="M47" s="85"/>
      <c r="O47" s="85"/>
    </row>
    <row r="48" spans="1:18">
      <c r="A48" s="46" t="s">
        <v>2828</v>
      </c>
      <c r="B48" s="83"/>
      <c r="D48" s="93"/>
      <c r="E48" s="93"/>
      <c r="G48" s="15"/>
      <c r="H48" s="15"/>
      <c r="I48" s="86"/>
      <c r="J48" s="95"/>
      <c r="K48" s="85"/>
      <c r="M48" s="85"/>
      <c r="O48" s="85"/>
    </row>
    <row r="49" spans="1:19" s="127" customFormat="1" ht="14.25" customHeight="1">
      <c r="A49" s="127" t="s">
        <v>2894</v>
      </c>
      <c r="D49" s="132" t="s">
        <v>2836</v>
      </c>
      <c r="E49" s="132"/>
      <c r="F49" s="132"/>
      <c r="H49" s="132"/>
      <c r="I49" s="134"/>
      <c r="N49" s="131"/>
      <c r="O49" s="132"/>
      <c r="P49" s="132"/>
      <c r="Q49" s="136"/>
      <c r="S49" s="135"/>
    </row>
    <row r="50" spans="1:19" ht="16" customHeight="1">
      <c r="A50" s="15" t="s">
        <v>2818</v>
      </c>
      <c r="B50" s="83">
        <v>-1.7103520000000001</v>
      </c>
      <c r="D50" s="93" t="s">
        <v>2819</v>
      </c>
      <c r="E50" s="93"/>
      <c r="F50" t="s">
        <v>2307</v>
      </c>
      <c r="G50" s="15" t="s">
        <v>2818</v>
      </c>
      <c r="H50" s="15" t="s">
        <v>2829</v>
      </c>
      <c r="I50" s="83" t="s">
        <v>2822</v>
      </c>
      <c r="J50" s="15" t="s">
        <v>2830</v>
      </c>
      <c r="K50" s="15" t="s">
        <v>2831</v>
      </c>
      <c r="L50" s="83" t="s">
        <v>2832</v>
      </c>
      <c r="N50" s="83" t="s">
        <v>2833</v>
      </c>
      <c r="P50" s="46" t="s">
        <v>2834</v>
      </c>
      <c r="R50" s="46" t="s">
        <v>2828</v>
      </c>
    </row>
    <row r="51" spans="1:19" ht="16" customHeight="1">
      <c r="A51" s="15" t="s">
        <v>2829</v>
      </c>
      <c r="B51" s="83">
        <v>766</v>
      </c>
      <c r="D51">
        <v>12888513</v>
      </c>
      <c r="E51">
        <v>12921417</v>
      </c>
      <c r="F51">
        <v>1471</v>
      </c>
      <c r="G51">
        <v>-1.5298883000000001</v>
      </c>
      <c r="H51">
        <v>40</v>
      </c>
      <c r="I51">
        <v>2.6347780000000001E-2</v>
      </c>
      <c r="J51">
        <v>-1.6383289000000001</v>
      </c>
      <c r="K51">
        <v>-1.1755405000000001</v>
      </c>
      <c r="L51" s="85">
        <v>2.115132</v>
      </c>
      <c r="M51">
        <f>L51/F51</f>
        <v>1.4378871515975528E-3</v>
      </c>
      <c r="N51">
        <v>5.2428049999999997</v>
      </c>
      <c r="O51">
        <f>N51/F51</f>
        <v>3.5641094493541808E-3</v>
      </c>
      <c r="P51" s="83">
        <v>8.910273E-8</v>
      </c>
    </row>
    <row r="52" spans="1:19" ht="19" customHeight="1">
      <c r="A52" s="83" t="s">
        <v>2822</v>
      </c>
      <c r="B52" s="83">
        <v>2.687438E-2</v>
      </c>
      <c r="D52">
        <v>49758613</v>
      </c>
      <c r="E52">
        <v>49768420</v>
      </c>
      <c r="F52">
        <v>343</v>
      </c>
      <c r="G52" s="15">
        <v>-0.39034730000000001</v>
      </c>
      <c r="H52" s="86">
        <v>14</v>
      </c>
      <c r="I52" s="95">
        <v>5.3515260000000002E-2</v>
      </c>
      <c r="J52" s="85">
        <v>-0.85004729999999995</v>
      </c>
      <c r="K52">
        <v>-0.89227199999999995</v>
      </c>
      <c r="L52" s="85">
        <v>1.500159</v>
      </c>
      <c r="M52">
        <f>L52/F52</f>
        <v>4.3736413994169094E-3</v>
      </c>
      <c r="N52">
        <v>1.8349819999999999</v>
      </c>
      <c r="O52">
        <f>N52/F52</f>
        <v>5.3498017492711368E-3</v>
      </c>
      <c r="P52" s="83">
        <v>1.3374500000000001E-7</v>
      </c>
    </row>
    <row r="53" spans="1:19">
      <c r="A53" s="15" t="s">
        <v>2830</v>
      </c>
      <c r="B53" s="83">
        <v>-0.54435339999999999</v>
      </c>
      <c r="D53">
        <v>124462898</v>
      </c>
      <c r="E53">
        <v>124469870</v>
      </c>
      <c r="F53">
        <v>1750</v>
      </c>
      <c r="G53" s="15">
        <v>10.1286714</v>
      </c>
      <c r="H53" s="86">
        <v>2</v>
      </c>
      <c r="I53" s="95">
        <v>0.66992848999999999</v>
      </c>
      <c r="J53" s="85">
        <v>4.5218476000000001</v>
      </c>
      <c r="K53">
        <v>0.54787010000000003</v>
      </c>
      <c r="L53" s="85">
        <v>2.6840600000000001</v>
      </c>
      <c r="M53">
        <f>L53/F53</f>
        <v>1.5337485714285715E-3</v>
      </c>
      <c r="N53">
        <v>3.2774380000000001</v>
      </c>
      <c r="O53">
        <f>N53/F53</f>
        <v>1.8728217142857143E-3</v>
      </c>
      <c r="P53" s="83">
        <v>4.6820539999999998E-8</v>
      </c>
    </row>
    <row r="54" spans="1:19">
      <c r="A54" s="15" t="s">
        <v>2831</v>
      </c>
      <c r="B54" s="83">
        <v>1.5405850000000001</v>
      </c>
      <c r="D54">
        <v>128551846</v>
      </c>
      <c r="E54">
        <v>128584836</v>
      </c>
      <c r="F54">
        <v>25037</v>
      </c>
      <c r="G54" s="15">
        <v>-1.8061847</v>
      </c>
      <c r="H54" s="86">
        <v>665</v>
      </c>
      <c r="I54" s="95">
        <v>2.4675019999999999E-2</v>
      </c>
      <c r="J54" s="85">
        <v>-0.39906469999999999</v>
      </c>
      <c r="K54">
        <v>2.0055660999999998</v>
      </c>
      <c r="L54" s="85">
        <v>32.991667</v>
      </c>
      <c r="M54">
        <f>L54/F54</f>
        <v>1.3177164596397332E-3</v>
      </c>
      <c r="N54">
        <v>111.152907</v>
      </c>
      <c r="O54">
        <f>N54/F54</f>
        <v>4.4395457522866154E-3</v>
      </c>
      <c r="P54" s="83">
        <v>1.1098859999999999E-7</v>
      </c>
    </row>
    <row r="55" spans="1:19" ht="28">
      <c r="A55" s="83" t="s">
        <v>2832</v>
      </c>
      <c r="B55" s="83">
        <v>41.38456</v>
      </c>
      <c r="C55">
        <f>B55/B3</f>
        <v>1.3855818936654614E-3</v>
      </c>
      <c r="D55">
        <v>181717081</v>
      </c>
      <c r="E55">
        <v>181729733</v>
      </c>
      <c r="F55">
        <v>1267</v>
      </c>
      <c r="G55" s="15">
        <v>-1.6764848999999999</v>
      </c>
      <c r="H55" s="86">
        <v>45</v>
      </c>
      <c r="I55" s="95">
        <v>2.3209560000000001E-2</v>
      </c>
      <c r="J55" s="85">
        <v>-1.2508996999999999</v>
      </c>
      <c r="K55">
        <v>-0.43780930000000001</v>
      </c>
      <c r="L55" s="85">
        <v>2.0935389999999998</v>
      </c>
      <c r="M55">
        <f>L55/F55</f>
        <v>1.6523591160220992E-3</v>
      </c>
      <c r="N55">
        <v>6.029255</v>
      </c>
      <c r="O55">
        <f>N55/F55</f>
        <v>4.7586858721389109E-3</v>
      </c>
      <c r="P55" s="83">
        <v>1.189671E-7</v>
      </c>
    </row>
    <row r="56" spans="1:19" ht="28">
      <c r="A56" s="83" t="s">
        <v>2833</v>
      </c>
      <c r="B56" s="83">
        <v>127.53740000000001</v>
      </c>
      <c r="C56">
        <f>B56/B3</f>
        <v>4.2700348198741129E-3</v>
      </c>
      <c r="D56" s="93"/>
      <c r="E56" s="93"/>
      <c r="F56" s="84"/>
      <c r="G56" s="15"/>
      <c r="H56" s="15"/>
      <c r="I56" s="86"/>
      <c r="J56" s="95"/>
      <c r="K56" s="85"/>
      <c r="M56" s="85"/>
      <c r="O56" s="85"/>
    </row>
    <row r="57" spans="1:19">
      <c r="A57" s="46" t="s">
        <v>2834</v>
      </c>
      <c r="B57" s="83">
        <v>1.067509E-7</v>
      </c>
      <c r="D57" s="93"/>
      <c r="E57" s="93"/>
      <c r="G57" s="15"/>
      <c r="H57" s="15"/>
      <c r="I57" s="86"/>
      <c r="J57" s="95"/>
      <c r="K57" s="85"/>
      <c r="L57" s="85"/>
      <c r="M57" s="85"/>
      <c r="O57" s="85"/>
    </row>
    <row r="58" spans="1:19">
      <c r="A58" s="46" t="s">
        <v>2828</v>
      </c>
      <c r="B58" s="83"/>
      <c r="D58" s="93"/>
      <c r="E58" s="93"/>
      <c r="G58" s="15"/>
      <c r="H58" s="15"/>
      <c r="I58" s="86"/>
      <c r="J58" s="95"/>
      <c r="K58" s="85"/>
      <c r="M58" s="85"/>
      <c r="O58" s="85"/>
    </row>
    <row r="59" spans="1:19" s="127" customFormat="1" ht="14.25" customHeight="1">
      <c r="A59" s="127" t="s">
        <v>2895</v>
      </c>
      <c r="D59" s="132" t="s">
        <v>2836</v>
      </c>
      <c r="E59" s="132"/>
      <c r="F59" s="132"/>
      <c r="H59" s="132"/>
      <c r="I59" s="134"/>
      <c r="N59" s="131"/>
      <c r="O59" s="132"/>
      <c r="P59" s="132"/>
      <c r="Q59" s="136"/>
      <c r="S59" s="135"/>
    </row>
    <row r="60" spans="1:19" ht="16" customHeight="1">
      <c r="A60" s="15" t="s">
        <v>2818</v>
      </c>
      <c r="B60" s="83">
        <v>-2.0973259999999998</v>
      </c>
      <c r="D60" s="93" t="s">
        <v>2819</v>
      </c>
      <c r="E60" s="93"/>
      <c r="F60" t="s">
        <v>2307</v>
      </c>
      <c r="G60" s="15" t="s">
        <v>2818</v>
      </c>
      <c r="H60" s="15" t="s">
        <v>2829</v>
      </c>
      <c r="I60" s="83" t="s">
        <v>2822</v>
      </c>
      <c r="J60" s="15" t="s">
        <v>2830</v>
      </c>
      <c r="K60" s="15" t="s">
        <v>2831</v>
      </c>
      <c r="L60" s="83" t="s">
        <v>2832</v>
      </c>
      <c r="N60" s="83" t="s">
        <v>2833</v>
      </c>
      <c r="P60" s="46" t="s">
        <v>2834</v>
      </c>
      <c r="R60" s="46" t="s">
        <v>2828</v>
      </c>
    </row>
    <row r="61" spans="1:19" ht="16" customHeight="1">
      <c r="A61" s="15" t="s">
        <v>2829</v>
      </c>
      <c r="B61" s="83">
        <v>710</v>
      </c>
      <c r="D61">
        <v>12888513</v>
      </c>
      <c r="E61">
        <v>12921417</v>
      </c>
      <c r="F61">
        <v>1471</v>
      </c>
      <c r="G61">
        <v>-2.0904815999999999</v>
      </c>
      <c r="H61">
        <v>31</v>
      </c>
      <c r="I61">
        <v>1.3705190000000001E-2</v>
      </c>
      <c r="J61">
        <v>-0.68177279999999996</v>
      </c>
      <c r="K61">
        <v>0.65543680000000004</v>
      </c>
      <c r="L61" s="85">
        <v>0.8404992</v>
      </c>
      <c r="M61">
        <f>L61/F61</f>
        <v>5.7137946974847038E-4</v>
      </c>
      <c r="N61">
        <v>4.408652</v>
      </c>
      <c r="O61">
        <f>N61/F61</f>
        <v>2.9970441876274643E-3</v>
      </c>
      <c r="P61" s="83">
        <v>7.4926099999999998E-8</v>
      </c>
    </row>
    <row r="62" spans="1:19" ht="19" customHeight="1">
      <c r="A62" s="83" t="s">
        <v>2822</v>
      </c>
      <c r="B62" s="83">
        <v>2.1066410000000001E-2</v>
      </c>
      <c r="D62">
        <v>49758613</v>
      </c>
      <c r="E62">
        <v>49768420</v>
      </c>
      <c r="F62">
        <v>343</v>
      </c>
      <c r="G62" s="15">
        <v>-0.75768159999999996</v>
      </c>
      <c r="H62" s="86">
        <v>15</v>
      </c>
      <c r="I62" s="95">
        <v>4.7274730000000001E-2</v>
      </c>
      <c r="J62" s="85">
        <v>-2.3639104</v>
      </c>
      <c r="K62">
        <v>-2.7213911</v>
      </c>
      <c r="L62" s="85">
        <v>1.4238697</v>
      </c>
      <c r="M62">
        <f>L62/F62</f>
        <v>4.1512236151603496E-3</v>
      </c>
      <c r="N62">
        <v>2.133219</v>
      </c>
      <c r="O62">
        <f>N62/F62</f>
        <v>6.219297376093294E-3</v>
      </c>
      <c r="P62" s="83">
        <v>1.5548240000000001E-7</v>
      </c>
    </row>
    <row r="63" spans="1:19">
      <c r="A63" s="15" t="s">
        <v>2830</v>
      </c>
      <c r="B63" s="83">
        <v>-0.84283209999999997</v>
      </c>
      <c r="D63">
        <v>124462898</v>
      </c>
      <c r="E63">
        <v>124469870</v>
      </c>
      <c r="F63">
        <v>1750</v>
      </c>
      <c r="G63" s="15">
        <v>16.786427499999999</v>
      </c>
      <c r="H63" s="86">
        <v>1</v>
      </c>
      <c r="I63" s="95">
        <v>1.4546639800000001</v>
      </c>
      <c r="J63" s="85">
        <v>6.7773165000000004</v>
      </c>
      <c r="K63">
        <v>0.40728300000000001</v>
      </c>
      <c r="L63" s="85">
        <v>2.9175178000000002</v>
      </c>
      <c r="M63">
        <f>L63/F63</f>
        <v>1.6671530285714286E-3</v>
      </c>
      <c r="N63">
        <v>3.4146169999999998</v>
      </c>
      <c r="O63">
        <f>N63/F63</f>
        <v>1.9512097142857141E-3</v>
      </c>
      <c r="P63" s="83">
        <v>4.3864839999999998E-8</v>
      </c>
    </row>
    <row r="64" spans="1:19">
      <c r="A64" s="15" t="s">
        <v>2831</v>
      </c>
      <c r="B64" s="83">
        <v>1.2475149999999999</v>
      </c>
      <c r="D64">
        <v>128551846</v>
      </c>
      <c r="E64">
        <v>128584836</v>
      </c>
      <c r="F64">
        <v>25037</v>
      </c>
      <c r="G64" s="15">
        <v>-2.2000690999999999</v>
      </c>
      <c r="H64" s="86">
        <v>624</v>
      </c>
      <c r="I64" s="95">
        <v>1.8584259999999998E-2</v>
      </c>
      <c r="J64" s="85">
        <v>-0.81321920000000003</v>
      </c>
      <c r="K64">
        <v>1.4412678999999999</v>
      </c>
      <c r="L64" s="85">
        <v>23.460871600000001</v>
      </c>
      <c r="M64">
        <f>L64/F64</f>
        <v>9.3704803291129132E-4</v>
      </c>
      <c r="N64">
        <v>104.392517</v>
      </c>
      <c r="O64">
        <f>N64/F64</f>
        <v>4.169529775931621E-3</v>
      </c>
      <c r="P64" s="83">
        <v>1.0423819999999999E-7</v>
      </c>
    </row>
    <row r="65" spans="1:19" ht="28">
      <c r="A65" s="83" t="s">
        <v>2832</v>
      </c>
      <c r="B65" s="83">
        <v>30.24042</v>
      </c>
      <c r="C65">
        <f>B65/B3</f>
        <v>1.0124688629971877E-3</v>
      </c>
      <c r="D65">
        <v>181717081</v>
      </c>
      <c r="E65">
        <v>181729733</v>
      </c>
      <c r="F65">
        <v>1267</v>
      </c>
      <c r="G65" s="15">
        <v>-1.8918235000000001</v>
      </c>
      <c r="H65" s="86">
        <v>39</v>
      </c>
      <c r="I65" s="95">
        <v>2.042242E-2</v>
      </c>
      <c r="J65" s="85">
        <v>-0.64054549999999999</v>
      </c>
      <c r="K65">
        <v>0.62693549999999998</v>
      </c>
      <c r="L65" s="85">
        <v>1.5976615000000001</v>
      </c>
      <c r="M65">
        <f>L65/F65</f>
        <v>1.2609798737174428E-3</v>
      </c>
      <c r="N65">
        <v>5.6886469999999996</v>
      </c>
      <c r="O65">
        <f>N65/F65</f>
        <v>4.4898555643251769E-3</v>
      </c>
      <c r="P65" s="83">
        <v>1.1224640000000001E-7</v>
      </c>
    </row>
    <row r="66" spans="1:19" ht="28">
      <c r="A66" s="83" t="s">
        <v>2833</v>
      </c>
      <c r="B66" s="83">
        <v>120.0377</v>
      </c>
      <c r="C66">
        <f>B66/B3</f>
        <v>4.0189400026784516E-3</v>
      </c>
      <c r="D66" s="93"/>
      <c r="E66" s="93"/>
      <c r="F66" s="84"/>
      <c r="G66" s="15"/>
      <c r="H66" s="15"/>
      <c r="I66" s="86"/>
      <c r="J66" s="95"/>
      <c r="K66" s="85"/>
      <c r="M66" s="85"/>
      <c r="O66" s="85"/>
    </row>
    <row r="67" spans="1:19">
      <c r="A67" s="46" t="s">
        <v>2834</v>
      </c>
      <c r="B67" s="83">
        <v>1.004735E-7</v>
      </c>
      <c r="D67" s="93"/>
      <c r="E67" s="93"/>
      <c r="G67" s="15"/>
      <c r="H67" s="15"/>
      <c r="I67" s="86"/>
      <c r="J67" s="95"/>
      <c r="K67" s="85"/>
      <c r="L67" s="85"/>
      <c r="M67" s="85"/>
      <c r="O67" s="85"/>
    </row>
    <row r="68" spans="1:19">
      <c r="A68" s="46" t="s">
        <v>2828</v>
      </c>
      <c r="B68" s="83"/>
      <c r="D68" s="93"/>
      <c r="E68" s="93"/>
      <c r="G68" s="15"/>
      <c r="H68" s="15"/>
      <c r="I68" s="86"/>
      <c r="J68" s="95"/>
      <c r="K68" s="85"/>
      <c r="M68" s="85"/>
      <c r="O68" s="85"/>
    </row>
    <row r="69" spans="1:19" s="127" customFormat="1" ht="14.25" customHeight="1">
      <c r="A69" s="127" t="s">
        <v>2896</v>
      </c>
      <c r="D69" s="132" t="s">
        <v>2836</v>
      </c>
      <c r="E69" s="132"/>
      <c r="F69" s="132"/>
      <c r="H69" s="132"/>
      <c r="I69" s="134"/>
      <c r="N69" s="131"/>
      <c r="O69" s="132"/>
      <c r="P69" s="132"/>
      <c r="Q69" s="136"/>
      <c r="S69" s="135"/>
    </row>
    <row r="70" spans="1:19" ht="16" customHeight="1">
      <c r="A70" s="15" t="s">
        <v>2818</v>
      </c>
      <c r="B70" s="83">
        <v>-2.190172</v>
      </c>
      <c r="D70" s="93" t="s">
        <v>2819</v>
      </c>
      <c r="E70" s="93"/>
      <c r="F70" t="s">
        <v>2307</v>
      </c>
      <c r="G70" s="15" t="s">
        <v>2818</v>
      </c>
      <c r="H70" s="15" t="s">
        <v>2829</v>
      </c>
      <c r="I70" s="83" t="s">
        <v>2822</v>
      </c>
      <c r="J70" s="15" t="s">
        <v>2830</v>
      </c>
      <c r="K70" s="15" t="s">
        <v>2831</v>
      </c>
      <c r="L70" s="83" t="s">
        <v>2832</v>
      </c>
      <c r="N70" s="83" t="s">
        <v>2833</v>
      </c>
      <c r="P70" s="46" t="s">
        <v>2834</v>
      </c>
      <c r="R70" s="46" t="s">
        <v>2828</v>
      </c>
    </row>
    <row r="71" spans="1:19" ht="16" customHeight="1">
      <c r="A71" s="15" t="s">
        <v>2829</v>
      </c>
      <c r="B71" s="83">
        <v>733</v>
      </c>
      <c r="D71">
        <v>12888513</v>
      </c>
      <c r="E71">
        <v>12921417</v>
      </c>
      <c r="F71">
        <v>1471</v>
      </c>
      <c r="G71">
        <v>-2.1673466000000001</v>
      </c>
      <c r="H71">
        <v>33</v>
      </c>
      <c r="I71">
        <v>1.066157E-2</v>
      </c>
      <c r="J71">
        <v>-3.9115129999999998</v>
      </c>
      <c r="K71">
        <v>-4.0451033199999999</v>
      </c>
      <c r="L71">
        <v>0.62322080000000002</v>
      </c>
      <c r="M71">
        <f>L71/F71</f>
        <v>4.2367151597552687E-4</v>
      </c>
      <c r="N71">
        <v>4.4044379999999999</v>
      </c>
      <c r="O71">
        <f>N71/F71</f>
        <v>2.9941794697484702E-3</v>
      </c>
      <c r="P71" s="83">
        <v>7.4854489999999994E-8</v>
      </c>
    </row>
    <row r="72" spans="1:19" ht="19" customHeight="1">
      <c r="A72" s="83" t="s">
        <v>2822</v>
      </c>
      <c r="B72" s="83">
        <v>1.6589079999999999E-2</v>
      </c>
      <c r="D72">
        <v>49758613</v>
      </c>
      <c r="E72">
        <v>49768420</v>
      </c>
      <c r="F72">
        <v>343</v>
      </c>
      <c r="G72" s="15">
        <v>-0.8530932</v>
      </c>
      <c r="H72" s="86">
        <v>12</v>
      </c>
      <c r="I72" s="95">
        <v>3.9411839999999997E-2</v>
      </c>
      <c r="J72" s="85">
        <v>-0.65005800000000002</v>
      </c>
      <c r="K72">
        <v>-0.32800460999999997</v>
      </c>
      <c r="L72">
        <v>0.94565619999999995</v>
      </c>
      <c r="M72">
        <f>L72/F72</f>
        <v>2.7570151603498539E-3</v>
      </c>
      <c r="N72">
        <v>1.6016140000000001</v>
      </c>
      <c r="O72">
        <f>N72/F72</f>
        <v>4.6694285714285718E-3</v>
      </c>
      <c r="P72" s="83">
        <v>1.167357E-7</v>
      </c>
    </row>
    <row r="73" spans="1:19">
      <c r="A73" s="15" t="s">
        <v>2830</v>
      </c>
      <c r="B73" s="83">
        <v>-1.7042710000000001</v>
      </c>
      <c r="D73">
        <v>124462898</v>
      </c>
      <c r="E73">
        <v>124469870</v>
      </c>
      <c r="F73">
        <v>1750</v>
      </c>
      <c r="G73" s="15">
        <v>14.6505914</v>
      </c>
      <c r="H73" s="86">
        <v>1</v>
      </c>
      <c r="I73" s="95">
        <v>1.2628025</v>
      </c>
      <c r="J73" s="85">
        <v>6.0459290000000001</v>
      </c>
      <c r="K73">
        <v>0.39252055000000002</v>
      </c>
      <c r="L73">
        <v>2.5304096</v>
      </c>
      <c r="M73">
        <f>L73/F73</f>
        <v>1.4459483428571429E-3</v>
      </c>
      <c r="N73">
        <v>3.0705390000000001</v>
      </c>
      <c r="O73">
        <f>N73/F73</f>
        <v>1.7545937142857144E-3</v>
      </c>
      <c r="P73" s="83">
        <v>4.3864839999999998E-8</v>
      </c>
    </row>
    <row r="74" spans="1:19">
      <c r="A74" s="15" t="s">
        <v>2831</v>
      </c>
      <c r="B74" s="83">
        <v>-0.38878400000000002</v>
      </c>
      <c r="D74">
        <v>128551846</v>
      </c>
      <c r="E74">
        <v>128584836</v>
      </c>
      <c r="F74">
        <v>25037</v>
      </c>
      <c r="G74" s="15">
        <v>-2.2739063000000002</v>
      </c>
      <c r="H74" s="86">
        <v>647</v>
      </c>
      <c r="I74" s="95">
        <v>1.463891E-2</v>
      </c>
      <c r="J74" s="85">
        <v>-1.5793839999999999</v>
      </c>
      <c r="K74">
        <v>1.9474080000000001E-2</v>
      </c>
      <c r="L74">
        <v>19.1945975</v>
      </c>
      <c r="M74">
        <f>L74/F74</f>
        <v>7.6664925909653719E-4</v>
      </c>
      <c r="N74">
        <v>105.311134</v>
      </c>
      <c r="O74">
        <f>N74/F74</f>
        <v>4.2062201541718256E-3</v>
      </c>
      <c r="P74" s="83">
        <v>1.051555E-7</v>
      </c>
    </row>
    <row r="75" spans="1:19" ht="28">
      <c r="A75" s="83" t="s">
        <v>2832</v>
      </c>
      <c r="B75" s="83">
        <v>119.8599</v>
      </c>
      <c r="C75">
        <f>B75/B3</f>
        <v>4.0129871434310968E-3</v>
      </c>
      <c r="D75">
        <v>181717081</v>
      </c>
      <c r="E75">
        <v>181729733</v>
      </c>
      <c r="F75">
        <v>1267</v>
      </c>
      <c r="G75" s="15">
        <v>-1.9403706000000001</v>
      </c>
      <c r="H75" s="86">
        <v>40</v>
      </c>
      <c r="I75" s="95">
        <v>1.6634059999999999E-2</v>
      </c>
      <c r="J75" s="85">
        <v>-1.0069360000000001</v>
      </c>
      <c r="K75">
        <v>0.14267719000000001</v>
      </c>
      <c r="L75">
        <v>1.3332063000000001</v>
      </c>
      <c r="M75">
        <f>L75/F75</f>
        <v>1.0522543804262036E-3</v>
      </c>
      <c r="N75">
        <v>5.4722160000000004</v>
      </c>
      <c r="O75">
        <f>N75/F75</f>
        <v>4.319033938437254E-3</v>
      </c>
      <c r="P75" s="83">
        <v>1.079758E-7</v>
      </c>
    </row>
    <row r="76" spans="1:19" ht="28">
      <c r="A76" s="83" t="s">
        <v>2833</v>
      </c>
      <c r="B76" s="83">
        <v>106</v>
      </c>
      <c r="C76">
        <f>B76/B3</f>
        <v>3.5489487076469802E-3</v>
      </c>
      <c r="D76" s="93"/>
      <c r="E76" s="93"/>
      <c r="F76" s="84"/>
      <c r="G76" s="15"/>
      <c r="H76" s="15"/>
      <c r="I76" s="86"/>
      <c r="J76" s="95"/>
      <c r="K76" s="85"/>
      <c r="M76" s="85"/>
      <c r="O76" s="85"/>
    </row>
    <row r="77" spans="1:19">
      <c r="A77" s="46" t="s">
        <v>2834</v>
      </c>
      <c r="B77" s="83">
        <v>1.003247E-7</v>
      </c>
      <c r="D77" s="93"/>
      <c r="E77" s="93"/>
      <c r="G77" s="15"/>
      <c r="H77" s="15"/>
      <c r="I77" s="86"/>
      <c r="J77" s="95"/>
      <c r="K77" s="85"/>
      <c r="L77" s="85"/>
      <c r="M77" s="85"/>
      <c r="O77" s="85"/>
    </row>
    <row r="78" spans="1:19">
      <c r="A78" s="46" t="s">
        <v>2828</v>
      </c>
      <c r="B78" s="83"/>
      <c r="D78" s="93"/>
      <c r="E78" s="93"/>
      <c r="G78" s="15"/>
      <c r="H78" s="15"/>
      <c r="I78" s="86"/>
      <c r="J78" s="95"/>
      <c r="K78" s="85"/>
      <c r="M78" s="85"/>
      <c r="O78" s="85"/>
    </row>
    <row r="79" spans="1:19" s="127" customFormat="1" ht="14.25" customHeight="1">
      <c r="A79" s="127" t="s">
        <v>2906</v>
      </c>
      <c r="D79" s="132" t="s">
        <v>2836</v>
      </c>
      <c r="E79" s="132"/>
      <c r="F79" s="132"/>
      <c r="H79" s="132"/>
      <c r="I79" s="134"/>
      <c r="N79" s="131"/>
      <c r="O79" s="132"/>
      <c r="P79" s="132"/>
      <c r="Q79" s="136"/>
      <c r="S79" s="135"/>
    </row>
    <row r="80" spans="1:19" ht="16" customHeight="1">
      <c r="A80" s="15" t="s">
        <v>2818</v>
      </c>
      <c r="B80" s="83">
        <v>-2.11517</v>
      </c>
      <c r="D80" s="93" t="s">
        <v>2819</v>
      </c>
      <c r="E80" s="93"/>
      <c r="F80" t="s">
        <v>2307</v>
      </c>
      <c r="G80" s="15" t="s">
        <v>2818</v>
      </c>
      <c r="H80" s="15" t="s">
        <v>2829</v>
      </c>
      <c r="I80" s="83" t="s">
        <v>2822</v>
      </c>
      <c r="J80" s="15" t="s">
        <v>2830</v>
      </c>
      <c r="K80" s="15" t="s">
        <v>2831</v>
      </c>
      <c r="L80" s="83" t="s">
        <v>2832</v>
      </c>
      <c r="N80" s="83" t="s">
        <v>2833</v>
      </c>
      <c r="P80" s="46" t="s">
        <v>2834</v>
      </c>
      <c r="R80" s="46" t="s">
        <v>2828</v>
      </c>
    </row>
    <row r="81" spans="1:19" ht="16" customHeight="1">
      <c r="A81" s="15" t="s">
        <v>2829</v>
      </c>
      <c r="B81" s="83">
        <v>670</v>
      </c>
      <c r="D81">
        <v>12888513</v>
      </c>
      <c r="E81">
        <v>12921417</v>
      </c>
      <c r="F81">
        <v>1471</v>
      </c>
      <c r="G81">
        <v>-2.0057854900000001</v>
      </c>
      <c r="H81">
        <v>25</v>
      </c>
      <c r="I81">
        <v>1.175349E-2</v>
      </c>
      <c r="J81">
        <v>-1.3090729999999999</v>
      </c>
      <c r="K81">
        <v>-0.35793540000000001</v>
      </c>
      <c r="L81">
        <v>0.58183689999999999</v>
      </c>
      <c r="M81">
        <f>L81/F81</f>
        <v>3.9553834126444592E-4</v>
      </c>
      <c r="N81">
        <v>3.3492950000000001</v>
      </c>
      <c r="O81">
        <f>N81/F81</f>
        <v>2.2768830727396328E-3</v>
      </c>
      <c r="P81" s="83">
        <v>5.6922070000000001E-8</v>
      </c>
    </row>
    <row r="82" spans="1:19" ht="19" customHeight="1">
      <c r="A82" s="83" t="s">
        <v>2822</v>
      </c>
      <c r="B82" s="83">
        <v>1.8447439999999999E-2</v>
      </c>
      <c r="D82">
        <v>49758613</v>
      </c>
      <c r="E82">
        <v>49768420</v>
      </c>
      <c r="F82">
        <v>343</v>
      </c>
      <c r="G82" s="15">
        <v>7.3540750000000002E-2</v>
      </c>
      <c r="H82" s="86">
        <v>11</v>
      </c>
      <c r="I82" s="95">
        <v>6.9334610000000005E-2</v>
      </c>
      <c r="J82" s="85">
        <v>-0.3069095</v>
      </c>
      <c r="K82">
        <v>-0.45291160000000003</v>
      </c>
      <c r="L82">
        <v>1.5267702999999999</v>
      </c>
      <c r="M82">
        <f>L82/F82</f>
        <v>4.4512253644314864E-3</v>
      </c>
      <c r="N82">
        <v>1.4736899999999999</v>
      </c>
      <c r="O82">
        <f>N82/F82</f>
        <v>4.2964723032069968E-3</v>
      </c>
      <c r="P82" s="83">
        <v>1.074118E-7</v>
      </c>
    </row>
    <row r="83" spans="1:19">
      <c r="A83" s="15" t="s">
        <v>2830</v>
      </c>
      <c r="B83" s="83">
        <v>-0.68444499999999997</v>
      </c>
      <c r="D83">
        <v>124462898</v>
      </c>
      <c r="E83">
        <v>124469870</v>
      </c>
      <c r="F83">
        <v>1750</v>
      </c>
      <c r="G83" s="15">
        <v>12.6883058</v>
      </c>
      <c r="H83" s="86">
        <v>1</v>
      </c>
      <c r="I83" s="95">
        <v>1.1026444900000001</v>
      </c>
      <c r="J83" s="85">
        <v>5.2744464999999998</v>
      </c>
      <c r="K83">
        <v>0.39337729999999999</v>
      </c>
      <c r="L83">
        <v>2.2112766000000001</v>
      </c>
      <c r="M83">
        <f>L83/F83</f>
        <v>1.2635866285714286E-3</v>
      </c>
      <c r="N83">
        <v>3.3501750000000001</v>
      </c>
      <c r="O83">
        <f>N83/F83</f>
        <v>1.9143857142857143E-3</v>
      </c>
      <c r="P83" s="83">
        <v>4.7859650000000001E-8</v>
      </c>
    </row>
    <row r="84" spans="1:19">
      <c r="A84" s="15" t="s">
        <v>2831</v>
      </c>
      <c r="B84" s="83">
        <v>1.783962</v>
      </c>
      <c r="D84">
        <v>128551846</v>
      </c>
      <c r="E84">
        <v>128584836</v>
      </c>
      <c r="F84">
        <v>25037</v>
      </c>
      <c r="G84" s="15">
        <v>-2.2154249699999999</v>
      </c>
      <c r="H84" s="86">
        <v>594</v>
      </c>
      <c r="I84" s="95">
        <v>1.6112910000000001E-2</v>
      </c>
      <c r="J84" s="85">
        <v>-0.55476020000000004</v>
      </c>
      <c r="K84">
        <v>2.2045729000000001</v>
      </c>
      <c r="L84">
        <v>19.3117239</v>
      </c>
      <c r="M84">
        <f>L84/F84</f>
        <v>7.7132739146063825E-4</v>
      </c>
      <c r="N84">
        <v>94.856211000000002</v>
      </c>
      <c r="O84">
        <f>N84/F84</f>
        <v>3.7886412509485962E-3</v>
      </c>
      <c r="P84" s="83">
        <v>9.4716030000000002E-8</v>
      </c>
    </row>
    <row r="85" spans="1:19" ht="28">
      <c r="A85" s="83" t="s">
        <v>2832</v>
      </c>
      <c r="B85" s="83">
        <v>24.93253</v>
      </c>
      <c r="C85">
        <f>B85/B3</f>
        <v>8.3475726530065622E-4</v>
      </c>
      <c r="D85">
        <v>181717081</v>
      </c>
      <c r="E85">
        <v>181729733</v>
      </c>
      <c r="F85">
        <v>1267</v>
      </c>
      <c r="G85" s="15">
        <v>-1.9399330100000001</v>
      </c>
      <c r="H85" s="86">
        <v>39</v>
      </c>
      <c r="I85" s="95">
        <v>1.6629959999999999E-2</v>
      </c>
      <c r="J85" s="85">
        <v>-1.869143</v>
      </c>
      <c r="K85">
        <v>-1.1803707999999999</v>
      </c>
      <c r="L85">
        <v>1.3009189999999999</v>
      </c>
      <c r="M85">
        <f>L85/F85</f>
        <v>1.0267711128650356E-3</v>
      </c>
      <c r="N85">
        <v>5.3589079999999996</v>
      </c>
      <c r="O85">
        <f>N85/F85</f>
        <v>4.2296037884767164E-3</v>
      </c>
      <c r="P85" s="83">
        <v>1.057401E-7</v>
      </c>
    </row>
    <row r="86" spans="1:19" ht="28">
      <c r="A86" s="83" t="s">
        <v>2833</v>
      </c>
      <c r="B86" s="83">
        <v>108.3883</v>
      </c>
      <c r="C86">
        <f>B86/B3</f>
        <v>3.6289105397080486E-3</v>
      </c>
      <c r="D86" s="93"/>
      <c r="E86" s="93"/>
      <c r="F86" s="84"/>
      <c r="G86" s="15"/>
      <c r="H86" s="15"/>
      <c r="I86" s="86"/>
      <c r="J86" s="95"/>
      <c r="K86" s="85"/>
      <c r="M86" s="85"/>
      <c r="O86" s="85"/>
    </row>
    <row r="87" spans="1:19">
      <c r="A87" s="46" t="s">
        <v>2834</v>
      </c>
      <c r="B87" s="83">
        <v>9.0722750000000004E-8</v>
      </c>
      <c r="D87" s="93"/>
      <c r="E87" s="93"/>
      <c r="G87" s="15"/>
      <c r="H87" s="15"/>
      <c r="I87" s="86"/>
      <c r="J87" s="95"/>
      <c r="K87" s="85"/>
      <c r="L87" s="85"/>
      <c r="M87" s="85"/>
      <c r="O87" s="85"/>
    </row>
    <row r="88" spans="1:19">
      <c r="A88" s="46" t="s">
        <v>2828</v>
      </c>
      <c r="B88" s="83"/>
      <c r="D88" s="93"/>
      <c r="E88" s="93"/>
      <c r="G88" s="15"/>
      <c r="H88" s="15"/>
      <c r="I88" s="86"/>
      <c r="J88" s="95"/>
      <c r="K88" s="85"/>
      <c r="M88" s="85"/>
      <c r="O88" s="85"/>
    </row>
    <row r="89" spans="1:19" s="127" customFormat="1" ht="14.25" customHeight="1">
      <c r="A89" s="127" t="s">
        <v>2907</v>
      </c>
      <c r="D89" s="132" t="s">
        <v>2836</v>
      </c>
      <c r="E89" s="132"/>
      <c r="F89" s="132"/>
      <c r="H89" s="132"/>
      <c r="I89" s="134"/>
      <c r="N89" s="131"/>
      <c r="O89" s="132"/>
      <c r="P89" s="132"/>
      <c r="Q89" s="136"/>
      <c r="S89" s="135"/>
    </row>
    <row r="90" spans="1:19" ht="16" customHeight="1">
      <c r="A90" s="15" t="s">
        <v>2818</v>
      </c>
      <c r="B90" s="83">
        <v>-2.1003289999999999</v>
      </c>
      <c r="D90" s="93" t="s">
        <v>2819</v>
      </c>
      <c r="E90" s="93"/>
      <c r="F90" t="s">
        <v>2307</v>
      </c>
      <c r="G90" s="15" t="s">
        <v>2818</v>
      </c>
      <c r="H90" s="15" t="s">
        <v>2829</v>
      </c>
      <c r="I90" s="83" t="s">
        <v>2822</v>
      </c>
      <c r="J90" s="15" t="s">
        <v>2830</v>
      </c>
      <c r="K90" s="15" t="s">
        <v>2831</v>
      </c>
      <c r="L90" s="83" t="s">
        <v>2832</v>
      </c>
      <c r="N90" s="83" t="s">
        <v>2833</v>
      </c>
      <c r="P90" s="46" t="s">
        <v>2834</v>
      </c>
      <c r="R90" s="46" t="s">
        <v>2828</v>
      </c>
    </row>
    <row r="91" spans="1:19" ht="16" customHeight="1">
      <c r="A91" s="15" t="s">
        <v>2829</v>
      </c>
      <c r="B91" s="83">
        <v>678</v>
      </c>
      <c r="D91">
        <v>12888513</v>
      </c>
      <c r="E91">
        <v>12921417</v>
      </c>
      <c r="F91">
        <v>1471</v>
      </c>
      <c r="G91">
        <v>-2.0126957999999999</v>
      </c>
      <c r="H91">
        <v>25</v>
      </c>
      <c r="I91">
        <v>1.265874E-2</v>
      </c>
      <c r="J91">
        <v>-0.51466630000000002</v>
      </c>
      <c r="K91">
        <v>0.77992444000000005</v>
      </c>
      <c r="L91">
        <v>0.62999269999999996</v>
      </c>
      <c r="M91">
        <f>L91/F91</f>
        <v>4.282751189666893E-4</v>
      </c>
      <c r="N91">
        <v>3.4453360000000002</v>
      </c>
      <c r="O91">
        <f>N91/F91</f>
        <v>2.3421726716519376E-3</v>
      </c>
      <c r="P91" s="83">
        <v>5.8554310000000002E-8</v>
      </c>
    </row>
    <row r="92" spans="1:19" ht="19" customHeight="1">
      <c r="A92" s="83" t="s">
        <v>2822</v>
      </c>
      <c r="B92" s="83">
        <v>1.979918E-2</v>
      </c>
      <c r="D92">
        <v>49758613</v>
      </c>
      <c r="E92">
        <v>49768420</v>
      </c>
      <c r="F92">
        <v>343</v>
      </c>
      <c r="G92" s="15">
        <v>-0.50410509999999997</v>
      </c>
      <c r="H92" s="86">
        <v>14</v>
      </c>
      <c r="I92" s="95">
        <v>5.3078889999999997E-2</v>
      </c>
      <c r="J92" s="85">
        <v>-0.2816804</v>
      </c>
      <c r="K92">
        <v>-5.2570319999999997E-2</v>
      </c>
      <c r="L92">
        <v>1.4878575000000001</v>
      </c>
      <c r="M92">
        <f>L92/F92</f>
        <v>4.3377769679300293E-3</v>
      </c>
      <c r="N92">
        <v>1.9293880000000001</v>
      </c>
      <c r="O92">
        <f>N92/F92</f>
        <v>5.6250379008746356E-3</v>
      </c>
      <c r="P92" s="83">
        <v>1.40626E-7</v>
      </c>
    </row>
    <row r="93" spans="1:19">
      <c r="A93" s="15" t="s">
        <v>2830</v>
      </c>
      <c r="B93" s="83">
        <v>-0.60910330000000001</v>
      </c>
      <c r="D93">
        <v>124462898</v>
      </c>
      <c r="E93">
        <v>124469870</v>
      </c>
      <c r="F93">
        <v>1750</v>
      </c>
      <c r="G93" s="15">
        <v>14.415774300000001</v>
      </c>
      <c r="H93" s="86">
        <v>1</v>
      </c>
      <c r="I93" s="95">
        <v>1.2509242899999999</v>
      </c>
      <c r="J93" s="85">
        <v>5.9103836999999997</v>
      </c>
      <c r="K93">
        <v>0.39988264000000001</v>
      </c>
      <c r="L93">
        <v>2.5094164999999999</v>
      </c>
      <c r="M93">
        <f>L93/F93</f>
        <v>1.4339522857142856E-3</v>
      </c>
      <c r="N93">
        <v>2.8950390000000001</v>
      </c>
      <c r="O93">
        <f>N93/F93</f>
        <v>1.6543080000000002E-3</v>
      </c>
      <c r="P93" s="83">
        <v>4.1357700000000002E-8</v>
      </c>
    </row>
    <row r="94" spans="1:19">
      <c r="A94" s="15" t="s">
        <v>2831</v>
      </c>
      <c r="B94" s="83">
        <v>1.8425419999999999</v>
      </c>
      <c r="D94">
        <v>128551846</v>
      </c>
      <c r="E94">
        <v>128584836</v>
      </c>
      <c r="F94">
        <v>25037</v>
      </c>
      <c r="G94" s="15">
        <v>-2.2087379999999999</v>
      </c>
      <c r="H94" s="86">
        <v>602</v>
      </c>
      <c r="I94" s="95">
        <v>1.7221569999999999E-2</v>
      </c>
      <c r="J94" s="85">
        <v>-0.6626069</v>
      </c>
      <c r="K94">
        <v>1.8660722300000001</v>
      </c>
      <c r="L94">
        <v>20.9613771</v>
      </c>
      <c r="M94">
        <f>L94/F94</f>
        <v>8.3721600431361587E-4</v>
      </c>
      <c r="N94">
        <v>98.266288000000003</v>
      </c>
      <c r="O94">
        <f>N94/F94</f>
        <v>3.9248427527259653E-3</v>
      </c>
      <c r="P94" s="83">
        <v>9.8121069999999998E-8</v>
      </c>
    </row>
    <row r="95" spans="1:19" ht="28">
      <c r="A95" s="83" t="s">
        <v>2832</v>
      </c>
      <c r="B95" s="83">
        <v>27.106750000000002</v>
      </c>
      <c r="C95">
        <f>B95/B3</f>
        <v>9.0755156019820546E-4</v>
      </c>
      <c r="D95">
        <v>181717081</v>
      </c>
      <c r="E95">
        <v>181729733</v>
      </c>
      <c r="F95">
        <v>1267</v>
      </c>
      <c r="G95" s="15">
        <v>-1.7994791000000001</v>
      </c>
      <c r="H95" s="86">
        <v>36</v>
      </c>
      <c r="I95" s="95">
        <v>2.104903E-2</v>
      </c>
      <c r="J95" s="85">
        <v>-0.42940299999999998</v>
      </c>
      <c r="K95">
        <v>0.85614312000000004</v>
      </c>
      <c r="L95">
        <v>1.518105</v>
      </c>
      <c r="M95">
        <f>L95/F95</f>
        <v>1.19818863456985E-3</v>
      </c>
      <c r="N95">
        <v>5.099145</v>
      </c>
      <c r="O95">
        <f>N95/F95</f>
        <v>4.0245816890292028E-3</v>
      </c>
      <c r="P95" s="83">
        <v>1.006145E-7</v>
      </c>
    </row>
    <row r="96" spans="1:19" ht="28">
      <c r="A96" s="83" t="s">
        <v>2833</v>
      </c>
      <c r="B96" s="83">
        <v>111.6352</v>
      </c>
      <c r="C96">
        <f>B96/B3</f>
        <v>3.7376188563010581E-3</v>
      </c>
      <c r="D96" s="93"/>
      <c r="E96" s="93"/>
      <c r="F96" s="84"/>
      <c r="G96" s="15"/>
      <c r="H96" s="15"/>
      <c r="I96" s="86"/>
      <c r="J96" s="95"/>
      <c r="K96" s="85"/>
      <c r="M96" s="85"/>
      <c r="O96" s="85"/>
    </row>
    <row r="97" spans="1:32">
      <c r="A97" s="46" t="s">
        <v>2834</v>
      </c>
      <c r="B97" s="83">
        <v>9.3440470000000006E-8</v>
      </c>
      <c r="D97" s="93"/>
      <c r="E97" s="93"/>
      <c r="G97" s="15"/>
      <c r="H97" s="15"/>
      <c r="I97" s="86"/>
      <c r="J97" s="95"/>
      <c r="K97" s="85"/>
      <c r="L97" s="85"/>
      <c r="M97" s="85"/>
      <c r="O97" s="85"/>
    </row>
    <row r="98" spans="1:32">
      <c r="A98" s="46" t="s">
        <v>2828</v>
      </c>
      <c r="B98" s="83"/>
      <c r="D98" s="93"/>
      <c r="E98" s="93"/>
      <c r="G98" s="15"/>
      <c r="H98" s="15"/>
      <c r="I98" s="86"/>
      <c r="J98" s="95"/>
      <c r="K98" s="85"/>
      <c r="M98" s="85"/>
      <c r="O98" s="85"/>
    </row>
    <row r="99" spans="1:32" s="81" customFormat="1" ht="15">
      <c r="A99" s="99" t="s">
        <v>2841</v>
      </c>
      <c r="C99" s="123" t="s">
        <v>2847</v>
      </c>
      <c r="G99" s="100"/>
      <c r="H99" s="123" t="s">
        <v>4</v>
      </c>
      <c r="M99" s="123" t="s">
        <v>9</v>
      </c>
      <c r="R99" s="123" t="s">
        <v>15</v>
      </c>
      <c r="S99" s="123"/>
      <c r="T99" s="123"/>
      <c r="U99" s="123"/>
      <c r="W99" s="123" t="s">
        <v>12</v>
      </c>
      <c r="X99" s="123"/>
      <c r="Y99" s="123"/>
      <c r="AB99" s="123" t="s">
        <v>1010</v>
      </c>
    </row>
    <row r="100" spans="1:32" s="102" customFormat="1">
      <c r="A100" s="102" t="s">
        <v>2314</v>
      </c>
      <c r="C100" s="102" t="s">
        <v>2842</v>
      </c>
      <c r="D100" s="102" t="s">
        <v>2843</v>
      </c>
      <c r="E100" s="102" t="s">
        <v>2309</v>
      </c>
      <c r="G100" s="102" t="s">
        <v>2908</v>
      </c>
      <c r="H100" s="102" t="s">
        <v>2842</v>
      </c>
      <c r="I100" s="102" t="s">
        <v>2843</v>
      </c>
      <c r="J100" s="102" t="s">
        <v>2309</v>
      </c>
      <c r="L100" s="102" t="s">
        <v>2908</v>
      </c>
      <c r="M100" s="102" t="s">
        <v>2842</v>
      </c>
      <c r="N100" s="102" t="s">
        <v>2843</v>
      </c>
      <c r="O100" s="102" t="s">
        <v>2309</v>
      </c>
      <c r="Q100" s="102" t="s">
        <v>2908</v>
      </c>
      <c r="R100" s="102" t="s">
        <v>2842</v>
      </c>
      <c r="S100" s="102" t="s">
        <v>2843</v>
      </c>
      <c r="T100" s="102" t="s">
        <v>2309</v>
      </c>
      <c r="V100" s="102" t="s">
        <v>2908</v>
      </c>
      <c r="W100" s="102" t="s">
        <v>2842</v>
      </c>
      <c r="X100" s="102" t="s">
        <v>2843</v>
      </c>
      <c r="Y100" s="102" t="s">
        <v>2309</v>
      </c>
      <c r="AA100" s="102" t="s">
        <v>2908</v>
      </c>
      <c r="AB100" s="102" t="s">
        <v>2842</v>
      </c>
      <c r="AC100" s="102" t="s">
        <v>2843</v>
      </c>
      <c r="AD100" s="102" t="s">
        <v>2309</v>
      </c>
      <c r="AF100" s="102" t="s">
        <v>2908</v>
      </c>
    </row>
    <row r="101" spans="1:32">
      <c r="A101">
        <v>12888513</v>
      </c>
      <c r="B101">
        <v>12921417</v>
      </c>
      <c r="C101">
        <v>1.0515140000000001</v>
      </c>
      <c r="D101">
        <v>0.51603030000000005</v>
      </c>
      <c r="E101">
        <v>1.0515140000000001</v>
      </c>
      <c r="F101">
        <f>E101/F91</f>
        <v>7.1482936777702243E-4</v>
      </c>
      <c r="G101" s="83">
        <v>7.0669999999999999E-4</v>
      </c>
      <c r="H101">
        <v>2.115132</v>
      </c>
      <c r="I101">
        <v>0.38878800000000002</v>
      </c>
      <c r="J101">
        <v>2.115132</v>
      </c>
      <c r="K101">
        <f>J101/F91</f>
        <v>1.4378871515975528E-3</v>
      </c>
      <c r="L101" s="83">
        <v>1.4073E-3</v>
      </c>
      <c r="M101">
        <v>0.8404992</v>
      </c>
      <c r="N101">
        <v>0.53660669999999999</v>
      </c>
      <c r="O101">
        <v>0.8404992</v>
      </c>
      <c r="P101">
        <f>O101/F91</f>
        <v>5.7137946974847038E-4</v>
      </c>
      <c r="Q101" s="83">
        <v>5.0880000000000001E-4</v>
      </c>
      <c r="R101">
        <v>0.62322080000000002</v>
      </c>
      <c r="S101">
        <v>0.51817829999999998</v>
      </c>
      <c r="T101">
        <v>0.62322080000000002</v>
      </c>
      <c r="U101">
        <f>T101/F91</f>
        <v>4.2367151597552687E-4</v>
      </c>
      <c r="V101" s="83">
        <v>3.834E-4</v>
      </c>
      <c r="W101">
        <v>0.58183689999999999</v>
      </c>
      <c r="X101">
        <v>0.47170790000000001</v>
      </c>
      <c r="Y101">
        <v>0.58183689999999999</v>
      </c>
      <c r="Z101">
        <f>Y101/F91</f>
        <v>3.9553834126444592E-4</v>
      </c>
      <c r="AA101" s="83">
        <v>3.545E-4</v>
      </c>
      <c r="AB101">
        <v>0.62999269999999996</v>
      </c>
      <c r="AC101">
        <v>0.51087199999999999</v>
      </c>
      <c r="AD101">
        <v>0.62999269999999996</v>
      </c>
      <c r="AE101">
        <f>AD101/F91</f>
        <v>4.282751189666893E-4</v>
      </c>
      <c r="AF101" s="83">
        <v>3.7780000000000002E-4</v>
      </c>
    </row>
    <row r="102" spans="1:32">
      <c r="A102">
        <v>49758613</v>
      </c>
      <c r="B102">
        <v>49768420</v>
      </c>
      <c r="C102">
        <v>1.503433</v>
      </c>
      <c r="D102">
        <v>0.51086810000000005</v>
      </c>
      <c r="E102">
        <v>1.503433</v>
      </c>
      <c r="F102">
        <f>E102/F92</f>
        <v>4.3831865889212831E-3</v>
      </c>
      <c r="G102" s="83">
        <v>4.3670000000000002E-3</v>
      </c>
      <c r="H102">
        <v>1.500159</v>
      </c>
      <c r="I102">
        <v>0.53693880000000005</v>
      </c>
      <c r="J102">
        <v>1.500159</v>
      </c>
      <c r="K102">
        <f>J102/F92</f>
        <v>4.3736413994169094E-3</v>
      </c>
      <c r="L102" s="83">
        <v>4.3166000000000003E-3</v>
      </c>
      <c r="M102">
        <v>1.4238697</v>
      </c>
      <c r="N102">
        <v>0.46978160000000002</v>
      </c>
      <c r="O102">
        <v>1.4238697</v>
      </c>
      <c r="P102">
        <f>O102/F92</f>
        <v>4.1512236151603496E-3</v>
      </c>
      <c r="Q102" s="83">
        <v>4.0306999999999999E-3</v>
      </c>
      <c r="R102">
        <v>0.94565619999999995</v>
      </c>
      <c r="S102">
        <v>0.316085</v>
      </c>
      <c r="T102">
        <v>0.94565619999999995</v>
      </c>
      <c r="U102">
        <f>T102/F92</f>
        <v>2.7570151603498539E-3</v>
      </c>
      <c r="V102" s="83">
        <v>2.6698999999999998E-3</v>
      </c>
      <c r="W102">
        <v>1.5267702999999999</v>
      </c>
      <c r="X102">
        <v>0.50347920000000002</v>
      </c>
      <c r="Y102">
        <v>1.5267702999999999</v>
      </c>
      <c r="Z102">
        <f>Y102/F92</f>
        <v>4.4512253644314864E-3</v>
      </c>
      <c r="AA102" s="83">
        <v>4.3790000000000001E-3</v>
      </c>
      <c r="AB102">
        <v>1.4878575000000001</v>
      </c>
      <c r="AC102">
        <v>0.50374830000000004</v>
      </c>
      <c r="AD102">
        <v>1.4878575000000001</v>
      </c>
      <c r="AE102">
        <f>AD102/F92</f>
        <v>4.3377769679300293E-3</v>
      </c>
      <c r="AF102" s="83">
        <v>4.2429E-3</v>
      </c>
    </row>
    <row r="103" spans="1:32">
      <c r="A103">
        <v>124462898</v>
      </c>
      <c r="B103">
        <v>124469870</v>
      </c>
      <c r="C103">
        <v>2.6525300000000001</v>
      </c>
      <c r="D103">
        <v>0.75046190000000002</v>
      </c>
      <c r="E103">
        <v>2.651078</v>
      </c>
      <c r="F103">
        <f>E103/F93</f>
        <v>1.5149017142857143E-3</v>
      </c>
      <c r="G103" s="83">
        <v>1.5152E-3</v>
      </c>
      <c r="H103">
        <v>2.6840600000000001</v>
      </c>
      <c r="I103">
        <v>0.7499903</v>
      </c>
      <c r="J103">
        <v>2.6783790000000001</v>
      </c>
      <c r="K103">
        <f>J103/F93</f>
        <v>1.5305022857142858E-3</v>
      </c>
      <c r="L103" s="83">
        <v>1.5318E-3</v>
      </c>
      <c r="M103">
        <v>2.9175178000000002</v>
      </c>
      <c r="N103">
        <v>0.7724162</v>
      </c>
      <c r="O103">
        <v>2.9055019</v>
      </c>
      <c r="P103">
        <f>O103/F93</f>
        <v>1.6602868E-3</v>
      </c>
      <c r="Q103" s="83">
        <v>1.4437E-3</v>
      </c>
      <c r="R103">
        <v>2.5304096</v>
      </c>
      <c r="S103">
        <v>0.73900949999999999</v>
      </c>
      <c r="T103">
        <v>2.5243533</v>
      </c>
      <c r="U103">
        <f>T103/F93</f>
        <v>1.4424876000000001E-3</v>
      </c>
      <c r="V103" s="83">
        <v>1.4437E-3</v>
      </c>
      <c r="W103">
        <v>2.2112766000000001</v>
      </c>
      <c r="X103">
        <v>0.70464859999999996</v>
      </c>
      <c r="Y103">
        <v>2.2063497000000001</v>
      </c>
      <c r="Z103">
        <f>Y103/F93</f>
        <v>1.2607712571428573E-3</v>
      </c>
      <c r="AA103" s="83">
        <v>1.2612999999999999E-3</v>
      </c>
      <c r="AB103">
        <v>2.5094164999999999</v>
      </c>
      <c r="AC103">
        <v>0.72919</v>
      </c>
      <c r="AD103">
        <v>2.5018582999999999</v>
      </c>
      <c r="AE103">
        <f>AD103/F93</f>
        <v>1.4296333142857142E-3</v>
      </c>
      <c r="AF103" s="83">
        <v>1.4311E-3</v>
      </c>
    </row>
    <row r="104" spans="1:32">
      <c r="A104">
        <v>128551846</v>
      </c>
      <c r="B104">
        <v>128584836</v>
      </c>
      <c r="C104">
        <v>24.291488000000001</v>
      </c>
      <c r="D104">
        <v>0.96945959999999998</v>
      </c>
      <c r="E104">
        <v>24.703185999999999</v>
      </c>
      <c r="F104">
        <f>E104/F94</f>
        <v>9.8666717258457477E-4</v>
      </c>
      <c r="G104" s="83">
        <v>9.5410000000000004E-4</v>
      </c>
      <c r="H104">
        <v>32.991667</v>
      </c>
      <c r="I104">
        <v>0.98663699999999999</v>
      </c>
      <c r="J104">
        <v>34.613062999999997</v>
      </c>
      <c r="K104">
        <f>J104/F94</f>
        <v>1.3824764548468265E-3</v>
      </c>
      <c r="L104" s="83">
        <v>1.2541E-3</v>
      </c>
      <c r="M104">
        <v>23.460871600000001</v>
      </c>
      <c r="N104">
        <v>0.95203780000000005</v>
      </c>
      <c r="O104">
        <v>26.419789000000002</v>
      </c>
      <c r="P104">
        <f>O104/F94</f>
        <v>1.0552298198665975E-3</v>
      </c>
      <c r="Q104" s="83">
        <v>8.206E-4</v>
      </c>
      <c r="R104">
        <v>19.1945975</v>
      </c>
      <c r="S104">
        <v>0.93286480000000005</v>
      </c>
      <c r="T104">
        <v>21.067943</v>
      </c>
      <c r="U104">
        <f>T104/F94</f>
        <v>8.4147234093541554E-4</v>
      </c>
      <c r="V104" s="83">
        <v>6.9280000000000003E-4</v>
      </c>
      <c r="W104">
        <v>19.3117239</v>
      </c>
      <c r="X104">
        <v>0.94643219999999995</v>
      </c>
      <c r="Y104">
        <v>21.2480832</v>
      </c>
      <c r="Z104">
        <f>Y104/F94</f>
        <v>8.4866730039541481E-4</v>
      </c>
      <c r="AA104" s="83">
        <v>6.9510000000000004E-4</v>
      </c>
      <c r="AB104">
        <v>20.9613771</v>
      </c>
      <c r="AC104">
        <v>0.9425808</v>
      </c>
      <c r="AD104">
        <v>23.3385386</v>
      </c>
      <c r="AE104">
        <f>AD104/F94</f>
        <v>9.3216194432240286E-4</v>
      </c>
      <c r="AF104" s="83">
        <v>7.4350000000000002E-4</v>
      </c>
    </row>
    <row r="105" spans="1:32">
      <c r="A105">
        <v>181717081</v>
      </c>
      <c r="B105">
        <v>181729733</v>
      </c>
      <c r="C105">
        <v>1.5568010000000001</v>
      </c>
      <c r="D105">
        <v>0.72069780000000006</v>
      </c>
      <c r="E105">
        <v>1.581029</v>
      </c>
      <c r="F105">
        <f>E105/F95</f>
        <v>1.2478524072612471E-3</v>
      </c>
      <c r="G105" s="83">
        <v>1.2099999999999999E-3</v>
      </c>
      <c r="H105">
        <v>2.0935389999999998</v>
      </c>
      <c r="I105">
        <v>0.80240869999999997</v>
      </c>
      <c r="J105">
        <v>2.188485</v>
      </c>
      <c r="K105">
        <f>J105/F95</f>
        <v>1.7272967640094713E-3</v>
      </c>
      <c r="L105" s="83">
        <v>1.5801999999999999E-3</v>
      </c>
      <c r="M105">
        <v>1.5976615000000001</v>
      </c>
      <c r="N105">
        <v>0.70250579999999996</v>
      </c>
      <c r="O105">
        <v>1.7695489</v>
      </c>
      <c r="P105">
        <f>O105/F95</f>
        <v>1.3966447513812155E-3</v>
      </c>
      <c r="Q105" s="83">
        <v>1.1276000000000001E-3</v>
      </c>
      <c r="R105">
        <v>1.3332063000000001</v>
      </c>
      <c r="S105">
        <v>0.62483449999999996</v>
      </c>
      <c r="T105">
        <v>1.4413707</v>
      </c>
      <c r="U105">
        <f>T105/F95</f>
        <v>1.137624861878453E-3</v>
      </c>
      <c r="V105" s="83">
        <v>9.6770000000000005E-4</v>
      </c>
      <c r="W105">
        <v>1.3009189999999999</v>
      </c>
      <c r="X105">
        <v>0.64381189999999999</v>
      </c>
      <c r="Y105">
        <v>1.4131142000000001</v>
      </c>
      <c r="Z105">
        <f>Y105/F95</f>
        <v>1.1153229676400948E-3</v>
      </c>
      <c r="AA105" s="83">
        <v>9.3939999999999996E-4</v>
      </c>
      <c r="AB105">
        <v>1.518105</v>
      </c>
      <c r="AC105">
        <v>0.70441520000000002</v>
      </c>
      <c r="AD105">
        <v>1.6559463999999999</v>
      </c>
      <c r="AE105">
        <f>AD105/F95</f>
        <v>1.3069821625887924E-3</v>
      </c>
      <c r="AF105" s="83">
        <v>1.0912999999999999E-3</v>
      </c>
    </row>
    <row r="106" spans="1:32">
      <c r="A106" t="s">
        <v>2846</v>
      </c>
      <c r="C106" s="83">
        <v>31.055769999999999</v>
      </c>
      <c r="D106" s="83">
        <v>1.000181</v>
      </c>
      <c r="E106" s="83">
        <v>31.510660000000001</v>
      </c>
      <c r="F106">
        <f>E106/B3</f>
        <v>1.0549973215481453E-3</v>
      </c>
      <c r="H106" s="83">
        <v>41.38456</v>
      </c>
      <c r="I106" s="83">
        <v>1.003182</v>
      </c>
      <c r="J106" s="83">
        <v>43.1721</v>
      </c>
      <c r="K106">
        <f>J106/B3</f>
        <v>1.4454298915226999E-3</v>
      </c>
      <c r="L106" s="83">
        <v>1.3269E-3</v>
      </c>
      <c r="M106" s="83">
        <v>30.24042</v>
      </c>
      <c r="N106" s="83">
        <v>1.0054129999999999</v>
      </c>
      <c r="O106" s="83">
        <v>33.50591</v>
      </c>
      <c r="P106">
        <f>O106/B3</f>
        <v>1.1217995848399624E-3</v>
      </c>
      <c r="Q106" s="83">
        <v>9.0450000000000003E-4</v>
      </c>
      <c r="R106" s="83">
        <v>24.627089999999999</v>
      </c>
      <c r="S106" s="83">
        <v>1.0014700000000001</v>
      </c>
      <c r="T106" s="83">
        <v>26.69753</v>
      </c>
      <c r="U106">
        <f>T106/B3</f>
        <v>8.9385060934779701E-4</v>
      </c>
      <c r="V106" s="83">
        <v>7.5600000000000005E-4</v>
      </c>
      <c r="W106" s="83">
        <v>24.93253</v>
      </c>
      <c r="X106" s="83">
        <v>1.002508</v>
      </c>
      <c r="Y106" s="83">
        <v>27.069469999999999</v>
      </c>
      <c r="Z106">
        <f>Y106/B3</f>
        <v>9.0630340163385564E-4</v>
      </c>
      <c r="AA106" s="83">
        <v>7.6420000000000004E-4</v>
      </c>
      <c r="AB106" s="83">
        <v>27.106750000000002</v>
      </c>
      <c r="AC106" s="83">
        <v>1.0037320000000001</v>
      </c>
      <c r="AD106" s="83">
        <v>29.73115</v>
      </c>
      <c r="AE106">
        <f>AD106/B3</f>
        <v>9.9541817329583501E-4</v>
      </c>
      <c r="AF106" s="83">
        <v>8.2070000000000005E-4</v>
      </c>
    </row>
    <row r="107" spans="1:32" s="81" customFormat="1">
      <c r="A107" s="81" t="s">
        <v>2767</v>
      </c>
    </row>
    <row r="108" spans="1:32" s="102" customFormat="1">
      <c r="A108" s="102" t="s">
        <v>2847</v>
      </c>
      <c r="B108" s="102" t="s">
        <v>2768</v>
      </c>
      <c r="C108" s="102" t="s">
        <v>2769</v>
      </c>
      <c r="D108" s="103" t="s">
        <v>2770</v>
      </c>
      <c r="E108" s="102" t="s">
        <v>2771</v>
      </c>
      <c r="F108" s="102" t="s">
        <v>2772</v>
      </c>
      <c r="G108" s="104" t="s">
        <v>2773</v>
      </c>
      <c r="H108" s="102" t="s">
        <v>2774</v>
      </c>
      <c r="I108" s="102" t="s">
        <v>2775</v>
      </c>
      <c r="J108" s="102" t="s">
        <v>2776</v>
      </c>
      <c r="K108" s="102" t="s">
        <v>2777</v>
      </c>
      <c r="L108" s="54" t="s">
        <v>2848</v>
      </c>
      <c r="M108" s="54" t="s">
        <v>2849</v>
      </c>
      <c r="N108" s="54" t="s">
        <v>2850</v>
      </c>
      <c r="O108" s="54" t="s">
        <v>2851</v>
      </c>
      <c r="P108" s="54" t="s">
        <v>2852</v>
      </c>
    </row>
    <row r="109" spans="1:32">
      <c r="B109">
        <v>0.13178210000000001</v>
      </c>
      <c r="C109">
        <v>0.16010550000000001</v>
      </c>
      <c r="D109">
        <v>0.18403220000000001</v>
      </c>
      <c r="E109">
        <v>0.1376878</v>
      </c>
      <c r="F109">
        <v>7.5384439999999997E-2</v>
      </c>
      <c r="G109">
        <v>1.9078109999999999E-2</v>
      </c>
      <c r="H109">
        <v>1.114072E-2</v>
      </c>
      <c r="I109">
        <v>0.12806129999999999</v>
      </c>
      <c r="J109">
        <v>6.8331550000000005E-2</v>
      </c>
      <c r="K109">
        <v>3.3029000000000003E-2</v>
      </c>
      <c r="L109" s="83">
        <v>0.15331539999999999</v>
      </c>
      <c r="M109" s="83">
        <v>6.7720409999999995E-2</v>
      </c>
      <c r="N109" s="83">
        <v>0.11327710000000001</v>
      </c>
      <c r="O109" s="83">
        <v>0.1024673</v>
      </c>
      <c r="P109" s="83">
        <v>7.0767930000000007E-2</v>
      </c>
    </row>
    <row r="110" spans="1:32" s="102" customFormat="1">
      <c r="A110" s="104" t="s">
        <v>2778</v>
      </c>
      <c r="B110" s="102" t="s">
        <v>2768</v>
      </c>
      <c r="C110" s="102" t="s">
        <v>2769</v>
      </c>
      <c r="D110" s="103" t="s">
        <v>2770</v>
      </c>
      <c r="E110" s="102" t="s">
        <v>2771</v>
      </c>
      <c r="F110" s="102" t="s">
        <v>2772</v>
      </c>
      <c r="G110" s="104" t="s">
        <v>2773</v>
      </c>
      <c r="H110" s="102" t="s">
        <v>2774</v>
      </c>
      <c r="I110" s="102" t="s">
        <v>2775</v>
      </c>
      <c r="J110" s="102" t="s">
        <v>2776</v>
      </c>
      <c r="K110" s="102" t="s">
        <v>2777</v>
      </c>
      <c r="L110" s="54" t="s">
        <v>2848</v>
      </c>
      <c r="M110" s="54" t="s">
        <v>2849</v>
      </c>
      <c r="N110" s="54" t="s">
        <v>2850</v>
      </c>
      <c r="O110" s="54" t="s">
        <v>2851</v>
      </c>
      <c r="P110" s="54" t="s">
        <v>2852</v>
      </c>
    </row>
    <row r="111" spans="1:32">
      <c r="A111" t="s">
        <v>2853</v>
      </c>
      <c r="B111">
        <v>9.5882839999999997E-2</v>
      </c>
      <c r="C111">
        <v>0.20110217999999999</v>
      </c>
      <c r="D111">
        <v>8.1129640000000003E-2</v>
      </c>
      <c r="E111">
        <v>0.10321012</v>
      </c>
      <c r="F111">
        <v>5.36315744E-2</v>
      </c>
      <c r="G111">
        <v>1.0144240000000001E-2</v>
      </c>
      <c r="H111">
        <v>8.3367320000000001E-4</v>
      </c>
      <c r="I111">
        <v>0.121993698</v>
      </c>
      <c r="J111">
        <v>7.2196932000000005E-2</v>
      </c>
      <c r="K111">
        <v>1.0123622000000001E-2</v>
      </c>
      <c r="L111" s="83">
        <v>0.1223659</v>
      </c>
      <c r="M111" s="83">
        <v>5.3337870000000003E-2</v>
      </c>
      <c r="N111" s="83">
        <v>0.13531399999999999</v>
      </c>
      <c r="O111" s="83">
        <v>6.1885700000000002E-2</v>
      </c>
      <c r="P111" s="83">
        <v>6.0018809999999999E-2</v>
      </c>
    </row>
    <row r="112" spans="1:32">
      <c r="A112" t="s">
        <v>2897</v>
      </c>
      <c r="B112">
        <v>0.16108564</v>
      </c>
      <c r="C112">
        <v>0.33070994999999997</v>
      </c>
      <c r="D112">
        <v>4.532299E-2</v>
      </c>
      <c r="E112">
        <v>0.11886338</v>
      </c>
      <c r="F112">
        <v>5.0779223800000002E-2</v>
      </c>
      <c r="G112">
        <v>4.1960749999999998E-2</v>
      </c>
      <c r="H112">
        <v>1.719373E-3</v>
      </c>
      <c r="I112">
        <v>0.174132654</v>
      </c>
      <c r="J112">
        <v>7.9774508999999993E-2</v>
      </c>
      <c r="K112">
        <v>2.0049856000000001E-2</v>
      </c>
      <c r="L112" s="83">
        <v>0.16793920000000001</v>
      </c>
      <c r="M112" s="83">
        <v>6.9581820000000003E-2</v>
      </c>
      <c r="N112" s="83">
        <v>0.17817939999999999</v>
      </c>
      <c r="O112" s="83">
        <v>6.8708480000000002E-2</v>
      </c>
      <c r="P112" s="83">
        <v>5.7322640000000001E-2</v>
      </c>
    </row>
    <row r="113" spans="1:16">
      <c r="A113" t="s">
        <v>2898</v>
      </c>
      <c r="B113">
        <v>7.4721999999999997E-2</v>
      </c>
      <c r="C113">
        <v>0.10707065</v>
      </c>
      <c r="D113">
        <v>8.785577E-2</v>
      </c>
      <c r="E113">
        <v>7.1125430000000003E-2</v>
      </c>
      <c r="F113">
        <v>1.8135865399999999E-2</v>
      </c>
      <c r="G113">
        <v>2.039096E-2</v>
      </c>
      <c r="H113">
        <v>4.8900254000000002E-3</v>
      </c>
      <c r="I113">
        <v>5.8223049999999998E-3</v>
      </c>
      <c r="J113">
        <v>2.8948003999999999E-2</v>
      </c>
      <c r="K113">
        <v>2.3574764000000002E-2</v>
      </c>
      <c r="L113" s="83">
        <v>8.5111610000000004E-2</v>
      </c>
      <c r="M113" s="83">
        <v>3.1417029999999999E-2</v>
      </c>
      <c r="N113" s="83">
        <v>4.3213380000000003E-2</v>
      </c>
      <c r="O113" s="83">
        <v>3.6471120000000003E-2</v>
      </c>
      <c r="P113" s="83">
        <v>3.3147009999999998E-2</v>
      </c>
    </row>
    <row r="114" spans="1:16">
      <c r="A114" t="s">
        <v>2899</v>
      </c>
      <c r="B114">
        <v>0.14203445000000001</v>
      </c>
      <c r="C114">
        <v>0.15805962000000001</v>
      </c>
      <c r="D114">
        <v>0.20767021999999999</v>
      </c>
      <c r="E114">
        <v>0.15017407999999999</v>
      </c>
      <c r="F114">
        <v>9.0164299399999995E-2</v>
      </c>
      <c r="G114">
        <v>1.6569250000000001E-2</v>
      </c>
      <c r="H114">
        <v>1.34190725E-2</v>
      </c>
      <c r="I114">
        <v>0.14608912099999999</v>
      </c>
      <c r="J114">
        <v>7.7161911E-2</v>
      </c>
      <c r="K114">
        <v>3.7747771999999999E-2</v>
      </c>
      <c r="L114" s="83">
        <v>0.16472210000000001</v>
      </c>
      <c r="M114" s="83">
        <v>7.5405120000000006E-2</v>
      </c>
      <c r="N114" s="83">
        <v>0.12213549999999999</v>
      </c>
      <c r="O114" s="83">
        <v>0.1169087</v>
      </c>
      <c r="P114" s="83">
        <v>7.9357510000000006E-2</v>
      </c>
    </row>
    <row r="115" spans="1:16">
      <c r="A115" t="s">
        <v>2900</v>
      </c>
      <c r="B115">
        <v>5.7120079999999997E-2</v>
      </c>
      <c r="C115">
        <v>7.2477280000000005E-2</v>
      </c>
      <c r="D115">
        <v>0.12706321000000001</v>
      </c>
      <c r="E115">
        <v>8.2357669999999994E-2</v>
      </c>
      <c r="F115">
        <v>-4.131354E-4</v>
      </c>
      <c r="G115">
        <v>3.105231E-2</v>
      </c>
      <c r="H115">
        <v>4.9053320000000001E-3</v>
      </c>
      <c r="I115">
        <v>2.7795415E-2</v>
      </c>
      <c r="J115">
        <v>5.0496680000000002E-3</v>
      </c>
      <c r="K115">
        <v>8.9124589999999993E-3</v>
      </c>
      <c r="L115" s="83">
        <v>8.4975209999999995E-2</v>
      </c>
      <c r="M115" s="83">
        <v>2.5763899999999999E-2</v>
      </c>
      <c r="N115" s="83">
        <v>2.9631569999999999E-2</v>
      </c>
      <c r="O115" s="83">
        <v>5.5944489999999999E-2</v>
      </c>
      <c r="P115" s="83">
        <v>3.0162399999999999E-2</v>
      </c>
    </row>
    <row r="116" spans="1:16" s="73" customFormat="1">
      <c r="A116" s="105" t="s">
        <v>2863</v>
      </c>
      <c r="D116" s="106"/>
      <c r="E116" s="74"/>
      <c r="G116" s="74"/>
      <c r="I116" s="74"/>
      <c r="N116" s="74"/>
      <c r="O116" s="74"/>
    </row>
    <row r="117" spans="1:16" s="107" customFormat="1">
      <c r="A117" s="107" t="s">
        <v>2795</v>
      </c>
      <c r="C117" s="81" t="s">
        <v>2864</v>
      </c>
      <c r="D117" s="81" t="s">
        <v>2865</v>
      </c>
      <c r="E117" s="107" t="s">
        <v>2866</v>
      </c>
      <c r="F117" s="108" t="s">
        <v>2867</v>
      </c>
      <c r="G117" s="108" t="s">
        <v>2868</v>
      </c>
      <c r="H117" s="108"/>
      <c r="I117" s="108"/>
      <c r="M117" s="108"/>
      <c r="N117" s="108"/>
    </row>
    <row r="118" spans="1:16">
      <c r="A118" s="82" t="s">
        <v>2307</v>
      </c>
      <c r="B118" s="83">
        <f>SUM('chr3'!C118:G118)</f>
        <v>152897</v>
      </c>
      <c r="C118">
        <v>12009</v>
      </c>
      <c r="D118">
        <v>2457</v>
      </c>
      <c r="E118">
        <v>10924</v>
      </c>
      <c r="F118">
        <v>17593</v>
      </c>
      <c r="G118">
        <v>109914</v>
      </c>
      <c r="H118" s="83"/>
      <c r="I118" s="83"/>
      <c r="J118" s="83"/>
      <c r="M118" s="85"/>
      <c r="N118" s="85"/>
    </row>
    <row r="119" spans="1:16">
      <c r="A119" s="82" t="s">
        <v>2806</v>
      </c>
      <c r="B119" s="83">
        <v>6182</v>
      </c>
      <c r="C119" s="83">
        <v>604</v>
      </c>
      <c r="D119" s="83">
        <v>78</v>
      </c>
      <c r="E119" s="83">
        <v>845</v>
      </c>
      <c r="F119" s="83">
        <v>722</v>
      </c>
      <c r="G119" s="83">
        <v>3793</v>
      </c>
      <c r="I119" s="83"/>
      <c r="J119" s="83"/>
      <c r="M119" s="85"/>
      <c r="N119" s="85"/>
    </row>
    <row r="120" spans="1:16">
      <c r="A120" s="82" t="s">
        <v>2807</v>
      </c>
      <c r="B120" s="83">
        <v>43</v>
      </c>
      <c r="C120">
        <v>3</v>
      </c>
      <c r="D120" s="83">
        <v>0</v>
      </c>
      <c r="E120" s="83">
        <v>4</v>
      </c>
      <c r="F120">
        <v>8</v>
      </c>
      <c r="G120">
        <v>26</v>
      </c>
      <c r="M120" s="85"/>
      <c r="N120" s="85"/>
    </row>
    <row r="121" spans="1:16">
      <c r="A121" s="82" t="s">
        <v>2808</v>
      </c>
      <c r="B121" s="83" t="s">
        <v>2874</v>
      </c>
      <c r="C121" s="83">
        <v>1.9900990000000001</v>
      </c>
      <c r="D121" s="83">
        <v>0.90243899999999999</v>
      </c>
      <c r="E121" s="83">
        <v>1.770492</v>
      </c>
      <c r="F121" s="83">
        <v>2.3271890000000002</v>
      </c>
      <c r="G121" s="83">
        <v>2.1295380000000002</v>
      </c>
      <c r="H121" s="83"/>
      <c r="I121" s="83"/>
      <c r="J121" s="83"/>
      <c r="M121" s="85"/>
      <c r="N121" s="85"/>
    </row>
    <row r="122" spans="1:16">
      <c r="A122" s="15" t="s">
        <v>2809</v>
      </c>
      <c r="B122" s="83">
        <v>2044</v>
      </c>
      <c r="C122" s="83">
        <v>224</v>
      </c>
      <c r="D122" s="83">
        <v>28</v>
      </c>
      <c r="E122" s="83">
        <v>428</v>
      </c>
      <c r="F122" s="83">
        <v>141</v>
      </c>
      <c r="G122" s="83">
        <v>1189</v>
      </c>
      <c r="H122" s="83"/>
      <c r="I122" s="83"/>
      <c r="M122" s="85"/>
      <c r="N122" s="85"/>
    </row>
    <row r="123" spans="1:16">
      <c r="A123" s="15" t="s">
        <v>2810</v>
      </c>
      <c r="B123" s="83">
        <v>1.336848E-2</v>
      </c>
      <c r="C123" s="83">
        <v>1.8652680000000001E-2</v>
      </c>
      <c r="D123" s="83">
        <v>1.139601E-2</v>
      </c>
      <c r="E123" s="83">
        <v>3.9179789999999999E-2</v>
      </c>
      <c r="F123" s="83">
        <v>8.014551E-3</v>
      </c>
      <c r="G123" s="83">
        <v>1.081755E-2</v>
      </c>
      <c r="H123" s="83"/>
      <c r="I123" s="83"/>
      <c r="M123" s="85"/>
      <c r="N123" s="85"/>
    </row>
    <row r="124" spans="1:16" s="137" customFormat="1">
      <c r="A124" s="137" t="s">
        <v>2811</v>
      </c>
      <c r="C124" s="127" t="s">
        <v>2864</v>
      </c>
      <c r="D124" s="127" t="s">
        <v>2865</v>
      </c>
      <c r="E124" s="137" t="s">
        <v>2866</v>
      </c>
      <c r="F124" s="138" t="s">
        <v>2867</v>
      </c>
      <c r="G124" s="138" t="s">
        <v>2868</v>
      </c>
      <c r="H124" s="138"/>
      <c r="I124" s="138"/>
      <c r="M124" s="138"/>
      <c r="N124" s="138"/>
    </row>
    <row r="125" spans="1:16">
      <c r="A125" s="82" t="s">
        <v>2806</v>
      </c>
      <c r="B125" s="83">
        <v>4053</v>
      </c>
      <c r="C125" s="83">
        <v>431</v>
      </c>
      <c r="D125" s="83">
        <v>53</v>
      </c>
      <c r="E125" s="83">
        <v>674</v>
      </c>
      <c r="F125" s="83">
        <v>456</v>
      </c>
      <c r="G125" s="83">
        <v>2349</v>
      </c>
      <c r="I125" s="83"/>
      <c r="J125" s="83"/>
      <c r="M125" s="85"/>
      <c r="N125" s="85"/>
    </row>
    <row r="126" spans="1:16">
      <c r="A126" s="82" t="s">
        <v>2807</v>
      </c>
      <c r="B126" s="83">
        <v>19</v>
      </c>
      <c r="C126">
        <v>3</v>
      </c>
      <c r="D126" s="83">
        <v>0</v>
      </c>
      <c r="E126" s="83">
        <v>3</v>
      </c>
      <c r="F126">
        <v>4</v>
      </c>
      <c r="G126">
        <v>9</v>
      </c>
      <c r="M126" s="85"/>
      <c r="N126" s="85"/>
    </row>
    <row r="127" spans="1:16">
      <c r="A127" s="82" t="s">
        <v>2808</v>
      </c>
      <c r="B127" s="83" t="s">
        <v>2874</v>
      </c>
      <c r="C127" s="83">
        <v>1.9121619999999999</v>
      </c>
      <c r="D127" s="83">
        <v>0.96296300000000001</v>
      </c>
      <c r="E127" s="83">
        <v>1.5338350000000001</v>
      </c>
      <c r="F127" s="83">
        <v>2.211268</v>
      </c>
      <c r="G127" s="83">
        <v>2.140374</v>
      </c>
      <c r="H127" s="83"/>
      <c r="I127" s="83"/>
      <c r="J127" s="83"/>
      <c r="M127" s="85"/>
      <c r="N127" s="85"/>
    </row>
    <row r="128" spans="1:16">
      <c r="A128" s="15" t="s">
        <v>2809</v>
      </c>
      <c r="B128" s="83">
        <v>2102</v>
      </c>
      <c r="C128" s="83">
        <v>231</v>
      </c>
      <c r="D128" s="83">
        <v>28</v>
      </c>
      <c r="E128" s="83">
        <v>431</v>
      </c>
      <c r="F128" s="83">
        <v>145</v>
      </c>
      <c r="G128" s="83">
        <v>1232</v>
      </c>
      <c r="H128" s="83"/>
      <c r="I128" s="83"/>
      <c r="M128" s="85"/>
      <c r="N128" s="85"/>
    </row>
    <row r="129" spans="1:14">
      <c r="A129" s="15" t="s">
        <v>2810</v>
      </c>
      <c r="B129" s="83">
        <v>1.3747819999999999E-2</v>
      </c>
      <c r="C129" s="83">
        <v>1.923557E-2</v>
      </c>
      <c r="D129" s="83">
        <v>2.3315850000000002E-3</v>
      </c>
      <c r="E129" s="83">
        <v>3.9454410000000002E-2</v>
      </c>
      <c r="F129" s="83">
        <v>8.2419139999999995E-3</v>
      </c>
      <c r="G129" s="83">
        <v>1.120876E-2</v>
      </c>
      <c r="H129" s="83"/>
      <c r="I129" s="83"/>
      <c r="M129" s="85"/>
      <c r="N129" s="85"/>
    </row>
    <row r="130" spans="1:14" s="137" customFormat="1">
      <c r="A130" s="137" t="s">
        <v>2812</v>
      </c>
      <c r="C130" s="127" t="s">
        <v>2864</v>
      </c>
      <c r="D130" s="127" t="s">
        <v>2865</v>
      </c>
      <c r="E130" s="137" t="s">
        <v>2866</v>
      </c>
      <c r="F130" s="138" t="s">
        <v>2867</v>
      </c>
      <c r="G130" s="138" t="s">
        <v>2868</v>
      </c>
      <c r="H130" s="138"/>
      <c r="I130" s="138"/>
      <c r="M130" s="138"/>
      <c r="N130" s="138"/>
    </row>
    <row r="131" spans="1:14">
      <c r="A131" s="82" t="s">
        <v>2806</v>
      </c>
      <c r="B131" s="83">
        <v>3410</v>
      </c>
      <c r="C131" s="83">
        <v>355</v>
      </c>
      <c r="D131" s="83">
        <v>51</v>
      </c>
      <c r="E131" s="83">
        <v>592</v>
      </c>
      <c r="F131" s="83">
        <v>350</v>
      </c>
      <c r="G131" s="83">
        <v>1996</v>
      </c>
      <c r="I131" s="83"/>
      <c r="J131" s="83"/>
      <c r="M131" s="85"/>
      <c r="N131" s="85"/>
    </row>
    <row r="132" spans="1:14">
      <c r="A132" s="82" t="s">
        <v>2807</v>
      </c>
      <c r="B132" s="83">
        <v>12</v>
      </c>
      <c r="C132">
        <v>0</v>
      </c>
      <c r="D132" s="83">
        <v>0</v>
      </c>
      <c r="E132" s="83">
        <v>2</v>
      </c>
      <c r="F132">
        <v>3</v>
      </c>
      <c r="G132">
        <v>7</v>
      </c>
      <c r="M132" s="85"/>
      <c r="N132" s="85"/>
    </row>
    <row r="133" spans="1:14">
      <c r="A133" s="82" t="s">
        <v>2808</v>
      </c>
      <c r="B133" s="83" t="s">
        <v>2874</v>
      </c>
      <c r="C133" s="83">
        <v>1.7734380000000001</v>
      </c>
      <c r="D133" s="83">
        <v>0.82142859999999995</v>
      </c>
      <c r="E133" s="83">
        <v>1.4462809999999999</v>
      </c>
      <c r="F133" s="83">
        <v>2.3333330000000001</v>
      </c>
      <c r="G133" s="83">
        <v>2.1682540000000001</v>
      </c>
      <c r="H133" s="83"/>
      <c r="I133" s="83"/>
      <c r="J133" s="83"/>
      <c r="M133" s="85"/>
      <c r="N133" s="85"/>
    </row>
    <row r="134" spans="1:14">
      <c r="A134" s="15" t="s">
        <v>2809</v>
      </c>
      <c r="B134" s="83">
        <v>2123</v>
      </c>
      <c r="C134" s="83">
        <v>236</v>
      </c>
      <c r="D134" s="83">
        <v>29</v>
      </c>
      <c r="E134" s="83">
        <v>436</v>
      </c>
      <c r="F134" s="83">
        <v>147</v>
      </c>
      <c r="G134" s="83">
        <v>1240</v>
      </c>
      <c r="H134" s="83"/>
      <c r="I134" s="83"/>
      <c r="M134" s="85"/>
      <c r="N134" s="85"/>
    </row>
    <row r="135" spans="1:14">
      <c r="A135" s="15" t="s">
        <v>2810</v>
      </c>
      <c r="B135" s="83">
        <v>1.3885160000000001E-2</v>
      </c>
      <c r="C135" s="83">
        <v>1.9651930000000001E-2</v>
      </c>
      <c r="D135" s="83">
        <v>2.4148559999999999E-3</v>
      </c>
      <c r="E135" s="83">
        <v>3.9912120000000002E-2</v>
      </c>
      <c r="F135" s="83">
        <v>8.3555959999999999E-3</v>
      </c>
      <c r="G135" s="83">
        <v>1.128155E-2</v>
      </c>
      <c r="H135" s="83"/>
      <c r="I135" s="83"/>
      <c r="M135" s="85"/>
      <c r="N135" s="85"/>
    </row>
    <row r="136" spans="1:14" s="137" customFormat="1">
      <c r="A136" s="137" t="s">
        <v>2813</v>
      </c>
      <c r="C136" s="127" t="s">
        <v>2864</v>
      </c>
      <c r="D136" s="127" t="s">
        <v>2865</v>
      </c>
      <c r="E136" s="137" t="s">
        <v>2866</v>
      </c>
      <c r="F136" s="138" t="s">
        <v>2867</v>
      </c>
      <c r="G136" s="138" t="s">
        <v>2868</v>
      </c>
      <c r="H136" s="138"/>
      <c r="I136" s="138"/>
      <c r="M136" s="138"/>
      <c r="N136" s="138"/>
    </row>
    <row r="137" spans="1:14">
      <c r="A137" s="82" t="s">
        <v>2806</v>
      </c>
      <c r="B137" s="83">
        <v>3542</v>
      </c>
      <c r="C137" s="83">
        <v>361</v>
      </c>
      <c r="D137" s="83">
        <v>44</v>
      </c>
      <c r="E137" s="83">
        <v>627</v>
      </c>
      <c r="F137" s="83">
        <v>361</v>
      </c>
      <c r="G137" s="83">
        <v>2068</v>
      </c>
      <c r="I137" s="83"/>
      <c r="J137" s="83"/>
      <c r="M137" s="85"/>
      <c r="N137" s="85"/>
    </row>
    <row r="138" spans="1:14">
      <c r="A138" s="82" t="s">
        <v>2807</v>
      </c>
      <c r="B138" s="83">
        <v>14</v>
      </c>
      <c r="C138">
        <v>1</v>
      </c>
      <c r="D138" s="83">
        <v>0</v>
      </c>
      <c r="E138" s="83">
        <v>2</v>
      </c>
      <c r="F138">
        <v>4</v>
      </c>
      <c r="G138">
        <v>7</v>
      </c>
      <c r="M138" s="85"/>
      <c r="N138" s="85"/>
    </row>
    <row r="139" spans="1:14">
      <c r="A139" s="82" t="s">
        <v>2808</v>
      </c>
      <c r="B139" s="83" t="s">
        <v>2874</v>
      </c>
      <c r="C139" s="83">
        <v>1.560284</v>
      </c>
      <c r="D139" s="83">
        <v>0.69230769999999997</v>
      </c>
      <c r="E139" s="83">
        <v>1.5591839999999999</v>
      </c>
      <c r="F139" s="83">
        <v>2.223214</v>
      </c>
      <c r="G139" s="83">
        <v>2.1238670000000002</v>
      </c>
      <c r="H139" s="83"/>
      <c r="I139" s="83"/>
      <c r="J139" s="83"/>
      <c r="M139" s="85"/>
      <c r="N139" s="85"/>
    </row>
    <row r="140" spans="1:14">
      <c r="A140" s="15" t="s">
        <v>2809</v>
      </c>
      <c r="B140" s="83">
        <v>2121</v>
      </c>
      <c r="C140" s="83">
        <v>233</v>
      </c>
      <c r="D140" s="83">
        <v>28</v>
      </c>
      <c r="E140" s="83">
        <v>434</v>
      </c>
      <c r="F140" s="83">
        <v>146</v>
      </c>
      <c r="G140" s="83">
        <v>1245</v>
      </c>
      <c r="H140" s="83"/>
      <c r="I140" s="83"/>
      <c r="M140" s="85"/>
      <c r="N140" s="85"/>
    </row>
    <row r="141" spans="1:14">
      <c r="A141" s="15" t="s">
        <v>2810</v>
      </c>
      <c r="B141" s="83">
        <v>1.387208E-2</v>
      </c>
      <c r="C141" s="83">
        <v>1.9402119999999998E-2</v>
      </c>
      <c r="D141" s="83">
        <v>2.3315850000000002E-3</v>
      </c>
      <c r="E141" s="83">
        <v>3.972904E-2</v>
      </c>
      <c r="F141" s="83">
        <v>8.2987549999999997E-3</v>
      </c>
      <c r="G141" s="83">
        <v>1.132704E-2</v>
      </c>
      <c r="H141" s="83"/>
      <c r="I141" s="83"/>
      <c r="M141" s="85"/>
      <c r="N141" s="85"/>
    </row>
    <row r="142" spans="1:14" s="137" customFormat="1">
      <c r="A142" s="137" t="s">
        <v>2814</v>
      </c>
      <c r="C142" s="127" t="s">
        <v>2864</v>
      </c>
      <c r="D142" s="127" t="s">
        <v>2865</v>
      </c>
      <c r="E142" s="137" t="s">
        <v>2866</v>
      </c>
      <c r="F142" s="138" t="s">
        <v>2867</v>
      </c>
      <c r="G142" s="138" t="s">
        <v>2868</v>
      </c>
      <c r="H142" s="138"/>
      <c r="I142" s="138"/>
      <c r="M142" s="138"/>
      <c r="N142" s="138"/>
    </row>
    <row r="143" spans="1:14">
      <c r="A143" s="82" t="s">
        <v>2806</v>
      </c>
      <c r="B143" s="83">
        <v>3315</v>
      </c>
      <c r="C143" s="83">
        <v>345</v>
      </c>
      <c r="D143" s="83">
        <v>46</v>
      </c>
      <c r="E143" s="83">
        <v>582</v>
      </c>
      <c r="F143" s="83">
        <v>347</v>
      </c>
      <c r="G143" s="83">
        <v>1930</v>
      </c>
      <c r="I143" s="83"/>
      <c r="J143" s="83"/>
      <c r="M143" s="85"/>
      <c r="N143" s="85"/>
    </row>
    <row r="144" spans="1:14">
      <c r="A144" s="82" t="s">
        <v>2807</v>
      </c>
      <c r="B144" s="83">
        <v>11</v>
      </c>
      <c r="C144">
        <v>0</v>
      </c>
      <c r="D144" s="83">
        <v>0</v>
      </c>
      <c r="E144" s="83">
        <v>2</v>
      </c>
      <c r="F144">
        <v>3</v>
      </c>
      <c r="G144">
        <v>6</v>
      </c>
      <c r="M144" s="85"/>
      <c r="N144" s="85"/>
    </row>
    <row r="145" spans="1:16">
      <c r="A145" s="82" t="s">
        <v>2808</v>
      </c>
      <c r="B145" s="83" t="s">
        <v>2874</v>
      </c>
      <c r="C145" s="83">
        <v>1.875</v>
      </c>
      <c r="D145" s="83">
        <v>0.70370370000000004</v>
      </c>
      <c r="E145" s="83">
        <v>1.4453780000000001</v>
      </c>
      <c r="F145" s="83">
        <v>2.5773199999999998</v>
      </c>
      <c r="G145" s="83">
        <v>2.2220369999999998</v>
      </c>
      <c r="H145" s="83"/>
      <c r="I145" s="83"/>
      <c r="J145" s="83"/>
      <c r="M145" s="85"/>
      <c r="N145" s="85"/>
    </row>
    <row r="146" spans="1:16">
      <c r="A146" s="15" t="s">
        <v>2809</v>
      </c>
      <c r="B146" s="83">
        <v>2131</v>
      </c>
      <c r="C146" s="83">
        <v>237</v>
      </c>
      <c r="D146" s="83">
        <v>29</v>
      </c>
      <c r="E146" s="83">
        <v>434</v>
      </c>
      <c r="F146" s="83">
        <v>146</v>
      </c>
      <c r="G146" s="83">
        <v>1250</v>
      </c>
      <c r="H146" s="83"/>
      <c r="I146" s="83"/>
      <c r="M146" s="85"/>
      <c r="N146" s="85"/>
    </row>
    <row r="147" spans="1:16">
      <c r="A147" s="15" t="s">
        <v>2810</v>
      </c>
      <c r="B147" s="83">
        <v>1.393749E-2</v>
      </c>
      <c r="C147" s="83">
        <v>1.9735200000000001E-2</v>
      </c>
      <c r="D147" s="83">
        <v>2.4148559999999999E-3</v>
      </c>
      <c r="E147" s="83">
        <v>3.972904E-2</v>
      </c>
      <c r="F147" s="83">
        <v>8.2987549999999997E-3</v>
      </c>
      <c r="G147" s="83">
        <v>1.137253E-2</v>
      </c>
      <c r="H147" s="83"/>
      <c r="I147" s="83"/>
      <c r="M147" s="85"/>
      <c r="N147" s="85"/>
    </row>
    <row r="148" spans="1:16" s="137" customFormat="1">
      <c r="A148" s="137" t="s">
        <v>2815</v>
      </c>
      <c r="C148" s="127" t="s">
        <v>2864</v>
      </c>
      <c r="D148" s="127" t="s">
        <v>2865</v>
      </c>
      <c r="E148" s="137" t="s">
        <v>2866</v>
      </c>
      <c r="F148" s="138" t="s">
        <v>2867</v>
      </c>
      <c r="G148" s="138" t="s">
        <v>2868</v>
      </c>
      <c r="H148" s="138"/>
      <c r="I148" s="138"/>
      <c r="M148" s="138"/>
      <c r="N148" s="138"/>
    </row>
    <row r="149" spans="1:16">
      <c r="A149" s="82" t="s">
        <v>2806</v>
      </c>
      <c r="B149" s="83">
        <v>3240</v>
      </c>
      <c r="C149" s="83">
        <v>347</v>
      </c>
      <c r="D149" s="83">
        <v>41</v>
      </c>
      <c r="E149" s="83">
        <v>602</v>
      </c>
      <c r="F149" s="83">
        <v>342</v>
      </c>
      <c r="G149" s="83">
        <v>1844</v>
      </c>
      <c r="I149" s="83"/>
      <c r="J149" s="83"/>
      <c r="M149" s="85"/>
      <c r="N149" s="85"/>
    </row>
    <row r="150" spans="1:16">
      <c r="A150" s="82" t="s">
        <v>2807</v>
      </c>
      <c r="B150" s="83">
        <v>12</v>
      </c>
      <c r="C150">
        <v>0</v>
      </c>
      <c r="D150" s="83">
        <v>0</v>
      </c>
      <c r="E150" s="83">
        <v>3</v>
      </c>
      <c r="F150">
        <v>2</v>
      </c>
      <c r="G150">
        <v>6</v>
      </c>
      <c r="M150" s="85"/>
      <c r="N150" s="85"/>
    </row>
    <row r="151" spans="1:16">
      <c r="A151" s="82" t="s">
        <v>2808</v>
      </c>
      <c r="B151" s="83" t="s">
        <v>2874</v>
      </c>
      <c r="C151" s="83">
        <v>1.891667</v>
      </c>
      <c r="D151" s="83">
        <v>0.51851849999999999</v>
      </c>
      <c r="E151" s="83">
        <v>1.4672130000000001</v>
      </c>
      <c r="F151" s="83">
        <v>2.2264149999999998</v>
      </c>
      <c r="G151" s="83">
        <v>2.269504</v>
      </c>
      <c r="H151" s="83"/>
      <c r="I151" s="83"/>
      <c r="J151" s="83"/>
      <c r="M151" s="85"/>
      <c r="N151" s="85"/>
    </row>
    <row r="152" spans="1:16">
      <c r="A152" s="15" t="s">
        <v>2809</v>
      </c>
      <c r="B152" s="83">
        <v>2171</v>
      </c>
      <c r="C152" s="83">
        <v>239</v>
      </c>
      <c r="D152" s="83">
        <v>29</v>
      </c>
      <c r="E152" s="83">
        <v>434</v>
      </c>
      <c r="F152" s="83">
        <v>148</v>
      </c>
      <c r="G152" s="83">
        <v>1282</v>
      </c>
      <c r="H152" s="83"/>
      <c r="I152" s="83"/>
      <c r="M152" s="85"/>
      <c r="N152" s="85"/>
    </row>
    <row r="153" spans="1:16">
      <c r="A153" s="15" t="s">
        <v>2810</v>
      </c>
      <c r="B153" s="83">
        <v>1.4199099999999999E-2</v>
      </c>
      <c r="C153" s="83">
        <v>1.9901740000000001E-2</v>
      </c>
      <c r="D153" s="83">
        <v>2.4148559999999999E-3</v>
      </c>
      <c r="E153" s="83">
        <v>3.972904E-2</v>
      </c>
      <c r="F153" s="83">
        <v>8.412437E-3</v>
      </c>
      <c r="G153" s="83">
        <v>1.1663659999999999E-2</v>
      </c>
      <c r="H153" s="83"/>
      <c r="I153" s="83"/>
      <c r="M153" s="85"/>
      <c r="N153" s="85"/>
    </row>
    <row r="154" spans="1:16" s="100" customFormat="1">
      <c r="A154" s="111" t="s">
        <v>2875</v>
      </c>
      <c r="D154" s="101" t="s">
        <v>4</v>
      </c>
      <c r="E154" s="101"/>
      <c r="F154" s="101" t="s">
        <v>9</v>
      </c>
      <c r="H154" s="101" t="s">
        <v>15</v>
      </c>
      <c r="I154" s="101"/>
      <c r="J154" s="101" t="s">
        <v>12</v>
      </c>
      <c r="K154" s="101"/>
      <c r="L154" s="101" t="s">
        <v>1010</v>
      </c>
      <c r="N154" s="101"/>
      <c r="O154" s="101"/>
    </row>
    <row r="155" spans="1:16">
      <c r="A155" s="93" t="s">
        <v>2876</v>
      </c>
      <c r="B155" s="83">
        <v>86.15804</v>
      </c>
      <c r="C155">
        <f>B155/B3</f>
        <v>2.8846270255792152E-3</v>
      </c>
      <c r="D155" s="83">
        <v>121.64</v>
      </c>
      <c r="E155">
        <f>D155/B3</f>
        <v>4.0725860452658367E-3</v>
      </c>
      <c r="F155" s="83">
        <v>87.522880000000001</v>
      </c>
      <c r="G155" s="112">
        <f>F155/B3</f>
        <v>2.9303227534485067E-3</v>
      </c>
      <c r="H155" s="83">
        <v>74.118219999999994</v>
      </c>
      <c r="I155">
        <f>H155/B3</f>
        <v>2.4815260479442878E-3</v>
      </c>
      <c r="J155" s="83">
        <v>68.699449999999999</v>
      </c>
      <c r="K155">
        <f>J155/B3</f>
        <v>2.3001021159769651E-3</v>
      </c>
      <c r="L155" s="83">
        <v>79.237099999999998</v>
      </c>
      <c r="M155" s="112">
        <f>L155/B3</f>
        <v>2.6529094683273068E-3</v>
      </c>
      <c r="P155" s="93"/>
    </row>
    <row r="156" spans="1:16">
      <c r="A156" s="93" t="s">
        <v>2877</v>
      </c>
      <c r="B156" s="83">
        <v>1.0008840000000001</v>
      </c>
      <c r="D156" s="83">
        <v>1.0034620000000001</v>
      </c>
      <c r="F156" s="83">
        <v>1.006284</v>
      </c>
      <c r="G156" s="93"/>
      <c r="H156" s="83">
        <v>1.00397</v>
      </c>
      <c r="J156" s="83">
        <v>1.004084</v>
      </c>
      <c r="L156" s="83">
        <v>1.005028</v>
      </c>
      <c r="M156" s="93"/>
      <c r="P156" s="93"/>
    </row>
    <row r="157" spans="1:16">
      <c r="A157" s="93" t="s">
        <v>2309</v>
      </c>
      <c r="B157" s="83">
        <v>88.088970000000003</v>
      </c>
      <c r="C157">
        <f>B157/B3</f>
        <v>2.9492758135797512E-3</v>
      </c>
      <c r="D157" s="93">
        <v>129.2379</v>
      </c>
      <c r="E157">
        <f>D157/B3</f>
        <v>4.3269686621132987E-3</v>
      </c>
      <c r="F157" s="83">
        <v>101.3737</v>
      </c>
      <c r="G157" s="112">
        <f>F157/B3</f>
        <v>3.3940571849471004E-3</v>
      </c>
      <c r="H157" s="83">
        <v>82.877189999999999</v>
      </c>
      <c r="I157">
        <f>H157/B3</f>
        <v>2.7747820409803133E-3</v>
      </c>
      <c r="J157" s="83">
        <v>77.719750000000005</v>
      </c>
      <c r="K157">
        <f>J157/B3</f>
        <v>2.602107606803268E-3</v>
      </c>
      <c r="L157" s="83">
        <v>90.304209999999998</v>
      </c>
      <c r="M157" s="112">
        <f>L157/B3</f>
        <v>3.0234434846658632E-3</v>
      </c>
      <c r="P157" s="93"/>
    </row>
    <row r="158" spans="1:16">
      <c r="A158" s="93" t="s">
        <v>2845</v>
      </c>
      <c r="B158" s="83">
        <v>5.5110000000000001E-4</v>
      </c>
      <c r="D158" s="83">
        <v>7.4719999999999995E-4</v>
      </c>
      <c r="F158" s="83">
        <v>4.8270000000000002E-4</v>
      </c>
      <c r="G158" s="93"/>
      <c r="H158" s="83">
        <v>4.28E-4</v>
      </c>
      <c r="J158" s="93"/>
      <c r="M158" s="93"/>
      <c r="P158" s="93"/>
    </row>
    <row r="159" spans="1:16" s="81" customFormat="1">
      <c r="A159" s="79" t="s">
        <v>2878</v>
      </c>
      <c r="D159" s="101" t="s">
        <v>4</v>
      </c>
      <c r="E159" s="101"/>
      <c r="F159" s="101" t="s">
        <v>9</v>
      </c>
      <c r="G159" s="100"/>
      <c r="H159" s="101" t="s">
        <v>15</v>
      </c>
      <c r="I159" s="101"/>
      <c r="J159" s="101" t="s">
        <v>12</v>
      </c>
      <c r="K159" s="101"/>
      <c r="L159" s="101" t="s">
        <v>1010</v>
      </c>
      <c r="M159" s="100"/>
      <c r="N159" s="101"/>
      <c r="O159" s="101"/>
      <c r="P159" s="100"/>
    </row>
    <row r="160" spans="1:16">
      <c r="A160" s="15" t="s">
        <v>2818</v>
      </c>
      <c r="B160" s="83">
        <v>-2.398682</v>
      </c>
      <c r="C160" s="85"/>
      <c r="D160" s="83">
        <v>-2.1993520000000002</v>
      </c>
      <c r="E160" s="85"/>
      <c r="F160" s="83">
        <v>-2.4300350000000002</v>
      </c>
      <c r="G160" s="15"/>
      <c r="H160" s="83">
        <v>-2.4491170000000002</v>
      </c>
      <c r="I160" s="85"/>
      <c r="J160" s="83">
        <v>-2.4615339999999999</v>
      </c>
      <c r="L160" s="83">
        <v>-2.413637</v>
      </c>
      <c r="M160" s="15"/>
      <c r="N160" s="85"/>
      <c r="O160" s="85"/>
      <c r="P160" s="15"/>
    </row>
    <row r="161" spans="1:16">
      <c r="A161" s="15" t="s">
        <v>2829</v>
      </c>
      <c r="B161" s="83">
        <v>5614</v>
      </c>
      <c r="C161" s="113"/>
      <c r="D161" s="83">
        <v>3729</v>
      </c>
      <c r="E161" s="85"/>
      <c r="F161" s="83">
        <v>3184</v>
      </c>
      <c r="G161" s="15"/>
      <c r="H161" s="83">
        <v>3295</v>
      </c>
      <c r="I161" s="85"/>
      <c r="J161" s="83">
        <v>3102</v>
      </c>
      <c r="L161" s="83">
        <v>3033</v>
      </c>
      <c r="M161" s="15"/>
      <c r="N161" s="85"/>
      <c r="O161" s="85"/>
      <c r="P161" s="15"/>
    </row>
    <row r="162" spans="1:16">
      <c r="A162" s="83" t="s">
        <v>2822</v>
      </c>
      <c r="B162" s="83">
        <v>7.5989079999999997E-3</v>
      </c>
      <c r="C162" s="113"/>
      <c r="D162" s="83">
        <v>1.6154180000000001E-2</v>
      </c>
      <c r="E162" s="85"/>
      <c r="F162" s="83">
        <v>1.348655E-2</v>
      </c>
      <c r="G162" s="15"/>
      <c r="H162" s="83">
        <v>1.105826E-2</v>
      </c>
      <c r="I162" s="85"/>
      <c r="J162" s="83">
        <v>1.090028E-2</v>
      </c>
      <c r="L162" s="83">
        <v>1.286345E-2</v>
      </c>
      <c r="M162" s="15"/>
      <c r="N162" s="85"/>
      <c r="O162" s="85"/>
      <c r="P162" s="15"/>
    </row>
    <row r="163" spans="1:16">
      <c r="A163" s="15" t="s">
        <v>2830</v>
      </c>
      <c r="B163" s="83">
        <v>-5.5889519999999999</v>
      </c>
      <c r="C163" s="113"/>
      <c r="D163" s="83">
        <v>-2.1229840000000002</v>
      </c>
      <c r="E163" s="85"/>
      <c r="F163" s="83">
        <v>-1.757436</v>
      </c>
      <c r="G163" s="15"/>
      <c r="H163" s="83">
        <v>-2.2948019999999998</v>
      </c>
      <c r="I163" s="85"/>
      <c r="J163" s="83">
        <v>-2.0964140000000002</v>
      </c>
      <c r="L163" s="83">
        <v>-1.7413689999999999</v>
      </c>
      <c r="M163" s="15"/>
      <c r="N163" s="85"/>
      <c r="O163" s="85"/>
      <c r="P163" s="15"/>
    </row>
    <row r="164" spans="1:16">
      <c r="A164" s="15" t="s">
        <v>2831</v>
      </c>
      <c r="B164" s="83">
        <v>-11.469099999999999</v>
      </c>
      <c r="C164" s="113"/>
      <c r="D164" s="83">
        <v>-1.3516010000000001</v>
      </c>
      <c r="E164" s="85"/>
      <c r="F164" s="83">
        <v>-0.1751337</v>
      </c>
      <c r="G164" s="15"/>
      <c r="H164" s="83">
        <v>-1.3354919999999999</v>
      </c>
      <c r="I164" s="85"/>
      <c r="J164" s="83">
        <v>-0.83837229999999996</v>
      </c>
      <c r="L164" s="83">
        <v>-0.1149855</v>
      </c>
      <c r="M164" s="15"/>
      <c r="N164" s="85"/>
      <c r="O164" s="85"/>
      <c r="P164" s="15"/>
    </row>
    <row r="165" spans="1:16" ht="28">
      <c r="A165" s="83" t="s">
        <v>2832</v>
      </c>
      <c r="B165" s="83">
        <v>86.15804</v>
      </c>
      <c r="C165" s="113">
        <f>B165/B3</f>
        <v>2.8846270255792152E-3</v>
      </c>
      <c r="D165" s="83">
        <v>121.64</v>
      </c>
      <c r="E165" s="85">
        <f>D165/B3</f>
        <v>4.0725860452658367E-3</v>
      </c>
      <c r="F165" s="83">
        <v>87.522880000000001</v>
      </c>
      <c r="G165" s="15">
        <f>F165/B3</f>
        <v>2.9303227534485067E-3</v>
      </c>
      <c r="H165" s="83">
        <v>74.118219999999994</v>
      </c>
      <c r="I165" s="85">
        <f>H165/B3</f>
        <v>2.4815260479442878E-3</v>
      </c>
      <c r="J165" s="83">
        <v>68.699449999999999</v>
      </c>
      <c r="K165">
        <f>J165/B3</f>
        <v>2.3001021159769651E-3</v>
      </c>
      <c r="L165" s="83">
        <v>79.237099999999998</v>
      </c>
      <c r="M165" s="15">
        <f>L165/B3</f>
        <v>2.6529094683273068E-3</v>
      </c>
      <c r="N165" s="85"/>
      <c r="O165" s="85"/>
      <c r="P165" s="15"/>
    </row>
    <row r="166" spans="1:16" ht="28">
      <c r="A166" s="83" t="s">
        <v>2833</v>
      </c>
      <c r="B166" s="83">
        <v>687.3306</v>
      </c>
      <c r="C166" s="113">
        <f>B166/B3</f>
        <v>2.301227400562475E-2</v>
      </c>
      <c r="D166" s="83">
        <v>531.23680000000002</v>
      </c>
      <c r="E166" s="85">
        <f>D166/B3</f>
        <v>1.778615240391054E-2</v>
      </c>
      <c r="F166" s="83">
        <v>484.96609999999998</v>
      </c>
      <c r="G166" s="83">
        <f>F166/B3</f>
        <v>1.6236979375920717E-2</v>
      </c>
      <c r="H166" s="83">
        <v>472.75170000000003</v>
      </c>
      <c r="I166" s="85">
        <f>H166/B3</f>
        <v>1.5828033346725594E-2</v>
      </c>
      <c r="J166" s="83">
        <v>444.12430000000001</v>
      </c>
      <c r="K166">
        <f>J166/B3</f>
        <v>1.4869569438864336E-2</v>
      </c>
      <c r="L166" s="83">
        <v>446.52539999999999</v>
      </c>
      <c r="M166" s="83">
        <f>L166/B3</f>
        <v>1.4949959823222177E-2</v>
      </c>
      <c r="N166" s="85"/>
      <c r="O166" s="85"/>
      <c r="P166" s="83"/>
    </row>
    <row r="167" spans="1:16">
      <c r="A167" s="46" t="s">
        <v>2834</v>
      </c>
      <c r="B167" s="83">
        <v>1.123846E-7</v>
      </c>
      <c r="C167" s="113"/>
      <c r="D167" s="83">
        <v>8.6861880000000002E-8</v>
      </c>
      <c r="E167" s="85"/>
      <c r="F167" s="83">
        <v>7.9296210000000005E-8</v>
      </c>
      <c r="G167" s="83"/>
      <c r="H167" s="83">
        <v>7.7299060000000002E-8</v>
      </c>
      <c r="I167" s="85"/>
      <c r="J167" s="83">
        <v>7.2618219999999999E-8</v>
      </c>
      <c r="L167" s="83">
        <v>7.301082E-8</v>
      </c>
      <c r="M167" s="83"/>
      <c r="N167" s="85"/>
      <c r="O167" s="85"/>
      <c r="P167" s="83"/>
    </row>
    <row r="168" spans="1:16">
      <c r="A168" s="46" t="s">
        <v>2828</v>
      </c>
      <c r="B168" s="83"/>
      <c r="C168" s="113"/>
      <c r="D168" s="83"/>
      <c r="E168" s="85"/>
      <c r="G168" s="83"/>
      <c r="I168" s="85"/>
      <c r="J168" s="83"/>
      <c r="M168" s="83"/>
      <c r="N168" s="85"/>
      <c r="O168" s="85"/>
      <c r="P168" s="83"/>
    </row>
    <row r="169" spans="1:16" s="81" customFormat="1">
      <c r="A169" s="78" t="s">
        <v>2903</v>
      </c>
      <c r="B169" s="79"/>
      <c r="C169" s="92"/>
      <c r="D169" s="80"/>
      <c r="E169" s="79" t="s">
        <v>2817</v>
      </c>
      <c r="F169" s="79"/>
      <c r="H169" s="79"/>
      <c r="J169" s="79"/>
      <c r="N169" s="79"/>
      <c r="O169" s="79"/>
    </row>
    <row r="170" spans="1:16">
      <c r="A170" t="s">
        <v>2881</v>
      </c>
      <c r="B170" s="85"/>
      <c r="C170" s="113"/>
      <c r="D170" s="93"/>
      <c r="E170" s="85" t="s">
        <v>2778</v>
      </c>
      <c r="F170" t="s">
        <v>2782</v>
      </c>
      <c r="G170" s="85" t="s">
        <v>2783</v>
      </c>
      <c r="H170" t="s">
        <v>2784</v>
      </c>
      <c r="I170" s="85" t="s">
        <v>2785</v>
      </c>
      <c r="J170" t="s">
        <v>2786</v>
      </c>
      <c r="K170" t="s">
        <v>2787</v>
      </c>
      <c r="L170" t="s">
        <v>2788</v>
      </c>
      <c r="M170" t="s">
        <v>2791</v>
      </c>
      <c r="N170" s="85"/>
      <c r="O170" s="85"/>
    </row>
    <row r="171" spans="1:16">
      <c r="A171" t="s">
        <v>2883</v>
      </c>
      <c r="B171" s="85"/>
      <c r="C171" s="113"/>
      <c r="D171" s="93"/>
      <c r="E171">
        <v>1</v>
      </c>
      <c r="F171" s="83">
        <v>57</v>
      </c>
      <c r="G171" s="83">
        <v>604</v>
      </c>
      <c r="H171">
        <v>6</v>
      </c>
      <c r="I171" s="83">
        <v>224</v>
      </c>
      <c r="J171">
        <f t="shared" ref="J171:J176" si="0">(F171/G171)/(H171/I171)</f>
        <v>3.5231788079470201</v>
      </c>
      <c r="K171">
        <f t="shared" ref="K171:K176" si="1">1-J171</f>
        <v>-2.5231788079470201</v>
      </c>
      <c r="L171" s="83">
        <v>9.3940000000000001</v>
      </c>
      <c r="M171" s="115">
        <v>3.9979999999999998E-3</v>
      </c>
      <c r="N171" s="85"/>
      <c r="O171" s="85"/>
    </row>
    <row r="172" spans="1:16">
      <c r="B172" s="85"/>
      <c r="E172">
        <v>2</v>
      </c>
      <c r="F172" s="83">
        <v>25</v>
      </c>
      <c r="G172" s="83">
        <v>78</v>
      </c>
      <c r="H172" s="83">
        <v>6</v>
      </c>
      <c r="I172" s="83">
        <v>28</v>
      </c>
      <c r="J172">
        <f t="shared" si="0"/>
        <v>1.495726495726496</v>
      </c>
      <c r="K172">
        <f t="shared" si="1"/>
        <v>-0.49572649572649596</v>
      </c>
      <c r="L172" s="83">
        <v>39.543999999999997</v>
      </c>
      <c r="M172" s="115">
        <v>4.9980000000000001E-4</v>
      </c>
    </row>
    <row r="173" spans="1:16">
      <c r="A173" t="s">
        <v>2884</v>
      </c>
      <c r="B173" s="85"/>
      <c r="E173">
        <v>3</v>
      </c>
      <c r="F173" s="83">
        <v>44</v>
      </c>
      <c r="G173" s="83">
        <v>845</v>
      </c>
      <c r="H173" s="83">
        <v>1</v>
      </c>
      <c r="I173" s="83">
        <v>428</v>
      </c>
      <c r="J173">
        <f t="shared" si="0"/>
        <v>22.286390532544381</v>
      </c>
      <c r="K173">
        <f t="shared" si="1"/>
        <v>-21.286390532544381</v>
      </c>
      <c r="L173" s="83">
        <v>9.4006000000000007</v>
      </c>
      <c r="M173" s="115">
        <v>3.9979999999999998E-3</v>
      </c>
    </row>
    <row r="174" spans="1:16">
      <c r="A174" t="s">
        <v>2885</v>
      </c>
      <c r="B174" s="85"/>
      <c r="E174">
        <v>4</v>
      </c>
      <c r="F174" s="83">
        <v>1215</v>
      </c>
      <c r="G174" s="83">
        <v>722</v>
      </c>
      <c r="H174" s="83">
        <v>432</v>
      </c>
      <c r="I174" s="83">
        <v>141</v>
      </c>
      <c r="J174">
        <f t="shared" si="0"/>
        <v>0.54925554016620504</v>
      </c>
      <c r="K174">
        <f t="shared" si="1"/>
        <v>0.45074445983379496</v>
      </c>
      <c r="L174" s="83">
        <v>31.448</v>
      </c>
      <c r="M174" s="83">
        <v>4.9980000000000001E-4</v>
      </c>
    </row>
    <row r="175" spans="1:16">
      <c r="B175" s="85"/>
      <c r="E175">
        <v>5</v>
      </c>
      <c r="F175" s="83">
        <v>66</v>
      </c>
      <c r="G175" s="83">
        <v>3793</v>
      </c>
      <c r="H175" s="83">
        <v>24</v>
      </c>
      <c r="I175" s="83">
        <v>1189</v>
      </c>
      <c r="J175">
        <f t="shared" si="0"/>
        <v>0.86204851041392028</v>
      </c>
      <c r="K175">
        <f t="shared" si="1"/>
        <v>0.13795148958607972</v>
      </c>
      <c r="L175" s="83">
        <v>0.38109999999999999</v>
      </c>
      <c r="M175" s="83">
        <v>0.6462</v>
      </c>
    </row>
    <row r="176" spans="1:16">
      <c r="A176" t="s">
        <v>2886</v>
      </c>
      <c r="B176" s="85"/>
      <c r="E176" t="s">
        <v>2847</v>
      </c>
      <c r="F176" s="83">
        <v>1407</v>
      </c>
      <c r="G176" s="83">
        <v>6182</v>
      </c>
      <c r="H176" s="83">
        <v>469</v>
      </c>
      <c r="I176" s="83">
        <v>2044</v>
      </c>
      <c r="J176">
        <f t="shared" si="0"/>
        <v>0.99191200258815915</v>
      </c>
      <c r="K176">
        <f t="shared" si="1"/>
        <v>8.0879974118408526E-3</v>
      </c>
      <c r="L176" s="83">
        <v>1.8874999999999999E-2</v>
      </c>
      <c r="M176" s="83">
        <v>0.90800000000000003</v>
      </c>
    </row>
    <row r="177" spans="1:13">
      <c r="A177" t="s">
        <v>2887</v>
      </c>
      <c r="B177" s="85"/>
      <c r="F177" s="83"/>
      <c r="M177" s="139"/>
    </row>
    <row r="178" spans="1:13" s="127" customFormat="1">
      <c r="A178" s="127" t="s">
        <v>2888</v>
      </c>
    </row>
    <row r="179" spans="1:13">
      <c r="A179" s="85" t="s">
        <v>2778</v>
      </c>
      <c r="B179" t="s">
        <v>2782</v>
      </c>
      <c r="C179" s="85" t="s">
        <v>2783</v>
      </c>
      <c r="D179" t="s">
        <v>2784</v>
      </c>
      <c r="E179" s="85" t="s">
        <v>2785</v>
      </c>
      <c r="F179" t="s">
        <v>2786</v>
      </c>
      <c r="G179" t="s">
        <v>2787</v>
      </c>
      <c r="H179" t="s">
        <v>2788</v>
      </c>
      <c r="I179" t="s">
        <v>2791</v>
      </c>
    </row>
    <row r="180" spans="1:13">
      <c r="A180">
        <v>1</v>
      </c>
      <c r="B180" s="83">
        <v>40</v>
      </c>
      <c r="C180" s="83">
        <v>431</v>
      </c>
      <c r="D180">
        <v>6</v>
      </c>
      <c r="E180" s="83">
        <v>231</v>
      </c>
      <c r="F180">
        <f t="shared" ref="F180:F185" si="2">(B180/C180)/(D180/E180)</f>
        <v>3.5730858468677491</v>
      </c>
      <c r="G180">
        <f t="shared" ref="G180:G185" si="3">1-F180</f>
        <v>-2.5730858468677491</v>
      </c>
      <c r="H180" s="83">
        <v>9.2218</v>
      </c>
      <c r="I180" s="115">
        <v>3.9979999999999998E-3</v>
      </c>
    </row>
    <row r="181" spans="1:13">
      <c r="A181">
        <v>2</v>
      </c>
      <c r="B181" s="83">
        <v>14</v>
      </c>
      <c r="C181" s="83">
        <v>53</v>
      </c>
      <c r="D181" s="83">
        <v>6</v>
      </c>
      <c r="E181" s="83">
        <v>28</v>
      </c>
      <c r="F181">
        <f t="shared" si="2"/>
        <v>1.2327044025157232</v>
      </c>
      <c r="G181">
        <f t="shared" si="3"/>
        <v>-0.23270440251572322</v>
      </c>
      <c r="H181" s="83">
        <v>0.14987</v>
      </c>
      <c r="I181" s="83">
        <v>0.78459999999999996</v>
      </c>
    </row>
    <row r="182" spans="1:13">
      <c r="A182">
        <v>3</v>
      </c>
      <c r="B182">
        <v>25</v>
      </c>
      <c r="C182" s="83">
        <v>674</v>
      </c>
      <c r="D182" s="83">
        <v>1</v>
      </c>
      <c r="E182" s="83">
        <v>431</v>
      </c>
      <c r="F182">
        <f t="shared" si="2"/>
        <v>15.986646884272997</v>
      </c>
      <c r="G182">
        <f t="shared" si="3"/>
        <v>-14.986646884272997</v>
      </c>
      <c r="H182" s="83">
        <v>13.301</v>
      </c>
      <c r="I182" s="115">
        <v>1.4989999999999999E-3</v>
      </c>
    </row>
    <row r="183" spans="1:13">
      <c r="A183">
        <v>4</v>
      </c>
      <c r="B183" s="83">
        <v>848</v>
      </c>
      <c r="C183" s="83">
        <v>456</v>
      </c>
      <c r="D183" s="83">
        <v>445</v>
      </c>
      <c r="E183" s="83">
        <v>145</v>
      </c>
      <c r="F183">
        <f t="shared" si="2"/>
        <v>0.60595308495958999</v>
      </c>
      <c r="G183">
        <f t="shared" si="3"/>
        <v>0.39404691504041001</v>
      </c>
      <c r="H183" s="83">
        <v>20.254999999999999</v>
      </c>
      <c r="I183" s="115">
        <v>4.9980000000000001E-4</v>
      </c>
    </row>
    <row r="184" spans="1:13">
      <c r="A184">
        <v>5</v>
      </c>
      <c r="B184" s="83">
        <v>46</v>
      </c>
      <c r="C184" s="83">
        <v>2349</v>
      </c>
      <c r="D184" s="83">
        <v>24</v>
      </c>
      <c r="E184" s="83">
        <v>1232</v>
      </c>
      <c r="F184">
        <f t="shared" si="2"/>
        <v>1.0052504611891584</v>
      </c>
      <c r="G184">
        <f t="shared" si="3"/>
        <v>-5.2504611891583952E-3</v>
      </c>
      <c r="H184" s="83">
        <v>4.2423E-4</v>
      </c>
      <c r="I184" s="83">
        <v>1</v>
      </c>
    </row>
    <row r="185" spans="1:13">
      <c r="A185" t="s">
        <v>2847</v>
      </c>
      <c r="B185" s="83">
        <v>973</v>
      </c>
      <c r="C185" s="83">
        <v>4053</v>
      </c>
      <c r="D185" s="83">
        <v>482</v>
      </c>
      <c r="E185" s="83">
        <v>2102</v>
      </c>
      <c r="F185">
        <f t="shared" si="2"/>
        <v>1.0469402819283498</v>
      </c>
      <c r="G185">
        <f t="shared" si="3"/>
        <v>-4.6940281928349759E-2</v>
      </c>
      <c r="H185" s="83">
        <v>0.55020000000000002</v>
      </c>
      <c r="I185" s="83">
        <v>0.44929999999999998</v>
      </c>
    </row>
    <row r="186" spans="1:13" s="127" customFormat="1">
      <c r="A186" s="127" t="s">
        <v>2889</v>
      </c>
    </row>
    <row r="187" spans="1:13">
      <c r="A187" s="85" t="s">
        <v>2778</v>
      </c>
      <c r="B187" t="s">
        <v>2782</v>
      </c>
      <c r="C187" s="85" t="s">
        <v>2783</v>
      </c>
      <c r="D187" t="s">
        <v>2784</v>
      </c>
      <c r="E187" s="85" t="s">
        <v>2785</v>
      </c>
      <c r="F187" t="s">
        <v>2786</v>
      </c>
      <c r="G187" t="s">
        <v>2787</v>
      </c>
      <c r="H187" t="s">
        <v>2788</v>
      </c>
      <c r="I187" t="s">
        <v>2791</v>
      </c>
    </row>
    <row r="188" spans="1:13">
      <c r="A188">
        <v>1</v>
      </c>
      <c r="B188" s="83">
        <v>31</v>
      </c>
      <c r="C188" s="83">
        <v>355</v>
      </c>
      <c r="D188">
        <v>7</v>
      </c>
      <c r="E188" s="83">
        <v>236</v>
      </c>
      <c r="F188">
        <f t="shared" ref="F188:F193" si="4">(B188/C188)/(D188/E188)</f>
        <v>2.944064386317907</v>
      </c>
      <c r="G188">
        <f t="shared" ref="G188:G193" si="5">1-F188</f>
        <v>-1.944064386317907</v>
      </c>
      <c r="H188" s="83">
        <v>6.9687999999999999</v>
      </c>
      <c r="I188" s="115">
        <v>1.099E-2</v>
      </c>
    </row>
    <row r="189" spans="1:13">
      <c r="A189">
        <v>2</v>
      </c>
      <c r="B189" s="83">
        <v>15</v>
      </c>
      <c r="C189" s="83">
        <v>51</v>
      </c>
      <c r="D189" s="83">
        <v>6</v>
      </c>
      <c r="E189" s="83">
        <v>29</v>
      </c>
      <c r="F189">
        <f t="shared" si="4"/>
        <v>1.4215686274509804</v>
      </c>
      <c r="G189">
        <f t="shared" si="5"/>
        <v>-0.42156862745098045</v>
      </c>
      <c r="H189" s="83">
        <v>0.43308999999999997</v>
      </c>
      <c r="I189" s="83">
        <v>0.59919999999999995</v>
      </c>
    </row>
    <row r="190" spans="1:13">
      <c r="A190">
        <v>3</v>
      </c>
      <c r="B190" s="83">
        <v>23</v>
      </c>
      <c r="C190" s="83">
        <v>592</v>
      </c>
      <c r="D190" s="83">
        <v>1</v>
      </c>
      <c r="E190" s="83">
        <v>436</v>
      </c>
      <c r="F190">
        <f t="shared" si="4"/>
        <v>16.939189189189186</v>
      </c>
      <c r="G190">
        <f t="shared" si="5"/>
        <v>-15.939189189189186</v>
      </c>
      <c r="H190" s="83">
        <v>14.125999999999999</v>
      </c>
      <c r="I190" s="115">
        <v>4.9980000000000001E-4</v>
      </c>
    </row>
    <row r="191" spans="1:13">
      <c r="A191">
        <v>4</v>
      </c>
      <c r="B191" s="83">
        <v>734</v>
      </c>
      <c r="C191" s="83">
        <v>350</v>
      </c>
      <c r="D191" s="83">
        <v>453</v>
      </c>
      <c r="E191" s="83">
        <v>147</v>
      </c>
      <c r="F191">
        <f t="shared" si="4"/>
        <v>0.68052980132450325</v>
      </c>
      <c r="G191">
        <f t="shared" si="5"/>
        <v>0.31947019867549675</v>
      </c>
      <c r="H191" s="83">
        <v>11.26</v>
      </c>
      <c r="I191" s="115">
        <v>9.9949999999999995E-4</v>
      </c>
    </row>
    <row r="192" spans="1:13">
      <c r="A192">
        <v>5</v>
      </c>
      <c r="B192" s="83">
        <v>40</v>
      </c>
      <c r="C192" s="83">
        <v>1996</v>
      </c>
      <c r="D192" s="83">
        <v>25</v>
      </c>
      <c r="E192" s="83">
        <v>1240</v>
      </c>
      <c r="F192">
        <f t="shared" si="4"/>
        <v>0.9939879759519038</v>
      </c>
      <c r="G192">
        <f t="shared" si="5"/>
        <v>6.0120240480961984E-3</v>
      </c>
      <c r="H192" s="83">
        <v>5.4839999999999999E-4</v>
      </c>
      <c r="I192" s="83">
        <v>1</v>
      </c>
    </row>
    <row r="193" spans="1:9">
      <c r="A193" t="s">
        <v>2847</v>
      </c>
      <c r="B193" s="83">
        <v>844</v>
      </c>
      <c r="C193" s="83">
        <v>3410</v>
      </c>
      <c r="D193" s="83">
        <v>492</v>
      </c>
      <c r="E193" s="83">
        <v>2123</v>
      </c>
      <c r="F193">
        <f t="shared" si="4"/>
        <v>1.0680041961709938</v>
      </c>
      <c r="G193">
        <f t="shared" si="5"/>
        <v>-6.8004196170993847E-2</v>
      </c>
      <c r="H193" s="83">
        <v>1.0872999999999999</v>
      </c>
      <c r="I193" s="83">
        <v>0.30730000000000002</v>
      </c>
    </row>
    <row r="194" spans="1:9" s="127" customFormat="1">
      <c r="A194" s="127" t="s">
        <v>2890</v>
      </c>
    </row>
    <row r="195" spans="1:9">
      <c r="A195" s="85" t="s">
        <v>2778</v>
      </c>
      <c r="B195" t="s">
        <v>2782</v>
      </c>
      <c r="C195" s="85" t="s">
        <v>2783</v>
      </c>
      <c r="D195" t="s">
        <v>2784</v>
      </c>
      <c r="E195" s="85" t="s">
        <v>2785</v>
      </c>
      <c r="F195" t="s">
        <v>2786</v>
      </c>
      <c r="G195" t="s">
        <v>2787</v>
      </c>
      <c r="H195" t="s">
        <v>2788</v>
      </c>
      <c r="I195" t="s">
        <v>2791</v>
      </c>
    </row>
    <row r="196" spans="1:9">
      <c r="A196">
        <v>1</v>
      </c>
      <c r="B196" s="83">
        <v>33</v>
      </c>
      <c r="C196" s="83">
        <v>361</v>
      </c>
      <c r="D196">
        <v>7</v>
      </c>
      <c r="E196" s="83">
        <v>233</v>
      </c>
      <c r="F196">
        <f t="shared" ref="F196:F201" si="6">(B196/C196)/(D196/E196)</f>
        <v>3.042738425009893</v>
      </c>
      <c r="G196">
        <f t="shared" ref="G196:G201" si="7">1-F196</f>
        <v>-2.042738425009893</v>
      </c>
      <c r="H196" s="83">
        <v>7.5191999999999997</v>
      </c>
      <c r="I196" s="115">
        <v>4.9979999999999998E-3</v>
      </c>
    </row>
    <row r="197" spans="1:9">
      <c r="A197">
        <v>2</v>
      </c>
      <c r="B197" s="83">
        <v>12</v>
      </c>
      <c r="C197" s="83">
        <v>44</v>
      </c>
      <c r="D197" s="83">
        <v>6</v>
      </c>
      <c r="E197" s="83">
        <v>28</v>
      </c>
      <c r="F197">
        <f t="shared" si="6"/>
        <v>1.2727272727272727</v>
      </c>
      <c r="G197">
        <f t="shared" si="7"/>
        <v>-0.27272727272727271</v>
      </c>
      <c r="H197" s="83">
        <v>0.18908</v>
      </c>
      <c r="I197" s="83">
        <v>0.79010000000000002</v>
      </c>
    </row>
    <row r="198" spans="1:9">
      <c r="A198">
        <v>3</v>
      </c>
      <c r="B198" s="83">
        <v>23</v>
      </c>
      <c r="C198" s="83">
        <v>627</v>
      </c>
      <c r="D198" s="83">
        <v>1</v>
      </c>
      <c r="E198" s="83">
        <v>434</v>
      </c>
      <c r="F198">
        <f t="shared" si="6"/>
        <v>15.920255183413079</v>
      </c>
      <c r="G198">
        <f t="shared" si="7"/>
        <v>-14.920255183413079</v>
      </c>
      <c r="H198" s="83">
        <v>13.188000000000001</v>
      </c>
      <c r="I198" s="115">
        <v>4.9980000000000001E-4</v>
      </c>
    </row>
    <row r="199" spans="1:9">
      <c r="A199">
        <v>4</v>
      </c>
      <c r="B199" s="83">
        <v>789</v>
      </c>
      <c r="C199" s="83">
        <v>361</v>
      </c>
      <c r="D199" s="83">
        <v>453</v>
      </c>
      <c r="E199" s="83">
        <v>146</v>
      </c>
      <c r="F199">
        <f t="shared" si="6"/>
        <v>0.70440828456641769</v>
      </c>
      <c r="G199">
        <f t="shared" si="7"/>
        <v>0.29559171543358231</v>
      </c>
      <c r="H199" s="83">
        <v>9.4216999999999995</v>
      </c>
      <c r="I199" s="115">
        <v>3.9979999999999998E-3</v>
      </c>
    </row>
    <row r="200" spans="1:9">
      <c r="A200">
        <v>5</v>
      </c>
      <c r="B200" s="83">
        <v>41</v>
      </c>
      <c r="C200" s="83">
        <v>2068</v>
      </c>
      <c r="D200" s="83">
        <v>27</v>
      </c>
      <c r="E200" s="83">
        <v>1245</v>
      </c>
      <c r="F200">
        <f t="shared" si="6"/>
        <v>0.91419514291854709</v>
      </c>
      <c r="G200">
        <f t="shared" si="7"/>
        <v>8.5804857081452912E-2</v>
      </c>
      <c r="H200" s="83">
        <v>0.12841</v>
      </c>
      <c r="I200" s="83">
        <v>0.79459999999999997</v>
      </c>
    </row>
    <row r="201" spans="1:9">
      <c r="A201" t="s">
        <v>2847</v>
      </c>
      <c r="B201" s="83">
        <v>898</v>
      </c>
      <c r="C201" s="83">
        <v>3542</v>
      </c>
      <c r="D201" s="83">
        <v>494</v>
      </c>
      <c r="E201" s="83">
        <v>2121</v>
      </c>
      <c r="F201">
        <f t="shared" si="6"/>
        <v>1.0885327487158152</v>
      </c>
      <c r="G201">
        <f t="shared" si="7"/>
        <v>-8.8532748715815179E-2</v>
      </c>
      <c r="H201" s="83">
        <v>1.8498000000000001</v>
      </c>
      <c r="I201" s="83">
        <v>0.18990000000000001</v>
      </c>
    </row>
    <row r="202" spans="1:9" s="127" customFormat="1">
      <c r="A202" s="127" t="s">
        <v>2891</v>
      </c>
    </row>
    <row r="203" spans="1:9">
      <c r="A203" s="85" t="s">
        <v>2778</v>
      </c>
      <c r="B203" t="s">
        <v>2782</v>
      </c>
      <c r="C203" s="85" t="s">
        <v>2783</v>
      </c>
      <c r="D203" t="s">
        <v>2784</v>
      </c>
      <c r="E203" s="85" t="s">
        <v>2785</v>
      </c>
      <c r="F203" t="s">
        <v>2786</v>
      </c>
      <c r="G203" t="s">
        <v>2787</v>
      </c>
      <c r="H203" t="s">
        <v>2788</v>
      </c>
      <c r="I203" t="s">
        <v>2791</v>
      </c>
    </row>
    <row r="204" spans="1:9">
      <c r="A204">
        <v>1</v>
      </c>
      <c r="B204" s="83">
        <v>25</v>
      </c>
      <c r="C204" s="83">
        <v>345</v>
      </c>
      <c r="D204">
        <v>15</v>
      </c>
      <c r="E204" s="83">
        <v>237</v>
      </c>
      <c r="F204">
        <f t="shared" ref="F204:F209" si="8">(B204/C204)/(D204/E204)</f>
        <v>1.144927536231884</v>
      </c>
      <c r="G204">
        <f t="shared" ref="G204:G209" si="9">1-F204</f>
        <v>-0.14492753623188404</v>
      </c>
      <c r="H204" s="83">
        <v>0.16119</v>
      </c>
      <c r="I204" s="83">
        <v>0.72860000000000003</v>
      </c>
    </row>
    <row r="205" spans="1:9">
      <c r="A205">
        <v>2</v>
      </c>
      <c r="B205" s="83">
        <v>11</v>
      </c>
      <c r="C205" s="83">
        <v>46</v>
      </c>
      <c r="D205" s="83">
        <v>6</v>
      </c>
      <c r="E205" s="83">
        <v>29</v>
      </c>
      <c r="F205">
        <f t="shared" si="8"/>
        <v>1.1557971014492754</v>
      </c>
      <c r="G205">
        <f t="shared" si="9"/>
        <v>-0.15579710144927539</v>
      </c>
      <c r="H205" s="83">
        <v>6.6876000000000005E-2</v>
      </c>
      <c r="I205">
        <v>1</v>
      </c>
    </row>
    <row r="206" spans="1:9">
      <c r="A206">
        <v>3</v>
      </c>
      <c r="B206" s="83">
        <v>25</v>
      </c>
      <c r="C206" s="83">
        <v>582</v>
      </c>
      <c r="D206" s="83">
        <v>1</v>
      </c>
      <c r="E206" s="83">
        <v>434</v>
      </c>
      <c r="F206">
        <f t="shared" si="8"/>
        <v>18.642611683848799</v>
      </c>
      <c r="G206">
        <f t="shared" si="9"/>
        <v>-17.642611683848799</v>
      </c>
      <c r="H206">
        <v>15.750999999999999</v>
      </c>
      <c r="I206" s="115">
        <v>4.9980000000000001E-4</v>
      </c>
    </row>
    <row r="207" spans="1:9">
      <c r="A207">
        <v>4</v>
      </c>
      <c r="B207" s="83">
        <v>708</v>
      </c>
      <c r="C207" s="83">
        <v>347</v>
      </c>
      <c r="D207" s="83">
        <v>460</v>
      </c>
      <c r="E207" s="83">
        <v>146</v>
      </c>
      <c r="F207">
        <f t="shared" si="8"/>
        <v>0.647588021551184</v>
      </c>
      <c r="G207">
        <f t="shared" si="9"/>
        <v>0.352411978448816</v>
      </c>
      <c r="H207" s="83">
        <v>14.276999999999999</v>
      </c>
      <c r="I207" s="115">
        <v>9.9949999999999995E-4</v>
      </c>
    </row>
    <row r="208" spans="1:9">
      <c r="A208">
        <v>5</v>
      </c>
      <c r="B208" s="83">
        <v>40</v>
      </c>
      <c r="C208" s="83">
        <v>1930</v>
      </c>
      <c r="D208" s="83">
        <v>26</v>
      </c>
      <c r="E208" s="83">
        <v>1250</v>
      </c>
      <c r="F208">
        <f t="shared" si="8"/>
        <v>0.99641291351135919</v>
      </c>
      <c r="G208">
        <f t="shared" si="9"/>
        <v>3.5870864886408116E-3</v>
      </c>
      <c r="H208" s="83">
        <v>1.9934999999999999E-4</v>
      </c>
      <c r="I208" s="83">
        <v>1</v>
      </c>
    </row>
    <row r="209" spans="1:9">
      <c r="A209" t="s">
        <v>2847</v>
      </c>
      <c r="B209" s="83">
        <v>809</v>
      </c>
      <c r="C209" s="83">
        <v>3315</v>
      </c>
      <c r="D209" s="83">
        <v>508</v>
      </c>
      <c r="E209" s="83">
        <v>2131</v>
      </c>
      <c r="F209">
        <f t="shared" si="8"/>
        <v>1.0237283405185211</v>
      </c>
      <c r="G209">
        <f t="shared" si="9"/>
        <v>-2.3728340518521129E-2</v>
      </c>
      <c r="H209" s="83">
        <v>0.13833999999999999</v>
      </c>
      <c r="I209" s="83">
        <v>0.72609999999999997</v>
      </c>
    </row>
    <row r="210" spans="1:9" s="127" customFormat="1">
      <c r="A210" s="127" t="s">
        <v>2892</v>
      </c>
    </row>
    <row r="211" spans="1:9">
      <c r="A211" s="85" t="s">
        <v>2778</v>
      </c>
      <c r="B211" t="s">
        <v>2782</v>
      </c>
      <c r="C211" s="85" t="s">
        <v>2783</v>
      </c>
      <c r="D211" t="s">
        <v>2784</v>
      </c>
      <c r="E211" s="85" t="s">
        <v>2785</v>
      </c>
      <c r="F211" t="s">
        <v>2786</v>
      </c>
      <c r="G211" t="s">
        <v>2787</v>
      </c>
      <c r="H211" t="s">
        <v>2788</v>
      </c>
      <c r="I211" t="s">
        <v>2791</v>
      </c>
    </row>
    <row r="212" spans="1:9">
      <c r="A212">
        <v>1</v>
      </c>
      <c r="B212" s="83">
        <v>25</v>
      </c>
      <c r="C212" s="83">
        <v>347</v>
      </c>
      <c r="D212" s="83">
        <v>15</v>
      </c>
      <c r="E212" s="83">
        <v>239</v>
      </c>
      <c r="F212">
        <f t="shared" ref="F212:F217" si="10">(B212/C212)/(D212/E212)</f>
        <v>1.1479346781940443</v>
      </c>
      <c r="G212">
        <f t="shared" ref="G212:G217" si="11">1-F212</f>
        <v>-0.14793467819404427</v>
      </c>
      <c r="H212" s="83">
        <v>0.16758000000000001</v>
      </c>
      <c r="I212" s="83">
        <v>0.74709999999999999</v>
      </c>
    </row>
    <row r="213" spans="1:9">
      <c r="A213">
        <v>2</v>
      </c>
      <c r="B213" s="83">
        <v>14</v>
      </c>
      <c r="C213" s="83">
        <v>41</v>
      </c>
      <c r="D213" s="83">
        <v>6</v>
      </c>
      <c r="E213" s="83">
        <v>29</v>
      </c>
      <c r="F213">
        <f t="shared" si="10"/>
        <v>1.6504065040650409</v>
      </c>
      <c r="G213">
        <f t="shared" si="11"/>
        <v>-0.65040650406504086</v>
      </c>
      <c r="H213" s="83">
        <v>0.85492000000000001</v>
      </c>
      <c r="I213" s="83">
        <v>0.44280000000000003</v>
      </c>
    </row>
    <row r="214" spans="1:9">
      <c r="A214">
        <v>3</v>
      </c>
      <c r="B214" s="83">
        <v>21</v>
      </c>
      <c r="C214" s="83">
        <v>602</v>
      </c>
      <c r="D214" s="83">
        <v>1</v>
      </c>
      <c r="E214" s="83">
        <v>434</v>
      </c>
      <c r="F214">
        <f t="shared" si="10"/>
        <v>15.13953488372093</v>
      </c>
      <c r="G214">
        <f t="shared" si="11"/>
        <v>-14.13953488372093</v>
      </c>
      <c r="H214" s="83">
        <v>12.41</v>
      </c>
      <c r="I214" s="115">
        <v>1.4989999999999999E-3</v>
      </c>
    </row>
    <row r="215" spans="1:9">
      <c r="A215">
        <v>4</v>
      </c>
      <c r="B215" s="83">
        <v>713</v>
      </c>
      <c r="C215" s="83">
        <v>342</v>
      </c>
      <c r="D215" s="83">
        <v>456</v>
      </c>
      <c r="E215" s="83">
        <v>148</v>
      </c>
      <c r="F215">
        <f t="shared" si="10"/>
        <v>0.67664409561916494</v>
      </c>
      <c r="G215">
        <f t="shared" si="11"/>
        <v>0.32335590438083506</v>
      </c>
      <c r="H215" s="83">
        <v>11.558</v>
      </c>
      <c r="I215" s="115">
        <v>1.9989999999999999E-3</v>
      </c>
    </row>
    <row r="216" spans="1:9">
      <c r="A216">
        <v>5</v>
      </c>
      <c r="B216" s="83">
        <v>37</v>
      </c>
      <c r="C216" s="83">
        <v>1844</v>
      </c>
      <c r="D216" s="83">
        <v>27</v>
      </c>
      <c r="E216" s="83">
        <v>1282</v>
      </c>
      <c r="F216">
        <f t="shared" si="10"/>
        <v>0.95271953081063709</v>
      </c>
      <c r="G216">
        <f t="shared" si="11"/>
        <v>4.7280469189362906E-2</v>
      </c>
      <c r="H216" s="83">
        <v>3.5883999999999999E-2</v>
      </c>
      <c r="I216" s="83">
        <v>0.91</v>
      </c>
    </row>
    <row r="217" spans="1:9">
      <c r="A217" t="s">
        <v>2847</v>
      </c>
      <c r="B217" s="83">
        <v>810</v>
      </c>
      <c r="C217" s="112">
        <v>3240</v>
      </c>
      <c r="D217" s="83">
        <v>505</v>
      </c>
      <c r="E217" s="83">
        <v>2171</v>
      </c>
      <c r="F217">
        <f t="shared" si="10"/>
        <v>1.0747524752475246</v>
      </c>
      <c r="G217">
        <f t="shared" si="11"/>
        <v>-7.4752475247524597E-2</v>
      </c>
      <c r="H217" s="83">
        <v>1.3048</v>
      </c>
      <c r="I217" s="83">
        <v>0.25590000000000002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7"/>
  <sheetViews>
    <sheetView zoomScale="79" zoomScaleNormal="79" zoomScalePageLayoutView="79" workbookViewId="0">
      <selection activeCell="C158" sqref="C158"/>
    </sheetView>
  </sheetViews>
  <sheetFormatPr baseColWidth="10" defaultColWidth="8.83203125" defaultRowHeight="14" x14ac:dyDescent="0"/>
  <cols>
    <col min="1" max="1" width="28.6640625" customWidth="1"/>
    <col min="2" max="5" width="8.83203125" customWidth="1"/>
    <col min="6" max="6" width="11" customWidth="1"/>
    <col min="7" max="7" width="12.1640625" customWidth="1"/>
    <col min="8" max="12" width="8.83203125" customWidth="1"/>
    <col min="13" max="13" width="25.5" customWidth="1"/>
    <col min="14" max="14" width="18.5" customWidth="1"/>
    <col min="15" max="15" width="12.6640625" customWidth="1"/>
    <col min="16" max="16" width="12.1640625" customWidth="1"/>
    <col min="17" max="17" width="10.5" customWidth="1"/>
    <col min="18" max="18" width="8.6640625" customWidth="1"/>
    <col min="19" max="28" width="8.83203125" customWidth="1"/>
    <col min="29" max="29" width="11.1640625" customWidth="1"/>
    <col min="30" max="1025" width="8.83203125" customWidth="1"/>
  </cols>
  <sheetData>
    <row r="1" spans="1:35" s="73" customFormat="1">
      <c r="A1" s="72" t="s">
        <v>2794</v>
      </c>
      <c r="O1" s="74"/>
      <c r="P1" s="75"/>
      <c r="Q1" s="76"/>
      <c r="R1" s="74"/>
      <c r="S1" s="77"/>
    </row>
    <row r="2" spans="1:35" s="81" customFormat="1">
      <c r="A2" s="78" t="s">
        <v>2795</v>
      </c>
      <c r="B2" s="79"/>
      <c r="C2" s="80" t="s">
        <v>2796</v>
      </c>
      <c r="D2" s="79" t="s">
        <v>2797</v>
      </c>
      <c r="E2" s="81" t="s">
        <v>2798</v>
      </c>
      <c r="F2" s="79" t="s">
        <v>2799</v>
      </c>
      <c r="G2" s="79" t="s">
        <v>2800</v>
      </c>
      <c r="H2" s="79"/>
      <c r="N2" s="78"/>
      <c r="O2" s="79"/>
      <c r="P2" s="79"/>
      <c r="Q2" s="91"/>
      <c r="R2" s="79"/>
      <c r="S2" s="92"/>
    </row>
    <row r="3" spans="1:35">
      <c r="A3" s="82" t="s">
        <v>2307</v>
      </c>
      <c r="B3">
        <f>SUM('chr4'!C3:G3)</f>
        <v>25481</v>
      </c>
      <c r="C3">
        <v>3619</v>
      </c>
      <c r="D3">
        <v>5265</v>
      </c>
      <c r="E3">
        <v>5932</v>
      </c>
      <c r="F3">
        <v>3592</v>
      </c>
      <c r="G3">
        <v>7073</v>
      </c>
      <c r="H3" s="84"/>
      <c r="N3" s="15"/>
      <c r="O3" s="85"/>
      <c r="P3" s="85"/>
      <c r="R3" s="85"/>
      <c r="S3" s="113"/>
      <c r="AI3" s="129" t="s">
        <v>2909</v>
      </c>
    </row>
    <row r="4" spans="1:35" ht="18" customHeight="1">
      <c r="A4" s="82" t="s">
        <v>2806</v>
      </c>
      <c r="B4" s="83">
        <v>1289</v>
      </c>
      <c r="C4" s="83">
        <v>182</v>
      </c>
      <c r="D4" s="15">
        <v>278</v>
      </c>
      <c r="E4" s="15">
        <v>446</v>
      </c>
      <c r="F4" s="15">
        <v>121</v>
      </c>
      <c r="G4" s="15">
        <v>262</v>
      </c>
      <c r="H4" s="84"/>
      <c r="N4" s="15"/>
      <c r="O4" s="85"/>
      <c r="P4" s="85"/>
      <c r="Q4" s="129"/>
      <c r="R4" s="85"/>
      <c r="S4" s="113"/>
    </row>
    <row r="5" spans="1:35" ht="19" customHeight="1">
      <c r="A5" s="82" t="s">
        <v>2807</v>
      </c>
      <c r="B5" s="83">
        <v>14</v>
      </c>
      <c r="C5">
        <v>0</v>
      </c>
      <c r="D5">
        <v>1</v>
      </c>
      <c r="E5">
        <v>6</v>
      </c>
      <c r="F5">
        <v>1</v>
      </c>
      <c r="G5">
        <v>6</v>
      </c>
      <c r="H5" s="17"/>
      <c r="N5" s="15"/>
      <c r="O5" s="85"/>
      <c r="P5" s="85"/>
      <c r="Q5" s="129"/>
      <c r="R5" s="85"/>
      <c r="S5" s="113"/>
    </row>
    <row r="6" spans="1:35" ht="16" customHeight="1">
      <c r="A6" s="82" t="s">
        <v>2808</v>
      </c>
      <c r="B6" s="83">
        <v>2.1210650000000002</v>
      </c>
      <c r="C6" s="83">
        <v>1.3636360000000001</v>
      </c>
      <c r="D6" s="83">
        <v>2.9714290000000001</v>
      </c>
      <c r="E6" s="15">
        <v>2.353383</v>
      </c>
      <c r="F6" s="15">
        <v>2.4571429999999999</v>
      </c>
      <c r="G6" s="15">
        <v>1.6734690000000001</v>
      </c>
      <c r="H6" s="140"/>
      <c r="N6" s="15"/>
      <c r="O6" s="85"/>
      <c r="P6" s="85"/>
      <c r="Q6" s="130"/>
      <c r="S6" s="113"/>
    </row>
    <row r="7" spans="1:35" ht="17" customHeight="1">
      <c r="A7" s="15" t="s">
        <v>2809</v>
      </c>
      <c r="B7" s="83">
        <v>466</v>
      </c>
      <c r="C7" s="83">
        <v>73</v>
      </c>
      <c r="D7" s="15">
        <v>126</v>
      </c>
      <c r="E7" s="15">
        <v>142</v>
      </c>
      <c r="F7" s="15">
        <v>32</v>
      </c>
      <c r="G7" s="15">
        <v>93</v>
      </c>
      <c r="H7" s="84"/>
      <c r="N7" s="15"/>
      <c r="Q7" s="130"/>
      <c r="S7" s="113"/>
    </row>
    <row r="8" spans="1:35" ht="17" customHeight="1">
      <c r="A8" s="15" t="s">
        <v>2810</v>
      </c>
      <c r="B8" s="83">
        <v>1.540089E-2</v>
      </c>
      <c r="C8" s="83">
        <v>8.6946160000000005E-3</v>
      </c>
      <c r="D8" s="15">
        <v>2.3931620000000001E-2</v>
      </c>
      <c r="E8" s="15">
        <v>2.3937960000000001E-2</v>
      </c>
      <c r="F8" s="15">
        <v>8.9086860000000007E-3</v>
      </c>
      <c r="G8" s="15">
        <v>1.314859E-2</v>
      </c>
      <c r="H8" s="84"/>
      <c r="N8" s="15"/>
      <c r="Q8" s="130"/>
      <c r="S8" s="113"/>
    </row>
    <row r="9" spans="1:35" s="127" customFormat="1">
      <c r="A9" s="131" t="s">
        <v>2811</v>
      </c>
      <c r="B9" s="132"/>
      <c r="C9" s="133" t="s">
        <v>2796</v>
      </c>
      <c r="D9" s="132" t="s">
        <v>2797</v>
      </c>
      <c r="E9" s="127" t="s">
        <v>2798</v>
      </c>
      <c r="F9" s="132" t="s">
        <v>2799</v>
      </c>
      <c r="G9" s="132" t="s">
        <v>2800</v>
      </c>
      <c r="H9" s="132"/>
      <c r="I9" s="132"/>
      <c r="M9" s="131"/>
      <c r="N9" s="132"/>
      <c r="O9" s="132"/>
      <c r="P9" s="134"/>
      <c r="Q9" s="132"/>
      <c r="R9" s="135"/>
    </row>
    <row r="10" spans="1:35" s="112" customFormat="1">
      <c r="A10" s="82" t="s">
        <v>2806</v>
      </c>
      <c r="B10" s="15">
        <v>951</v>
      </c>
      <c r="C10" s="15">
        <v>131</v>
      </c>
      <c r="D10" s="15">
        <v>210</v>
      </c>
      <c r="E10" s="15">
        <v>339</v>
      </c>
      <c r="F10" s="15">
        <v>73</v>
      </c>
      <c r="G10" s="15">
        <v>198</v>
      </c>
      <c r="H10" s="85"/>
      <c r="I10" s="85"/>
      <c r="M10" s="15"/>
      <c r="N10" s="85"/>
      <c r="O10" s="85"/>
      <c r="P10" s="129"/>
      <c r="Q10" s="85"/>
      <c r="R10" s="98"/>
    </row>
    <row r="11" spans="1:35" ht="19" customHeight="1">
      <c r="A11" s="82" t="s">
        <v>2807</v>
      </c>
      <c r="B11" s="15">
        <v>9</v>
      </c>
      <c r="C11" s="83">
        <v>0</v>
      </c>
      <c r="D11" s="15">
        <v>1</v>
      </c>
      <c r="E11" s="15">
        <v>3</v>
      </c>
      <c r="F11" s="15">
        <v>1</v>
      </c>
      <c r="G11" s="15">
        <v>4</v>
      </c>
      <c r="H11" s="17"/>
      <c r="I11" s="83"/>
      <c r="M11" s="15"/>
      <c r="N11" s="85"/>
      <c r="O11" s="85"/>
      <c r="P11" s="129"/>
      <c r="Q11" s="85"/>
      <c r="R11" s="113"/>
    </row>
    <row r="12" spans="1:35" ht="16" customHeight="1">
      <c r="A12" s="82" t="s">
        <v>2808</v>
      </c>
      <c r="B12" s="15">
        <v>2.0383390000000001</v>
      </c>
      <c r="C12" s="15">
        <v>1.381818</v>
      </c>
      <c r="D12" s="15">
        <v>3.038462</v>
      </c>
      <c r="E12" s="15">
        <v>2.0818180000000002</v>
      </c>
      <c r="F12" s="15">
        <v>2.4761899999999999</v>
      </c>
      <c r="G12" s="15">
        <v>1.64</v>
      </c>
      <c r="H12" s="84"/>
      <c r="I12" s="83"/>
      <c r="J12" s="83"/>
      <c r="M12" s="15"/>
      <c r="N12" s="85"/>
      <c r="O12" s="85"/>
      <c r="P12" s="130"/>
      <c r="R12" s="113"/>
    </row>
    <row r="13" spans="1:35" ht="17" customHeight="1">
      <c r="A13" s="15" t="s">
        <v>2809</v>
      </c>
      <c r="B13" s="15">
        <v>485</v>
      </c>
      <c r="C13" s="15">
        <v>73</v>
      </c>
      <c r="D13" s="15">
        <v>134</v>
      </c>
      <c r="E13" s="15">
        <v>148</v>
      </c>
      <c r="F13" s="15">
        <v>33</v>
      </c>
      <c r="G13" s="15">
        <v>97</v>
      </c>
      <c r="H13" s="84"/>
      <c r="I13" s="83"/>
      <c r="J13" s="83"/>
      <c r="M13" s="15"/>
      <c r="P13" s="130"/>
      <c r="R13" s="113"/>
    </row>
    <row r="14" spans="1:35" ht="17" customHeight="1">
      <c r="A14" s="15" t="s">
        <v>2810</v>
      </c>
      <c r="B14" s="15">
        <v>1.6028819999999999E-2</v>
      </c>
      <c r="C14" s="15">
        <v>8.6946160000000005E-3</v>
      </c>
      <c r="D14" s="15">
        <v>2.5451089999999999E-2</v>
      </c>
      <c r="E14" s="15">
        <v>2.4949430000000002E-2</v>
      </c>
      <c r="F14" s="15">
        <v>9.1870819999999992E-3</v>
      </c>
      <c r="G14" s="15">
        <v>1.371412E-2</v>
      </c>
      <c r="H14" s="84"/>
      <c r="I14" s="83"/>
      <c r="J14" s="83"/>
      <c r="M14" s="15"/>
      <c r="P14" s="130"/>
      <c r="R14" s="113"/>
    </row>
    <row r="15" spans="1:35" s="127" customFormat="1">
      <c r="A15" s="131" t="s">
        <v>2812</v>
      </c>
      <c r="B15" s="132"/>
      <c r="C15" s="133" t="s">
        <v>2796</v>
      </c>
      <c r="D15" s="132" t="s">
        <v>2797</v>
      </c>
      <c r="E15" s="127" t="s">
        <v>2798</v>
      </c>
      <c r="F15" s="132" t="s">
        <v>2799</v>
      </c>
      <c r="G15" s="132" t="s">
        <v>2800</v>
      </c>
      <c r="H15" s="132"/>
      <c r="I15" s="132"/>
      <c r="M15" s="131"/>
      <c r="N15" s="132"/>
      <c r="O15" s="132"/>
      <c r="P15" s="134"/>
      <c r="Q15" s="132"/>
      <c r="R15" s="135"/>
    </row>
    <row r="16" spans="1:35" s="112" customFormat="1">
      <c r="A16" s="82" t="s">
        <v>2806</v>
      </c>
      <c r="B16" s="15">
        <v>808</v>
      </c>
      <c r="C16" s="15">
        <v>111</v>
      </c>
      <c r="D16" s="15">
        <v>185</v>
      </c>
      <c r="E16" s="15">
        <v>295</v>
      </c>
      <c r="F16" s="15">
        <v>60</v>
      </c>
      <c r="G16" s="15">
        <v>157</v>
      </c>
      <c r="H16" s="85"/>
      <c r="I16" s="85"/>
      <c r="M16" s="15"/>
      <c r="N16" s="85"/>
      <c r="O16" s="85"/>
      <c r="P16" s="129"/>
      <c r="Q16" s="85"/>
      <c r="R16" s="98"/>
    </row>
    <row r="17" spans="1:18" ht="19" customHeight="1">
      <c r="A17" s="82" t="s">
        <v>2807</v>
      </c>
      <c r="B17" s="83">
        <v>8</v>
      </c>
      <c r="C17" s="15">
        <v>0</v>
      </c>
      <c r="D17" s="15">
        <v>0</v>
      </c>
      <c r="E17" s="15">
        <v>3</v>
      </c>
      <c r="F17" s="15">
        <v>0</v>
      </c>
      <c r="G17" s="15">
        <v>5</v>
      </c>
      <c r="H17" s="17"/>
      <c r="I17" s="83"/>
      <c r="M17" s="15"/>
      <c r="N17" s="85"/>
      <c r="O17" s="85"/>
      <c r="P17" s="129"/>
      <c r="Q17" s="85"/>
      <c r="R17" s="113"/>
    </row>
    <row r="18" spans="1:18" ht="16" customHeight="1">
      <c r="A18" s="82" t="s">
        <v>2808</v>
      </c>
      <c r="B18" s="15">
        <v>1.9064749999999999</v>
      </c>
      <c r="C18" s="15">
        <v>1.3125</v>
      </c>
      <c r="D18" s="15">
        <v>3.0217390000000002</v>
      </c>
      <c r="E18" s="15">
        <v>1.9797979999999999</v>
      </c>
      <c r="F18" s="15">
        <v>2</v>
      </c>
      <c r="G18" s="15">
        <v>1.4153849999999999</v>
      </c>
      <c r="H18" s="84"/>
      <c r="I18" s="83"/>
      <c r="J18" s="83"/>
      <c r="M18" s="15"/>
      <c r="N18" s="85"/>
      <c r="O18" s="85"/>
      <c r="P18" s="130"/>
      <c r="R18" s="113"/>
    </row>
    <row r="19" spans="1:18" ht="17" customHeight="1">
      <c r="A19" s="15" t="s">
        <v>2809</v>
      </c>
      <c r="B19" s="15">
        <v>493</v>
      </c>
      <c r="C19" s="15">
        <v>75</v>
      </c>
      <c r="D19" s="15">
        <v>135</v>
      </c>
      <c r="E19" s="15">
        <v>153</v>
      </c>
      <c r="F19" s="15">
        <v>34</v>
      </c>
      <c r="G19" s="15">
        <v>96</v>
      </c>
      <c r="H19" s="84"/>
      <c r="I19" s="83"/>
      <c r="J19" s="83"/>
      <c r="M19" s="15"/>
      <c r="P19" s="130"/>
      <c r="R19" s="113"/>
    </row>
    <row r="20" spans="1:18" ht="17" customHeight="1">
      <c r="A20" s="15" t="s">
        <v>2810</v>
      </c>
      <c r="B20" s="15">
        <v>1.6293209999999999E-2</v>
      </c>
      <c r="C20" s="15">
        <v>8.9328250000000001E-3</v>
      </c>
      <c r="D20" s="15">
        <v>2.5641029999999999E-2</v>
      </c>
      <c r="E20" s="15">
        <v>2.5792309999999999E-2</v>
      </c>
      <c r="F20" s="15">
        <v>9.4654790000000006E-3</v>
      </c>
      <c r="G20" s="15">
        <v>1.357274E-2</v>
      </c>
      <c r="H20" s="84"/>
      <c r="I20" s="83"/>
      <c r="J20" s="83"/>
      <c r="M20" s="15"/>
      <c r="P20" s="130"/>
      <c r="R20" s="113"/>
    </row>
    <row r="21" spans="1:18" s="127" customFormat="1">
      <c r="A21" s="131" t="s">
        <v>2813</v>
      </c>
      <c r="B21" s="132"/>
      <c r="C21" s="133" t="s">
        <v>2796</v>
      </c>
      <c r="D21" s="132" t="s">
        <v>2797</v>
      </c>
      <c r="E21" s="127" t="s">
        <v>2798</v>
      </c>
      <c r="F21" s="132" t="s">
        <v>2799</v>
      </c>
      <c r="G21" s="132" t="s">
        <v>2800</v>
      </c>
      <c r="H21" s="132"/>
      <c r="I21" s="132"/>
      <c r="M21" s="131"/>
      <c r="N21" s="132"/>
      <c r="O21" s="132"/>
      <c r="P21" s="134"/>
      <c r="Q21" s="132"/>
      <c r="R21" s="135"/>
    </row>
    <row r="22" spans="1:18" s="112" customFormat="1">
      <c r="A22" s="82" t="s">
        <v>2806</v>
      </c>
      <c r="B22" s="15">
        <v>840</v>
      </c>
      <c r="C22" s="15">
        <v>124</v>
      </c>
      <c r="D22" s="15">
        <v>184</v>
      </c>
      <c r="E22" s="15">
        <v>296</v>
      </c>
      <c r="F22" s="15">
        <v>69</v>
      </c>
      <c r="G22" s="15">
        <v>167</v>
      </c>
      <c r="H22" s="85"/>
      <c r="I22" s="85"/>
      <c r="M22" s="15"/>
      <c r="N22" s="85"/>
      <c r="O22" s="85"/>
      <c r="P22" s="129"/>
      <c r="Q22" s="85"/>
      <c r="R22" s="98"/>
    </row>
    <row r="23" spans="1:18" ht="19" customHeight="1">
      <c r="A23" s="82" t="s">
        <v>2807</v>
      </c>
      <c r="B23" s="83">
        <v>8</v>
      </c>
      <c r="C23" s="15">
        <v>0</v>
      </c>
      <c r="D23" s="15">
        <v>0</v>
      </c>
      <c r="E23" s="15">
        <v>3</v>
      </c>
      <c r="F23" s="15">
        <v>1</v>
      </c>
      <c r="G23" s="15">
        <v>4</v>
      </c>
      <c r="H23" s="17"/>
      <c r="I23" s="83"/>
      <c r="M23" s="15"/>
      <c r="N23" s="85"/>
      <c r="O23" s="85"/>
      <c r="P23" s="129"/>
      <c r="Q23" s="85"/>
      <c r="R23" s="113"/>
    </row>
    <row r="24" spans="1:18" ht="16" customHeight="1">
      <c r="A24" s="82" t="s">
        <v>2808</v>
      </c>
      <c r="B24" s="15">
        <v>1.906574</v>
      </c>
      <c r="C24" s="15">
        <v>1.214286</v>
      </c>
      <c r="D24" s="15">
        <v>3.1818179999999998</v>
      </c>
      <c r="E24" s="15">
        <v>1.930693</v>
      </c>
      <c r="F24" s="15">
        <v>2.4500000000000002</v>
      </c>
      <c r="G24" s="15">
        <v>1.4558819999999999</v>
      </c>
      <c r="H24" s="84"/>
      <c r="I24" s="83"/>
      <c r="J24" s="83"/>
      <c r="M24" s="15"/>
      <c r="N24" s="85"/>
      <c r="O24" s="85"/>
      <c r="P24" s="130"/>
      <c r="R24" s="113"/>
    </row>
    <row r="25" spans="1:18" ht="17" customHeight="1">
      <c r="A25" s="15" t="s">
        <v>2809</v>
      </c>
      <c r="B25" s="15">
        <v>495</v>
      </c>
      <c r="C25" s="15">
        <v>75</v>
      </c>
      <c r="D25" s="15">
        <v>134</v>
      </c>
      <c r="E25" s="15">
        <v>158</v>
      </c>
      <c r="F25" s="15">
        <v>33</v>
      </c>
      <c r="G25" s="83">
        <v>95</v>
      </c>
      <c r="H25" s="84"/>
      <c r="I25" s="83"/>
      <c r="J25" s="83"/>
      <c r="M25" s="15"/>
      <c r="P25" s="130"/>
      <c r="R25" s="113"/>
    </row>
    <row r="26" spans="1:18" ht="17" customHeight="1">
      <c r="A26" s="15" t="s">
        <v>2810</v>
      </c>
      <c r="B26" s="15">
        <v>1.6359309999999998E-2</v>
      </c>
      <c r="C26" s="15">
        <v>8.9328250000000001E-3</v>
      </c>
      <c r="D26" s="15">
        <v>2.5451089999999999E-2</v>
      </c>
      <c r="E26" s="15">
        <v>2.6635200000000001E-2</v>
      </c>
      <c r="F26" s="15">
        <v>9.1870819999999992E-3</v>
      </c>
      <c r="G26" s="15">
        <v>1.343136E-2</v>
      </c>
      <c r="H26" s="84"/>
      <c r="I26" s="83"/>
      <c r="J26" s="83"/>
      <c r="M26" s="15"/>
      <c r="P26" s="130"/>
      <c r="R26" s="113"/>
    </row>
    <row r="27" spans="1:18" s="127" customFormat="1">
      <c r="A27" s="131" t="s">
        <v>2814</v>
      </c>
      <c r="B27" s="132"/>
      <c r="C27" s="133" t="s">
        <v>2796</v>
      </c>
      <c r="D27" s="132" t="s">
        <v>2797</v>
      </c>
      <c r="E27" s="127" t="s">
        <v>2798</v>
      </c>
      <c r="F27" s="132" t="s">
        <v>2799</v>
      </c>
      <c r="G27" s="132" t="s">
        <v>2800</v>
      </c>
      <c r="H27" s="132"/>
      <c r="I27" s="132"/>
      <c r="M27" s="131"/>
      <c r="N27" s="132"/>
      <c r="O27" s="132"/>
      <c r="P27" s="134"/>
      <c r="Q27" s="132"/>
      <c r="R27" s="135"/>
    </row>
    <row r="28" spans="1:18" s="112" customFormat="1">
      <c r="A28" s="82" t="s">
        <v>2806</v>
      </c>
      <c r="B28" s="15">
        <v>762</v>
      </c>
      <c r="C28" s="15">
        <v>111</v>
      </c>
      <c r="D28" s="15">
        <v>176</v>
      </c>
      <c r="E28" s="15">
        <v>278</v>
      </c>
      <c r="F28" s="15">
        <v>60</v>
      </c>
      <c r="G28" s="15">
        <v>142</v>
      </c>
      <c r="H28" s="85"/>
      <c r="I28" s="85"/>
      <c r="M28" s="15"/>
      <c r="N28" s="85"/>
      <c r="O28" s="85"/>
      <c r="P28" s="129"/>
      <c r="Q28" s="85"/>
      <c r="R28" s="98"/>
    </row>
    <row r="29" spans="1:18" ht="19" customHeight="1">
      <c r="A29" s="82" t="s">
        <v>2807</v>
      </c>
      <c r="B29" s="83">
        <v>8</v>
      </c>
      <c r="C29" s="15">
        <v>0</v>
      </c>
      <c r="D29" s="15">
        <v>0</v>
      </c>
      <c r="E29" s="15">
        <v>3</v>
      </c>
      <c r="F29" s="15">
        <v>0</v>
      </c>
      <c r="G29" s="15">
        <v>5</v>
      </c>
      <c r="H29" s="17"/>
      <c r="I29" s="83"/>
      <c r="M29" s="15"/>
      <c r="N29" s="85"/>
      <c r="O29" s="85"/>
      <c r="P29" s="129"/>
      <c r="Q29" s="85"/>
      <c r="R29" s="113"/>
    </row>
    <row r="30" spans="1:18" ht="16" customHeight="1">
      <c r="A30" s="82" t="s">
        <v>2808</v>
      </c>
      <c r="B30" s="15">
        <v>1.875472</v>
      </c>
      <c r="C30" s="15">
        <v>1.3125</v>
      </c>
      <c r="D30" s="15">
        <v>2.7446809999999999</v>
      </c>
      <c r="E30" s="15">
        <v>1.9263159999999999</v>
      </c>
      <c r="F30" s="15">
        <v>2.3333330000000001</v>
      </c>
      <c r="G30" s="15">
        <v>1.4067799999999999</v>
      </c>
      <c r="H30" s="84"/>
      <c r="I30" s="83"/>
      <c r="J30" s="83"/>
      <c r="M30" s="15"/>
      <c r="N30" s="85"/>
      <c r="O30" s="85"/>
      <c r="P30" s="130"/>
      <c r="R30" s="113"/>
    </row>
    <row r="31" spans="1:18" ht="17" customHeight="1">
      <c r="A31" s="15" t="s">
        <v>2809</v>
      </c>
      <c r="B31" s="15">
        <v>501</v>
      </c>
      <c r="C31" s="15">
        <v>75</v>
      </c>
      <c r="D31" s="15">
        <v>135</v>
      </c>
      <c r="E31" s="15">
        <v>160</v>
      </c>
      <c r="F31" s="15">
        <v>34</v>
      </c>
      <c r="G31" s="83">
        <v>97</v>
      </c>
      <c r="H31" s="84"/>
      <c r="I31" s="83"/>
      <c r="J31" s="83"/>
      <c r="M31" s="15"/>
      <c r="P31" s="130"/>
      <c r="R31" s="113"/>
    </row>
    <row r="32" spans="1:18" ht="17" customHeight="1">
      <c r="A32" s="15" t="s">
        <v>2810</v>
      </c>
      <c r="B32" s="15">
        <v>1.6557599999999999E-2</v>
      </c>
      <c r="C32" s="15">
        <v>8.9328250000000001E-3</v>
      </c>
      <c r="D32" s="15">
        <v>2.5641029999999999E-2</v>
      </c>
      <c r="E32" s="15">
        <v>2.6972349999999999E-2</v>
      </c>
      <c r="F32" s="15">
        <v>9.4654790000000006E-3</v>
      </c>
      <c r="G32" s="15">
        <v>1.371412E-2</v>
      </c>
      <c r="H32" s="84"/>
      <c r="I32" s="83"/>
      <c r="J32" s="83"/>
      <c r="M32" s="15"/>
      <c r="P32" s="130"/>
      <c r="R32" s="113"/>
    </row>
    <row r="33" spans="1:19" s="127" customFormat="1">
      <c r="A33" s="131" t="s">
        <v>2815</v>
      </c>
      <c r="B33" s="132"/>
      <c r="C33" s="133" t="s">
        <v>2796</v>
      </c>
      <c r="D33" s="132" t="s">
        <v>2797</v>
      </c>
      <c r="E33" s="127" t="s">
        <v>2798</v>
      </c>
      <c r="F33" s="132" t="s">
        <v>2799</v>
      </c>
      <c r="G33" s="132" t="s">
        <v>2800</v>
      </c>
      <c r="H33" s="132"/>
      <c r="I33" s="132"/>
      <c r="M33" s="131"/>
      <c r="N33" s="132"/>
      <c r="O33" s="132"/>
      <c r="P33" s="134"/>
      <c r="Q33" s="132"/>
      <c r="R33" s="135"/>
    </row>
    <row r="34" spans="1:19" s="112" customFormat="1">
      <c r="A34" s="82" t="s">
        <v>2806</v>
      </c>
      <c r="B34" s="15">
        <v>779</v>
      </c>
      <c r="C34" s="15">
        <v>112</v>
      </c>
      <c r="D34" s="15">
        <v>179</v>
      </c>
      <c r="E34" s="15">
        <v>290</v>
      </c>
      <c r="F34" s="15">
        <v>54</v>
      </c>
      <c r="G34" s="15">
        <v>144</v>
      </c>
      <c r="H34" s="85"/>
      <c r="I34" s="85"/>
      <c r="M34" s="15"/>
      <c r="N34" s="85"/>
      <c r="O34" s="85"/>
      <c r="P34" s="129"/>
      <c r="Q34" s="85"/>
      <c r="R34" s="98"/>
    </row>
    <row r="35" spans="1:19" ht="19" customHeight="1">
      <c r="A35" s="82" t="s">
        <v>2807</v>
      </c>
      <c r="B35" s="83">
        <v>6</v>
      </c>
      <c r="C35" s="15">
        <v>0</v>
      </c>
      <c r="D35" s="15">
        <v>0</v>
      </c>
      <c r="E35" s="15">
        <v>2</v>
      </c>
      <c r="F35" s="15">
        <v>0</v>
      </c>
      <c r="G35" s="15">
        <v>4</v>
      </c>
      <c r="H35" s="17"/>
      <c r="I35" s="83"/>
      <c r="M35" s="15"/>
      <c r="N35" s="85"/>
      <c r="O35" s="85"/>
      <c r="P35" s="129"/>
      <c r="Q35" s="85"/>
      <c r="R35" s="113"/>
    </row>
    <row r="36" spans="1:19" ht="16" customHeight="1">
      <c r="A36" s="82" t="s">
        <v>2808</v>
      </c>
      <c r="B36" s="15">
        <v>1.874539</v>
      </c>
      <c r="C36" s="15">
        <v>1.285714</v>
      </c>
      <c r="D36" s="15">
        <v>2.6530610000000001</v>
      </c>
      <c r="E36" s="15">
        <v>1.9896910000000001</v>
      </c>
      <c r="F36" s="15">
        <v>2.375</v>
      </c>
      <c r="G36" s="15">
        <v>1.4</v>
      </c>
      <c r="H36" s="84"/>
      <c r="I36" s="83"/>
      <c r="J36" s="83"/>
      <c r="M36" s="15"/>
      <c r="N36" s="85"/>
      <c r="O36" s="85"/>
      <c r="P36" s="130"/>
      <c r="R36" s="113"/>
    </row>
    <row r="37" spans="1:19" ht="17" customHeight="1">
      <c r="A37" s="15" t="s">
        <v>2809</v>
      </c>
      <c r="B37" s="15">
        <v>497</v>
      </c>
      <c r="C37" s="15">
        <v>75</v>
      </c>
      <c r="D37" s="15">
        <v>133</v>
      </c>
      <c r="E37" s="15">
        <v>161</v>
      </c>
      <c r="F37" s="15">
        <v>33</v>
      </c>
      <c r="G37" s="15">
        <v>95</v>
      </c>
      <c r="H37" s="84"/>
      <c r="I37" s="83"/>
      <c r="J37" s="83"/>
      <c r="M37" s="15"/>
      <c r="P37" s="130"/>
      <c r="R37" s="113"/>
    </row>
    <row r="38" spans="1:19" ht="17" customHeight="1">
      <c r="A38" s="15" t="s">
        <v>2810</v>
      </c>
      <c r="B38" s="15">
        <v>1.6425410000000001E-2</v>
      </c>
      <c r="C38" s="15">
        <v>8.9328250000000001E-3</v>
      </c>
      <c r="D38" s="15">
        <v>2.5261160000000001E-2</v>
      </c>
      <c r="E38" s="15">
        <v>2.7140930000000001E-2</v>
      </c>
      <c r="F38" s="15">
        <v>9.1870819999999992E-3</v>
      </c>
      <c r="G38" s="15">
        <v>1.343136E-2</v>
      </c>
      <c r="H38" s="84"/>
      <c r="I38" s="83"/>
      <c r="J38" s="83"/>
      <c r="M38" s="15"/>
      <c r="P38" s="130"/>
      <c r="R38" s="113"/>
    </row>
    <row r="39" spans="1:19" s="81" customFormat="1" ht="14.25" customHeight="1">
      <c r="A39" s="81" t="s">
        <v>2878</v>
      </c>
      <c r="D39" s="79" t="s">
        <v>2836</v>
      </c>
      <c r="E39" s="79"/>
      <c r="F39" s="79"/>
      <c r="H39" s="79"/>
      <c r="I39" s="91"/>
      <c r="N39" s="78"/>
      <c r="O39" s="79"/>
      <c r="P39" s="79"/>
      <c r="Q39" s="118"/>
      <c r="S39" s="92"/>
    </row>
    <row r="40" spans="1:19" ht="16" customHeight="1">
      <c r="A40" s="15" t="s">
        <v>2818</v>
      </c>
      <c r="B40" s="83">
        <v>-2.0105270000000002</v>
      </c>
      <c r="D40" s="112" t="s">
        <v>2314</v>
      </c>
      <c r="E40" s="112"/>
      <c r="F40" t="s">
        <v>2307</v>
      </c>
      <c r="G40" s="15" t="s">
        <v>2818</v>
      </c>
      <c r="H40" s="15" t="s">
        <v>2829</v>
      </c>
      <c r="I40" s="83" t="s">
        <v>2822</v>
      </c>
      <c r="J40" s="15" t="s">
        <v>2830</v>
      </c>
      <c r="K40" s="15" t="s">
        <v>2831</v>
      </c>
      <c r="L40" s="83" t="s">
        <v>2832</v>
      </c>
      <c r="N40" s="83" t="s">
        <v>2833</v>
      </c>
      <c r="P40" s="46" t="s">
        <v>2834</v>
      </c>
      <c r="Q40" s="46" t="s">
        <v>2828</v>
      </c>
      <c r="R40" s="85"/>
    </row>
    <row r="41" spans="1:19" ht="16" customHeight="1">
      <c r="A41" s="15" t="s">
        <v>2829</v>
      </c>
      <c r="B41" s="83">
        <v>1266</v>
      </c>
      <c r="D41">
        <v>41981218</v>
      </c>
      <c r="E41">
        <v>41989614</v>
      </c>
      <c r="F41">
        <v>3619</v>
      </c>
      <c r="G41">
        <v>-2.0239769999999999</v>
      </c>
      <c r="H41">
        <v>166</v>
      </c>
      <c r="I41">
        <v>1.3441639E-2</v>
      </c>
      <c r="J41">
        <v>-3.0653890000000001</v>
      </c>
      <c r="K41" s="85">
        <v>-3.3746529999999999</v>
      </c>
      <c r="L41">
        <v>4.4759820000000001</v>
      </c>
      <c r="M41">
        <f>L41/F41</f>
        <v>1.2368007736943908E-3</v>
      </c>
      <c r="N41">
        <v>20.235220000000002</v>
      </c>
      <c r="O41">
        <f>N41/F41</f>
        <v>5.5913843603205308E-3</v>
      </c>
      <c r="P41" s="83">
        <v>6.0252570000000005E-8</v>
      </c>
    </row>
    <row r="42" spans="1:19" ht="19" customHeight="1">
      <c r="A42" s="83" t="s">
        <v>2822</v>
      </c>
      <c r="B42" s="83">
        <v>1.519963E-2</v>
      </c>
      <c r="D42">
        <v>119547188</v>
      </c>
      <c r="E42">
        <v>119563146</v>
      </c>
      <c r="F42">
        <v>5265</v>
      </c>
      <c r="G42" s="86">
        <v>-2.4557310000000001</v>
      </c>
      <c r="H42" s="86">
        <v>275</v>
      </c>
      <c r="I42">
        <v>5.2936090000000003E-3</v>
      </c>
      <c r="J42">
        <v>-3.1928269999999999</v>
      </c>
      <c r="K42" s="85">
        <v>-3.231309</v>
      </c>
      <c r="L42">
        <v>2.9260380000000001</v>
      </c>
      <c r="M42">
        <f>L42/F42</f>
        <v>5.557527065527066E-4</v>
      </c>
      <c r="N42">
        <v>30.908629999999999</v>
      </c>
      <c r="O42">
        <f>N42/F42</f>
        <v>5.8705849952516613E-3</v>
      </c>
      <c r="P42" s="15">
        <v>1.4676460000000001E-7</v>
      </c>
    </row>
    <row r="43" spans="1:19">
      <c r="A43" s="15" t="s">
        <v>2830</v>
      </c>
      <c r="B43" s="83">
        <v>-3.7704409999999999</v>
      </c>
      <c r="D43">
        <v>120323190</v>
      </c>
      <c r="E43">
        <v>120336158</v>
      </c>
      <c r="F43">
        <v>5932</v>
      </c>
      <c r="G43" s="86">
        <v>-1.474399</v>
      </c>
      <c r="H43" s="86">
        <v>442</v>
      </c>
      <c r="I43">
        <v>2.56534E-2</v>
      </c>
      <c r="J43">
        <v>-2.7957879999999999</v>
      </c>
      <c r="K43" s="85">
        <v>-4.2290049999999999</v>
      </c>
      <c r="L43">
        <v>22.715902</v>
      </c>
      <c r="M43">
        <f>L43/F43</f>
        <v>3.8293833445718138E-3</v>
      </c>
      <c r="N43">
        <v>49.587220000000002</v>
      </c>
      <c r="O43">
        <f>N43/F43</f>
        <v>8.3592751180040469E-3</v>
      </c>
      <c r="P43" s="15">
        <v>2.0898189999999999E-7</v>
      </c>
    </row>
    <row r="44" spans="1:19">
      <c r="A44" s="15" t="s">
        <v>2831</v>
      </c>
      <c r="B44" s="83">
        <v>-6.3706319999999996</v>
      </c>
      <c r="D44">
        <v>152584172</v>
      </c>
      <c r="E44">
        <v>152591018</v>
      </c>
      <c r="F44">
        <v>3592</v>
      </c>
      <c r="G44" s="86">
        <v>-2.2767189999999999</v>
      </c>
      <c r="H44" s="86">
        <v>121</v>
      </c>
      <c r="I44">
        <v>7.4822559999999996E-3</v>
      </c>
      <c r="J44">
        <v>-5.6978489999999997</v>
      </c>
      <c r="K44" s="85">
        <v>-7.8866680000000002</v>
      </c>
      <c r="L44">
        <v>1.8196889999999999</v>
      </c>
      <c r="M44">
        <f>L44/F44</f>
        <v>5.065949331848552E-4</v>
      </c>
      <c r="N44">
        <v>13.45303</v>
      </c>
      <c r="O44">
        <f>N44/F44</f>
        <v>3.7452756124721604E-3</v>
      </c>
      <c r="P44" s="15">
        <v>9.3631880000000002E-8</v>
      </c>
    </row>
    <row r="45" spans="1:19">
      <c r="A45" s="83" t="s">
        <v>2832</v>
      </c>
      <c r="B45" s="83">
        <v>38.613419999999998</v>
      </c>
      <c r="C45">
        <f>B45/B3</f>
        <v>1.5153808720222909E-3</v>
      </c>
      <c r="D45">
        <v>165928222</v>
      </c>
      <c r="E45">
        <v>165938097</v>
      </c>
      <c r="F45">
        <v>7073</v>
      </c>
      <c r="G45" s="86">
        <v>-2.0906419999999999</v>
      </c>
      <c r="H45" s="86">
        <v>262</v>
      </c>
      <c r="I45">
        <v>1.2690762E-2</v>
      </c>
      <c r="J45">
        <v>-4.154541</v>
      </c>
      <c r="K45" s="85">
        <v>-5.9480380000000004</v>
      </c>
      <c r="L45">
        <v>6.6758119999999996</v>
      </c>
      <c r="M45">
        <f>L45/F45</f>
        <v>9.4384447900466557E-4</v>
      </c>
      <c r="N45">
        <v>29.1297</v>
      </c>
      <c r="O45">
        <f>N45/F45</f>
        <v>4.1184363070832742E-3</v>
      </c>
      <c r="P45" s="15">
        <v>1.029609E-7</v>
      </c>
    </row>
    <row r="46" spans="1:19">
      <c r="A46" s="83" t="s">
        <v>2833</v>
      </c>
      <c r="B46" s="83">
        <v>143.31379999999999</v>
      </c>
      <c r="C46">
        <f>B46/B3</f>
        <v>5.6243397040932454E-3</v>
      </c>
      <c r="D46" s="15"/>
      <c r="E46" s="15"/>
      <c r="F46" s="84"/>
      <c r="G46" s="141"/>
      <c r="H46" s="142"/>
      <c r="I46" s="120"/>
      <c r="J46" s="85"/>
      <c r="L46" s="85"/>
      <c r="P46" s="85"/>
    </row>
    <row r="47" spans="1:19">
      <c r="A47" s="46" t="s">
        <v>2834</v>
      </c>
      <c r="B47" s="83">
        <v>1.184098E-7</v>
      </c>
      <c r="D47" s="93"/>
      <c r="E47" s="93"/>
      <c r="F47" s="15"/>
      <c r="G47" s="15"/>
      <c r="H47" s="15"/>
      <c r="I47" s="141"/>
      <c r="J47" s="142"/>
      <c r="K47" s="95"/>
      <c r="L47" s="120"/>
      <c r="M47" s="85"/>
      <c r="N47" s="120"/>
      <c r="P47" s="85"/>
      <c r="Q47" s="85"/>
    </row>
    <row r="48" spans="1:19">
      <c r="A48" s="46" t="s">
        <v>2828</v>
      </c>
      <c r="B48" s="83"/>
      <c r="D48" s="93"/>
      <c r="E48" s="93"/>
      <c r="F48" s="15"/>
      <c r="G48" s="15"/>
      <c r="H48" s="15"/>
      <c r="I48" s="141"/>
      <c r="J48" s="142"/>
      <c r="K48" s="95"/>
      <c r="L48" s="120"/>
      <c r="M48" s="85"/>
      <c r="N48" s="120"/>
      <c r="P48" s="85"/>
      <c r="Q48" s="85"/>
    </row>
    <row r="49" spans="1:20" s="127" customFormat="1" ht="14.25" customHeight="1">
      <c r="A49" s="127" t="s">
        <v>2894</v>
      </c>
      <c r="D49" s="132" t="s">
        <v>2836</v>
      </c>
      <c r="E49" s="132"/>
      <c r="F49" s="132"/>
      <c r="H49" s="132"/>
      <c r="I49" s="134"/>
      <c r="N49" s="131"/>
      <c r="O49" s="132"/>
      <c r="P49" s="132"/>
      <c r="Q49" s="136"/>
      <c r="S49" s="135"/>
    </row>
    <row r="50" spans="1:20" ht="16" customHeight="1">
      <c r="A50" s="15" t="s">
        <v>2818</v>
      </c>
      <c r="B50" s="15">
        <v>-1.8634520000000001</v>
      </c>
      <c r="D50" s="112" t="s">
        <v>2314</v>
      </c>
      <c r="E50" s="112"/>
      <c r="F50" t="s">
        <v>2307</v>
      </c>
      <c r="G50" s="15" t="s">
        <v>2818</v>
      </c>
      <c r="H50" s="15" t="s">
        <v>2829</v>
      </c>
      <c r="I50" s="83" t="s">
        <v>2822</v>
      </c>
      <c r="J50" s="15" t="s">
        <v>2830</v>
      </c>
      <c r="K50" s="15" t="s">
        <v>2831</v>
      </c>
      <c r="L50" s="83" t="s">
        <v>2832</v>
      </c>
      <c r="N50" s="83" t="s">
        <v>2833</v>
      </c>
      <c r="P50" s="46" t="s">
        <v>2834</v>
      </c>
      <c r="Q50" s="46" t="s">
        <v>2828</v>
      </c>
      <c r="R50" s="85"/>
    </row>
    <row r="51" spans="1:20" ht="16" customHeight="1">
      <c r="A51" s="15" t="s">
        <v>2829</v>
      </c>
      <c r="B51" s="15">
        <v>939</v>
      </c>
      <c r="D51">
        <v>41981218</v>
      </c>
      <c r="E51">
        <v>41989614</v>
      </c>
      <c r="F51">
        <v>3619</v>
      </c>
      <c r="G51">
        <v>-1.978839</v>
      </c>
      <c r="H51">
        <v>125</v>
      </c>
      <c r="I51">
        <v>1.9121569000000001E-2</v>
      </c>
      <c r="J51">
        <v>-0.90974390000000005</v>
      </c>
      <c r="K51" s="85">
        <v>0.69637959999999999</v>
      </c>
      <c r="L51">
        <v>4.7982290000000001</v>
      </c>
      <c r="M51">
        <f>L51/F51</f>
        <v>1.3258438795247306E-3</v>
      </c>
      <c r="N51">
        <v>17.170363999999999</v>
      </c>
      <c r="O51">
        <f>N51/F51</f>
        <v>4.7445051119093667E-3</v>
      </c>
      <c r="P51" s="15">
        <v>5.1126620000000003E-8</v>
      </c>
    </row>
    <row r="52" spans="1:20" ht="19" customHeight="1">
      <c r="A52" s="83" t="s">
        <v>2822</v>
      </c>
      <c r="B52" s="15">
        <v>2.352367E-2</v>
      </c>
      <c r="D52">
        <v>119547188</v>
      </c>
      <c r="E52">
        <v>119563146</v>
      </c>
      <c r="F52">
        <v>5265</v>
      </c>
      <c r="G52" s="86">
        <v>-2.4569610000000002</v>
      </c>
      <c r="H52" s="86">
        <v>208</v>
      </c>
      <c r="I52" s="85">
        <v>8.9767419999999994E-3</v>
      </c>
      <c r="J52">
        <v>-1.0730137</v>
      </c>
      <c r="K52" s="85">
        <v>1.1712937999999999</v>
      </c>
      <c r="L52">
        <v>3.7576000000000001</v>
      </c>
      <c r="M52">
        <f>L52/F52</f>
        <v>7.1369420702754036E-4</v>
      </c>
      <c r="N52">
        <v>27.524784</v>
      </c>
      <c r="O52">
        <f>N52/F52</f>
        <v>5.2278792022792024E-3</v>
      </c>
      <c r="P52" s="15">
        <v>1.30697E-7</v>
      </c>
    </row>
    <row r="53" spans="1:20">
      <c r="A53" s="15" t="s">
        <v>2830</v>
      </c>
      <c r="B53" s="15">
        <v>-1.1675739999999999</v>
      </c>
      <c r="D53">
        <v>120323190</v>
      </c>
      <c r="E53">
        <v>120336158</v>
      </c>
      <c r="F53">
        <v>5932</v>
      </c>
      <c r="G53" s="86">
        <v>-1.28905</v>
      </c>
      <c r="H53" s="86">
        <v>335</v>
      </c>
      <c r="I53" s="85">
        <v>3.6106890000000003E-2</v>
      </c>
      <c r="J53">
        <v>-0.80221229999999999</v>
      </c>
      <c r="K53" s="85">
        <v>0.18584919999999999</v>
      </c>
      <c r="L53">
        <v>24.260814</v>
      </c>
      <c r="M53">
        <f>L53/F53</f>
        <v>4.0898202966958867E-3</v>
      </c>
      <c r="N53">
        <v>44.432889000000003</v>
      </c>
      <c r="O53">
        <f>N53/F53</f>
        <v>7.4903723870532709E-3</v>
      </c>
      <c r="P53" s="15">
        <v>1.872593E-7</v>
      </c>
    </row>
    <row r="54" spans="1:20">
      <c r="A54" s="15" t="s">
        <v>2831</v>
      </c>
      <c r="B54" s="15">
        <v>0.35897610000000002</v>
      </c>
      <c r="D54">
        <v>152584172</v>
      </c>
      <c r="E54">
        <v>152591018</v>
      </c>
      <c r="F54">
        <v>3592</v>
      </c>
      <c r="G54" s="86">
        <v>-1.7491969999999999</v>
      </c>
      <c r="H54" s="86">
        <v>73</v>
      </c>
      <c r="I54" s="85">
        <v>2.3187078E-2</v>
      </c>
      <c r="J54">
        <v>-1.3266264000000001</v>
      </c>
      <c r="K54" s="85">
        <v>-0.42223929999999998</v>
      </c>
      <c r="L54">
        <v>3.3987720000000001</v>
      </c>
      <c r="M54">
        <f>L54/F54</f>
        <v>9.46206013363029E-4</v>
      </c>
      <c r="N54">
        <v>9.5681189999999994</v>
      </c>
      <c r="O54">
        <f>N54/F54</f>
        <v>2.6637302338530064E-3</v>
      </c>
      <c r="P54" s="15">
        <v>6.659325E-8</v>
      </c>
    </row>
    <row r="55" spans="1:20">
      <c r="A55" s="83" t="s">
        <v>2832</v>
      </c>
      <c r="B55" s="15">
        <v>44.36918</v>
      </c>
      <c r="C55">
        <f>B55/B3</f>
        <v>1.7412652564656019E-3</v>
      </c>
      <c r="D55">
        <v>165928222</v>
      </c>
      <c r="E55">
        <v>165938097</v>
      </c>
      <c r="F55">
        <v>7073</v>
      </c>
      <c r="G55" s="86">
        <v>-1.9515180000000001</v>
      </c>
      <c r="H55" s="86">
        <v>198</v>
      </c>
      <c r="I55" s="85">
        <v>2.0481007999999998E-2</v>
      </c>
      <c r="J55">
        <v>-1.5350569999999999</v>
      </c>
      <c r="K55" s="85">
        <v>-0.44847540000000002</v>
      </c>
      <c r="L55">
        <v>8.1537649999999999</v>
      </c>
      <c r="M55">
        <f>L55/F55</f>
        <v>1.152801498656864E-3</v>
      </c>
      <c r="N55">
        <v>25.951882999999999</v>
      </c>
      <c r="O55">
        <f>N55/F55</f>
        <v>3.6691478863282905E-3</v>
      </c>
      <c r="P55" s="15">
        <v>9.1728699999999997E-8</v>
      </c>
    </row>
    <row r="56" spans="1:20">
      <c r="A56" s="83" t="s">
        <v>2833</v>
      </c>
      <c r="B56" s="15">
        <v>124.648</v>
      </c>
      <c r="C56">
        <f>B56/B3</f>
        <v>4.8918017346257997E-3</v>
      </c>
      <c r="D56" s="15"/>
      <c r="E56" s="15"/>
      <c r="F56" s="84"/>
      <c r="G56" s="141"/>
      <c r="H56" s="142"/>
      <c r="I56" s="120"/>
      <c r="J56" s="85"/>
      <c r="L56" s="85"/>
      <c r="Q56" s="85"/>
    </row>
    <row r="57" spans="1:20">
      <c r="A57" s="46" t="s">
        <v>2834</v>
      </c>
      <c r="B57" s="143">
        <v>1.0298770000000001E-7</v>
      </c>
      <c r="D57" s="93"/>
      <c r="E57" s="93"/>
      <c r="F57" s="15"/>
      <c r="G57" s="15"/>
      <c r="H57" s="15"/>
      <c r="I57" s="141"/>
      <c r="J57" s="142"/>
      <c r="K57" s="95"/>
      <c r="L57" s="120"/>
      <c r="M57" s="85"/>
      <c r="N57" s="120"/>
      <c r="P57" s="85"/>
      <c r="Q57" s="85"/>
    </row>
    <row r="58" spans="1:20">
      <c r="A58" s="46" t="s">
        <v>2828</v>
      </c>
      <c r="B58" s="83"/>
      <c r="D58" s="93"/>
      <c r="E58" s="93"/>
      <c r="F58" s="15"/>
      <c r="G58" s="15"/>
      <c r="H58" s="15"/>
      <c r="I58" s="141"/>
      <c r="J58" s="142"/>
      <c r="K58" s="95"/>
      <c r="L58" s="120"/>
      <c r="M58" s="85"/>
      <c r="N58" s="120"/>
      <c r="P58" s="85"/>
      <c r="Q58" s="85"/>
    </row>
    <row r="59" spans="1:20" s="127" customFormat="1" ht="14.25" customHeight="1">
      <c r="A59" s="127" t="s">
        <v>2895</v>
      </c>
      <c r="D59" s="132" t="s">
        <v>2836</v>
      </c>
      <c r="E59" s="132"/>
      <c r="F59" s="132"/>
      <c r="G59" s="132"/>
      <c r="I59" s="132"/>
      <c r="J59" s="134"/>
      <c r="O59" s="131"/>
      <c r="P59" s="132"/>
      <c r="Q59" s="132"/>
      <c r="R59" s="136"/>
      <c r="T59" s="135"/>
    </row>
    <row r="60" spans="1:20" ht="16" customHeight="1">
      <c r="A60" s="15" t="s">
        <v>2818</v>
      </c>
      <c r="B60" s="15">
        <v>-2.007193</v>
      </c>
      <c r="D60" s="112" t="s">
        <v>2314</v>
      </c>
      <c r="E60" s="112"/>
      <c r="F60" t="s">
        <v>2307</v>
      </c>
      <c r="G60" s="15" t="s">
        <v>2818</v>
      </c>
      <c r="H60" s="15" t="s">
        <v>2829</v>
      </c>
      <c r="I60" s="83" t="s">
        <v>2822</v>
      </c>
      <c r="J60" s="15" t="s">
        <v>2830</v>
      </c>
      <c r="K60" s="15" t="s">
        <v>2831</v>
      </c>
      <c r="L60" s="83" t="s">
        <v>2832</v>
      </c>
      <c r="N60" s="83" t="s">
        <v>2833</v>
      </c>
      <c r="P60" s="46" t="s">
        <v>2834</v>
      </c>
      <c r="Q60" s="46" t="s">
        <v>2828</v>
      </c>
      <c r="R60" s="85"/>
    </row>
    <row r="61" spans="1:20" ht="16" customHeight="1">
      <c r="A61" s="15" t="s">
        <v>2829</v>
      </c>
      <c r="B61" s="15">
        <v>798</v>
      </c>
      <c r="D61">
        <v>41981218</v>
      </c>
      <c r="E61">
        <v>41989614</v>
      </c>
      <c r="F61">
        <v>3619</v>
      </c>
      <c r="G61">
        <v>-2.1594929999999999</v>
      </c>
      <c r="H61">
        <v>106</v>
      </c>
      <c r="I61">
        <v>1.7513272E-2</v>
      </c>
      <c r="J61">
        <v>-0.26978220000000003</v>
      </c>
      <c r="K61" s="85">
        <v>1.8945346999999999</v>
      </c>
      <c r="L61">
        <v>3.7266439999999998</v>
      </c>
      <c r="M61">
        <f>L61/F61</f>
        <v>1.0297441282122132E-3</v>
      </c>
      <c r="N61">
        <v>15.786137</v>
      </c>
      <c r="O61">
        <f>N61/F61</f>
        <v>4.36201630284609E-3</v>
      </c>
      <c r="P61" s="15">
        <v>4.7004930000000001E-8</v>
      </c>
    </row>
    <row r="62" spans="1:20" ht="19" customHeight="1">
      <c r="A62" s="83" t="s">
        <v>2822</v>
      </c>
      <c r="B62" s="15">
        <v>2.329577E-2</v>
      </c>
      <c r="D62">
        <v>119547188</v>
      </c>
      <c r="E62">
        <v>119563146</v>
      </c>
      <c r="F62">
        <v>5265</v>
      </c>
      <c r="G62" s="86">
        <v>-2.5376439999999998</v>
      </c>
      <c r="H62" s="86">
        <v>184</v>
      </c>
      <c r="I62" s="85">
        <v>9.3972269999999993E-3</v>
      </c>
      <c r="J62">
        <v>-1.1262642</v>
      </c>
      <c r="K62" s="85">
        <v>0.9873324</v>
      </c>
      <c r="L62">
        <v>3.4960930000000001</v>
      </c>
      <c r="M62">
        <f>L62/F62</f>
        <v>6.6402526115859448E-4</v>
      </c>
      <c r="N62">
        <v>26.309761000000002</v>
      </c>
      <c r="O62">
        <f>N62/F62</f>
        <v>4.9971056030389364E-3</v>
      </c>
      <c r="P62" s="15">
        <v>1.249276E-7</v>
      </c>
    </row>
    <row r="63" spans="1:20">
      <c r="A63" s="15" t="s">
        <v>2830</v>
      </c>
      <c r="B63" s="15">
        <v>-1.0540590000000001</v>
      </c>
      <c r="D63">
        <v>120323190</v>
      </c>
      <c r="E63">
        <v>120336158</v>
      </c>
      <c r="F63">
        <v>5932</v>
      </c>
      <c r="G63" s="86">
        <v>-1.328284</v>
      </c>
      <c r="H63" s="86">
        <v>291</v>
      </c>
      <c r="I63" s="85">
        <v>3.9019813E-2</v>
      </c>
      <c r="J63">
        <v>-0.81579469999999998</v>
      </c>
      <c r="K63" s="85">
        <v>0.13196840000000001</v>
      </c>
      <c r="L63">
        <v>22.82179</v>
      </c>
      <c r="M63">
        <f>L63/F63</f>
        <v>3.8472336480107889E-3</v>
      </c>
      <c r="N63">
        <v>41.953555999999999</v>
      </c>
      <c r="O63">
        <f>N63/F63</f>
        <v>7.0724133513149021E-3</v>
      </c>
      <c r="P63" s="15">
        <v>1.7681030000000001E-7</v>
      </c>
    </row>
    <row r="64" spans="1:20">
      <c r="A64" s="15" t="s">
        <v>2831</v>
      </c>
      <c r="B64" s="15">
        <v>0.67639439999999995</v>
      </c>
      <c r="D64">
        <v>152584172</v>
      </c>
      <c r="E64">
        <v>152591018</v>
      </c>
      <c r="F64">
        <v>3592</v>
      </c>
      <c r="G64" s="86">
        <v>-2.3108819999999999</v>
      </c>
      <c r="H64" s="86">
        <v>60</v>
      </c>
      <c r="I64" s="85">
        <v>1.1684052E-2</v>
      </c>
      <c r="J64">
        <v>-2.0216994000000001</v>
      </c>
      <c r="K64" s="85">
        <v>-1.0696462</v>
      </c>
      <c r="L64">
        <v>1.408582</v>
      </c>
      <c r="M64">
        <f>L64/F64</f>
        <v>3.9214420935412028E-4</v>
      </c>
      <c r="N64">
        <v>8.5328750000000007</v>
      </c>
      <c r="O64">
        <f>N64/F64</f>
        <v>2.3755219933184859E-3</v>
      </c>
      <c r="P64" s="15">
        <v>5.9388049999999998E-8</v>
      </c>
    </row>
    <row r="65" spans="1:20">
      <c r="A65" s="83" t="s">
        <v>2832</v>
      </c>
      <c r="B65" s="15">
        <v>37.471910000000001</v>
      </c>
      <c r="D65">
        <v>165928222</v>
      </c>
      <c r="E65">
        <v>165938097</v>
      </c>
      <c r="F65">
        <v>7073</v>
      </c>
      <c r="G65" s="86">
        <v>-2.128584</v>
      </c>
      <c r="H65" s="86">
        <v>157</v>
      </c>
      <c r="I65" s="85">
        <v>1.9022252999999999E-2</v>
      </c>
      <c r="J65">
        <v>-1.0890789000000001</v>
      </c>
      <c r="K65" s="85">
        <v>0.51841550000000003</v>
      </c>
      <c r="L65">
        <v>6.0188040000000003</v>
      </c>
      <c r="M65">
        <f>L65/F65</f>
        <v>8.5095489891135303E-4</v>
      </c>
      <c r="N65">
        <v>22.327688999999999</v>
      </c>
      <c r="O65">
        <f>N65/F65</f>
        <v>3.1567494698147886E-3</v>
      </c>
      <c r="P65" s="15">
        <v>7.8918740000000003E-8</v>
      </c>
    </row>
    <row r="66" spans="1:20">
      <c r="A66" s="83" t="s">
        <v>2833</v>
      </c>
      <c r="B66" s="15">
        <v>114.91</v>
      </c>
      <c r="D66" s="15"/>
      <c r="E66" s="15"/>
      <c r="F66" s="84"/>
      <c r="G66" s="141"/>
      <c r="H66" s="142"/>
      <c r="I66" s="120"/>
      <c r="J66" s="85"/>
      <c r="L66" s="85"/>
      <c r="P66" s="85"/>
    </row>
    <row r="67" spans="1:20">
      <c r="A67" s="46" t="s">
        <v>2834</v>
      </c>
      <c r="B67" s="143">
        <v>9.4941850000000003E-8</v>
      </c>
      <c r="D67" s="93"/>
      <c r="E67" s="93"/>
      <c r="F67" s="15"/>
      <c r="G67" s="15"/>
      <c r="H67" s="15"/>
      <c r="I67" s="141"/>
      <c r="J67" s="142"/>
      <c r="K67" s="95"/>
      <c r="L67" s="120"/>
      <c r="M67" s="85"/>
      <c r="N67" s="120"/>
      <c r="P67" s="85"/>
      <c r="Q67" s="85"/>
    </row>
    <row r="68" spans="1:20">
      <c r="A68" s="46" t="s">
        <v>2828</v>
      </c>
      <c r="B68" s="83"/>
      <c r="D68" s="93"/>
      <c r="E68" s="93"/>
      <c r="F68" s="15"/>
      <c r="G68" s="15"/>
      <c r="H68" s="15"/>
      <c r="I68" s="141"/>
      <c r="J68" s="142"/>
      <c r="K68" s="95"/>
      <c r="L68" s="120"/>
      <c r="M68" s="85"/>
      <c r="N68" s="120"/>
      <c r="P68" s="85"/>
      <c r="Q68" s="85"/>
    </row>
    <row r="69" spans="1:20" s="127" customFormat="1" ht="14.25" customHeight="1">
      <c r="A69" s="127" t="s">
        <v>2896</v>
      </c>
      <c r="D69" s="132" t="s">
        <v>2836</v>
      </c>
      <c r="E69" s="132"/>
      <c r="F69" s="132"/>
      <c r="G69" s="132"/>
      <c r="I69" s="132"/>
      <c r="J69" s="134"/>
      <c r="O69" s="131"/>
      <c r="P69" s="132"/>
      <c r="Q69" s="132"/>
      <c r="R69" s="136"/>
      <c r="T69" s="135"/>
    </row>
    <row r="70" spans="1:20" ht="16" customHeight="1">
      <c r="A70" s="15" t="s">
        <v>2818</v>
      </c>
      <c r="B70" s="15">
        <v>-1.943362</v>
      </c>
      <c r="D70" s="112" t="s">
        <v>2314</v>
      </c>
      <c r="E70" s="112"/>
      <c r="F70" t="s">
        <v>2307</v>
      </c>
      <c r="G70" s="15" t="s">
        <v>2818</v>
      </c>
      <c r="H70" s="15" t="s">
        <v>2829</v>
      </c>
      <c r="I70" s="83" t="s">
        <v>2822</v>
      </c>
      <c r="J70" s="15" t="s">
        <v>2830</v>
      </c>
      <c r="K70" s="15" t="s">
        <v>2831</v>
      </c>
      <c r="L70" s="83" t="s">
        <v>2832</v>
      </c>
      <c r="N70" s="83" t="s">
        <v>2833</v>
      </c>
      <c r="P70" s="46" t="s">
        <v>2834</v>
      </c>
      <c r="Q70" s="46" t="s">
        <v>2828</v>
      </c>
      <c r="R70" s="85"/>
    </row>
    <row r="71" spans="1:20" ht="16" customHeight="1">
      <c r="A71" s="15" t="s">
        <v>2829</v>
      </c>
      <c r="B71" s="15">
        <v>825</v>
      </c>
      <c r="D71">
        <v>41981218</v>
      </c>
      <c r="E71">
        <v>41989614</v>
      </c>
      <c r="F71">
        <v>3619</v>
      </c>
      <c r="G71">
        <v>-2.4901589999999998</v>
      </c>
      <c r="H71">
        <v>113</v>
      </c>
      <c r="I71">
        <v>7.442204E-3</v>
      </c>
      <c r="J71">
        <v>-1.2273639999999999</v>
      </c>
      <c r="K71" s="85">
        <v>0.66588150000000002</v>
      </c>
      <c r="L71">
        <v>1.6918820000000001</v>
      </c>
      <c r="M71">
        <f>L71/F71</f>
        <v>4.6749986184028741E-4</v>
      </c>
      <c r="N71">
        <v>16.550398999999999</v>
      </c>
      <c r="O71">
        <f>N71/F71</f>
        <v>4.5731967394307812E-3</v>
      </c>
      <c r="P71" s="15">
        <v>4.9280609999999998E-8</v>
      </c>
    </row>
    <row r="72" spans="1:20" ht="19" customHeight="1">
      <c r="A72" s="83" t="s">
        <v>2822</v>
      </c>
      <c r="B72" s="15">
        <v>2.2315100000000001E-2</v>
      </c>
      <c r="D72">
        <v>119547188</v>
      </c>
      <c r="E72">
        <v>119563146</v>
      </c>
      <c r="F72">
        <v>5265</v>
      </c>
      <c r="G72" s="142">
        <v>-2.5384769999999999</v>
      </c>
      <c r="H72" s="120">
        <v>182</v>
      </c>
      <c r="I72" s="85">
        <v>7.3955920000000003E-3</v>
      </c>
      <c r="J72">
        <v>-1.2719860000000001</v>
      </c>
      <c r="K72" s="85">
        <v>0.80872180000000005</v>
      </c>
      <c r="L72">
        <v>2.7127409999999998</v>
      </c>
      <c r="M72">
        <f>L72/F72</f>
        <v>5.152404558404558E-4</v>
      </c>
      <c r="N72">
        <v>24.558149</v>
      </c>
      <c r="O72">
        <f>N72/F72</f>
        <v>4.6644157644824312E-3</v>
      </c>
      <c r="P72" s="15">
        <v>1.1661040000000001E-7</v>
      </c>
    </row>
    <row r="73" spans="1:20">
      <c r="A73" s="15" t="s">
        <v>2830</v>
      </c>
      <c r="B73" s="15">
        <v>-1.6599429999999999</v>
      </c>
      <c r="D73">
        <v>120323190</v>
      </c>
      <c r="E73">
        <v>120336158</v>
      </c>
      <c r="F73">
        <v>5932</v>
      </c>
      <c r="G73" s="142">
        <v>-1.0088079999999999</v>
      </c>
      <c r="H73" s="120">
        <v>294</v>
      </c>
      <c r="I73" s="85">
        <v>4.3308654000000002E-2</v>
      </c>
      <c r="J73">
        <v>-1.1768339999999999</v>
      </c>
      <c r="K73" s="85">
        <v>-1.0224685</v>
      </c>
      <c r="L73">
        <v>25.555337000000002</v>
      </c>
      <c r="M73">
        <f>L73/F73</f>
        <v>4.3080473701955502E-3</v>
      </c>
      <c r="N73">
        <v>39.506543999999998</v>
      </c>
      <c r="O73">
        <f>N73/F73</f>
        <v>6.6599028995279839E-3</v>
      </c>
      <c r="P73" s="15">
        <v>1.6649759999999999E-7</v>
      </c>
    </row>
    <row r="74" spans="1:20">
      <c r="A74" s="15" t="s">
        <v>2831</v>
      </c>
      <c r="B74" s="15">
        <v>-0.67972049999999995</v>
      </c>
      <c r="D74">
        <v>152584172</v>
      </c>
      <c r="E74">
        <v>152591018</v>
      </c>
      <c r="F74">
        <v>3592</v>
      </c>
      <c r="G74" s="142">
        <v>-2.3088039999999999</v>
      </c>
      <c r="H74" s="120">
        <v>69</v>
      </c>
      <c r="I74" s="85">
        <v>1.0060929999999999E-2</v>
      </c>
      <c r="J74">
        <v>-2.8071120000000001</v>
      </c>
      <c r="K74" s="85">
        <v>-2.3399915</v>
      </c>
      <c r="L74">
        <v>1.398045</v>
      </c>
      <c r="M74">
        <f>L74/F74</f>
        <v>3.8921074610244986E-4</v>
      </c>
      <c r="N74">
        <v>9.2092790000000004</v>
      </c>
      <c r="O74">
        <f>N74/F74</f>
        <v>2.5638304565701558E-3</v>
      </c>
      <c r="P74" s="15">
        <v>6.4095759999999997E-8</v>
      </c>
    </row>
    <row r="75" spans="1:20">
      <c r="A75" s="83" t="s">
        <v>2832</v>
      </c>
      <c r="B75" s="15">
        <v>37.070689999999999</v>
      </c>
      <c r="D75">
        <v>165928222</v>
      </c>
      <c r="E75">
        <v>165938097</v>
      </c>
      <c r="F75">
        <v>7073</v>
      </c>
      <c r="G75" s="142">
        <v>-2.1191439999999999</v>
      </c>
      <c r="H75" s="120">
        <v>167</v>
      </c>
      <c r="I75" s="85">
        <v>1.6992566000000001E-2</v>
      </c>
      <c r="J75">
        <v>-1.9655480000000001</v>
      </c>
      <c r="K75" s="85">
        <v>-1.0935869</v>
      </c>
      <c r="L75">
        <v>5.7126859999999997</v>
      </c>
      <c r="M75">
        <f>L75/F75</f>
        <v>8.0767510250247417E-4</v>
      </c>
      <c r="N75">
        <v>22.289124999999999</v>
      </c>
      <c r="O75">
        <f>N75/F75</f>
        <v>3.1512971864838114E-3</v>
      </c>
      <c r="P75" s="15">
        <v>7.8782429999999995E-8</v>
      </c>
    </row>
    <row r="76" spans="1:20">
      <c r="A76" s="83" t="s">
        <v>2833</v>
      </c>
      <c r="B76" s="15">
        <v>112.1135</v>
      </c>
      <c r="D76" s="15"/>
      <c r="E76" s="15"/>
      <c r="F76" s="84"/>
      <c r="G76" s="141"/>
      <c r="H76" s="142"/>
      <c r="I76" s="120"/>
      <c r="J76" s="85"/>
      <c r="L76" s="85"/>
      <c r="P76" s="85"/>
    </row>
    <row r="77" spans="1:20">
      <c r="A77" s="46" t="s">
        <v>2834</v>
      </c>
      <c r="B77" s="143">
        <v>9.2631280000000001E-8</v>
      </c>
      <c r="D77" s="93"/>
      <c r="E77" s="93"/>
      <c r="F77" s="15"/>
      <c r="G77" s="15"/>
      <c r="H77" s="15"/>
      <c r="I77" s="141"/>
      <c r="J77" s="142"/>
      <c r="K77" s="95"/>
      <c r="L77" s="120"/>
      <c r="M77" s="85"/>
      <c r="N77" s="120"/>
      <c r="P77" s="85"/>
      <c r="Q77" s="85"/>
    </row>
    <row r="78" spans="1:20">
      <c r="A78" s="46" t="s">
        <v>2828</v>
      </c>
      <c r="B78" s="83"/>
      <c r="D78" s="93"/>
      <c r="E78" s="93"/>
      <c r="F78" s="15"/>
      <c r="G78" s="15"/>
      <c r="H78" s="15"/>
      <c r="I78" s="141"/>
      <c r="J78" s="142"/>
      <c r="K78" s="95"/>
      <c r="L78" s="120"/>
      <c r="M78" s="85"/>
      <c r="N78" s="120"/>
      <c r="P78" s="85"/>
      <c r="Q78" s="85"/>
    </row>
    <row r="79" spans="1:20" s="127" customFormat="1" ht="14.25" customHeight="1">
      <c r="A79" s="127" t="s">
        <v>2906</v>
      </c>
      <c r="D79" s="132" t="s">
        <v>2836</v>
      </c>
      <c r="E79" s="132"/>
      <c r="F79" s="132"/>
      <c r="G79" s="132"/>
      <c r="I79" s="132"/>
      <c r="J79" s="134"/>
      <c r="O79" s="131"/>
      <c r="P79" s="132"/>
      <c r="Q79" s="132"/>
      <c r="R79" s="136"/>
      <c r="T79" s="135"/>
    </row>
    <row r="80" spans="1:20" ht="28">
      <c r="A80" s="15" t="s">
        <v>2818</v>
      </c>
      <c r="B80" s="15">
        <v>-1.8921730000000001</v>
      </c>
      <c r="D80" s="112" t="s">
        <v>2314</v>
      </c>
      <c r="E80" s="112"/>
      <c r="F80" t="s">
        <v>2307</v>
      </c>
      <c r="G80" s="15" t="s">
        <v>2818</v>
      </c>
      <c r="H80" s="15" t="s">
        <v>2829</v>
      </c>
      <c r="I80" s="83" t="s">
        <v>2822</v>
      </c>
      <c r="J80" s="15" t="s">
        <v>2830</v>
      </c>
      <c r="K80" s="15" t="s">
        <v>2831</v>
      </c>
      <c r="L80" s="83" t="s">
        <v>2832</v>
      </c>
      <c r="N80" s="83" t="s">
        <v>2833</v>
      </c>
      <c r="P80" s="46" t="s">
        <v>2834</v>
      </c>
      <c r="Q80" s="46" t="s">
        <v>2828</v>
      </c>
      <c r="R80" s="85"/>
    </row>
    <row r="81" spans="1:20">
      <c r="A81" s="15" t="s">
        <v>2829</v>
      </c>
      <c r="B81" s="15">
        <v>753</v>
      </c>
      <c r="D81">
        <v>41981218</v>
      </c>
      <c r="E81">
        <v>41989614</v>
      </c>
      <c r="F81">
        <v>3619</v>
      </c>
      <c r="G81">
        <v>-2.0410599999999999</v>
      </c>
      <c r="H81">
        <v>102</v>
      </c>
      <c r="I81">
        <v>1.8018091E-2</v>
      </c>
      <c r="J81">
        <v>-0.17042089999999999</v>
      </c>
      <c r="K81" s="85">
        <v>1.9999018</v>
      </c>
      <c r="L81">
        <v>3.6846230000000002</v>
      </c>
      <c r="M81">
        <f>L81/F81</f>
        <v>1.0181329096435479E-3</v>
      </c>
      <c r="N81">
        <v>14.201157</v>
      </c>
      <c r="O81">
        <f>N81/F81</f>
        <v>3.9240555402044767E-3</v>
      </c>
      <c r="P81" s="15">
        <v>4.7004930000000001E-8</v>
      </c>
    </row>
    <row r="82" spans="1:20">
      <c r="A82" s="83" t="s">
        <v>2822</v>
      </c>
      <c r="B82" s="15">
        <v>2.3650020000000001E-2</v>
      </c>
      <c r="D82">
        <v>119547188</v>
      </c>
      <c r="E82">
        <v>119563146</v>
      </c>
      <c r="F82">
        <v>5265</v>
      </c>
      <c r="G82" s="86">
        <v>-2.4446629999999998</v>
      </c>
      <c r="H82" s="86">
        <v>175</v>
      </c>
      <c r="I82" s="85">
        <v>9.6358569999999994E-3</v>
      </c>
      <c r="J82">
        <v>-0.85525689999999999</v>
      </c>
      <c r="K82" s="85">
        <v>1.4785585000000001</v>
      </c>
      <c r="L82">
        <v>3.3915470000000001</v>
      </c>
      <c r="M82">
        <f>L82/F82</f>
        <v>6.4416847103513774E-4</v>
      </c>
      <c r="N82">
        <v>23.579072</v>
      </c>
      <c r="O82">
        <f>N82/F82</f>
        <v>4.4784562203228871E-3</v>
      </c>
      <c r="P82" s="15">
        <v>1.119614E-7</v>
      </c>
    </row>
    <row r="83" spans="1:20">
      <c r="A83" s="15" t="s">
        <v>2830</v>
      </c>
      <c r="B83" s="15">
        <v>-0.81758560000000002</v>
      </c>
      <c r="D83">
        <v>120323190</v>
      </c>
      <c r="E83">
        <v>120336158</v>
      </c>
      <c r="F83">
        <v>5932</v>
      </c>
      <c r="G83" s="86">
        <v>-1.1257189999999999</v>
      </c>
      <c r="H83" s="86">
        <v>274</v>
      </c>
      <c r="I83" s="85">
        <v>4.0828103999999997E-2</v>
      </c>
      <c r="J83">
        <v>-0.2445194</v>
      </c>
      <c r="K83" s="85">
        <v>1.0712006000000001</v>
      </c>
      <c r="L83">
        <v>22.421841000000001</v>
      </c>
      <c r="M83">
        <f>L83/F83</f>
        <v>3.7798113621038435E-3</v>
      </c>
      <c r="N83">
        <v>37.244304</v>
      </c>
      <c r="O83">
        <f>N83/F83</f>
        <v>6.2785407956844237E-3</v>
      </c>
      <c r="P83" s="15">
        <v>1.5696349999999999E-7</v>
      </c>
    </row>
    <row r="84" spans="1:20">
      <c r="A84" s="15" t="s">
        <v>2831</v>
      </c>
      <c r="B84" s="15">
        <v>1.1493739999999999</v>
      </c>
      <c r="D84">
        <v>152584172</v>
      </c>
      <c r="E84">
        <v>152591018</v>
      </c>
      <c r="F84">
        <v>3592</v>
      </c>
      <c r="G84" s="86">
        <v>-2.1826660000000002</v>
      </c>
      <c r="H84" s="86">
        <v>60</v>
      </c>
      <c r="I84" s="85">
        <v>1.2780428E-2</v>
      </c>
      <c r="J84">
        <v>-2.9023498999999999</v>
      </c>
      <c r="K84" s="85">
        <v>-2.6041821000000001</v>
      </c>
      <c r="L84">
        <v>1.531663</v>
      </c>
      <c r="M84">
        <f>L84/F84</f>
        <v>4.2640952115812917E-4</v>
      </c>
      <c r="N84">
        <v>8.0383069999999996</v>
      </c>
      <c r="O84">
        <f>N84/F84</f>
        <v>2.2378360244988864E-3</v>
      </c>
      <c r="P84" s="15">
        <v>5.5945899999999998E-8</v>
      </c>
    </row>
    <row r="85" spans="1:20">
      <c r="A85" s="83" t="s">
        <v>2832</v>
      </c>
      <c r="B85" s="15">
        <v>35.76746</v>
      </c>
      <c r="D85">
        <v>165928222</v>
      </c>
      <c r="E85">
        <v>165938097</v>
      </c>
      <c r="F85">
        <v>7073</v>
      </c>
      <c r="G85" s="86">
        <v>-2.1302940000000001</v>
      </c>
      <c r="H85" s="86">
        <v>142</v>
      </c>
      <c r="I85" s="85">
        <v>1.6611918E-2</v>
      </c>
      <c r="J85">
        <v>-0.90016160000000001</v>
      </c>
      <c r="K85" s="85">
        <v>0.91774739999999999</v>
      </c>
      <c r="L85">
        <v>4.7377830000000003</v>
      </c>
      <c r="M85">
        <f>L85/F85</f>
        <v>6.6984066167114387E-4</v>
      </c>
      <c r="N85">
        <v>19.023993999999998</v>
      </c>
      <c r="O85">
        <f>N85/F85</f>
        <v>2.6896640746500774E-3</v>
      </c>
      <c r="P85" s="15">
        <v>6.7241600000000006E-8</v>
      </c>
    </row>
    <row r="86" spans="1:20">
      <c r="A86" s="83" t="s">
        <v>2833</v>
      </c>
      <c r="B86" s="15">
        <v>102.0868</v>
      </c>
      <c r="D86" s="15"/>
      <c r="E86" s="15"/>
      <c r="F86" s="84"/>
      <c r="G86" s="141"/>
      <c r="H86" s="142"/>
      <c r="I86" s="120"/>
      <c r="J86" s="85"/>
      <c r="L86" s="85"/>
      <c r="P86" s="85"/>
    </row>
    <row r="87" spans="1:20">
      <c r="A87" s="46" t="s">
        <v>2834</v>
      </c>
      <c r="B87" s="143">
        <v>8.4346980000000001E-8</v>
      </c>
      <c r="D87" s="93"/>
      <c r="E87" s="93"/>
      <c r="F87" s="15"/>
      <c r="G87" s="15"/>
      <c r="H87" s="15"/>
      <c r="I87" s="141"/>
      <c r="J87" s="142"/>
      <c r="K87" s="95"/>
      <c r="L87" s="120"/>
      <c r="M87" s="85"/>
      <c r="N87" s="120"/>
      <c r="P87" s="85"/>
      <c r="Q87" s="85"/>
    </row>
    <row r="88" spans="1:20">
      <c r="A88" s="46" t="s">
        <v>2828</v>
      </c>
      <c r="B88" s="83"/>
      <c r="D88" s="93"/>
      <c r="E88" s="93"/>
      <c r="F88" s="15"/>
      <c r="G88" s="15"/>
      <c r="H88" s="15"/>
      <c r="I88" s="141"/>
      <c r="J88" s="142"/>
      <c r="K88" s="95"/>
      <c r="L88" s="120"/>
      <c r="M88" s="85"/>
      <c r="N88" s="120"/>
      <c r="P88" s="85"/>
      <c r="Q88" s="85"/>
    </row>
    <row r="89" spans="1:20" s="127" customFormat="1" ht="14.25" customHeight="1">
      <c r="A89" s="127" t="s">
        <v>2907</v>
      </c>
      <c r="D89" s="132" t="s">
        <v>2836</v>
      </c>
      <c r="E89" s="132"/>
      <c r="F89" s="132"/>
      <c r="G89" s="132"/>
      <c r="I89" s="132"/>
      <c r="J89" s="134"/>
      <c r="O89" s="131"/>
      <c r="P89" s="132"/>
      <c r="Q89" s="132"/>
      <c r="R89" s="136"/>
      <c r="T89" s="135"/>
    </row>
    <row r="90" spans="1:20" ht="28">
      <c r="A90" s="15" t="s">
        <v>2818</v>
      </c>
      <c r="B90" s="15">
        <v>-2.0979410000000001</v>
      </c>
      <c r="D90" s="112" t="s">
        <v>2314</v>
      </c>
      <c r="E90" s="112"/>
      <c r="F90" t="s">
        <v>2307</v>
      </c>
      <c r="G90" s="15" t="s">
        <v>2818</v>
      </c>
      <c r="H90" s="15" t="s">
        <v>2829</v>
      </c>
      <c r="I90" s="83" t="s">
        <v>2822</v>
      </c>
      <c r="J90" s="15" t="s">
        <v>2830</v>
      </c>
      <c r="K90" s="15" t="s">
        <v>2831</v>
      </c>
      <c r="L90" s="83" t="s">
        <v>2832</v>
      </c>
      <c r="N90" s="83" t="s">
        <v>2833</v>
      </c>
      <c r="P90" s="46" t="s">
        <v>2834</v>
      </c>
      <c r="Q90" s="46" t="s">
        <v>2828</v>
      </c>
      <c r="R90" s="85"/>
    </row>
    <row r="91" spans="1:20">
      <c r="A91" s="15" t="s">
        <v>2829</v>
      </c>
      <c r="B91" s="15">
        <v>769</v>
      </c>
      <c r="D91">
        <v>41981218</v>
      </c>
      <c r="E91">
        <v>41989614</v>
      </c>
      <c r="F91">
        <v>3619</v>
      </c>
      <c r="G91">
        <v>-2.1888730000000001</v>
      </c>
      <c r="H91">
        <v>106</v>
      </c>
      <c r="I91">
        <v>1.5572373E-2</v>
      </c>
      <c r="J91">
        <v>-0.8164555</v>
      </c>
      <c r="K91" s="85">
        <v>1.0013019999999999</v>
      </c>
      <c r="L91">
        <v>3.3174191</v>
      </c>
      <c r="M91">
        <f>L91/F91</f>
        <v>9.1666733904393477E-4</v>
      </c>
      <c r="N91">
        <v>15.435392</v>
      </c>
      <c r="O91">
        <f>N91/F91</f>
        <v>4.2650986460348161E-3</v>
      </c>
      <c r="P91" s="143">
        <v>4.5960549999999999E-8</v>
      </c>
    </row>
    <row r="92" spans="1:20">
      <c r="A92" s="83" t="s">
        <v>2822</v>
      </c>
      <c r="B92" s="15">
        <v>1.993106E-2</v>
      </c>
      <c r="D92">
        <v>119547188</v>
      </c>
      <c r="E92">
        <v>119563146</v>
      </c>
      <c r="F92">
        <v>5265</v>
      </c>
      <c r="G92" s="86">
        <v>-2.5265870000000001</v>
      </c>
      <c r="H92" s="86">
        <v>178</v>
      </c>
      <c r="I92" s="85">
        <v>8.5948810000000004E-3</v>
      </c>
      <c r="J92">
        <v>-1.0744377000000001</v>
      </c>
      <c r="K92" s="85">
        <v>1.1168670000000001</v>
      </c>
      <c r="L92">
        <v>3.0887992</v>
      </c>
      <c r="M92">
        <f>L92/F92</f>
        <v>5.8666651471984803E-4</v>
      </c>
      <c r="N92">
        <v>24.668652999999999</v>
      </c>
      <c r="O92">
        <f>N92/F92</f>
        <v>4.6854041785375118E-3</v>
      </c>
      <c r="P92" s="143">
        <v>1.171351E-7</v>
      </c>
    </row>
    <row r="93" spans="1:20">
      <c r="A93" s="15" t="s">
        <v>2830</v>
      </c>
      <c r="B93" s="15">
        <v>-1.4120429999999999</v>
      </c>
      <c r="D93">
        <v>120323190</v>
      </c>
      <c r="E93">
        <v>120336158</v>
      </c>
      <c r="F93">
        <v>5932</v>
      </c>
      <c r="G93" s="86">
        <v>-1.6427130000000001</v>
      </c>
      <c r="H93" s="86">
        <v>287</v>
      </c>
      <c r="I93" s="85">
        <v>3.0037838000000001E-2</v>
      </c>
      <c r="J93">
        <v>-1.2751661000000001</v>
      </c>
      <c r="K93" s="85">
        <v>-0.34830899999999998</v>
      </c>
      <c r="L93">
        <v>17.341498000000001</v>
      </c>
      <c r="M93">
        <f>L93/F93</f>
        <v>2.9233813216453138E-3</v>
      </c>
      <c r="N93">
        <v>39.96604</v>
      </c>
      <c r="O93">
        <f>N93/F93</f>
        <v>6.737363452461227E-3</v>
      </c>
      <c r="P93" s="143">
        <v>1.684341E-7</v>
      </c>
    </row>
    <row r="94" spans="1:20">
      <c r="A94" s="15" t="s">
        <v>2831</v>
      </c>
      <c r="B94" s="15">
        <v>8.5296759999999999E-2</v>
      </c>
      <c r="D94">
        <v>152584172</v>
      </c>
      <c r="E94">
        <v>152591018</v>
      </c>
      <c r="F94">
        <v>3592</v>
      </c>
      <c r="G94" s="86">
        <v>-2.4026130000000001</v>
      </c>
      <c r="H94" s="86">
        <v>54</v>
      </c>
      <c r="I94" s="85">
        <v>7.7653549999999998E-3</v>
      </c>
      <c r="J94">
        <v>-2.3786803000000001</v>
      </c>
      <c r="K94" s="85">
        <v>-1.5517369999999999</v>
      </c>
      <c r="L94">
        <v>0.83261909999999995</v>
      </c>
      <c r="M94">
        <f>L94/F94</f>
        <v>2.3179819042316255E-4</v>
      </c>
      <c r="N94">
        <v>7.4419259999999996</v>
      </c>
      <c r="O94">
        <f>N94/F94</f>
        <v>2.0718056792873051E-3</v>
      </c>
      <c r="P94" s="143">
        <v>5.179514E-8</v>
      </c>
    </row>
    <row r="95" spans="1:20">
      <c r="A95" s="83" t="s">
        <v>2832</v>
      </c>
      <c r="B95" s="15">
        <v>30.905889999999999</v>
      </c>
      <c r="D95">
        <v>165928222</v>
      </c>
      <c r="E95">
        <v>165938097</v>
      </c>
      <c r="F95">
        <v>7073</v>
      </c>
      <c r="G95" s="86">
        <v>-1.954853</v>
      </c>
      <c r="H95" s="86">
        <v>144</v>
      </c>
      <c r="I95" s="85">
        <v>2.1804324999999999E-2</v>
      </c>
      <c r="J95">
        <v>-1.4647256</v>
      </c>
      <c r="K95" s="85">
        <v>-0.374969</v>
      </c>
      <c r="L95">
        <v>6.3255555000000001</v>
      </c>
      <c r="M95">
        <f>L95/F95</f>
        <v>8.9432426127527219E-4</v>
      </c>
      <c r="N95">
        <v>19.845134999999999</v>
      </c>
      <c r="O95">
        <f>N95/F95</f>
        <v>2.8057592252226779E-3</v>
      </c>
      <c r="P95" s="143">
        <v>7.0143980000000003E-8</v>
      </c>
    </row>
    <row r="96" spans="1:20">
      <c r="A96" s="83" t="s">
        <v>2833</v>
      </c>
      <c r="B96" s="15">
        <v>107.3571</v>
      </c>
      <c r="D96" s="15"/>
      <c r="E96" s="15"/>
      <c r="F96" s="84"/>
      <c r="G96" s="141"/>
      <c r="H96" s="142"/>
      <c r="I96" s="120"/>
      <c r="J96" s="85"/>
      <c r="L96" s="85"/>
      <c r="P96" s="85"/>
    </row>
    <row r="97" spans="1:32">
      <c r="A97" s="46" t="s">
        <v>2834</v>
      </c>
      <c r="B97" s="143">
        <v>8.8701449999999999E-8</v>
      </c>
      <c r="D97" s="93"/>
      <c r="E97" s="93"/>
      <c r="F97" s="15"/>
      <c r="G97" s="15"/>
      <c r="H97" s="15"/>
      <c r="I97" s="141"/>
      <c r="J97" s="142"/>
      <c r="K97" s="95"/>
      <c r="L97" s="120"/>
      <c r="M97" s="85"/>
      <c r="N97" s="120"/>
      <c r="P97" s="85"/>
      <c r="Q97" s="85"/>
    </row>
    <row r="98" spans="1:32">
      <c r="A98" s="46" t="s">
        <v>2828</v>
      </c>
      <c r="B98" s="83"/>
      <c r="D98" s="93"/>
      <c r="E98" s="93"/>
      <c r="F98" s="15"/>
      <c r="G98" s="15"/>
      <c r="H98" s="15"/>
      <c r="I98" s="141"/>
      <c r="J98" s="142"/>
      <c r="K98" s="95"/>
      <c r="L98" s="120"/>
      <c r="M98" s="85"/>
      <c r="N98" s="120"/>
      <c r="P98" s="85"/>
      <c r="Q98" s="85"/>
    </row>
    <row r="99" spans="1:32" s="81" customFormat="1" ht="15">
      <c r="A99" s="99" t="s">
        <v>2841</v>
      </c>
      <c r="C99" s="123" t="s">
        <v>2847</v>
      </c>
      <c r="G99" s="100"/>
      <c r="H99" s="123" t="s">
        <v>4</v>
      </c>
      <c r="M99" s="123" t="s">
        <v>9</v>
      </c>
      <c r="R99" s="123" t="s">
        <v>15</v>
      </c>
      <c r="S99" s="123"/>
      <c r="T99" s="123"/>
      <c r="U99" s="123"/>
      <c r="W99" s="123" t="s">
        <v>12</v>
      </c>
      <c r="X99" s="123"/>
      <c r="Y99" s="123"/>
      <c r="AB99" s="123" t="s">
        <v>1010</v>
      </c>
    </row>
    <row r="100" spans="1:32" s="102" customFormat="1">
      <c r="A100" s="102" t="s">
        <v>2314</v>
      </c>
      <c r="C100" s="102" t="s">
        <v>2842</v>
      </c>
      <c r="D100" s="102" t="s">
        <v>2843</v>
      </c>
      <c r="E100" s="102" t="s">
        <v>2309</v>
      </c>
      <c r="G100" s="102" t="s">
        <v>2908</v>
      </c>
      <c r="H100" s="102" t="s">
        <v>2842</v>
      </c>
      <c r="I100" s="102" t="s">
        <v>2843</v>
      </c>
      <c r="J100" s="102" t="s">
        <v>2309</v>
      </c>
      <c r="L100" s="102" t="s">
        <v>2908</v>
      </c>
      <c r="M100" s="102" t="s">
        <v>2842</v>
      </c>
      <c r="N100" s="102" t="s">
        <v>2843</v>
      </c>
      <c r="O100" s="102" t="s">
        <v>2309</v>
      </c>
      <c r="Q100" s="102" t="s">
        <v>2908</v>
      </c>
      <c r="R100" s="102" t="s">
        <v>2842</v>
      </c>
      <c r="S100" s="102" t="s">
        <v>2843</v>
      </c>
      <c r="T100" s="102" t="s">
        <v>2309</v>
      </c>
      <c r="V100" s="102" t="s">
        <v>2908</v>
      </c>
      <c r="W100" s="102" t="s">
        <v>2842</v>
      </c>
      <c r="X100" s="102" t="s">
        <v>2843</v>
      </c>
      <c r="Y100" s="102" t="s">
        <v>2309</v>
      </c>
      <c r="AA100" s="102" t="s">
        <v>2908</v>
      </c>
      <c r="AB100" s="102" t="s">
        <v>2842</v>
      </c>
      <c r="AC100" s="102" t="s">
        <v>2843</v>
      </c>
      <c r="AD100" s="102" t="s">
        <v>2309</v>
      </c>
      <c r="AF100" s="102" t="s">
        <v>2908</v>
      </c>
    </row>
    <row r="101" spans="1:32">
      <c r="A101">
        <v>41981218</v>
      </c>
      <c r="B101">
        <v>41989614</v>
      </c>
      <c r="C101">
        <v>4.4759820000000001</v>
      </c>
      <c r="D101">
        <v>0.61156390000000005</v>
      </c>
      <c r="E101">
        <v>4.5449109999999999</v>
      </c>
      <c r="F101">
        <f>E101/F91</f>
        <v>1.2558471953578337E-3</v>
      </c>
      <c r="G101" s="15">
        <v>5.2510000000000002E-4</v>
      </c>
      <c r="H101">
        <v>4.7982290000000001</v>
      </c>
      <c r="I101">
        <v>0.61835859999999998</v>
      </c>
      <c r="J101">
        <v>5.0633049999999997</v>
      </c>
      <c r="K101">
        <f>J101/F91</f>
        <v>1.3990895274937827E-3</v>
      </c>
      <c r="L101" s="15">
        <v>5.4060000000000002E-4</v>
      </c>
      <c r="M101">
        <v>3.7266439999999998</v>
      </c>
      <c r="N101">
        <v>0.47815079999999999</v>
      </c>
      <c r="O101">
        <v>4.22018</v>
      </c>
      <c r="P101">
        <f>O101/F91</f>
        <v>1.166117712075159E-3</v>
      </c>
      <c r="Q101" s="15">
        <v>3.8620000000000001E-4</v>
      </c>
      <c r="R101">
        <v>1.6918820000000001</v>
      </c>
      <c r="S101">
        <v>0.2665981</v>
      </c>
      <c r="T101">
        <v>2.0068779999999999</v>
      </c>
      <c r="U101">
        <f>T101/F91</f>
        <v>5.5453937551809887E-4</v>
      </c>
      <c r="V101" s="15">
        <v>1.6430000000000001E-4</v>
      </c>
      <c r="W101">
        <v>3.6846230000000002</v>
      </c>
      <c r="X101">
        <v>0.53237369999999995</v>
      </c>
      <c r="Y101">
        <v>4.0051110000000003</v>
      </c>
      <c r="Z101">
        <f>Y101/F91</f>
        <v>1.1066899696048633E-3</v>
      </c>
      <c r="AA101" s="15">
        <v>3.8620000000000001E-4</v>
      </c>
      <c r="AB101">
        <v>3.3174191</v>
      </c>
      <c r="AC101">
        <v>0.43379790000000001</v>
      </c>
      <c r="AD101">
        <v>3.7127618999999998</v>
      </c>
      <c r="AE101">
        <f>AD101/F91</f>
        <v>1.0259082343188725E-3</v>
      </c>
      <c r="AF101" s="15">
        <v>3.4880000000000002E-4</v>
      </c>
    </row>
    <row r="102" spans="1:32">
      <c r="A102">
        <v>119547188</v>
      </c>
      <c r="B102">
        <v>119563146</v>
      </c>
      <c r="C102">
        <v>2.9260380000000001</v>
      </c>
      <c r="D102">
        <v>0.72350309999999995</v>
      </c>
      <c r="E102">
        <v>3.0502090000000002</v>
      </c>
      <c r="F102">
        <f>E102/F92</f>
        <v>5.7933694207027548E-4</v>
      </c>
      <c r="G102" s="15">
        <v>5.3269999999999999E-4</v>
      </c>
      <c r="H102">
        <v>3.7576000000000001</v>
      </c>
      <c r="I102">
        <v>0.74484189999999995</v>
      </c>
      <c r="J102">
        <v>4.2427809999999999</v>
      </c>
      <c r="K102">
        <f>J102/F92</f>
        <v>8.0584634377967707E-4</v>
      </c>
      <c r="L102" s="15">
        <v>6.2370000000000004E-4</v>
      </c>
      <c r="M102">
        <v>3.4960930000000001</v>
      </c>
      <c r="N102">
        <v>0.74119250000000003</v>
      </c>
      <c r="O102">
        <v>4.3849650000000002</v>
      </c>
      <c r="P102">
        <f>O102/F92</f>
        <v>8.3285185185185187E-4</v>
      </c>
      <c r="Q102" s="15">
        <v>4.9830000000000002E-4</v>
      </c>
      <c r="R102">
        <v>2.7127409999999998</v>
      </c>
      <c r="S102">
        <v>0.68446079999999998</v>
      </c>
      <c r="T102">
        <v>3.2740499999999999</v>
      </c>
      <c r="U102">
        <f>T102/F92</f>
        <v>6.2185185185185184E-4</v>
      </c>
      <c r="V102" s="15">
        <v>4.102E-4</v>
      </c>
      <c r="W102">
        <v>3.3915470000000001</v>
      </c>
      <c r="X102">
        <v>0.68032349999999997</v>
      </c>
      <c r="Y102">
        <v>3.968483</v>
      </c>
      <c r="Z102">
        <f>Y102/F92</f>
        <v>7.5374795821462487E-4</v>
      </c>
      <c r="AA102" s="15">
        <v>5.3680000000000004E-4</v>
      </c>
      <c r="AB102">
        <v>3.0887992</v>
      </c>
      <c r="AC102">
        <v>0.65631300000000004</v>
      </c>
      <c r="AD102">
        <v>3.7984293</v>
      </c>
      <c r="AE102">
        <f>AD102/F92</f>
        <v>7.2144905982905988E-4</v>
      </c>
      <c r="AF102" s="15">
        <v>4.5409999999999998E-4</v>
      </c>
    </row>
    <row r="103" spans="1:32">
      <c r="A103">
        <v>120323190</v>
      </c>
      <c r="B103">
        <v>120336158</v>
      </c>
      <c r="C103">
        <v>22.715902</v>
      </c>
      <c r="D103">
        <v>0.90888659999999999</v>
      </c>
      <c r="E103">
        <v>22.876261</v>
      </c>
      <c r="F103">
        <f>E103/F93</f>
        <v>3.8564162171274442E-3</v>
      </c>
      <c r="G103" s="15">
        <v>3.8092999999999998E-3</v>
      </c>
      <c r="H103">
        <v>24.260814</v>
      </c>
      <c r="I103">
        <v>0.94359859999999995</v>
      </c>
      <c r="J103">
        <v>24.897561</v>
      </c>
      <c r="K103">
        <f>J103/F93</f>
        <v>4.197161328388402E-3</v>
      </c>
      <c r="L103" s="15">
        <v>3.9972999999999996E-3</v>
      </c>
      <c r="M103">
        <v>22.82179</v>
      </c>
      <c r="N103">
        <v>0.87016289999999996</v>
      </c>
      <c r="O103">
        <v>23.979716</v>
      </c>
      <c r="P103">
        <f>O103/F93</f>
        <v>4.042433580579906E-3</v>
      </c>
      <c r="Q103" s="15">
        <v>3.6752999999999998E-3</v>
      </c>
      <c r="R103">
        <v>25.555337000000002</v>
      </c>
      <c r="S103">
        <v>0.90000349999999996</v>
      </c>
      <c r="T103">
        <v>26.291765000000002</v>
      </c>
      <c r="U103">
        <f>T103/F93</f>
        <v>4.4321923465947405E-3</v>
      </c>
      <c r="V103" s="15">
        <v>4.2014000000000001E-3</v>
      </c>
      <c r="W103">
        <v>22.421841000000001</v>
      </c>
      <c r="X103">
        <v>0.89547429999999995</v>
      </c>
      <c r="Y103">
        <v>23.173293999999999</v>
      </c>
      <c r="Z103">
        <f>Y103/F93</f>
        <v>3.9064892110586644E-3</v>
      </c>
      <c r="AA103" s="15">
        <v>3.6689000000000001E-3</v>
      </c>
      <c r="AB103">
        <v>17.341498000000001</v>
      </c>
      <c r="AC103">
        <v>0.85311459999999995</v>
      </c>
      <c r="AD103">
        <v>18.266505500000001</v>
      </c>
      <c r="AE103">
        <f>AD103/F93</f>
        <v>3.0793165037086988E-3</v>
      </c>
      <c r="AF103" s="15">
        <v>2.7813999999999998E-3</v>
      </c>
    </row>
    <row r="104" spans="1:32">
      <c r="A104">
        <v>152584172</v>
      </c>
      <c r="B104">
        <v>152591018</v>
      </c>
      <c r="C104">
        <v>1.8196889999999999</v>
      </c>
      <c r="D104">
        <v>0.65701039999999999</v>
      </c>
      <c r="E104">
        <v>1.8196889999999999</v>
      </c>
      <c r="F104">
        <f>E104/F94</f>
        <v>5.065949331848552E-4</v>
      </c>
      <c r="G104" s="15">
        <v>4.9850000000000003E-4</v>
      </c>
      <c r="H104">
        <v>3.3987720000000001</v>
      </c>
      <c r="I104">
        <v>0.84551149999999997</v>
      </c>
      <c r="J104">
        <v>3.3987720000000001</v>
      </c>
      <c r="K104">
        <f>J104/F94</f>
        <v>9.46206013363029E-4</v>
      </c>
      <c r="L104" s="15">
        <v>9.1529999999999997E-4</v>
      </c>
      <c r="M104">
        <v>1.408582</v>
      </c>
      <c r="N104">
        <v>0.55312729999999999</v>
      </c>
      <c r="O104">
        <v>1.408582</v>
      </c>
      <c r="P104">
        <f>O104/F94</f>
        <v>3.9214420935412028E-4</v>
      </c>
      <c r="Q104" s="15">
        <v>3.3060000000000001E-4</v>
      </c>
      <c r="R104">
        <v>1.398045</v>
      </c>
      <c r="S104">
        <v>0.52341939999999998</v>
      </c>
      <c r="T104">
        <v>1.398045</v>
      </c>
      <c r="U104">
        <f>T104/F94</f>
        <v>3.8921074610244986E-4</v>
      </c>
      <c r="V104" s="15">
        <v>3.5179999999999999E-4</v>
      </c>
      <c r="W104">
        <v>1.531663</v>
      </c>
      <c r="X104">
        <v>0.5811615</v>
      </c>
      <c r="Y104">
        <v>1.531663</v>
      </c>
      <c r="Z104">
        <f>Y104/F94</f>
        <v>4.2640952115812917E-4</v>
      </c>
      <c r="AA104" s="15">
        <v>3.8660000000000002E-4</v>
      </c>
      <c r="AB104">
        <v>0.83261909999999995</v>
      </c>
      <c r="AC104">
        <v>0.46857559999999998</v>
      </c>
      <c r="AD104">
        <v>0.83261909999999995</v>
      </c>
      <c r="AE104">
        <f>AD104/F94</f>
        <v>2.3179819042316255E-4</v>
      </c>
      <c r="AF104" s="15">
        <v>1.8200000000000001E-4</v>
      </c>
    </row>
    <row r="105" spans="1:32">
      <c r="A105">
        <v>165928222</v>
      </c>
      <c r="B105">
        <v>165938097</v>
      </c>
      <c r="C105">
        <v>6.6758119999999996</v>
      </c>
      <c r="D105">
        <v>0.81952000000000003</v>
      </c>
      <c r="E105">
        <v>6.6758119999999996</v>
      </c>
      <c r="F105">
        <f>E105/F95</f>
        <v>9.4384447900466557E-4</v>
      </c>
      <c r="G105" s="15">
        <v>9.322E-4</v>
      </c>
      <c r="H105">
        <v>8.1537649999999999</v>
      </c>
      <c r="I105">
        <v>0.94403899999999996</v>
      </c>
      <c r="J105">
        <v>8.1537649999999999</v>
      </c>
      <c r="K105">
        <f>J105/F95</f>
        <v>1.152801498656864E-3</v>
      </c>
      <c r="L105" s="15">
        <v>1.1050999999999999E-3</v>
      </c>
      <c r="M105">
        <v>6.0188040000000003</v>
      </c>
      <c r="N105">
        <v>0.77213390000000004</v>
      </c>
      <c r="O105">
        <v>6.0188040000000003</v>
      </c>
      <c r="P105">
        <f>O105/F95</f>
        <v>8.5095489891135303E-4</v>
      </c>
      <c r="Q105" s="15">
        <v>7.6230000000000004E-4</v>
      </c>
      <c r="R105">
        <v>5.7126859999999997</v>
      </c>
      <c r="S105">
        <v>0.6058346</v>
      </c>
      <c r="T105">
        <v>5.7126859999999997</v>
      </c>
      <c r="U105">
        <f>T105/F95</f>
        <v>8.0767510250247417E-4</v>
      </c>
      <c r="V105" s="15">
        <v>7.517E-4</v>
      </c>
      <c r="W105">
        <v>4.7377830000000003</v>
      </c>
      <c r="X105">
        <v>0.68075920000000001</v>
      </c>
      <c r="Y105">
        <v>4.7377830000000003</v>
      </c>
      <c r="Z105">
        <f>Y105/F95</f>
        <v>6.6984066167114387E-4</v>
      </c>
      <c r="AA105" s="15">
        <v>6.1160000000000001E-4</v>
      </c>
      <c r="AB105">
        <v>6.3255555000000001</v>
      </c>
      <c r="AC105">
        <v>0.72968619999999995</v>
      </c>
      <c r="AD105">
        <v>6.3255555000000001</v>
      </c>
      <c r="AE105">
        <f>AD105/F95</f>
        <v>8.9432426127527219E-4</v>
      </c>
      <c r="AF105" s="15">
        <v>8.2370000000000002E-4</v>
      </c>
    </row>
    <row r="106" spans="1:32">
      <c r="A106" t="s">
        <v>2846</v>
      </c>
      <c r="C106" s="83">
        <v>38.613419999999998</v>
      </c>
      <c r="D106">
        <v>0</v>
      </c>
      <c r="E106">
        <v>0</v>
      </c>
      <c r="G106" s="83">
        <v>1.2619E-3</v>
      </c>
      <c r="H106" s="15">
        <v>44.36918</v>
      </c>
      <c r="I106" s="15">
        <v>1.003382</v>
      </c>
      <c r="J106" s="15">
        <v>46.248390000000001</v>
      </c>
      <c r="K106">
        <f>J106/B3</f>
        <v>1.8150147168478474E-3</v>
      </c>
      <c r="L106" s="15">
        <v>1.4089E-3</v>
      </c>
      <c r="M106" s="15">
        <v>37.471910000000001</v>
      </c>
      <c r="N106" s="15">
        <v>1.004095</v>
      </c>
      <c r="O106" s="15">
        <v>40.905650000000001</v>
      </c>
      <c r="P106">
        <f>O106/B3</f>
        <v>1.6053392723990425E-3</v>
      </c>
      <c r="Q106" s="15">
        <v>1.1314999999999999E-3</v>
      </c>
      <c r="R106" s="15">
        <v>37.070689999999999</v>
      </c>
      <c r="S106" s="15">
        <v>0.99881980000000004</v>
      </c>
      <c r="T106" s="15">
        <v>39.243220000000001</v>
      </c>
      <c r="U106">
        <f>T106/B3</f>
        <v>1.5400973274204309E-3</v>
      </c>
      <c r="V106" s="15">
        <v>1.1578000000000001E-3</v>
      </c>
      <c r="W106" s="15">
        <v>35.76746</v>
      </c>
      <c r="X106" s="15">
        <v>1.001987</v>
      </c>
      <c r="Y106" s="15">
        <v>37.997210000000003</v>
      </c>
      <c r="Z106">
        <f>Y106/B3</f>
        <v>1.4911977551901419E-3</v>
      </c>
      <c r="AA106" s="15">
        <v>1.1126E-3</v>
      </c>
      <c r="AB106" s="15">
        <v>30.905889999999999</v>
      </c>
      <c r="AC106" s="15">
        <v>1.0004489999999999</v>
      </c>
      <c r="AD106" s="15">
        <v>33.649880000000003</v>
      </c>
      <c r="AE106">
        <f>AD106/B3</f>
        <v>1.3205871041167931E-3</v>
      </c>
      <c r="AF106" s="15">
        <v>9.3510000000000002E-4</v>
      </c>
    </row>
    <row r="107" spans="1:32" s="81" customFormat="1">
      <c r="A107" s="81" t="s">
        <v>2767</v>
      </c>
    </row>
    <row r="108" spans="1:32" s="102" customFormat="1">
      <c r="A108" s="102" t="s">
        <v>2847</v>
      </c>
      <c r="B108" s="102" t="s">
        <v>2768</v>
      </c>
      <c r="C108" s="102" t="s">
        <v>2769</v>
      </c>
      <c r="D108" s="103" t="s">
        <v>2770</v>
      </c>
      <c r="E108" s="102" t="s">
        <v>2771</v>
      </c>
      <c r="F108" s="102" t="s">
        <v>2772</v>
      </c>
      <c r="G108" s="104" t="s">
        <v>2773</v>
      </c>
      <c r="H108" s="102" t="s">
        <v>2774</v>
      </c>
      <c r="I108" s="102" t="s">
        <v>2775</v>
      </c>
      <c r="J108" s="102" t="s">
        <v>2776</v>
      </c>
      <c r="K108" s="102" t="s">
        <v>2777</v>
      </c>
      <c r="L108" s="54" t="s">
        <v>2848</v>
      </c>
      <c r="M108" s="54" t="s">
        <v>2849</v>
      </c>
      <c r="N108" s="54" t="s">
        <v>2850</v>
      </c>
      <c r="O108" s="54" t="s">
        <v>2851</v>
      </c>
      <c r="P108" s="54" t="s">
        <v>2852</v>
      </c>
    </row>
    <row r="109" spans="1:32">
      <c r="B109">
        <v>8.9945250000000004E-2</v>
      </c>
      <c r="C109">
        <v>0.19352349999999999</v>
      </c>
      <c r="D109">
        <v>9.8877469999999995E-2</v>
      </c>
      <c r="E109">
        <v>0.1238481</v>
      </c>
      <c r="F109">
        <v>7.4716110000000002E-2</v>
      </c>
      <c r="G109">
        <v>7.4270739999999997E-3</v>
      </c>
      <c r="H109">
        <v>1.8723429999999999E-2</v>
      </c>
      <c r="I109">
        <v>8.7584019999999999E-2</v>
      </c>
      <c r="J109">
        <v>6.1933540000000002E-2</v>
      </c>
      <c r="K109">
        <v>3.2829509999999999E-2</v>
      </c>
      <c r="L109" s="83">
        <v>0.1283398</v>
      </c>
      <c r="M109" s="83">
        <v>5.035386E-2</v>
      </c>
      <c r="N109" s="83">
        <v>0.1105698</v>
      </c>
      <c r="O109" s="83">
        <v>5.9427590000000002E-2</v>
      </c>
      <c r="P109" s="83">
        <v>6.2761059999999994E-2</v>
      </c>
    </row>
    <row r="110" spans="1:32" s="102" customFormat="1">
      <c r="A110" s="104" t="s">
        <v>2778</v>
      </c>
      <c r="B110" s="102" t="s">
        <v>2768</v>
      </c>
      <c r="C110" s="102" t="s">
        <v>2769</v>
      </c>
      <c r="D110" s="103" t="s">
        <v>2770</v>
      </c>
      <c r="E110" s="102" t="s">
        <v>2771</v>
      </c>
      <c r="F110" s="102" t="s">
        <v>2772</v>
      </c>
      <c r="G110" s="104" t="s">
        <v>2773</v>
      </c>
      <c r="H110" s="102" t="s">
        <v>2774</v>
      </c>
      <c r="I110" s="102" t="s">
        <v>2775</v>
      </c>
      <c r="J110" s="102" t="s">
        <v>2776</v>
      </c>
      <c r="K110" s="102" t="s">
        <v>2777</v>
      </c>
      <c r="L110" s="54" t="s">
        <v>2848</v>
      </c>
      <c r="M110" s="54" t="s">
        <v>2849</v>
      </c>
      <c r="N110" s="54" t="s">
        <v>2850</v>
      </c>
      <c r="O110" s="54" t="s">
        <v>2851</v>
      </c>
      <c r="P110" s="54" t="s">
        <v>2852</v>
      </c>
    </row>
    <row r="111" spans="1:32">
      <c r="A111" t="s">
        <v>2853</v>
      </c>
      <c r="B111">
        <v>0.37931087000000002</v>
      </c>
      <c r="C111">
        <v>0.64564705</v>
      </c>
      <c r="D111">
        <v>0.39808504</v>
      </c>
      <c r="E111">
        <v>0.47820867</v>
      </c>
      <c r="F111">
        <v>0.1436249</v>
      </c>
      <c r="G111">
        <v>-9.1047280000000001E-4</v>
      </c>
      <c r="H111">
        <v>1.5490258999999999E-2</v>
      </c>
      <c r="I111">
        <v>0.12952770999999999</v>
      </c>
      <c r="J111">
        <v>7.3718909999999999E-2</v>
      </c>
      <c r="K111">
        <v>1.1200770000000001E-2</v>
      </c>
      <c r="L111" s="15">
        <v>0.48011199999999998</v>
      </c>
      <c r="M111" s="15">
        <v>0.18203749999999999</v>
      </c>
      <c r="N111" s="15">
        <v>0.39174779999999998</v>
      </c>
      <c r="O111" s="15">
        <v>0.1892519</v>
      </c>
      <c r="P111" s="15">
        <v>0.23237579999999999</v>
      </c>
    </row>
    <row r="112" spans="1:32">
      <c r="A112" t="s">
        <v>2897</v>
      </c>
      <c r="B112">
        <v>5.2861409999999998E-2</v>
      </c>
      <c r="C112">
        <v>8.3324040000000002E-2</v>
      </c>
      <c r="D112">
        <v>6.5063499999999996E-2</v>
      </c>
      <c r="E112">
        <v>3.8011469999999999E-2</v>
      </c>
      <c r="F112">
        <v>3.3899500000000001E-3</v>
      </c>
      <c r="G112">
        <v>5.2427829400000001E-2</v>
      </c>
      <c r="H112">
        <v>1.2061659000000001E-2</v>
      </c>
      <c r="I112">
        <v>8.5929130000000006E-2</v>
      </c>
      <c r="J112">
        <v>3.5115970000000003E-2</v>
      </c>
      <c r="K112">
        <v>2.7626290000000001E-2</v>
      </c>
      <c r="L112" s="15">
        <v>5.9882909999999998E-2</v>
      </c>
      <c r="M112" s="15">
        <v>3.228255E-2</v>
      </c>
      <c r="N112" s="15">
        <v>5.4810869999999998E-2</v>
      </c>
      <c r="O112" s="15">
        <v>5.80788E-2</v>
      </c>
      <c r="P112" s="15">
        <v>2.8477869999999999E-2</v>
      </c>
    </row>
    <row r="113" spans="1:16">
      <c r="A113" t="s">
        <v>2898</v>
      </c>
      <c r="B113">
        <v>1.796273E-2</v>
      </c>
      <c r="C113">
        <v>4.8893550000000001E-2</v>
      </c>
      <c r="D113">
        <v>1.8233160000000002E-2</v>
      </c>
      <c r="E113">
        <v>2.0230359999999999E-2</v>
      </c>
      <c r="F113">
        <v>1.6244330000000001E-2</v>
      </c>
      <c r="G113">
        <v>6.3350910000000002E-4</v>
      </c>
      <c r="H113">
        <v>8.5097060000000006E-3</v>
      </c>
      <c r="I113">
        <v>1.2265669999999999E-2</v>
      </c>
      <c r="J113">
        <v>5.3092630000000002E-2</v>
      </c>
      <c r="K113">
        <v>1.7404039999999999E-2</v>
      </c>
      <c r="L113" s="15">
        <v>2.6926459999999999E-2</v>
      </c>
      <c r="M113" s="15">
        <v>1.100434E-2</v>
      </c>
      <c r="N113" s="15">
        <v>3.2638569999999999E-2</v>
      </c>
      <c r="O113" s="15">
        <v>1.2115290000000001E-2</v>
      </c>
      <c r="P113" s="15">
        <v>2.5513310000000001E-2</v>
      </c>
    </row>
    <row r="114" spans="1:16">
      <c r="A114" t="s">
        <v>2899</v>
      </c>
      <c r="B114">
        <v>0.13109678</v>
      </c>
      <c r="C114">
        <v>8.5671269999999994E-2</v>
      </c>
      <c r="D114">
        <v>0.10913729</v>
      </c>
      <c r="E114">
        <v>0.16444099000000001</v>
      </c>
      <c r="F114">
        <v>2.5005659999999999E-2</v>
      </c>
      <c r="G114">
        <v>6.7289046000000002E-3</v>
      </c>
      <c r="H114">
        <v>8.4420160000000001E-3</v>
      </c>
      <c r="I114">
        <v>1.6163170000000001E-2</v>
      </c>
      <c r="J114">
        <v>4.3714210000000003E-2</v>
      </c>
      <c r="K114">
        <v>3.3074760000000002E-2</v>
      </c>
      <c r="L114" s="15">
        <v>0.1217699</v>
      </c>
      <c r="M114" s="15">
        <v>6.3937709999999995E-2</v>
      </c>
      <c r="N114" s="15">
        <v>5.088492E-2</v>
      </c>
      <c r="O114" s="15">
        <v>5.5706140000000001E-2</v>
      </c>
      <c r="P114" s="15">
        <v>8.9141349999999994E-2</v>
      </c>
    </row>
    <row r="115" spans="1:16">
      <c r="A115" t="s">
        <v>2900</v>
      </c>
      <c r="B115">
        <v>5.3407870000000003E-2</v>
      </c>
      <c r="C115">
        <v>0.29074770999999999</v>
      </c>
      <c r="D115">
        <v>9.0198700000000007E-2</v>
      </c>
      <c r="E115">
        <v>0.11247631</v>
      </c>
      <c r="F115">
        <v>0.27909258999999997</v>
      </c>
      <c r="G115">
        <v>1.9532061999999999E-2</v>
      </c>
      <c r="H115">
        <v>6.0264522000000001E-2</v>
      </c>
      <c r="I115">
        <v>0.34742931999999999</v>
      </c>
      <c r="J115">
        <v>0.10618603</v>
      </c>
      <c r="K115">
        <v>0.10510406</v>
      </c>
      <c r="L115" s="15">
        <v>0.14634420000000001</v>
      </c>
      <c r="M115" s="15">
        <v>0.1124141</v>
      </c>
      <c r="N115" s="15">
        <v>0.26339459999999998</v>
      </c>
      <c r="O115" s="15">
        <v>0.153444</v>
      </c>
      <c r="P115" s="15">
        <v>9.6942150000000005E-2</v>
      </c>
    </row>
    <row r="116" spans="1:16" s="73" customFormat="1">
      <c r="A116" s="105" t="s">
        <v>2863</v>
      </c>
      <c r="D116" s="106"/>
      <c r="E116" s="74"/>
      <c r="F116" s="74"/>
      <c r="H116" s="74"/>
      <c r="J116" s="74"/>
      <c r="O116" s="74"/>
      <c r="P116" s="74"/>
    </row>
    <row r="117" spans="1:16" s="107" customFormat="1">
      <c r="A117" s="107" t="s">
        <v>2795</v>
      </c>
      <c r="C117" s="81" t="s">
        <v>2864</v>
      </c>
      <c r="D117" s="81" t="s">
        <v>2865</v>
      </c>
      <c r="E117" s="107" t="s">
        <v>2866</v>
      </c>
      <c r="F117" s="108" t="s">
        <v>2867</v>
      </c>
      <c r="G117" s="108" t="s">
        <v>2868</v>
      </c>
      <c r="H117" s="100"/>
      <c r="I117" s="108"/>
      <c r="O117" s="108"/>
      <c r="P117" s="108"/>
    </row>
    <row r="118" spans="1:16">
      <c r="A118" s="82" t="s">
        <v>2307</v>
      </c>
      <c r="B118" s="83">
        <f>SUM('chr4'!C118:G118)</f>
        <v>87696</v>
      </c>
      <c r="C118">
        <v>1143</v>
      </c>
      <c r="D118">
        <v>22095</v>
      </c>
      <c r="E118">
        <v>6699</v>
      </c>
      <c r="F118">
        <v>38477</v>
      </c>
      <c r="G118">
        <v>19282</v>
      </c>
      <c r="H118" s="83"/>
      <c r="N118" s="85"/>
      <c r="O118" s="85"/>
    </row>
    <row r="119" spans="1:16">
      <c r="A119" s="82" t="s">
        <v>2806</v>
      </c>
      <c r="B119" s="15">
        <v>3054</v>
      </c>
      <c r="C119" s="15">
        <v>39</v>
      </c>
      <c r="D119" s="83">
        <v>646</v>
      </c>
      <c r="E119" s="83">
        <v>264</v>
      </c>
      <c r="F119" s="83">
        <v>1278</v>
      </c>
      <c r="G119">
        <v>827</v>
      </c>
      <c r="H119" s="83"/>
      <c r="N119" s="85"/>
      <c r="O119" s="85"/>
    </row>
    <row r="120" spans="1:16">
      <c r="A120" s="82" t="s">
        <v>2807</v>
      </c>
      <c r="B120" s="83">
        <v>25</v>
      </c>
      <c r="C120" s="83">
        <v>1</v>
      </c>
      <c r="D120" s="83">
        <v>4</v>
      </c>
      <c r="E120" s="83">
        <v>2</v>
      </c>
      <c r="F120" s="83">
        <v>11</v>
      </c>
      <c r="G120" s="83">
        <v>7</v>
      </c>
      <c r="N120" s="85"/>
      <c r="O120" s="85"/>
    </row>
    <row r="121" spans="1:16">
      <c r="A121" s="82" t="s">
        <v>2808</v>
      </c>
      <c r="B121" s="15">
        <v>2.3123640000000001</v>
      </c>
      <c r="C121" s="15">
        <v>3.875</v>
      </c>
      <c r="D121">
        <v>2.0186920000000002</v>
      </c>
      <c r="E121" s="83">
        <v>2.8260869999999998</v>
      </c>
      <c r="F121" s="83">
        <v>2.3543310000000002</v>
      </c>
      <c r="G121" s="83">
        <v>2.3079999999999998</v>
      </c>
      <c r="H121" s="83"/>
      <c r="N121" s="85"/>
      <c r="O121" s="85"/>
    </row>
    <row r="122" spans="1:16">
      <c r="A122" s="15" t="s">
        <v>2809</v>
      </c>
      <c r="B122" s="83">
        <v>892</v>
      </c>
      <c r="C122" s="83">
        <v>9</v>
      </c>
      <c r="D122">
        <v>284</v>
      </c>
      <c r="E122" s="83">
        <v>54</v>
      </c>
      <c r="F122" s="83">
        <v>370</v>
      </c>
      <c r="G122" s="83">
        <v>175</v>
      </c>
      <c r="H122" s="83"/>
      <c r="N122" s="85"/>
      <c r="O122" s="85"/>
    </row>
    <row r="123" spans="1:16">
      <c r="A123" s="15" t="s">
        <v>2810</v>
      </c>
      <c r="B123" s="83">
        <f>B122/B118</f>
        <v>1.0171501550811896E-2</v>
      </c>
      <c r="C123" s="15">
        <v>7.8740159999999993E-3</v>
      </c>
      <c r="D123">
        <v>1.285359E-2</v>
      </c>
      <c r="E123" s="83">
        <v>8.0609050000000002E-3</v>
      </c>
      <c r="F123" s="83">
        <v>9.6161340000000001E-3</v>
      </c>
      <c r="G123" s="83">
        <v>9.0758220000000007E-3</v>
      </c>
      <c r="H123" s="83"/>
      <c r="N123" s="85"/>
      <c r="O123" s="85"/>
    </row>
    <row r="124" spans="1:16" s="137" customFormat="1" ht="19" customHeight="1">
      <c r="A124" s="137" t="s">
        <v>2811</v>
      </c>
      <c r="C124" s="127" t="s">
        <v>2864</v>
      </c>
      <c r="D124" s="127" t="s">
        <v>2865</v>
      </c>
      <c r="E124" s="137" t="s">
        <v>2866</v>
      </c>
      <c r="F124" s="138" t="s">
        <v>2867</v>
      </c>
      <c r="G124" s="138" t="s">
        <v>2868</v>
      </c>
      <c r="H124" s="138"/>
      <c r="I124" s="138"/>
      <c r="M124" s="138"/>
      <c r="N124" s="138"/>
    </row>
    <row r="125" spans="1:16">
      <c r="A125" s="82" t="s">
        <v>2806</v>
      </c>
      <c r="B125" s="15">
        <v>2043</v>
      </c>
      <c r="C125" s="15">
        <v>27</v>
      </c>
      <c r="D125" s="15">
        <v>470</v>
      </c>
      <c r="E125" s="15">
        <v>177</v>
      </c>
      <c r="F125" s="15">
        <v>806</v>
      </c>
      <c r="G125" s="15">
        <v>563</v>
      </c>
      <c r="H125" s="83"/>
      <c r="N125" s="85"/>
      <c r="O125" s="85"/>
    </row>
    <row r="126" spans="1:16">
      <c r="A126" s="82" t="s">
        <v>2807</v>
      </c>
      <c r="B126" s="83">
        <v>15</v>
      </c>
      <c r="C126" s="83">
        <v>0</v>
      </c>
      <c r="D126">
        <v>4</v>
      </c>
      <c r="E126" s="83">
        <v>2</v>
      </c>
      <c r="F126" s="15">
        <v>7</v>
      </c>
      <c r="G126" s="83">
        <v>2</v>
      </c>
      <c r="H126" s="83"/>
      <c r="N126" s="85"/>
      <c r="O126" s="85"/>
    </row>
    <row r="127" spans="1:16">
      <c r="A127" s="82" t="s">
        <v>2808</v>
      </c>
      <c r="B127" s="15">
        <v>2.34918</v>
      </c>
      <c r="C127" s="15">
        <v>4.4000000000000004</v>
      </c>
      <c r="D127" s="15">
        <v>1.9375</v>
      </c>
      <c r="E127" s="15">
        <v>3.214286</v>
      </c>
      <c r="F127" s="15">
        <v>2.5822219999999998</v>
      </c>
      <c r="G127" s="15">
        <v>2.1629209999999999</v>
      </c>
      <c r="H127" s="83"/>
      <c r="N127" s="85"/>
      <c r="O127" s="85"/>
    </row>
    <row r="128" spans="1:16">
      <c r="A128" s="15" t="s">
        <v>2809</v>
      </c>
      <c r="B128" s="15">
        <v>916</v>
      </c>
      <c r="C128" s="15">
        <v>9</v>
      </c>
      <c r="D128" s="15">
        <v>287</v>
      </c>
      <c r="E128" s="15">
        <v>57</v>
      </c>
      <c r="F128" s="15">
        <v>381</v>
      </c>
      <c r="G128" s="15">
        <v>182</v>
      </c>
      <c r="H128" s="83"/>
      <c r="N128" s="85"/>
      <c r="O128" s="85"/>
    </row>
    <row r="129" spans="1:15">
      <c r="A129" s="15" t="s">
        <v>2810</v>
      </c>
      <c r="B129" s="15">
        <v>1.044517E-2</v>
      </c>
      <c r="C129" s="15">
        <v>7.8740159999999993E-3</v>
      </c>
      <c r="D129" s="15">
        <v>1.298936E-2</v>
      </c>
      <c r="E129" s="15">
        <v>8.5087329999999992E-3</v>
      </c>
      <c r="F129" s="15">
        <v>9.9020189999999998E-3</v>
      </c>
      <c r="G129" s="15">
        <v>9.4388549999999995E-3</v>
      </c>
      <c r="H129" s="83"/>
      <c r="N129" s="85"/>
      <c r="O129" s="85"/>
    </row>
    <row r="130" spans="1:15" s="137" customFormat="1" ht="19" customHeight="1">
      <c r="A130" s="137" t="s">
        <v>2812</v>
      </c>
      <c r="C130" s="127" t="s">
        <v>2864</v>
      </c>
      <c r="D130" s="127" t="s">
        <v>2865</v>
      </c>
      <c r="E130" s="137" t="s">
        <v>2866</v>
      </c>
      <c r="F130" s="138" t="s">
        <v>2867</v>
      </c>
      <c r="G130" s="138" t="s">
        <v>2868</v>
      </c>
      <c r="H130" s="138"/>
      <c r="I130" s="138"/>
      <c r="M130" s="138"/>
      <c r="N130" s="138"/>
    </row>
    <row r="131" spans="1:15">
      <c r="A131" s="82" t="s">
        <v>2806</v>
      </c>
      <c r="B131" s="15">
        <v>1739</v>
      </c>
      <c r="C131" s="15">
        <v>20</v>
      </c>
      <c r="D131" s="15">
        <v>415</v>
      </c>
      <c r="E131" s="15">
        <v>149</v>
      </c>
      <c r="F131" s="15">
        <v>690</v>
      </c>
      <c r="G131" s="15">
        <v>465</v>
      </c>
      <c r="H131" s="83"/>
      <c r="N131" s="85"/>
      <c r="O131" s="85"/>
    </row>
    <row r="132" spans="1:15">
      <c r="A132" s="82" t="s">
        <v>2807</v>
      </c>
      <c r="B132" s="83">
        <v>9</v>
      </c>
      <c r="C132" s="83">
        <v>0</v>
      </c>
      <c r="D132" s="15">
        <v>3</v>
      </c>
      <c r="E132" s="83">
        <v>0</v>
      </c>
      <c r="F132" s="83">
        <v>4</v>
      </c>
      <c r="G132" s="83">
        <v>2</v>
      </c>
      <c r="H132" s="83"/>
      <c r="N132" s="85"/>
      <c r="O132" s="85"/>
    </row>
    <row r="133" spans="1:15">
      <c r="A133" s="82" t="s">
        <v>2808</v>
      </c>
      <c r="B133" s="15">
        <v>2.3250479999999998</v>
      </c>
      <c r="C133" s="83">
        <v>4</v>
      </c>
      <c r="D133" s="15">
        <v>1.8424659999999999</v>
      </c>
      <c r="E133" s="15">
        <v>2.9210530000000001</v>
      </c>
      <c r="F133" s="15">
        <v>2.6702129999999999</v>
      </c>
      <c r="G133" s="15">
        <v>2.163265</v>
      </c>
      <c r="H133" s="83"/>
      <c r="N133" s="85"/>
      <c r="O133" s="85"/>
    </row>
    <row r="134" spans="1:15">
      <c r="A134" s="15" t="s">
        <v>2809</v>
      </c>
      <c r="B134" s="15">
        <v>930</v>
      </c>
      <c r="C134" s="83">
        <v>9</v>
      </c>
      <c r="D134" s="15">
        <v>289</v>
      </c>
      <c r="E134" s="15">
        <v>57</v>
      </c>
      <c r="F134" s="15">
        <v>390</v>
      </c>
      <c r="G134" s="15">
        <v>185</v>
      </c>
      <c r="H134" s="83"/>
      <c r="N134" s="85"/>
      <c r="O134" s="85"/>
    </row>
    <row r="135" spans="1:15">
      <c r="A135" s="15" t="s">
        <v>2810</v>
      </c>
      <c r="B135" s="15">
        <v>1.0604819999999999E-2</v>
      </c>
      <c r="C135" s="15">
        <v>7.8740159999999993E-3</v>
      </c>
      <c r="D135" s="15">
        <v>1.307988E-2</v>
      </c>
      <c r="E135" s="15">
        <v>8.5087329999999992E-3</v>
      </c>
      <c r="F135" s="15">
        <v>1.013593E-2</v>
      </c>
      <c r="G135" s="15">
        <v>9.5944399999999992E-3</v>
      </c>
      <c r="H135" s="83"/>
      <c r="N135" s="85"/>
      <c r="O135" s="85"/>
    </row>
    <row r="136" spans="1:15" s="137" customFormat="1" ht="19" customHeight="1">
      <c r="A136" s="137" t="s">
        <v>2813</v>
      </c>
      <c r="C136" s="127" t="s">
        <v>2864</v>
      </c>
      <c r="D136" s="127" t="s">
        <v>2865</v>
      </c>
      <c r="E136" s="137" t="s">
        <v>2866</v>
      </c>
      <c r="F136" s="138" t="s">
        <v>2867</v>
      </c>
      <c r="G136" s="138" t="s">
        <v>2868</v>
      </c>
      <c r="H136" s="138"/>
      <c r="I136" s="138"/>
      <c r="M136" s="138"/>
      <c r="N136" s="138"/>
    </row>
    <row r="137" spans="1:15">
      <c r="A137" s="82" t="s">
        <v>2806</v>
      </c>
      <c r="B137" s="15">
        <v>1787</v>
      </c>
      <c r="C137" s="15">
        <v>20</v>
      </c>
      <c r="D137" s="15">
        <v>416</v>
      </c>
      <c r="E137" s="15">
        <v>145</v>
      </c>
      <c r="F137" s="15">
        <v>729</v>
      </c>
      <c r="G137" s="15">
        <v>477</v>
      </c>
      <c r="H137" s="83"/>
      <c r="N137" s="85"/>
      <c r="O137" s="85"/>
    </row>
    <row r="138" spans="1:15">
      <c r="A138" s="82" t="s">
        <v>2807</v>
      </c>
      <c r="B138" s="83">
        <v>13</v>
      </c>
      <c r="C138" s="83">
        <v>1</v>
      </c>
      <c r="D138" s="15">
        <v>2</v>
      </c>
      <c r="E138" s="83">
        <v>1</v>
      </c>
      <c r="F138" s="83">
        <v>5</v>
      </c>
      <c r="G138" s="83">
        <v>4</v>
      </c>
      <c r="H138" s="83"/>
      <c r="N138" s="85"/>
      <c r="O138" s="85"/>
    </row>
    <row r="139" spans="1:15">
      <c r="A139" s="82" t="s">
        <v>2808</v>
      </c>
      <c r="B139" s="15">
        <v>2.2609490000000001</v>
      </c>
      <c r="C139" s="83">
        <v>4</v>
      </c>
      <c r="D139" s="15">
        <v>1.7189540000000001</v>
      </c>
      <c r="E139" s="15">
        <v>2.7179489999999999</v>
      </c>
      <c r="F139" s="15">
        <v>2.5735290000000002</v>
      </c>
      <c r="G139" s="83">
        <v>2.2229730000000001</v>
      </c>
      <c r="H139" s="83"/>
      <c r="N139" s="85"/>
      <c r="O139" s="85"/>
    </row>
    <row r="140" spans="1:15">
      <c r="A140" s="15" t="s">
        <v>2809</v>
      </c>
      <c r="B140" s="15">
        <v>925</v>
      </c>
      <c r="C140" s="83">
        <v>9</v>
      </c>
      <c r="D140" s="15">
        <v>287</v>
      </c>
      <c r="E140" s="15">
        <v>58</v>
      </c>
      <c r="F140" s="15">
        <v>387</v>
      </c>
      <c r="G140" s="15">
        <v>184</v>
      </c>
      <c r="H140" s="83"/>
      <c r="N140" s="85"/>
      <c r="O140" s="85"/>
    </row>
    <row r="141" spans="1:15">
      <c r="A141" s="15" t="s">
        <v>2810</v>
      </c>
      <c r="B141" s="15">
        <v>1.05478E-2</v>
      </c>
      <c r="C141" s="15">
        <v>7.8740159999999993E-3</v>
      </c>
      <c r="D141" s="15">
        <v>1.298936E-2</v>
      </c>
      <c r="E141" s="15">
        <v>8.6580089999999995E-3</v>
      </c>
      <c r="F141" s="15">
        <v>1.0057959999999999E-2</v>
      </c>
      <c r="G141" s="15">
        <v>9.5425790000000007E-3</v>
      </c>
      <c r="H141" s="83"/>
      <c r="N141" s="85"/>
      <c r="O141" s="85"/>
    </row>
    <row r="142" spans="1:15" s="137" customFormat="1" ht="19" customHeight="1">
      <c r="A142" s="137" t="s">
        <v>2814</v>
      </c>
      <c r="C142" s="127" t="s">
        <v>2864</v>
      </c>
      <c r="D142" s="127" t="s">
        <v>2865</v>
      </c>
      <c r="E142" s="137" t="s">
        <v>2866</v>
      </c>
      <c r="F142" s="138" t="s">
        <v>2867</v>
      </c>
      <c r="G142" s="138" t="s">
        <v>2868</v>
      </c>
      <c r="H142" s="138"/>
      <c r="I142" s="138"/>
      <c r="M142" s="138"/>
      <c r="N142" s="138"/>
    </row>
    <row r="143" spans="1:15">
      <c r="A143" s="82" t="s">
        <v>2806</v>
      </c>
      <c r="B143" s="15">
        <v>1634</v>
      </c>
      <c r="C143" s="15">
        <v>16</v>
      </c>
      <c r="D143" s="15">
        <v>375</v>
      </c>
      <c r="E143" s="83">
        <v>130</v>
      </c>
      <c r="F143" s="15">
        <v>668</v>
      </c>
      <c r="G143" s="15">
        <v>445</v>
      </c>
      <c r="H143" s="83"/>
      <c r="N143" s="85"/>
      <c r="O143" s="85"/>
    </row>
    <row r="144" spans="1:15">
      <c r="A144" s="82" t="s">
        <v>2807</v>
      </c>
      <c r="B144" s="83">
        <v>3</v>
      </c>
      <c r="C144" s="83">
        <v>0</v>
      </c>
      <c r="D144" s="15">
        <v>2</v>
      </c>
      <c r="E144" s="83">
        <v>0</v>
      </c>
      <c r="F144" s="83">
        <v>0</v>
      </c>
      <c r="G144" s="83">
        <v>1</v>
      </c>
      <c r="H144" s="83"/>
      <c r="N144" s="85"/>
      <c r="O144" s="85"/>
    </row>
    <row r="145" spans="1:16">
      <c r="A145" s="82" t="s">
        <v>2808</v>
      </c>
      <c r="B145" s="15">
        <v>2.2039219999999999</v>
      </c>
      <c r="C145" s="83">
        <v>3</v>
      </c>
      <c r="D145" s="15">
        <v>1.6408450000000001</v>
      </c>
      <c r="E145" s="15">
        <v>2.8235290000000002</v>
      </c>
      <c r="F145" s="15">
        <v>2.6906080000000001</v>
      </c>
      <c r="G145" s="15">
        <v>1.986577</v>
      </c>
      <c r="H145" s="83"/>
      <c r="N145" s="85"/>
      <c r="O145" s="85"/>
    </row>
    <row r="146" spans="1:16">
      <c r="A146" s="15" t="s">
        <v>2809</v>
      </c>
      <c r="B146" s="15">
        <v>944</v>
      </c>
      <c r="C146" s="83">
        <v>9</v>
      </c>
      <c r="D146" s="15">
        <v>289</v>
      </c>
      <c r="E146" s="15">
        <v>58</v>
      </c>
      <c r="F146" s="15">
        <v>402</v>
      </c>
      <c r="G146" s="15">
        <v>186</v>
      </c>
      <c r="H146" s="83"/>
      <c r="N146" s="85"/>
      <c r="O146" s="85"/>
    </row>
    <row r="147" spans="1:16">
      <c r="A147" s="15" t="s">
        <v>2810</v>
      </c>
      <c r="B147" s="15">
        <v>1.076446E-2</v>
      </c>
      <c r="C147" s="15">
        <v>7.8740159999999993E-3</v>
      </c>
      <c r="D147" s="15">
        <v>1.307988E-2</v>
      </c>
      <c r="E147" s="15">
        <v>8.6580089999999995E-3</v>
      </c>
      <c r="F147" s="15">
        <v>1.04478E-2</v>
      </c>
      <c r="G147" s="15">
        <v>9.6463020000000007E-3</v>
      </c>
      <c r="H147" s="83"/>
      <c r="N147" s="85"/>
      <c r="O147" s="85"/>
    </row>
    <row r="148" spans="1:16" s="137" customFormat="1" ht="19" customHeight="1">
      <c r="A148" s="137" t="s">
        <v>2815</v>
      </c>
      <c r="C148" s="127" t="s">
        <v>2864</v>
      </c>
      <c r="D148" s="127" t="s">
        <v>2865</v>
      </c>
      <c r="E148" s="137" t="s">
        <v>2866</v>
      </c>
      <c r="F148" s="138" t="s">
        <v>2867</v>
      </c>
      <c r="G148" s="138" t="s">
        <v>2868</v>
      </c>
      <c r="H148" s="138"/>
      <c r="I148" s="138"/>
      <c r="M148" s="138"/>
      <c r="N148" s="138"/>
    </row>
    <row r="149" spans="1:16">
      <c r="A149" s="82" t="s">
        <v>2806</v>
      </c>
      <c r="B149" s="15">
        <v>1629</v>
      </c>
      <c r="C149" s="15">
        <v>16</v>
      </c>
      <c r="D149" s="15">
        <v>400</v>
      </c>
      <c r="E149" s="15">
        <v>138</v>
      </c>
      <c r="F149" s="15">
        <v>680</v>
      </c>
      <c r="G149" s="15">
        <v>395</v>
      </c>
      <c r="H149" s="83"/>
      <c r="N149" s="85"/>
      <c r="O149" s="85"/>
    </row>
    <row r="150" spans="1:16">
      <c r="A150" s="82" t="s">
        <v>2807</v>
      </c>
      <c r="B150" s="83">
        <v>6</v>
      </c>
      <c r="C150" s="83">
        <v>1</v>
      </c>
      <c r="D150" s="15">
        <v>2</v>
      </c>
      <c r="E150" s="83">
        <v>0</v>
      </c>
      <c r="F150" s="83">
        <v>0</v>
      </c>
      <c r="G150" s="83">
        <v>3</v>
      </c>
      <c r="H150" s="83"/>
      <c r="N150" s="85"/>
      <c r="O150" s="85"/>
    </row>
    <row r="151" spans="1:16">
      <c r="A151" s="82" t="s">
        <v>2808</v>
      </c>
      <c r="B151" s="15">
        <v>2.258</v>
      </c>
      <c r="C151" s="15">
        <v>4.3333329999999997</v>
      </c>
      <c r="D151" s="15">
        <v>1.7397260000000001</v>
      </c>
      <c r="E151" s="15">
        <v>2.6315789999999999</v>
      </c>
      <c r="F151" s="15">
        <v>2.6363639999999999</v>
      </c>
      <c r="G151" s="15">
        <v>2.1349209999999998</v>
      </c>
      <c r="H151" s="83"/>
      <c r="N151" s="85"/>
      <c r="O151" s="85"/>
    </row>
    <row r="152" spans="1:16">
      <c r="A152" s="15" t="s">
        <v>2809</v>
      </c>
      <c r="B152" s="15">
        <v>949</v>
      </c>
      <c r="C152" s="83">
        <v>9</v>
      </c>
      <c r="D152" s="15">
        <v>290</v>
      </c>
      <c r="E152" s="15">
        <v>59</v>
      </c>
      <c r="F152" s="15">
        <v>402</v>
      </c>
      <c r="G152" s="15">
        <v>189</v>
      </c>
      <c r="H152" s="83"/>
      <c r="N152" s="85"/>
      <c r="O152" s="85"/>
    </row>
    <row r="153" spans="1:16">
      <c r="A153" s="15" t="s">
        <v>2810</v>
      </c>
      <c r="B153" s="15">
        <v>1.082147E-2</v>
      </c>
      <c r="C153" s="15">
        <v>7.8740159999999993E-3</v>
      </c>
      <c r="D153" s="15">
        <v>1.312514E-2</v>
      </c>
      <c r="E153" s="15">
        <v>8.8072849999999998E-3</v>
      </c>
      <c r="F153" s="15">
        <v>1.04478E-2</v>
      </c>
      <c r="G153" s="15">
        <v>9.8018879999999999E-3</v>
      </c>
      <c r="H153" s="83"/>
      <c r="N153" s="85"/>
      <c r="O153" s="85"/>
    </row>
    <row r="154" spans="1:16" s="100" customFormat="1">
      <c r="A154" s="111" t="s">
        <v>2875</v>
      </c>
      <c r="D154" s="101" t="s">
        <v>4</v>
      </c>
      <c r="E154" s="101"/>
      <c r="F154" s="101" t="s">
        <v>9</v>
      </c>
      <c r="H154" s="101" t="s">
        <v>15</v>
      </c>
      <c r="I154" s="101"/>
      <c r="J154" s="101" t="s">
        <v>12</v>
      </c>
      <c r="K154" s="101"/>
      <c r="L154" s="101" t="s">
        <v>1010</v>
      </c>
      <c r="N154" s="101"/>
      <c r="O154" s="101"/>
    </row>
    <row r="155" spans="1:16">
      <c r="A155" s="93" t="s">
        <v>2876</v>
      </c>
      <c r="B155" s="83">
        <v>95.148920000000004</v>
      </c>
      <c r="D155" s="15">
        <v>109.13939999999999</v>
      </c>
      <c r="F155" s="15">
        <v>92.08408</v>
      </c>
      <c r="G155" s="93"/>
      <c r="H155" s="15">
        <v>85.509910000000005</v>
      </c>
      <c r="J155" s="15">
        <v>89.321520000000007</v>
      </c>
      <c r="L155" s="15">
        <v>84.23612</v>
      </c>
      <c r="M155" s="93"/>
      <c r="P155" s="93"/>
    </row>
    <row r="156" spans="1:16">
      <c r="A156" s="93" t="s">
        <v>2877</v>
      </c>
      <c r="B156" s="15">
        <v>1.0008589999999999</v>
      </c>
      <c r="D156" s="15">
        <v>1.0034620000000001</v>
      </c>
      <c r="F156" s="15">
        <v>1.0062</v>
      </c>
      <c r="G156" s="93"/>
      <c r="H156" s="15">
        <v>1.003811</v>
      </c>
      <c r="J156" s="15">
        <v>1.0040480000000001</v>
      </c>
      <c r="L156" s="15">
        <v>1.0049809999999999</v>
      </c>
      <c r="M156" s="93"/>
      <c r="P156" s="93"/>
    </row>
    <row r="157" spans="1:16">
      <c r="A157" s="93" t="s">
        <v>2309</v>
      </c>
      <c r="B157" s="15">
        <v>96.043189999999996</v>
      </c>
      <c r="C157">
        <f>B157/B118</f>
        <v>1.0951832466703157E-3</v>
      </c>
      <c r="D157" s="15">
        <v>112.6622</v>
      </c>
      <c r="E157">
        <f>D157/B118</f>
        <v>1.2846902937420179E-3</v>
      </c>
      <c r="F157" s="15">
        <v>98.502930000000006</v>
      </c>
      <c r="G157" s="112">
        <f>F157/B118</f>
        <v>1.1232317323481118E-3</v>
      </c>
      <c r="H157" s="15">
        <v>89.571950000000001</v>
      </c>
      <c r="I157">
        <f>H157/B118</f>
        <v>1.0213915115854771E-3</v>
      </c>
      <c r="J157" s="15">
        <v>93.507869999999997</v>
      </c>
      <c r="K157">
        <f>J157/B118</f>
        <v>1.0662729200875752E-3</v>
      </c>
      <c r="L157" s="15">
        <v>89.409840000000003</v>
      </c>
      <c r="M157" s="112">
        <f>L157/B118</f>
        <v>1.0195429666119322E-3</v>
      </c>
      <c r="P157" s="93"/>
    </row>
    <row r="158" spans="1:16">
      <c r="A158" s="93" t="s">
        <v>2845</v>
      </c>
      <c r="B158">
        <v>1.0758E-3</v>
      </c>
      <c r="D158" s="15">
        <v>1.2076000000000001E-3</v>
      </c>
      <c r="F158" s="15">
        <v>9.8149999999999995E-4</v>
      </c>
      <c r="G158" s="93"/>
      <c r="H158" s="15">
        <v>9.3170000000000004E-4</v>
      </c>
      <c r="J158" s="15">
        <v>9.7389999999999998E-4</v>
      </c>
      <c r="L158" s="15">
        <v>9.0490000000000004E-4</v>
      </c>
      <c r="M158" s="93"/>
      <c r="P158" s="93"/>
    </row>
    <row r="159" spans="1:16" s="81" customFormat="1">
      <c r="A159" s="79" t="s">
        <v>2878</v>
      </c>
      <c r="D159" s="101" t="s">
        <v>4</v>
      </c>
      <c r="E159" s="101"/>
      <c r="F159" s="101" t="s">
        <v>9</v>
      </c>
      <c r="G159" s="100"/>
      <c r="H159" s="101" t="s">
        <v>15</v>
      </c>
      <c r="I159" s="101"/>
      <c r="J159" s="101" t="s">
        <v>12</v>
      </c>
      <c r="K159" s="101"/>
      <c r="L159" s="101" t="s">
        <v>1010</v>
      </c>
      <c r="M159" s="100"/>
      <c r="N159" s="101"/>
      <c r="O159" s="101"/>
      <c r="P159" s="100"/>
    </row>
    <row r="160" spans="1:16">
      <c r="A160" s="15" t="s">
        <v>2818</v>
      </c>
      <c r="B160">
        <v>-1.9477059999999999</v>
      </c>
      <c r="C160" s="85"/>
      <c r="D160" s="15">
        <v>-1.666245</v>
      </c>
      <c r="E160" s="85"/>
      <c r="F160" s="15">
        <v>-1.8401460000000001</v>
      </c>
      <c r="G160" s="15"/>
      <c r="H160" s="15">
        <v>-1.836341</v>
      </c>
      <c r="I160" s="85"/>
      <c r="J160" s="15">
        <v>-1.6880040000000001</v>
      </c>
      <c r="L160" s="15">
        <v>-1.8089059999999999</v>
      </c>
      <c r="M160" s="15"/>
      <c r="N160" s="85"/>
      <c r="O160" s="85"/>
      <c r="P160" s="15"/>
    </row>
    <row r="161" spans="1:16">
      <c r="A161" s="15" t="s">
        <v>2829</v>
      </c>
      <c r="B161">
        <v>2860</v>
      </c>
      <c r="C161" s="113"/>
      <c r="D161" s="15">
        <v>1936</v>
      </c>
      <c r="E161" s="85"/>
      <c r="F161" s="15">
        <v>1668</v>
      </c>
      <c r="G161" s="15"/>
      <c r="H161" s="15">
        <v>1706</v>
      </c>
      <c r="I161" s="85"/>
      <c r="J161" s="15">
        <v>1563</v>
      </c>
      <c r="L161" s="15">
        <v>1561</v>
      </c>
      <c r="M161" s="15"/>
      <c r="N161" s="85"/>
      <c r="O161" s="85"/>
      <c r="P161" s="15"/>
    </row>
    <row r="162" spans="1:16">
      <c r="A162" s="83" t="s">
        <v>2822</v>
      </c>
      <c r="B162" s="15">
        <v>1.6562730000000001E-2</v>
      </c>
      <c r="C162" s="113"/>
      <c r="D162" s="15">
        <v>2.8035620000000001E-2</v>
      </c>
      <c r="E162" s="85"/>
      <c r="F162" s="15">
        <v>2.733476E-2</v>
      </c>
      <c r="G162" s="15"/>
      <c r="H162" s="15">
        <v>2.487458E-2</v>
      </c>
      <c r="I162" s="85"/>
      <c r="J162" s="15">
        <v>2.84208E-2</v>
      </c>
      <c r="L162" s="15">
        <v>2.6768070000000001E-2</v>
      </c>
      <c r="M162" s="15"/>
      <c r="N162" s="85"/>
      <c r="O162" s="85"/>
      <c r="P162" s="15"/>
    </row>
    <row r="163" spans="1:16">
      <c r="A163" s="15" t="s">
        <v>2830</v>
      </c>
      <c r="B163" s="15">
        <v>-5.0820749999999997</v>
      </c>
      <c r="C163" s="113"/>
      <c r="D163" s="15">
        <v>-1.710196</v>
      </c>
      <c r="E163" s="85"/>
      <c r="F163" s="15">
        <v>-1.647923</v>
      </c>
      <c r="G163" s="15"/>
      <c r="H163" s="15">
        <v>-2.0617589999999999</v>
      </c>
      <c r="I163" s="85"/>
      <c r="J163" s="15">
        <v>-1.2180150000000001</v>
      </c>
      <c r="L163" s="15">
        <v>-1.5017240000000001</v>
      </c>
      <c r="M163" s="15"/>
      <c r="N163" s="85"/>
      <c r="O163" s="85"/>
      <c r="P163" s="15"/>
    </row>
    <row r="164" spans="1:16">
      <c r="A164" s="15" t="s">
        <v>2831</v>
      </c>
      <c r="B164" s="15">
        <v>-10.733029999999999</v>
      </c>
      <c r="C164" s="113"/>
      <c r="D164" s="15">
        <v>-1.266386</v>
      </c>
      <c r="E164" s="85"/>
      <c r="F164" s="15">
        <v>-0.84029960000000004</v>
      </c>
      <c r="G164" s="15"/>
      <c r="H164" s="15">
        <v>-1.8073870000000001</v>
      </c>
      <c r="I164" s="85"/>
      <c r="J164" s="15">
        <v>-6.020176E-2</v>
      </c>
      <c r="L164" s="15">
        <v>-0.54605740000000003</v>
      </c>
      <c r="M164" s="15"/>
      <c r="N164" s="85"/>
      <c r="O164" s="85"/>
      <c r="P164" s="15"/>
    </row>
    <row r="165" spans="1:16">
      <c r="A165" s="83" t="s">
        <v>2832</v>
      </c>
      <c r="B165" s="15">
        <v>95.148920000000004</v>
      </c>
      <c r="C165" s="113">
        <f>B165/B118</f>
        <v>1.084985860244481E-3</v>
      </c>
      <c r="D165" s="15">
        <v>109.13939999999999</v>
      </c>
      <c r="E165" s="85">
        <f>D165/B118</f>
        <v>1.2445197044334976E-3</v>
      </c>
      <c r="F165" s="15">
        <v>92.08408</v>
      </c>
      <c r="G165" s="15">
        <f>F165/B118</f>
        <v>1.0500374019339538E-3</v>
      </c>
      <c r="H165" s="15">
        <v>85.509910000000005</v>
      </c>
      <c r="I165" s="85">
        <f>H165/B118</f>
        <v>9.7507195311074624E-4</v>
      </c>
      <c r="J165" s="15">
        <v>89.321520000000007</v>
      </c>
      <c r="K165">
        <f>J165/B118</f>
        <v>1.0185358511220581E-3</v>
      </c>
      <c r="L165" s="15">
        <v>84.23612</v>
      </c>
      <c r="M165" s="15">
        <f>L165/B118</f>
        <v>9.6054688925378579E-4</v>
      </c>
      <c r="N165" s="85"/>
      <c r="O165" s="85"/>
      <c r="P165" s="15"/>
    </row>
    <row r="166" spans="1:16">
      <c r="A166" s="83" t="s">
        <v>2833</v>
      </c>
      <c r="B166" s="15">
        <v>339.55110000000002</v>
      </c>
      <c r="C166" s="113">
        <f>B166/B118</f>
        <v>3.8719109195402301E-3</v>
      </c>
      <c r="D166" s="15">
        <v>267.77940000000001</v>
      </c>
      <c r="E166" s="85">
        <f>D166/B118</f>
        <v>3.0534961685823757E-3</v>
      </c>
      <c r="F166" s="15">
        <v>247.31569999999999</v>
      </c>
      <c r="G166" s="83">
        <f>F166/B118</f>
        <v>2.8201480113118045E-3</v>
      </c>
      <c r="H166" s="15">
        <v>238.50989999999999</v>
      </c>
      <c r="I166" s="85">
        <f>H166/B118</f>
        <v>2.7197352216748768E-3</v>
      </c>
      <c r="J166" s="15">
        <v>218.91249999999999</v>
      </c>
      <c r="K166">
        <f>J166/B118</f>
        <v>2.4962655081189563E-3</v>
      </c>
      <c r="L166" s="15">
        <v>224.50129999999999</v>
      </c>
      <c r="M166" s="83">
        <f>L166/B118</f>
        <v>2.5599947546068235E-3</v>
      </c>
      <c r="N166" s="85"/>
      <c r="O166" s="85"/>
      <c r="P166" s="83"/>
    </row>
    <row r="167" spans="1:16">
      <c r="A167" s="46" t="s">
        <v>2834</v>
      </c>
      <c r="B167" s="143">
        <v>9.6797759999999994E-8</v>
      </c>
      <c r="C167" s="113"/>
      <c r="D167" s="143">
        <v>7.6337409999999996E-8</v>
      </c>
      <c r="E167" s="85"/>
      <c r="F167" s="143">
        <v>7.0503700000000004E-8</v>
      </c>
      <c r="G167" s="83"/>
      <c r="H167" s="143">
        <v>6.7993369999999998E-8</v>
      </c>
      <c r="I167" s="85"/>
      <c r="J167" s="143">
        <v>6.2406640000000002E-8</v>
      </c>
      <c r="L167">
        <f>(M166)/40000</f>
        <v>6.3999868865170584E-8</v>
      </c>
      <c r="M167" s="83"/>
      <c r="N167" s="85"/>
      <c r="O167" s="85"/>
      <c r="P167" s="83"/>
    </row>
    <row r="168" spans="1:16">
      <c r="A168" s="46" t="s">
        <v>2828</v>
      </c>
      <c r="B168" s="83"/>
      <c r="C168" s="113"/>
      <c r="D168" s="83"/>
      <c r="E168" s="85"/>
      <c r="G168" s="83"/>
      <c r="I168" s="85"/>
      <c r="J168" s="83"/>
      <c r="M168" s="83"/>
      <c r="N168" s="85"/>
      <c r="O168" s="85"/>
      <c r="P168" s="83"/>
    </row>
    <row r="169" spans="1:16" s="81" customFormat="1">
      <c r="A169" s="78" t="s">
        <v>2880</v>
      </c>
      <c r="B169" s="79"/>
      <c r="C169" s="92"/>
      <c r="D169" s="80"/>
      <c r="E169" s="79" t="s">
        <v>2817</v>
      </c>
      <c r="F169" s="79"/>
      <c r="H169" s="79"/>
      <c r="J169" s="79"/>
      <c r="O169" s="79"/>
      <c r="P169" s="79"/>
    </row>
    <row r="170" spans="1:16">
      <c r="A170" t="s">
        <v>2881</v>
      </c>
      <c r="B170" s="85"/>
      <c r="C170" s="113"/>
      <c r="D170" s="93"/>
      <c r="E170" s="85" t="s">
        <v>2778</v>
      </c>
      <c r="F170" t="s">
        <v>2782</v>
      </c>
      <c r="G170" s="85" t="s">
        <v>2783</v>
      </c>
      <c r="H170" t="s">
        <v>2784</v>
      </c>
      <c r="I170" s="85" t="s">
        <v>2785</v>
      </c>
      <c r="J170" t="s">
        <v>2786</v>
      </c>
      <c r="K170" t="s">
        <v>2787</v>
      </c>
      <c r="L170" t="s">
        <v>2788</v>
      </c>
      <c r="M170" t="s">
        <v>2791</v>
      </c>
      <c r="O170" s="85"/>
      <c r="P170" s="85"/>
    </row>
    <row r="171" spans="1:16">
      <c r="A171" t="s">
        <v>2883</v>
      </c>
      <c r="B171" s="85"/>
      <c r="C171" s="113"/>
      <c r="D171" s="93"/>
      <c r="E171">
        <v>1</v>
      </c>
      <c r="F171" s="83">
        <v>182</v>
      </c>
      <c r="G171" s="15">
        <v>39</v>
      </c>
      <c r="H171" s="83">
        <v>73</v>
      </c>
      <c r="I171" s="83">
        <v>9</v>
      </c>
      <c r="J171">
        <f t="shared" ref="J171:J176" si="0">(F171/G171)/(H171/I171)</f>
        <v>0.57534246575342474</v>
      </c>
      <c r="K171">
        <f t="shared" ref="K171:K176" si="1">1-J171</f>
        <v>0.42465753424657526</v>
      </c>
      <c r="L171" s="15">
        <v>1.9966999999999999</v>
      </c>
      <c r="M171" s="15">
        <v>0.19839999999999999</v>
      </c>
      <c r="O171" s="85"/>
      <c r="P171" s="85"/>
    </row>
    <row r="172" spans="1:16">
      <c r="B172" s="85"/>
      <c r="E172">
        <v>2</v>
      </c>
      <c r="F172" s="15">
        <v>278</v>
      </c>
      <c r="G172" s="83">
        <v>646</v>
      </c>
      <c r="H172" s="15">
        <v>126</v>
      </c>
      <c r="I172">
        <v>284</v>
      </c>
      <c r="J172">
        <f t="shared" si="0"/>
        <v>0.96997395449407819</v>
      </c>
      <c r="K172">
        <f t="shared" si="1"/>
        <v>3.0026045505921806E-2</v>
      </c>
      <c r="L172" s="15">
        <v>5.5981000000000003E-2</v>
      </c>
      <c r="M172" s="15">
        <v>0.84260000000000002</v>
      </c>
    </row>
    <row r="173" spans="1:16">
      <c r="A173" t="s">
        <v>2884</v>
      </c>
      <c r="B173" s="85"/>
      <c r="E173">
        <v>3</v>
      </c>
      <c r="F173" s="15">
        <v>446</v>
      </c>
      <c r="G173" s="83">
        <v>264</v>
      </c>
      <c r="H173" s="15">
        <v>142</v>
      </c>
      <c r="I173" s="83">
        <v>54</v>
      </c>
      <c r="J173">
        <f t="shared" si="0"/>
        <v>0.6424455825864277</v>
      </c>
      <c r="K173">
        <f t="shared" si="1"/>
        <v>0.3575544174135723</v>
      </c>
      <c r="L173" s="15">
        <v>6.2557</v>
      </c>
      <c r="M173" s="144">
        <v>1.4489999999999999E-2</v>
      </c>
    </row>
    <row r="174" spans="1:16">
      <c r="A174" t="s">
        <v>2885</v>
      </c>
      <c r="B174" s="85"/>
      <c r="E174">
        <v>4</v>
      </c>
      <c r="F174" s="15">
        <v>121</v>
      </c>
      <c r="G174" s="83">
        <v>1278</v>
      </c>
      <c r="H174" s="15">
        <v>32</v>
      </c>
      <c r="I174" s="83">
        <v>370</v>
      </c>
      <c r="J174">
        <f t="shared" si="0"/>
        <v>1.0947280907668231</v>
      </c>
      <c r="K174">
        <f t="shared" si="1"/>
        <v>-9.4728090766823092E-2</v>
      </c>
      <c r="L174" s="15">
        <v>0.19061</v>
      </c>
      <c r="M174" s="15">
        <v>0.67420000000000002</v>
      </c>
    </row>
    <row r="175" spans="1:16">
      <c r="B175" s="85"/>
      <c r="E175">
        <v>5</v>
      </c>
      <c r="F175" s="15">
        <v>262</v>
      </c>
      <c r="G175">
        <v>827</v>
      </c>
      <c r="H175" s="15">
        <v>93</v>
      </c>
      <c r="I175" s="83">
        <v>175</v>
      </c>
      <c r="J175">
        <f t="shared" si="0"/>
        <v>0.5961435945443434</v>
      </c>
      <c r="K175">
        <f t="shared" si="1"/>
        <v>0.4038564054556566</v>
      </c>
      <c r="L175" s="15">
        <v>12.611000000000001</v>
      </c>
      <c r="M175" s="144">
        <v>1.4989999999999999E-3</v>
      </c>
    </row>
    <row r="176" spans="1:16">
      <c r="A176" t="s">
        <v>2886</v>
      </c>
      <c r="B176" s="85"/>
      <c r="E176" t="s">
        <v>2847</v>
      </c>
      <c r="F176" s="83">
        <v>1289</v>
      </c>
      <c r="G176" s="15">
        <v>3054</v>
      </c>
      <c r="H176" s="83">
        <v>466</v>
      </c>
      <c r="I176" s="83">
        <v>892</v>
      </c>
      <c r="J176">
        <f t="shared" si="0"/>
        <v>0.80790969979566662</v>
      </c>
      <c r="K176">
        <f t="shared" si="1"/>
        <v>0.19209030020433338</v>
      </c>
      <c r="L176" s="15">
        <v>10.432</v>
      </c>
      <c r="M176" s="144">
        <v>1.4989999999999999E-3</v>
      </c>
    </row>
    <row r="177" spans="1:9">
      <c r="A177" t="s">
        <v>2887</v>
      </c>
      <c r="B177" s="85"/>
    </row>
    <row r="178" spans="1:9" s="127" customFormat="1">
      <c r="A178" s="127" t="s">
        <v>2888</v>
      </c>
    </row>
    <row r="179" spans="1:9">
      <c r="A179" s="85" t="s">
        <v>2778</v>
      </c>
      <c r="B179" t="s">
        <v>2782</v>
      </c>
      <c r="C179" s="85" t="s">
        <v>2783</v>
      </c>
      <c r="D179" t="s">
        <v>2784</v>
      </c>
      <c r="E179" s="85" t="s">
        <v>2785</v>
      </c>
      <c r="F179" t="s">
        <v>2786</v>
      </c>
      <c r="G179" t="s">
        <v>2787</v>
      </c>
      <c r="H179" t="s">
        <v>2788</v>
      </c>
      <c r="I179" t="s">
        <v>2791</v>
      </c>
    </row>
    <row r="180" spans="1:9">
      <c r="A180">
        <v>1</v>
      </c>
      <c r="B180" s="15">
        <v>131</v>
      </c>
      <c r="C180" s="15">
        <v>27</v>
      </c>
      <c r="D180" s="15">
        <v>73</v>
      </c>
      <c r="E180" s="15">
        <v>9</v>
      </c>
      <c r="F180">
        <f t="shared" ref="F180:F185" si="2">(B180/C180)/(D180/E180)</f>
        <v>0.59817351598173518</v>
      </c>
      <c r="G180">
        <f t="shared" ref="G180:G185" si="3">1-F180</f>
        <v>0.40182648401826482</v>
      </c>
      <c r="H180" s="15">
        <v>1.5822000000000001</v>
      </c>
      <c r="I180" s="15">
        <v>0.2359</v>
      </c>
    </row>
    <row r="181" spans="1:9">
      <c r="A181">
        <v>2</v>
      </c>
      <c r="B181" s="15">
        <v>210</v>
      </c>
      <c r="C181" s="15">
        <v>470</v>
      </c>
      <c r="D181" s="15">
        <v>134</v>
      </c>
      <c r="E181" s="15">
        <v>287</v>
      </c>
      <c r="F181">
        <f t="shared" si="2"/>
        <v>0.95697046681486186</v>
      </c>
      <c r="G181">
        <f t="shared" si="3"/>
        <v>4.3029533185138136E-2</v>
      </c>
      <c r="H181" s="15">
        <v>0.10846</v>
      </c>
      <c r="I181" s="15">
        <v>0.77359999999999995</v>
      </c>
    </row>
    <row r="182" spans="1:9">
      <c r="A182">
        <v>3</v>
      </c>
      <c r="B182" s="15">
        <v>339</v>
      </c>
      <c r="C182" s="15">
        <v>177</v>
      </c>
      <c r="D182" s="15">
        <v>148</v>
      </c>
      <c r="E182" s="15">
        <v>57</v>
      </c>
      <c r="F182">
        <f t="shared" si="2"/>
        <v>0.7376316994961063</v>
      </c>
      <c r="G182">
        <f t="shared" si="3"/>
        <v>0.2623683005038937</v>
      </c>
      <c r="H182" s="15">
        <v>2.8254000000000001</v>
      </c>
      <c r="I182" s="15">
        <v>0.1014</v>
      </c>
    </row>
    <row r="183" spans="1:9">
      <c r="A183">
        <v>4</v>
      </c>
      <c r="B183" s="15">
        <v>73</v>
      </c>
      <c r="C183" s="15">
        <v>806</v>
      </c>
      <c r="D183" s="15">
        <v>33</v>
      </c>
      <c r="E183" s="15">
        <v>381</v>
      </c>
      <c r="F183">
        <f t="shared" si="2"/>
        <v>1.0456801263252875</v>
      </c>
      <c r="G183">
        <f t="shared" si="3"/>
        <v>-4.5680126325287507E-2</v>
      </c>
      <c r="H183" s="15">
        <v>4.1687000000000002E-2</v>
      </c>
      <c r="I183" s="15">
        <v>0.91249999999999998</v>
      </c>
    </row>
    <row r="184" spans="1:9">
      <c r="A184">
        <v>5</v>
      </c>
      <c r="B184" s="15">
        <v>198</v>
      </c>
      <c r="C184" s="15">
        <v>563</v>
      </c>
      <c r="D184" s="15">
        <v>97</v>
      </c>
      <c r="E184" s="15">
        <v>182</v>
      </c>
      <c r="F184">
        <f t="shared" si="2"/>
        <v>0.65986705974986726</v>
      </c>
      <c r="G184">
        <f t="shared" si="3"/>
        <v>0.34013294025013274</v>
      </c>
      <c r="H184" s="15">
        <v>7.69</v>
      </c>
      <c r="I184" s="144">
        <v>3.4979999999999998E-3</v>
      </c>
    </row>
    <row r="185" spans="1:9">
      <c r="A185" s="112" t="s">
        <v>2847</v>
      </c>
      <c r="B185" s="15">
        <v>951</v>
      </c>
      <c r="C185" s="15">
        <v>2043</v>
      </c>
      <c r="D185" s="15">
        <v>485</v>
      </c>
      <c r="E185" s="15">
        <v>916</v>
      </c>
      <c r="F185">
        <f t="shared" si="2"/>
        <v>0.87915588052742333</v>
      </c>
      <c r="G185">
        <f t="shared" si="3"/>
        <v>0.12084411947257667</v>
      </c>
      <c r="H185" s="15">
        <v>3.5354000000000001</v>
      </c>
      <c r="I185" s="145">
        <v>6.3969999999999999E-2</v>
      </c>
    </row>
    <row r="186" spans="1:9" s="127" customFormat="1">
      <c r="A186" s="127" t="s">
        <v>2889</v>
      </c>
    </row>
    <row r="187" spans="1:9">
      <c r="A187" s="85" t="s">
        <v>2778</v>
      </c>
      <c r="B187" t="s">
        <v>2782</v>
      </c>
      <c r="C187" s="85" t="s">
        <v>2783</v>
      </c>
      <c r="D187" t="s">
        <v>2784</v>
      </c>
      <c r="E187" s="85" t="s">
        <v>2785</v>
      </c>
      <c r="F187" t="s">
        <v>2786</v>
      </c>
      <c r="G187" t="s">
        <v>2787</v>
      </c>
      <c r="H187" t="s">
        <v>2788</v>
      </c>
      <c r="I187" t="s">
        <v>2791</v>
      </c>
    </row>
    <row r="188" spans="1:9">
      <c r="A188">
        <v>1</v>
      </c>
      <c r="B188" s="15">
        <v>111</v>
      </c>
      <c r="C188" s="15">
        <v>20</v>
      </c>
      <c r="D188" s="15">
        <v>75</v>
      </c>
      <c r="E188" s="83">
        <v>9</v>
      </c>
      <c r="F188">
        <f t="shared" ref="F188:F193" si="4">(B188/C188)/(D188/E188)</f>
        <v>0.66599999999999993</v>
      </c>
      <c r="G188">
        <f t="shared" ref="G188:G193" si="5">1-F188</f>
        <v>0.33400000000000007</v>
      </c>
      <c r="H188" s="15">
        <v>0.90919000000000005</v>
      </c>
      <c r="I188" s="15">
        <v>0.4088</v>
      </c>
    </row>
    <row r="189" spans="1:9">
      <c r="A189">
        <v>2</v>
      </c>
      <c r="B189" s="15">
        <v>185</v>
      </c>
      <c r="C189" s="15">
        <v>415</v>
      </c>
      <c r="D189" s="15">
        <v>135</v>
      </c>
      <c r="E189" s="15">
        <v>289</v>
      </c>
      <c r="F189">
        <f t="shared" si="4"/>
        <v>0.9543061133422579</v>
      </c>
      <c r="G189">
        <f t="shared" si="5"/>
        <v>4.56938866577421E-2</v>
      </c>
      <c r="H189" s="15">
        <v>0.1171</v>
      </c>
      <c r="I189" s="15">
        <v>0.78359999999999996</v>
      </c>
    </row>
    <row r="190" spans="1:9">
      <c r="A190">
        <v>3</v>
      </c>
      <c r="B190" s="15">
        <v>295</v>
      </c>
      <c r="C190" s="15">
        <v>149</v>
      </c>
      <c r="D190" s="15">
        <v>153</v>
      </c>
      <c r="E190" s="15">
        <v>57</v>
      </c>
      <c r="F190">
        <f t="shared" si="4"/>
        <v>0.7375970522437163</v>
      </c>
      <c r="G190">
        <f t="shared" si="5"/>
        <v>0.2624029477562837</v>
      </c>
      <c r="H190" s="15">
        <v>2.7197</v>
      </c>
      <c r="I190" s="15">
        <v>9.7449999999999995E-2</v>
      </c>
    </row>
    <row r="191" spans="1:9">
      <c r="A191">
        <v>4</v>
      </c>
      <c r="B191" s="15">
        <v>60</v>
      </c>
      <c r="C191" s="15">
        <v>690</v>
      </c>
      <c r="D191" s="15">
        <v>34</v>
      </c>
      <c r="E191" s="15">
        <v>390</v>
      </c>
      <c r="F191">
        <f t="shared" si="4"/>
        <v>0.99744245524296682</v>
      </c>
      <c r="G191">
        <f t="shared" si="5"/>
        <v>2.5575447570331811E-3</v>
      </c>
      <c r="H191" s="15">
        <v>1.3092E-4</v>
      </c>
      <c r="I191" s="146">
        <v>1</v>
      </c>
    </row>
    <row r="192" spans="1:9">
      <c r="A192">
        <v>5</v>
      </c>
      <c r="B192" s="15">
        <v>157</v>
      </c>
      <c r="C192" s="15">
        <v>465</v>
      </c>
      <c r="D192" s="15">
        <v>96</v>
      </c>
      <c r="E192" s="15">
        <v>185</v>
      </c>
      <c r="F192">
        <f t="shared" si="4"/>
        <v>0.65064964157706096</v>
      </c>
      <c r="G192">
        <f t="shared" si="5"/>
        <v>0.34935035842293904</v>
      </c>
      <c r="H192" s="15">
        <v>7.6406000000000001</v>
      </c>
      <c r="I192" s="144">
        <v>6.9969999999999997E-3</v>
      </c>
    </row>
    <row r="193" spans="1:9">
      <c r="A193" t="s">
        <v>2847</v>
      </c>
      <c r="B193" s="15">
        <v>808</v>
      </c>
      <c r="C193" s="15">
        <v>1739</v>
      </c>
      <c r="D193" s="15">
        <v>493</v>
      </c>
      <c r="E193" s="15">
        <v>930</v>
      </c>
      <c r="F193">
        <f t="shared" si="4"/>
        <v>0.87649170036637125</v>
      </c>
      <c r="G193">
        <f t="shared" si="5"/>
        <v>0.12350829963362875</v>
      </c>
      <c r="H193" s="15">
        <v>3.5367999999999999</v>
      </c>
      <c r="I193" s="145">
        <v>7.1459999999999996E-2</v>
      </c>
    </row>
    <row r="194" spans="1:9" s="127" customFormat="1">
      <c r="A194" s="127" t="s">
        <v>2890</v>
      </c>
    </row>
    <row r="195" spans="1:9">
      <c r="A195" s="85" t="s">
        <v>2778</v>
      </c>
      <c r="B195" t="s">
        <v>2782</v>
      </c>
      <c r="C195" s="85" t="s">
        <v>2783</v>
      </c>
      <c r="D195" t="s">
        <v>2784</v>
      </c>
      <c r="E195" s="85" t="s">
        <v>2785</v>
      </c>
      <c r="F195" t="s">
        <v>2786</v>
      </c>
      <c r="G195" t="s">
        <v>2787</v>
      </c>
      <c r="H195" t="s">
        <v>2788</v>
      </c>
      <c r="I195" t="s">
        <v>2791</v>
      </c>
    </row>
    <row r="196" spans="1:9">
      <c r="A196">
        <v>1</v>
      </c>
      <c r="B196" s="15">
        <v>124</v>
      </c>
      <c r="C196" s="15">
        <v>20</v>
      </c>
      <c r="D196" s="15">
        <v>75</v>
      </c>
      <c r="E196" s="83">
        <v>9</v>
      </c>
      <c r="F196">
        <f t="shared" ref="F196:F201" si="6">(B196/C196)/(D196/E196)</f>
        <v>0.74399999999999999</v>
      </c>
      <c r="G196">
        <f t="shared" ref="G196:G201" si="7">1-F196</f>
        <v>0.25600000000000001</v>
      </c>
      <c r="H196" s="15">
        <v>0.48161999999999999</v>
      </c>
      <c r="I196" s="15">
        <v>0.54420000000000002</v>
      </c>
    </row>
    <row r="197" spans="1:9">
      <c r="A197">
        <v>2</v>
      </c>
      <c r="B197" s="15">
        <v>184</v>
      </c>
      <c r="C197" s="15">
        <v>416</v>
      </c>
      <c r="D197" s="15">
        <v>134</v>
      </c>
      <c r="E197" s="15">
        <v>287</v>
      </c>
      <c r="F197">
        <f t="shared" si="6"/>
        <v>0.94733065442020659</v>
      </c>
      <c r="G197">
        <f t="shared" si="7"/>
        <v>5.2669345579793414E-2</v>
      </c>
      <c r="H197" s="15">
        <v>0.15586</v>
      </c>
      <c r="I197" s="15">
        <v>0.73209999999999997</v>
      </c>
    </row>
    <row r="198" spans="1:9">
      <c r="A198">
        <v>3</v>
      </c>
      <c r="B198" s="15">
        <v>296</v>
      </c>
      <c r="C198" s="15">
        <v>145</v>
      </c>
      <c r="D198" s="15">
        <v>158</v>
      </c>
      <c r="E198" s="15">
        <v>58</v>
      </c>
      <c r="F198">
        <f t="shared" si="6"/>
        <v>0.74936708860759504</v>
      </c>
      <c r="G198">
        <f t="shared" si="7"/>
        <v>0.25063291139240496</v>
      </c>
      <c r="H198" s="15">
        <v>2.4674</v>
      </c>
      <c r="I198" s="15">
        <v>0.12590000000000001</v>
      </c>
    </row>
    <row r="199" spans="1:9">
      <c r="A199">
        <v>4</v>
      </c>
      <c r="B199" s="15">
        <v>69</v>
      </c>
      <c r="C199" s="15">
        <v>729</v>
      </c>
      <c r="D199" s="15">
        <v>33</v>
      </c>
      <c r="E199" s="15">
        <v>387</v>
      </c>
      <c r="F199">
        <f t="shared" si="6"/>
        <v>1.1099887766554433</v>
      </c>
      <c r="G199">
        <f t="shared" si="7"/>
        <v>-0.10998877665544327</v>
      </c>
      <c r="H199" s="15">
        <v>0.22352</v>
      </c>
      <c r="I199" s="15">
        <v>0.65369999999999995</v>
      </c>
    </row>
    <row r="200" spans="1:9">
      <c r="A200">
        <v>5</v>
      </c>
      <c r="B200" s="15">
        <v>167</v>
      </c>
      <c r="C200" s="15">
        <v>477</v>
      </c>
      <c r="D200" s="83">
        <v>95</v>
      </c>
      <c r="E200" s="15">
        <v>184</v>
      </c>
      <c r="F200">
        <f t="shared" si="6"/>
        <v>0.67809776012357947</v>
      </c>
      <c r="G200">
        <f t="shared" si="7"/>
        <v>0.32190223987642053</v>
      </c>
      <c r="H200" s="15">
        <v>6.3116000000000003</v>
      </c>
      <c r="I200" s="144">
        <v>1.4489999999999999E-2</v>
      </c>
    </row>
    <row r="201" spans="1:9">
      <c r="A201" t="s">
        <v>2847</v>
      </c>
      <c r="B201" s="15">
        <v>840</v>
      </c>
      <c r="C201" s="15">
        <v>1787</v>
      </c>
      <c r="D201" s="15">
        <v>495</v>
      </c>
      <c r="E201" s="15">
        <v>925</v>
      </c>
      <c r="F201">
        <f t="shared" si="6"/>
        <v>0.87839785657357017</v>
      </c>
      <c r="G201">
        <f t="shared" si="7"/>
        <v>0.12160214342642983</v>
      </c>
      <c r="H201" s="15">
        <v>3.4670000000000001</v>
      </c>
      <c r="I201" s="145">
        <v>5.9470000000000002E-2</v>
      </c>
    </row>
    <row r="202" spans="1:9" s="127" customFormat="1">
      <c r="A202" s="127" t="s">
        <v>2891</v>
      </c>
    </row>
    <row r="203" spans="1:9">
      <c r="A203" s="85" t="s">
        <v>2778</v>
      </c>
      <c r="B203" t="s">
        <v>2782</v>
      </c>
      <c r="C203" s="85" t="s">
        <v>2783</v>
      </c>
      <c r="D203" t="s">
        <v>2784</v>
      </c>
      <c r="E203" s="85" t="s">
        <v>2785</v>
      </c>
      <c r="F203" t="s">
        <v>2786</v>
      </c>
      <c r="G203" t="s">
        <v>2787</v>
      </c>
      <c r="H203" t="s">
        <v>2788</v>
      </c>
      <c r="I203" t="s">
        <v>2791</v>
      </c>
    </row>
    <row r="204" spans="1:9">
      <c r="A204">
        <v>1</v>
      </c>
      <c r="B204" s="15">
        <v>111</v>
      </c>
      <c r="C204" s="15">
        <v>16</v>
      </c>
      <c r="D204" s="15">
        <v>75</v>
      </c>
      <c r="E204" s="83">
        <v>9</v>
      </c>
      <c r="F204">
        <f t="shared" ref="F204:F209" si="8">(B204/C204)/(D204/E204)</f>
        <v>0.83249999999999991</v>
      </c>
      <c r="G204">
        <f t="shared" ref="G204:G209" si="9">1-F204</f>
        <v>0.16750000000000009</v>
      </c>
      <c r="H204" s="15">
        <v>0.17185</v>
      </c>
      <c r="I204" s="15">
        <v>0.84160000000000001</v>
      </c>
    </row>
    <row r="205" spans="1:9">
      <c r="A205">
        <v>2</v>
      </c>
      <c r="B205" s="15">
        <v>176</v>
      </c>
      <c r="C205" s="15">
        <v>375</v>
      </c>
      <c r="D205" s="15">
        <v>135</v>
      </c>
      <c r="E205" s="15">
        <v>289</v>
      </c>
      <c r="F205">
        <f t="shared" si="8"/>
        <v>1.0047209876543211</v>
      </c>
      <c r="G205">
        <f t="shared" si="9"/>
        <v>-4.7209876543210516E-3</v>
      </c>
      <c r="H205" s="15">
        <v>1.1544000000000001E-3</v>
      </c>
      <c r="I205" s="83">
        <v>1</v>
      </c>
    </row>
    <row r="206" spans="1:9">
      <c r="A206">
        <v>3</v>
      </c>
      <c r="B206" s="15">
        <v>278</v>
      </c>
      <c r="C206" s="83">
        <v>130</v>
      </c>
      <c r="D206" s="15">
        <v>160</v>
      </c>
      <c r="E206" s="15">
        <v>58</v>
      </c>
      <c r="F206">
        <f t="shared" si="8"/>
        <v>0.77519230769230763</v>
      </c>
      <c r="G206">
        <f t="shared" si="9"/>
        <v>0.22480769230769237</v>
      </c>
      <c r="H206" s="15">
        <v>1.8689</v>
      </c>
      <c r="I206" s="15">
        <v>0.19589999999999999</v>
      </c>
    </row>
    <row r="207" spans="1:9">
      <c r="A207">
        <v>4</v>
      </c>
      <c r="B207" s="15">
        <v>60</v>
      </c>
      <c r="C207" s="15">
        <v>668</v>
      </c>
      <c r="D207" s="15">
        <v>34</v>
      </c>
      <c r="E207" s="15">
        <v>402</v>
      </c>
      <c r="F207">
        <f t="shared" si="8"/>
        <v>1.0619936597393449</v>
      </c>
      <c r="G207">
        <f t="shared" si="9"/>
        <v>-6.1993659739344897E-2</v>
      </c>
      <c r="H207" s="15">
        <v>7.2281999999999999E-2</v>
      </c>
      <c r="I207" s="15">
        <v>0.8256</v>
      </c>
    </row>
    <row r="208" spans="1:9">
      <c r="A208">
        <v>5</v>
      </c>
      <c r="B208" s="15">
        <v>142</v>
      </c>
      <c r="C208" s="15">
        <v>445</v>
      </c>
      <c r="D208" s="83">
        <v>97</v>
      </c>
      <c r="E208" s="15">
        <v>186</v>
      </c>
      <c r="F208">
        <f t="shared" si="8"/>
        <v>0.61188462875014482</v>
      </c>
      <c r="G208">
        <f t="shared" si="9"/>
        <v>0.38811537124985518</v>
      </c>
      <c r="H208" s="15">
        <v>9.7466000000000008</v>
      </c>
      <c r="I208" s="144">
        <v>2.9989999999999999E-3</v>
      </c>
    </row>
    <row r="209" spans="1:9">
      <c r="A209" t="s">
        <v>2847</v>
      </c>
      <c r="B209" s="15">
        <v>762</v>
      </c>
      <c r="C209" s="15">
        <v>1634</v>
      </c>
      <c r="D209" s="15">
        <v>501</v>
      </c>
      <c r="E209" s="15">
        <v>944</v>
      </c>
      <c r="F209">
        <f t="shared" si="8"/>
        <v>0.878693042311949</v>
      </c>
      <c r="G209">
        <f t="shared" si="9"/>
        <v>0.121306957688051</v>
      </c>
      <c r="H209" s="15">
        <v>3.3601000000000001</v>
      </c>
      <c r="I209" s="147">
        <v>5.7970000000000001E-2</v>
      </c>
    </row>
    <row r="210" spans="1:9" s="127" customFormat="1">
      <c r="A210" s="127" t="s">
        <v>2892</v>
      </c>
    </row>
    <row r="211" spans="1:9">
      <c r="A211" s="85" t="s">
        <v>2778</v>
      </c>
      <c r="B211" t="s">
        <v>2782</v>
      </c>
      <c r="C211" s="85" t="s">
        <v>2783</v>
      </c>
      <c r="D211" t="s">
        <v>2784</v>
      </c>
      <c r="E211" s="85" t="s">
        <v>2785</v>
      </c>
      <c r="F211" t="s">
        <v>2786</v>
      </c>
      <c r="G211" t="s">
        <v>2787</v>
      </c>
      <c r="H211" t="s">
        <v>2788</v>
      </c>
      <c r="I211" t="s">
        <v>2791</v>
      </c>
    </row>
    <row r="212" spans="1:9">
      <c r="A212">
        <v>1</v>
      </c>
      <c r="B212" s="15">
        <v>112</v>
      </c>
      <c r="C212" s="15">
        <v>16</v>
      </c>
      <c r="D212" s="15">
        <v>75</v>
      </c>
      <c r="E212" s="83">
        <v>9</v>
      </c>
      <c r="F212">
        <f t="shared" ref="F212:F217" si="10">(B212/C212)/(D212/E212)</f>
        <v>0.84</v>
      </c>
      <c r="G212">
        <f t="shared" ref="G212:G217" si="11">1-F212</f>
        <v>0.16000000000000003</v>
      </c>
      <c r="H212" s="15">
        <v>0.15548000000000001</v>
      </c>
      <c r="I212" s="15">
        <v>0.82509999999999994</v>
      </c>
    </row>
    <row r="213" spans="1:9">
      <c r="A213">
        <v>2</v>
      </c>
      <c r="B213" s="15">
        <v>179</v>
      </c>
      <c r="C213" s="15">
        <v>400</v>
      </c>
      <c r="D213" s="15">
        <v>133</v>
      </c>
      <c r="E213" s="15">
        <v>290</v>
      </c>
      <c r="F213">
        <f t="shared" si="10"/>
        <v>0.97575187969924815</v>
      </c>
      <c r="G213">
        <f t="shared" si="11"/>
        <v>2.4248120300751852E-2</v>
      </c>
      <c r="H213" s="15">
        <v>3.1625E-2</v>
      </c>
      <c r="I213" s="15">
        <v>0.89359999999999995</v>
      </c>
    </row>
    <row r="214" spans="1:9">
      <c r="A214">
        <v>3</v>
      </c>
      <c r="B214" s="15">
        <v>290</v>
      </c>
      <c r="C214" s="15">
        <v>138</v>
      </c>
      <c r="D214" s="15">
        <v>161</v>
      </c>
      <c r="E214" s="15">
        <v>59</v>
      </c>
      <c r="F214">
        <f t="shared" si="10"/>
        <v>0.77009631830047709</v>
      </c>
      <c r="G214">
        <f t="shared" si="11"/>
        <v>0.22990368169952291</v>
      </c>
      <c r="H214" s="15">
        <v>2.0209999999999999</v>
      </c>
      <c r="I214" s="15">
        <v>0.1789</v>
      </c>
    </row>
    <row r="215" spans="1:9">
      <c r="A215">
        <v>4</v>
      </c>
      <c r="B215" s="15">
        <v>54</v>
      </c>
      <c r="C215" s="15">
        <v>680</v>
      </c>
      <c r="D215" s="15">
        <v>33</v>
      </c>
      <c r="E215" s="15">
        <v>402</v>
      </c>
      <c r="F215">
        <f t="shared" si="10"/>
        <v>0.96737967914438494</v>
      </c>
      <c r="G215">
        <f t="shared" si="11"/>
        <v>3.2620320855615059E-2</v>
      </c>
      <c r="H215" s="15">
        <v>2.0840000000000001E-2</v>
      </c>
      <c r="I215" s="15">
        <v>0.90849999999999997</v>
      </c>
    </row>
    <row r="216" spans="1:9">
      <c r="A216">
        <v>5</v>
      </c>
      <c r="B216" s="15">
        <v>144</v>
      </c>
      <c r="C216" s="15">
        <v>395</v>
      </c>
      <c r="D216" s="15">
        <v>95</v>
      </c>
      <c r="E216" s="15">
        <v>189</v>
      </c>
      <c r="F216">
        <f t="shared" si="10"/>
        <v>0.72527648234510322</v>
      </c>
      <c r="G216">
        <f t="shared" si="11"/>
        <v>0.27472351765489678</v>
      </c>
      <c r="H216" s="15">
        <v>4.0937000000000001</v>
      </c>
      <c r="I216" s="144">
        <v>4.0480000000000002E-2</v>
      </c>
    </row>
    <row r="217" spans="1:9">
      <c r="A217" t="s">
        <v>2847</v>
      </c>
      <c r="B217" s="15">
        <v>779</v>
      </c>
      <c r="C217" s="15">
        <v>1629</v>
      </c>
      <c r="D217" s="15">
        <v>497</v>
      </c>
      <c r="E217" s="15">
        <v>949</v>
      </c>
      <c r="F217">
        <f t="shared" si="10"/>
        <v>0.91311651369234426</v>
      </c>
      <c r="G217">
        <f t="shared" si="11"/>
        <v>8.6883486307655744E-2</v>
      </c>
      <c r="H217" s="15">
        <v>1.6649</v>
      </c>
      <c r="I217" s="15">
        <v>0.19789999999999999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5"/>
  <sheetViews>
    <sheetView zoomScale="125" zoomScaleNormal="125" zoomScalePageLayoutView="125" workbookViewId="0">
      <selection activeCell="I214" sqref="I214"/>
    </sheetView>
  </sheetViews>
  <sheetFormatPr baseColWidth="10" defaultColWidth="8.83203125" defaultRowHeight="14" x14ac:dyDescent="0"/>
  <cols>
    <col min="1" max="1" width="20.83203125" customWidth="1"/>
    <col min="2" max="2" width="21.6640625" customWidth="1"/>
    <col min="3" max="3" width="12.1640625" customWidth="1"/>
    <col min="4" max="4" width="12.83203125" customWidth="1"/>
    <col min="5" max="5" width="20.5" customWidth="1"/>
    <col min="6" max="6" width="9.5" customWidth="1"/>
    <col min="7" max="7" width="15" customWidth="1"/>
    <col min="8" max="8" width="15.6640625" customWidth="1"/>
    <col min="9" max="9" width="14.33203125" customWidth="1"/>
    <col min="10" max="11" width="11.1640625" customWidth="1"/>
    <col min="12" max="12" width="17" customWidth="1"/>
    <col min="13" max="13" width="16.83203125" customWidth="1"/>
    <col min="14" max="14" width="15.5" customWidth="1"/>
    <col min="15" max="15" width="10.33203125" customWidth="1"/>
    <col min="16" max="16" width="13.1640625" customWidth="1"/>
    <col min="17" max="1025" width="8.83203125" customWidth="1"/>
  </cols>
  <sheetData>
    <row r="1" spans="1:18" s="73" customFormat="1">
      <c r="A1" s="72" t="s">
        <v>2794</v>
      </c>
      <c r="N1" s="74"/>
      <c r="O1" s="75"/>
      <c r="P1" s="76"/>
      <c r="Q1" s="74"/>
      <c r="R1" s="77"/>
    </row>
    <row r="2" spans="1:18" s="81" customFormat="1">
      <c r="A2" s="78" t="s">
        <v>2795</v>
      </c>
      <c r="B2" s="79"/>
      <c r="C2" s="80" t="s">
        <v>2796</v>
      </c>
      <c r="D2" s="79" t="s">
        <v>2797</v>
      </c>
      <c r="E2" s="81" t="s">
        <v>2798</v>
      </c>
      <c r="F2" s="79" t="s">
        <v>2799</v>
      </c>
      <c r="G2" s="100"/>
      <c r="H2" s="91"/>
      <c r="M2" s="78"/>
      <c r="N2" s="79"/>
      <c r="O2" s="79"/>
      <c r="P2" s="91"/>
      <c r="Q2" s="79"/>
      <c r="R2" s="92"/>
    </row>
    <row r="3" spans="1:18">
      <c r="A3" s="82" t="s">
        <v>2307</v>
      </c>
      <c r="B3" s="83">
        <f>SUM('chr5'!C3:F3)</f>
        <v>30212</v>
      </c>
      <c r="C3">
        <v>8773</v>
      </c>
      <c r="D3">
        <v>9666</v>
      </c>
      <c r="E3">
        <v>4548</v>
      </c>
      <c r="F3">
        <v>7225</v>
      </c>
      <c r="H3" s="129"/>
      <c r="M3" s="15"/>
      <c r="N3" s="85"/>
      <c r="O3" s="85"/>
      <c r="P3" s="129"/>
      <c r="Q3" s="85"/>
      <c r="R3" s="113"/>
    </row>
    <row r="4" spans="1:18" ht="18" customHeight="1">
      <c r="A4" s="82" t="s">
        <v>2806</v>
      </c>
      <c r="B4" s="83">
        <v>1513</v>
      </c>
      <c r="C4" s="83">
        <v>343</v>
      </c>
      <c r="D4" s="83">
        <v>531</v>
      </c>
      <c r="E4" s="83">
        <v>193</v>
      </c>
      <c r="F4" s="83">
        <v>446</v>
      </c>
      <c r="H4" s="129"/>
      <c r="M4" s="15"/>
      <c r="N4" s="85"/>
      <c r="O4" s="85"/>
      <c r="P4" s="129"/>
      <c r="Q4" s="85"/>
      <c r="R4" s="113"/>
    </row>
    <row r="5" spans="1:18" ht="19" customHeight="1">
      <c r="A5" s="82" t="s">
        <v>2807</v>
      </c>
      <c r="B5" s="83">
        <v>16</v>
      </c>
      <c r="C5">
        <v>1</v>
      </c>
      <c r="D5">
        <v>9</v>
      </c>
      <c r="E5">
        <v>0</v>
      </c>
      <c r="F5" s="83">
        <v>6</v>
      </c>
      <c r="H5" s="129"/>
      <c r="M5" s="15"/>
      <c r="N5" s="85"/>
      <c r="O5" s="85"/>
      <c r="P5" s="129"/>
      <c r="Q5" s="85"/>
      <c r="R5" s="113"/>
    </row>
    <row r="6" spans="1:18" ht="16" customHeight="1">
      <c r="A6" s="82" t="s">
        <v>2808</v>
      </c>
      <c r="B6" s="83">
        <v>2.4230770000000001</v>
      </c>
      <c r="C6" s="83">
        <v>1.5220590000000001</v>
      </c>
      <c r="D6" s="83">
        <v>3.1484380000000001</v>
      </c>
      <c r="E6" s="83">
        <v>2.86</v>
      </c>
      <c r="F6" s="83">
        <v>2.484375</v>
      </c>
      <c r="H6" s="129"/>
      <c r="M6" s="15"/>
      <c r="N6" s="85"/>
      <c r="O6" s="85"/>
      <c r="P6" s="130"/>
      <c r="R6" s="113"/>
    </row>
    <row r="7" spans="1:18" ht="17" customHeight="1">
      <c r="A7" s="15" t="s">
        <v>2809</v>
      </c>
      <c r="B7" s="83">
        <v>406</v>
      </c>
      <c r="C7">
        <v>90</v>
      </c>
      <c r="D7" s="83">
        <v>96</v>
      </c>
      <c r="E7" s="83">
        <v>71</v>
      </c>
      <c r="F7" s="83">
        <v>149</v>
      </c>
      <c r="H7" s="129"/>
      <c r="M7" s="15"/>
      <c r="P7" s="130"/>
      <c r="R7" s="98"/>
    </row>
    <row r="8" spans="1:18" ht="17" customHeight="1">
      <c r="A8" s="15" t="s">
        <v>2810</v>
      </c>
      <c r="B8" s="83">
        <v>1.343837E-2</v>
      </c>
      <c r="C8" s="83">
        <v>1.0258750000000001E-2</v>
      </c>
      <c r="D8" s="83">
        <v>9.9317190000000003E-3</v>
      </c>
      <c r="E8" s="83">
        <v>1.561126E-2</v>
      </c>
      <c r="F8" s="83">
        <v>2.062284E-2</v>
      </c>
      <c r="H8" s="129"/>
      <c r="M8" s="15"/>
      <c r="P8" s="130"/>
      <c r="R8" s="98"/>
    </row>
    <row r="9" spans="1:18" s="127" customFormat="1">
      <c r="A9" s="131" t="s">
        <v>2811</v>
      </c>
      <c r="B9" s="132"/>
      <c r="C9" s="133" t="s">
        <v>2796</v>
      </c>
      <c r="D9" s="132" t="s">
        <v>2797</v>
      </c>
      <c r="E9" s="127" t="s">
        <v>2798</v>
      </c>
      <c r="F9" s="132" t="s">
        <v>2799</v>
      </c>
      <c r="G9" s="148"/>
      <c r="H9" s="134"/>
      <c r="M9" s="131"/>
      <c r="N9" s="132"/>
      <c r="O9" s="132"/>
      <c r="P9" s="134"/>
      <c r="Q9" s="132"/>
      <c r="R9" s="135"/>
    </row>
    <row r="10" spans="1:18" s="112" customFormat="1">
      <c r="A10" s="82" t="s">
        <v>2806</v>
      </c>
      <c r="B10" s="83">
        <v>1059</v>
      </c>
      <c r="C10" s="112">
        <v>230</v>
      </c>
      <c r="D10" s="112">
        <v>380</v>
      </c>
      <c r="E10" s="112">
        <v>130</v>
      </c>
      <c r="F10" s="112">
        <v>319</v>
      </c>
      <c r="G10"/>
      <c r="H10" s="129"/>
      <c r="M10" s="15"/>
      <c r="N10" s="85"/>
      <c r="O10" s="85"/>
      <c r="P10" s="129"/>
      <c r="Q10" s="85"/>
      <c r="R10" s="98"/>
    </row>
    <row r="11" spans="1:18" ht="17" customHeight="1">
      <c r="A11" s="82" t="s">
        <v>2807</v>
      </c>
      <c r="B11" s="83">
        <v>13</v>
      </c>
      <c r="C11" s="83">
        <v>0</v>
      </c>
      <c r="D11">
        <v>8</v>
      </c>
      <c r="E11">
        <v>0</v>
      </c>
      <c r="F11">
        <v>5</v>
      </c>
      <c r="H11" s="83"/>
      <c r="M11" s="15"/>
      <c r="P11" s="130"/>
      <c r="R11" s="98"/>
    </row>
    <row r="12" spans="1:18" ht="17" customHeight="1">
      <c r="A12" s="82" t="s">
        <v>2808</v>
      </c>
      <c r="B12" s="83">
        <v>2.49505</v>
      </c>
      <c r="C12" s="229">
        <v>1.6136360000000001</v>
      </c>
      <c r="D12" s="229">
        <v>3.175824</v>
      </c>
      <c r="E12" s="229">
        <v>3.0625</v>
      </c>
      <c r="F12" s="229">
        <v>2.4673910000000001</v>
      </c>
      <c r="H12" s="83"/>
      <c r="M12" s="15"/>
      <c r="P12" s="130"/>
      <c r="R12" s="98"/>
    </row>
    <row r="13" spans="1:18" ht="17" customHeight="1">
      <c r="A13" s="15" t="s">
        <v>2809</v>
      </c>
      <c r="B13">
        <v>424</v>
      </c>
      <c r="C13" s="112">
        <v>91</v>
      </c>
      <c r="D13" s="112">
        <v>100</v>
      </c>
      <c r="E13" s="112">
        <v>75</v>
      </c>
      <c r="F13" s="112">
        <v>158</v>
      </c>
      <c r="H13" s="83"/>
      <c r="M13" s="15"/>
      <c r="P13" s="130"/>
      <c r="R13" s="98"/>
    </row>
    <row r="14" spans="1:18" ht="17" customHeight="1">
      <c r="A14" s="15" t="s">
        <v>2810</v>
      </c>
      <c r="B14" s="83">
        <v>1.403416E-2</v>
      </c>
      <c r="C14" s="112">
        <v>1.037273E-2</v>
      </c>
      <c r="D14" s="112">
        <v>1.034554E-2</v>
      </c>
      <c r="E14" s="112">
        <v>1.6490769999999998E-2</v>
      </c>
      <c r="F14" s="112">
        <v>2.1868510000000001E-2</v>
      </c>
      <c r="H14" s="83"/>
      <c r="M14" s="15"/>
      <c r="P14" s="130"/>
      <c r="R14" s="98"/>
    </row>
    <row r="15" spans="1:18" s="127" customFormat="1">
      <c r="A15" s="131" t="s">
        <v>2812</v>
      </c>
      <c r="B15" s="132"/>
      <c r="C15" s="133" t="s">
        <v>2796</v>
      </c>
      <c r="D15" s="132" t="s">
        <v>2797</v>
      </c>
      <c r="E15" s="127" t="s">
        <v>2798</v>
      </c>
      <c r="F15" s="132" t="s">
        <v>2799</v>
      </c>
      <c r="G15" s="148"/>
      <c r="H15" s="134"/>
      <c r="M15" s="131"/>
      <c r="N15" s="132"/>
      <c r="O15" s="132"/>
      <c r="P15" s="134"/>
      <c r="Q15" s="132"/>
      <c r="R15" s="135"/>
    </row>
    <row r="16" spans="1:18" ht="17" customHeight="1">
      <c r="A16" s="82" t="s">
        <v>2806</v>
      </c>
      <c r="B16" s="112">
        <v>858</v>
      </c>
      <c r="C16" s="112">
        <v>179</v>
      </c>
      <c r="D16" s="112">
        <v>312</v>
      </c>
      <c r="E16" s="112">
        <v>115</v>
      </c>
      <c r="F16" s="112">
        <v>252</v>
      </c>
      <c r="H16" s="83"/>
      <c r="M16" s="15"/>
      <c r="P16" s="130"/>
      <c r="R16" s="98"/>
    </row>
    <row r="17" spans="1:18" ht="17" customHeight="1">
      <c r="A17" s="82" t="s">
        <v>2807</v>
      </c>
      <c r="B17">
        <v>8</v>
      </c>
      <c r="C17" s="83">
        <v>0</v>
      </c>
      <c r="D17">
        <v>4</v>
      </c>
      <c r="E17">
        <v>0</v>
      </c>
      <c r="F17">
        <v>4</v>
      </c>
      <c r="M17" s="15"/>
      <c r="P17" s="130"/>
      <c r="R17" s="98"/>
    </row>
    <row r="18" spans="1:18" ht="17" customHeight="1">
      <c r="A18" s="82" t="s">
        <v>2808</v>
      </c>
      <c r="B18" s="229">
        <v>2.4596770000000001</v>
      </c>
      <c r="C18" s="229">
        <v>1.486111</v>
      </c>
      <c r="D18" s="229">
        <v>3.1052629999999999</v>
      </c>
      <c r="E18" s="232">
        <v>259375</v>
      </c>
      <c r="F18" s="229">
        <v>2.7058819999999999</v>
      </c>
      <c r="H18" s="83"/>
      <c r="M18" s="15"/>
      <c r="P18" s="130"/>
      <c r="R18" s="98"/>
    </row>
    <row r="19" spans="1:18" ht="17" customHeight="1">
      <c r="A19" s="15" t="s">
        <v>2809</v>
      </c>
      <c r="B19" s="112">
        <v>427</v>
      </c>
      <c r="C19" s="112">
        <v>91</v>
      </c>
      <c r="D19" s="112">
        <v>101</v>
      </c>
      <c r="E19" s="112">
        <v>77</v>
      </c>
      <c r="F19" s="112">
        <v>158</v>
      </c>
      <c r="H19" s="83"/>
      <c r="M19" s="15"/>
      <c r="P19" s="130"/>
      <c r="R19" s="98"/>
    </row>
    <row r="20" spans="1:18" ht="17" customHeight="1">
      <c r="A20" s="15" t="s">
        <v>2810</v>
      </c>
      <c r="B20" s="229">
        <v>1.413346E-2</v>
      </c>
      <c r="C20" s="229">
        <v>1.037273E-2</v>
      </c>
      <c r="D20" s="229">
        <v>1.0449E-2</v>
      </c>
      <c r="E20" s="229">
        <v>1.6930520000000001E-2</v>
      </c>
      <c r="F20" s="229">
        <v>2.1868510000000001E-2</v>
      </c>
      <c r="M20" s="15"/>
      <c r="P20" s="130"/>
      <c r="R20" s="98"/>
    </row>
    <row r="21" spans="1:18" s="127" customFormat="1">
      <c r="A21" s="131" t="s">
        <v>2813</v>
      </c>
      <c r="B21" s="132"/>
      <c r="C21" s="133" t="s">
        <v>2796</v>
      </c>
      <c r="D21" s="132" t="s">
        <v>2797</v>
      </c>
      <c r="E21" s="127" t="s">
        <v>2798</v>
      </c>
      <c r="F21" s="132" t="s">
        <v>2799</v>
      </c>
      <c r="G21" s="148"/>
      <c r="H21" s="134"/>
      <c r="M21" s="131"/>
      <c r="N21" s="132"/>
      <c r="O21" s="132"/>
      <c r="P21" s="134"/>
      <c r="Q21" s="132"/>
      <c r="R21" s="135"/>
    </row>
    <row r="22" spans="1:18" ht="17" customHeight="1">
      <c r="A22" s="82" t="s">
        <v>2806</v>
      </c>
      <c r="B22">
        <v>902</v>
      </c>
      <c r="C22" s="83">
        <v>179</v>
      </c>
      <c r="D22" s="83">
        <v>338</v>
      </c>
      <c r="E22" s="83">
        <v>115</v>
      </c>
      <c r="F22" s="83">
        <v>270</v>
      </c>
      <c r="M22" s="15"/>
      <c r="P22" s="130"/>
      <c r="R22" s="98"/>
    </row>
    <row r="23" spans="1:18" ht="17" customHeight="1">
      <c r="A23" s="82" t="s">
        <v>2807</v>
      </c>
      <c r="B23">
        <v>9</v>
      </c>
      <c r="C23" s="83">
        <v>0</v>
      </c>
      <c r="D23" s="229">
        <v>6</v>
      </c>
      <c r="E23">
        <v>0</v>
      </c>
      <c r="F23" s="229">
        <v>3</v>
      </c>
      <c r="M23" s="15"/>
      <c r="P23" s="130"/>
      <c r="R23" s="98"/>
    </row>
    <row r="24" spans="1:18" ht="17" customHeight="1">
      <c r="A24" s="82" t="s">
        <v>2808</v>
      </c>
      <c r="B24" s="83">
        <v>2.5652170000000001</v>
      </c>
      <c r="C24" s="83">
        <v>1.5211269999999999</v>
      </c>
      <c r="D24" s="83">
        <v>3.3333330000000001</v>
      </c>
      <c r="E24" s="83">
        <v>3.1071430000000002</v>
      </c>
      <c r="F24" s="83">
        <v>2.552632</v>
      </c>
      <c r="H24" s="83"/>
      <c r="M24" s="15"/>
      <c r="P24" s="130"/>
      <c r="R24" s="98"/>
    </row>
    <row r="25" spans="1:18" ht="17" customHeight="1">
      <c r="A25" s="15" t="s">
        <v>2809</v>
      </c>
      <c r="B25" s="83">
        <v>426</v>
      </c>
      <c r="C25" s="83">
        <v>91</v>
      </c>
      <c r="D25" s="83">
        <v>103</v>
      </c>
      <c r="E25">
        <v>75</v>
      </c>
      <c r="F25">
        <v>157</v>
      </c>
      <c r="H25" s="83"/>
      <c r="M25" s="15"/>
      <c r="P25" s="130"/>
      <c r="R25" s="98"/>
    </row>
    <row r="26" spans="1:18" ht="17" customHeight="1">
      <c r="A26" s="15" t="s">
        <v>2810</v>
      </c>
      <c r="B26">
        <v>1.4100359999999999E-2</v>
      </c>
      <c r="C26" s="83">
        <v>1.037273E-2</v>
      </c>
      <c r="D26" s="83">
        <v>1.0655909999999999E-2</v>
      </c>
      <c r="E26" s="83">
        <v>1.6490769999999998E-2</v>
      </c>
      <c r="F26">
        <v>2.1730099999999999E-2</v>
      </c>
      <c r="M26" s="15"/>
      <c r="P26" s="130"/>
      <c r="R26" s="98"/>
    </row>
    <row r="27" spans="1:18" s="127" customFormat="1">
      <c r="A27" s="131" t="s">
        <v>2814</v>
      </c>
      <c r="B27" s="132"/>
      <c r="C27" s="133" t="s">
        <v>2796</v>
      </c>
      <c r="D27" s="132" t="s">
        <v>2797</v>
      </c>
      <c r="E27" s="127" t="s">
        <v>2798</v>
      </c>
      <c r="F27" s="132" t="s">
        <v>2799</v>
      </c>
      <c r="G27" s="148"/>
      <c r="H27" s="134"/>
      <c r="M27" s="131"/>
      <c r="N27" s="132"/>
      <c r="O27" s="132"/>
      <c r="P27" s="134"/>
      <c r="Q27" s="132"/>
      <c r="R27" s="135"/>
    </row>
    <row r="28" spans="1:18" ht="17" customHeight="1">
      <c r="A28" s="82" t="s">
        <v>2806</v>
      </c>
      <c r="B28" s="83">
        <v>839</v>
      </c>
      <c r="C28" s="83">
        <v>157</v>
      </c>
      <c r="D28" s="83">
        <v>311</v>
      </c>
      <c r="E28">
        <v>114</v>
      </c>
      <c r="F28">
        <v>257</v>
      </c>
      <c r="H28" s="83"/>
      <c r="M28" s="15"/>
      <c r="P28" s="130"/>
      <c r="R28" s="98"/>
    </row>
    <row r="29" spans="1:18" ht="17" customHeight="1">
      <c r="A29" s="82" t="s">
        <v>2807</v>
      </c>
      <c r="B29" s="83">
        <v>11</v>
      </c>
      <c r="C29" s="83">
        <v>1</v>
      </c>
      <c r="D29" s="83">
        <v>6</v>
      </c>
      <c r="E29" s="83">
        <v>0</v>
      </c>
      <c r="F29" s="83">
        <v>4</v>
      </c>
      <c r="H29" s="83"/>
      <c r="M29" s="15"/>
      <c r="P29" s="130"/>
      <c r="R29" s="98"/>
    </row>
    <row r="30" spans="1:18" ht="17" customHeight="1">
      <c r="A30" s="82" t="s">
        <v>2808</v>
      </c>
      <c r="B30" s="83">
        <v>2.4958330000000002</v>
      </c>
      <c r="C30" s="83">
        <v>1.453125</v>
      </c>
      <c r="D30" s="83">
        <v>2.9871789999999998</v>
      </c>
      <c r="E30">
        <v>2.8</v>
      </c>
      <c r="F30" s="83">
        <v>2.7794120000000002</v>
      </c>
      <c r="H30" s="83"/>
      <c r="M30" s="15"/>
      <c r="P30" s="130"/>
      <c r="R30" s="98"/>
    </row>
    <row r="31" spans="1:18" ht="17" customHeight="1">
      <c r="A31" s="15" t="s">
        <v>2809</v>
      </c>
      <c r="B31">
        <v>430</v>
      </c>
      <c r="C31" s="83">
        <v>90</v>
      </c>
      <c r="D31" s="83">
        <v>102</v>
      </c>
      <c r="E31" s="83">
        <v>75</v>
      </c>
      <c r="F31" s="83">
        <v>163</v>
      </c>
      <c r="M31" s="15"/>
      <c r="P31" s="130"/>
      <c r="R31" s="98"/>
    </row>
    <row r="32" spans="1:18" ht="17" customHeight="1">
      <c r="A32" s="15" t="s">
        <v>2810</v>
      </c>
      <c r="B32">
        <v>1.4232760000000001E-2</v>
      </c>
      <c r="C32" s="83">
        <v>1.0258750000000001E-2</v>
      </c>
      <c r="D32" s="83">
        <v>1.055245E-2</v>
      </c>
      <c r="E32">
        <v>1.6490769999999998E-2</v>
      </c>
      <c r="F32" s="83">
        <v>2.2560549999999999E-2</v>
      </c>
      <c r="M32" s="15"/>
      <c r="P32" s="130"/>
      <c r="R32" s="98"/>
    </row>
    <row r="33" spans="1:22" s="127" customFormat="1">
      <c r="A33" s="131" t="s">
        <v>2815</v>
      </c>
      <c r="B33" s="132"/>
      <c r="C33" s="133" t="s">
        <v>2796</v>
      </c>
      <c r="D33" s="132" t="s">
        <v>2797</v>
      </c>
      <c r="E33" s="127" t="s">
        <v>2798</v>
      </c>
      <c r="F33" s="132" t="s">
        <v>2799</v>
      </c>
      <c r="G33" s="148"/>
      <c r="H33" s="134"/>
      <c r="M33" s="131"/>
      <c r="N33" s="132"/>
      <c r="O33" s="132"/>
      <c r="P33" s="134"/>
      <c r="Q33" s="132"/>
      <c r="R33" s="135"/>
    </row>
    <row r="34" spans="1:22" ht="17" customHeight="1">
      <c r="A34" s="82" t="s">
        <v>2806</v>
      </c>
      <c r="B34">
        <v>883</v>
      </c>
      <c r="C34" s="83">
        <v>171</v>
      </c>
      <c r="D34" s="83">
        <v>329</v>
      </c>
      <c r="E34" s="83">
        <v>111</v>
      </c>
      <c r="F34" s="83">
        <v>272</v>
      </c>
      <c r="M34" s="15"/>
      <c r="P34" s="130"/>
      <c r="R34" s="98"/>
    </row>
    <row r="35" spans="1:22" ht="17" customHeight="1">
      <c r="A35" s="82" t="s">
        <v>2807</v>
      </c>
      <c r="B35">
        <v>9</v>
      </c>
      <c r="C35" s="83">
        <v>0</v>
      </c>
      <c r="D35" s="83">
        <v>6</v>
      </c>
      <c r="E35">
        <v>0</v>
      </c>
      <c r="F35" s="83">
        <v>3</v>
      </c>
      <c r="M35" s="15"/>
      <c r="P35" s="130"/>
      <c r="R35" s="98"/>
    </row>
    <row r="36" spans="1:22" ht="17" customHeight="1">
      <c r="A36" s="82" t="s">
        <v>2808</v>
      </c>
      <c r="B36" s="83">
        <v>2.3961540000000001</v>
      </c>
      <c r="C36" s="83">
        <v>1.375</v>
      </c>
      <c r="D36" s="83">
        <v>2.8255810000000001</v>
      </c>
      <c r="E36" s="83">
        <v>2.7</v>
      </c>
      <c r="F36" s="83">
        <v>2.7777780000000001</v>
      </c>
      <c r="H36" s="83"/>
      <c r="M36" s="15"/>
      <c r="P36" s="130"/>
      <c r="R36" s="98"/>
    </row>
    <row r="37" spans="1:22" ht="17" customHeight="1">
      <c r="A37" s="15" t="s">
        <v>2809</v>
      </c>
      <c r="B37" s="83">
        <v>434</v>
      </c>
      <c r="C37" s="83">
        <v>91</v>
      </c>
      <c r="D37" s="83">
        <v>103</v>
      </c>
      <c r="E37" s="83">
        <v>76</v>
      </c>
      <c r="F37" s="83">
        <v>164</v>
      </c>
      <c r="H37" s="83"/>
      <c r="M37" s="15"/>
      <c r="P37" s="130"/>
      <c r="R37" s="98"/>
    </row>
    <row r="38" spans="1:22" ht="17" customHeight="1">
      <c r="A38" s="15" t="s">
        <v>2810</v>
      </c>
      <c r="B38">
        <v>1.436515E-2</v>
      </c>
      <c r="C38" s="83">
        <v>1.037273E-2</v>
      </c>
      <c r="D38" s="83">
        <v>1.0655909999999999E-2</v>
      </c>
      <c r="E38" s="83">
        <v>1.6710639999999999E-2</v>
      </c>
      <c r="F38" s="83">
        <v>2.2698960000000001E-2</v>
      </c>
      <c r="M38" s="15"/>
      <c r="P38" s="130"/>
      <c r="R38" s="98"/>
    </row>
    <row r="39" spans="1:22" s="81" customFormat="1" ht="14.25" customHeight="1">
      <c r="A39" s="81" t="s">
        <v>2878</v>
      </c>
      <c r="D39" s="80"/>
      <c r="E39" s="79" t="s">
        <v>2836</v>
      </c>
      <c r="G39" s="79"/>
      <c r="H39" s="91"/>
      <c r="M39" s="78"/>
      <c r="N39" s="79"/>
      <c r="O39" s="79"/>
      <c r="P39" s="118"/>
      <c r="R39" s="92"/>
    </row>
    <row r="40" spans="1:22" ht="16" customHeight="1">
      <c r="A40" s="15" t="s">
        <v>2818</v>
      </c>
      <c r="B40" s="234">
        <v>-1.4504360000000001</v>
      </c>
      <c r="D40" s="93"/>
      <c r="E40" s="112" t="s">
        <v>2314</v>
      </c>
      <c r="F40" t="s">
        <v>2307</v>
      </c>
      <c r="G40" t="s">
        <v>2818</v>
      </c>
      <c r="H40" t="s">
        <v>2829</v>
      </c>
      <c r="I40" s="83" t="s">
        <v>2822</v>
      </c>
      <c r="J40" t="s">
        <v>2830</v>
      </c>
      <c r="K40" t="s">
        <v>2831</v>
      </c>
      <c r="L40" s="149" t="s">
        <v>2832</v>
      </c>
      <c r="M40" s="149"/>
      <c r="N40" s="94" t="s">
        <v>2833</v>
      </c>
      <c r="O40" s="94"/>
      <c r="P40" s="94" t="s">
        <v>2827</v>
      </c>
      <c r="Q40" t="s">
        <v>2828</v>
      </c>
      <c r="S40" s="94"/>
      <c r="T40" s="94"/>
      <c r="U40" s="94"/>
      <c r="V40" s="94"/>
    </row>
    <row r="41" spans="1:22" ht="16" customHeight="1">
      <c r="A41" s="15" t="s">
        <v>2829</v>
      </c>
      <c r="B41" s="234">
        <v>1479</v>
      </c>
      <c r="D41" s="93"/>
      <c r="E41" s="15" t="s">
        <v>2399</v>
      </c>
      <c r="F41" s="83">
        <v>8773</v>
      </c>
      <c r="G41">
        <v>-2.0802839999999998</v>
      </c>
      <c r="H41">
        <v>343</v>
      </c>
      <c r="I41">
        <v>1.3162197E-2</v>
      </c>
      <c r="J41">
        <v>-4.5692849999999998</v>
      </c>
      <c r="K41">
        <v>-7.2152539999999998</v>
      </c>
      <c r="L41">
        <v>9.0673049999999993</v>
      </c>
      <c r="M41">
        <f>L41/F41</f>
        <v>1.0335466773053687E-3</v>
      </c>
      <c r="N41">
        <v>38.135449999999999</v>
      </c>
      <c r="O41">
        <f>N41/F41</f>
        <v>4.346910976860823E-3</v>
      </c>
      <c r="P41" s="114">
        <v>1.086728E-7</v>
      </c>
    </row>
    <row r="42" spans="1:22" ht="16" customHeight="1">
      <c r="A42" s="83" t="s">
        <v>2822</v>
      </c>
      <c r="B42" s="234">
        <v>2.6456569999999999E-2</v>
      </c>
      <c r="D42" s="93"/>
      <c r="E42" s="15" t="s">
        <v>2401</v>
      </c>
      <c r="F42" s="83">
        <v>9666</v>
      </c>
      <c r="G42">
        <v>0.13891020000000001</v>
      </c>
      <c r="H42">
        <v>498</v>
      </c>
      <c r="I42">
        <v>5.8348707999999999E-2</v>
      </c>
      <c r="J42">
        <v>-2.4798979999999999</v>
      </c>
      <c r="K42">
        <v>-6.4982569999999997</v>
      </c>
      <c r="L42">
        <v>58.170352000000001</v>
      </c>
      <c r="M42">
        <f t="shared" ref="M42:M44" si="0">L42/F42</f>
        <v>6.0180376577695016E-3</v>
      </c>
      <c r="N42">
        <v>59.037849999999999</v>
      </c>
      <c r="O42">
        <f t="shared" ref="O42:O44" si="1">N42/F42</f>
        <v>6.1077850196565283E-3</v>
      </c>
      <c r="P42" s="114">
        <v>1.5269460000000001E-7</v>
      </c>
    </row>
    <row r="43" spans="1:22" ht="19" customHeight="1">
      <c r="A43" s="15" t="s">
        <v>2830</v>
      </c>
      <c r="B43" s="234">
        <v>-3.799112</v>
      </c>
      <c r="D43" s="93"/>
      <c r="E43" s="15" t="s">
        <v>2403</v>
      </c>
      <c r="F43" s="83">
        <v>4548</v>
      </c>
      <c r="G43">
        <v>-2.3877655</v>
      </c>
      <c r="H43">
        <v>193</v>
      </c>
      <c r="I43">
        <v>6.1606940000000004E-3</v>
      </c>
      <c r="J43">
        <v>-4.0082490000000002</v>
      </c>
      <c r="K43">
        <v>-4.8958560000000002</v>
      </c>
      <c r="L43">
        <v>2.3904030000000001</v>
      </c>
      <c r="M43">
        <f t="shared" si="0"/>
        <v>5.25594327176781E-4</v>
      </c>
      <c r="N43">
        <v>21.45814</v>
      </c>
      <c r="O43">
        <f t="shared" si="1"/>
        <v>4.718148636763413E-3</v>
      </c>
      <c r="P43" s="114">
        <v>1.179537E-7</v>
      </c>
    </row>
    <row r="44" spans="1:22">
      <c r="A44" s="15" t="s">
        <v>2831</v>
      </c>
      <c r="B44" s="234">
        <v>-7.7363749999999998</v>
      </c>
      <c r="D44" s="93"/>
      <c r="E44" s="15" t="s">
        <v>2405</v>
      </c>
      <c r="F44" s="83">
        <v>7225</v>
      </c>
      <c r="G44">
        <v>-2.2545489999999999</v>
      </c>
      <c r="H44">
        <v>445</v>
      </c>
      <c r="I44">
        <v>9.8362629999999996E-3</v>
      </c>
      <c r="J44">
        <v>-3.9544779999999999</v>
      </c>
      <c r="K44">
        <v>-5.6808680000000003</v>
      </c>
      <c r="L44">
        <v>8.795795</v>
      </c>
      <c r="M44">
        <f t="shared" si="0"/>
        <v>1.2174110726643598E-3</v>
      </c>
      <c r="N44">
        <v>49.587200000000003</v>
      </c>
      <c r="O44">
        <f t="shared" si="1"/>
        <v>6.8632802768166098E-3</v>
      </c>
      <c r="P44" s="114">
        <v>1.7158200000000001E-7</v>
      </c>
    </row>
    <row r="45" spans="1:22" ht="17" customHeight="1">
      <c r="A45" s="83" t="s">
        <v>2832</v>
      </c>
      <c r="B45" s="234">
        <v>78.423850000000002</v>
      </c>
      <c r="C45">
        <f>B45/B3</f>
        <v>2.5957847875016549E-3</v>
      </c>
      <c r="D45" s="93"/>
      <c r="G45" s="15"/>
      <c r="H45" s="119"/>
      <c r="I45" s="95"/>
      <c r="J45" s="120"/>
      <c r="K45" s="120"/>
      <c r="M45" s="85"/>
      <c r="Q45" s="113"/>
    </row>
    <row r="46" spans="1:22" ht="14.25" customHeight="1">
      <c r="A46" s="83" t="s">
        <v>2833</v>
      </c>
      <c r="B46" s="234">
        <v>168.21860000000001</v>
      </c>
      <c r="C46">
        <f>B46/B3</f>
        <v>5.5679398914338677E-3</v>
      </c>
      <c r="D46" s="93"/>
    </row>
    <row r="47" spans="1:22">
      <c r="A47" s="46" t="s">
        <v>2834</v>
      </c>
      <c r="B47" s="230">
        <v>1.3919849999999999E-7</v>
      </c>
      <c r="D47" s="93"/>
    </row>
    <row r="48" spans="1:22">
      <c r="A48" s="46" t="s">
        <v>2828</v>
      </c>
      <c r="D48" s="93"/>
    </row>
    <row r="49" spans="1:23" s="127" customFormat="1" ht="14.25" customHeight="1">
      <c r="A49" s="127" t="s">
        <v>2894</v>
      </c>
      <c r="D49" s="133"/>
      <c r="E49" s="132" t="s">
        <v>2836</v>
      </c>
      <c r="G49" s="132"/>
      <c r="H49" s="134"/>
      <c r="M49" s="131"/>
      <c r="N49" s="132"/>
      <c r="O49" s="132"/>
      <c r="Q49" s="135"/>
    </row>
    <row r="50" spans="1:23" ht="16" customHeight="1">
      <c r="A50" s="15" t="s">
        <v>2818</v>
      </c>
      <c r="B50" s="83">
        <v>-1.2708969999999999</v>
      </c>
      <c r="D50" s="93"/>
      <c r="E50" s="112" t="s">
        <v>2314</v>
      </c>
      <c r="F50" t="s">
        <v>2307</v>
      </c>
      <c r="G50" t="s">
        <v>2818</v>
      </c>
      <c r="H50" t="s">
        <v>2829</v>
      </c>
      <c r="I50" s="83" t="s">
        <v>2822</v>
      </c>
      <c r="J50" t="s">
        <v>2830</v>
      </c>
      <c r="K50" t="s">
        <v>2831</v>
      </c>
      <c r="L50" s="149" t="s">
        <v>2832</v>
      </c>
      <c r="M50" s="149"/>
      <c r="N50" s="94" t="s">
        <v>2833</v>
      </c>
      <c r="O50" s="94"/>
      <c r="P50" s="94" t="s">
        <v>2827</v>
      </c>
      <c r="Q50" t="s">
        <v>2828</v>
      </c>
      <c r="S50" s="94"/>
      <c r="T50" s="94"/>
      <c r="V50" s="94"/>
    </row>
    <row r="51" spans="1:23" ht="16" customHeight="1">
      <c r="A51" s="15" t="s">
        <v>2829</v>
      </c>
      <c r="B51" s="83">
        <v>1030</v>
      </c>
      <c r="D51" s="93"/>
      <c r="E51" s="15" t="s">
        <v>2399</v>
      </c>
      <c r="F51" s="83">
        <v>8773</v>
      </c>
      <c r="G51" s="86">
        <v>-2.0577466000000002</v>
      </c>
      <c r="H51" s="86">
        <v>230</v>
      </c>
      <c r="I51" s="120">
        <v>1.8197000000000001E-2</v>
      </c>
      <c r="J51">
        <v>-2.2834357199999999</v>
      </c>
      <c r="K51">
        <v>-1.8172074300000001</v>
      </c>
      <c r="L51">
        <v>8.4350950000000005</v>
      </c>
      <c r="M51">
        <f>L51/F51</f>
        <v>9.6148352900946087E-4</v>
      </c>
      <c r="N51">
        <v>30.146129999999999</v>
      </c>
      <c r="O51">
        <f>N51/F51</f>
        <v>3.43623959876895E-3</v>
      </c>
      <c r="P51">
        <f>(B56/C3)/40000</f>
        <v>3.955434287016984E-7</v>
      </c>
    </row>
    <row r="52" spans="1:23" ht="19" customHeight="1">
      <c r="A52" s="83" t="s">
        <v>2822</v>
      </c>
      <c r="B52" s="83">
        <v>3.6843910000000001E-2</v>
      </c>
      <c r="D52" s="93"/>
      <c r="E52" s="15" t="s">
        <v>2401</v>
      </c>
      <c r="F52" s="83">
        <v>9666</v>
      </c>
      <c r="G52" s="86">
        <v>0.41913869999999998</v>
      </c>
      <c r="H52" s="86">
        <v>351</v>
      </c>
      <c r="I52" s="120">
        <v>7.4944979999999994E-2</v>
      </c>
      <c r="J52">
        <v>-1.295018E-2</v>
      </c>
      <c r="K52">
        <v>-0.65323803000000003</v>
      </c>
      <c r="L52">
        <v>52.700747</v>
      </c>
      <c r="M52">
        <f t="shared" ref="M52:M54" si="2">L52/F52</f>
        <v>5.4521774260293809E-3</v>
      </c>
      <c r="N52">
        <v>49.807510000000001</v>
      </c>
      <c r="O52">
        <f t="shared" ref="O52:O54" si="3">N52/F52</f>
        <v>5.1528564038899232E-3</v>
      </c>
      <c r="P52" s="231">
        <v>1.2882140000000001E-7</v>
      </c>
    </row>
    <row r="53" spans="1:23">
      <c r="A53" s="15" t="s">
        <v>2830</v>
      </c>
      <c r="B53" s="83">
        <v>-1.19224</v>
      </c>
      <c r="D53" s="93"/>
      <c r="E53" s="15" t="s">
        <v>2403</v>
      </c>
      <c r="F53" s="83">
        <v>4548</v>
      </c>
      <c r="G53" s="86">
        <v>-2.1670294000000001</v>
      </c>
      <c r="H53" s="86">
        <v>130</v>
      </c>
      <c r="I53" s="120">
        <v>1.47945E-2</v>
      </c>
      <c r="J53">
        <v>-1.1935780199999999</v>
      </c>
      <c r="K53">
        <v>0.40805968999999997</v>
      </c>
      <c r="L53">
        <v>3.865856</v>
      </c>
      <c r="M53">
        <f t="shared" si="2"/>
        <v>8.5001231310466137E-4</v>
      </c>
      <c r="N53">
        <v>17.03912</v>
      </c>
      <c r="O53">
        <f t="shared" si="3"/>
        <v>3.7465083553210204E-3</v>
      </c>
      <c r="P53" s="231">
        <v>9.366268E-8</v>
      </c>
    </row>
    <row r="54" spans="1:23">
      <c r="A54" s="15" t="s">
        <v>2831</v>
      </c>
      <c r="B54" s="83">
        <v>-0.68856640000000002</v>
      </c>
      <c r="D54" s="93"/>
      <c r="E54" s="15" t="s">
        <v>2405</v>
      </c>
      <c r="F54" s="83">
        <v>7225</v>
      </c>
      <c r="G54" s="86">
        <v>-2.1096754999999998</v>
      </c>
      <c r="H54" s="86">
        <v>319</v>
      </c>
      <c r="I54" s="120">
        <v>1.7389660000000001E-2</v>
      </c>
      <c r="J54">
        <v>-1.46060309</v>
      </c>
      <c r="K54">
        <v>-1.9072229999999999E-2</v>
      </c>
      <c r="L54">
        <v>11.158773</v>
      </c>
      <c r="M54">
        <f t="shared" si="2"/>
        <v>1.5444668512110727E-3</v>
      </c>
      <c r="N54">
        <v>41.811369999999997</v>
      </c>
      <c r="O54">
        <f t="shared" si="3"/>
        <v>5.7870408304498263E-3</v>
      </c>
      <c r="P54" s="231">
        <v>1.4467599999999999E-7</v>
      </c>
    </row>
    <row r="55" spans="1:23" ht="16.25" customHeight="1">
      <c r="A55" s="83" t="s">
        <v>2832</v>
      </c>
      <c r="B55" s="83">
        <v>76.160470000000004</v>
      </c>
      <c r="C55">
        <f>B55/B3</f>
        <v>2.5208681980669933E-3</v>
      </c>
      <c r="D55" s="93"/>
    </row>
    <row r="56" spans="1:23" ht="14.25" customHeight="1">
      <c r="A56" s="83" t="s">
        <v>2833</v>
      </c>
      <c r="B56" s="83">
        <v>138.80410000000001</v>
      </c>
      <c r="C56">
        <f>B56/B3</f>
        <v>4.594336687408977E-3</v>
      </c>
      <c r="D56" s="93"/>
    </row>
    <row r="57" spans="1:23">
      <c r="A57" s="46" t="s">
        <v>2834</v>
      </c>
      <c r="B57" s="150">
        <v>1.148584E-7</v>
      </c>
      <c r="C57" s="83"/>
      <c r="D57" s="93"/>
    </row>
    <row r="58" spans="1:23">
      <c r="A58" s="46" t="s">
        <v>2828</v>
      </c>
      <c r="B58" s="83"/>
      <c r="D58" s="93"/>
    </row>
    <row r="59" spans="1:23" s="127" customFormat="1" ht="14.25" customHeight="1">
      <c r="A59" s="127" t="s">
        <v>2895</v>
      </c>
      <c r="D59" s="133"/>
      <c r="E59" s="132" t="s">
        <v>2836</v>
      </c>
      <c r="G59" s="132"/>
      <c r="H59" s="134"/>
      <c r="M59" s="131"/>
      <c r="N59" s="132"/>
      <c r="O59" s="132"/>
      <c r="Q59" s="135"/>
    </row>
    <row r="60" spans="1:23" ht="16" customHeight="1">
      <c r="A60" s="15" t="s">
        <v>2818</v>
      </c>
      <c r="B60" s="229">
        <v>-1.1090139999999999</v>
      </c>
      <c r="D60" s="93"/>
      <c r="E60" s="112" t="s">
        <v>2314</v>
      </c>
      <c r="F60" t="s">
        <v>2307</v>
      </c>
      <c r="G60" t="s">
        <v>2818</v>
      </c>
      <c r="H60" t="s">
        <v>2829</v>
      </c>
      <c r="I60" s="83" t="s">
        <v>2822</v>
      </c>
      <c r="J60" t="s">
        <v>2830</v>
      </c>
      <c r="K60" t="s">
        <v>2831</v>
      </c>
      <c r="L60" s="149" t="s">
        <v>2832</v>
      </c>
      <c r="M60" s="149"/>
      <c r="N60" s="94" t="s">
        <v>2833</v>
      </c>
      <c r="O60" s="94"/>
      <c r="P60" s="94" t="s">
        <v>2827</v>
      </c>
      <c r="Q60" t="s">
        <v>2828</v>
      </c>
      <c r="T60" s="94"/>
      <c r="U60" s="94"/>
      <c r="V60" s="94"/>
      <c r="W60" s="94"/>
    </row>
    <row r="61" spans="1:23" ht="16" customHeight="1">
      <c r="A61" s="15" t="s">
        <v>2829</v>
      </c>
      <c r="B61" s="112">
        <v>828</v>
      </c>
      <c r="D61" s="93"/>
      <c r="E61" s="15" t="s">
        <v>2399</v>
      </c>
      <c r="F61" s="83">
        <v>8773</v>
      </c>
      <c r="G61" s="86">
        <v>-1.889202</v>
      </c>
      <c r="H61" s="86">
        <v>179</v>
      </c>
      <c r="I61" s="86">
        <v>2.4972261999999999E-2</v>
      </c>
      <c r="J61" s="230">
        <v>-1.861016</v>
      </c>
      <c r="K61" s="229">
        <v>-1.2019854999999999</v>
      </c>
      <c r="L61" s="230">
        <v>9.0215619999999994</v>
      </c>
      <c r="M61">
        <f>L61/F61</f>
        <v>1.0283326114214064E-3</v>
      </c>
      <c r="N61" s="230">
        <v>25.456410000000002</v>
      </c>
      <c r="O61">
        <f>N61/F61</f>
        <v>2.9016767354382769E-3</v>
      </c>
      <c r="P61" s="231">
        <v>7.2541920000000003E-8</v>
      </c>
    </row>
    <row r="62" spans="1:23" ht="19" customHeight="1">
      <c r="A62" s="83" t="s">
        <v>2822</v>
      </c>
      <c r="B62" s="229">
        <v>4.4600790000000001E-2</v>
      </c>
      <c r="D62" s="93"/>
      <c r="E62" s="15" t="s">
        <v>2401</v>
      </c>
      <c r="F62" s="83">
        <v>9666</v>
      </c>
      <c r="G62" s="86">
        <v>1.0827599999999999</v>
      </c>
      <c r="H62" s="86">
        <v>282</v>
      </c>
      <c r="I62" s="86">
        <v>9.6970822999999998E-2</v>
      </c>
      <c r="J62" s="230">
        <v>1.163789</v>
      </c>
      <c r="K62" s="229">
        <v>0.88600409999999996</v>
      </c>
      <c r="L62" s="230">
        <v>54.793059</v>
      </c>
      <c r="M62">
        <f t="shared" ref="M62:M64" si="4">L62/F62</f>
        <v>5.6686384233395407E-3</v>
      </c>
      <c r="N62" s="230">
        <v>44.372860000000003</v>
      </c>
      <c r="O62">
        <f t="shared" ref="O62:O64" si="5">N62/F62</f>
        <v>4.5906124560314504E-3</v>
      </c>
      <c r="P62" s="231">
        <v>1.147653E-7</v>
      </c>
    </row>
    <row r="63" spans="1:23">
      <c r="A63" s="15" t="s">
        <v>2830</v>
      </c>
      <c r="B63" s="229">
        <v>-0.60457470000000002</v>
      </c>
      <c r="D63" s="93"/>
      <c r="E63" s="15" t="s">
        <v>2403</v>
      </c>
      <c r="F63" s="83">
        <v>4548</v>
      </c>
      <c r="G63" s="86">
        <v>-2.4774250000000002</v>
      </c>
      <c r="H63" s="86">
        <v>115</v>
      </c>
      <c r="I63" s="86">
        <v>9.9914170000000007E-3</v>
      </c>
      <c r="J63" s="230">
        <v>-1.295806</v>
      </c>
      <c r="K63" s="229">
        <v>0.46328900000000001</v>
      </c>
      <c r="L63" s="230">
        <v>2.2814640000000002</v>
      </c>
      <c r="M63">
        <f t="shared" si="4"/>
        <v>5.0164116094986806E-4</v>
      </c>
      <c r="N63" s="230">
        <v>16.354679999999998</v>
      </c>
      <c r="O63">
        <f t="shared" si="5"/>
        <v>3.5960158311345641E-3</v>
      </c>
      <c r="P63" s="231">
        <v>8.9900380000000006E-8</v>
      </c>
    </row>
    <row r="64" spans="1:23">
      <c r="A64" s="15" t="s">
        <v>2831</v>
      </c>
      <c r="B64" s="229">
        <v>0.32768079999999999</v>
      </c>
      <c r="D64" s="93"/>
      <c r="E64" s="15" t="s">
        <v>2405</v>
      </c>
      <c r="F64" s="83">
        <v>7225</v>
      </c>
      <c r="G64" s="86">
        <v>-2.2844730000000002</v>
      </c>
      <c r="H64" s="86">
        <v>252</v>
      </c>
      <c r="I64" s="86">
        <v>1.5931254999999998E-2</v>
      </c>
      <c r="J64" s="230">
        <v>-1.1902710000000001</v>
      </c>
      <c r="K64" s="229">
        <v>0.62344489999999997</v>
      </c>
      <c r="L64" s="230">
        <v>8.1015010000000007</v>
      </c>
      <c r="M64">
        <f t="shared" si="4"/>
        <v>1.1213150173010381E-3</v>
      </c>
      <c r="N64" s="230">
        <v>35.838070000000002</v>
      </c>
      <c r="O64">
        <f t="shared" si="5"/>
        <v>4.9602865051903118E-3</v>
      </c>
      <c r="P64" s="231">
        <v>1.2400719999999999E-7</v>
      </c>
    </row>
    <row r="65" spans="1:23" ht="15.25" customHeight="1">
      <c r="A65" s="83" t="s">
        <v>2832</v>
      </c>
      <c r="B65" s="229">
        <v>74.197590000000005</v>
      </c>
      <c r="C65">
        <f>B65/B3</f>
        <v>2.4558979875546143E-3</v>
      </c>
      <c r="D65" s="93"/>
    </row>
    <row r="66" spans="1:23" ht="16.25" customHeight="1">
      <c r="A66" s="83" t="s">
        <v>2833</v>
      </c>
      <c r="B66" s="112">
        <v>122.02200000000001</v>
      </c>
      <c r="C66">
        <f>B66/B3</f>
        <v>4.038858731629816E-3</v>
      </c>
      <c r="D66" s="93"/>
    </row>
    <row r="67" spans="1:23">
      <c r="A67" s="46" t="s">
        <v>2834</v>
      </c>
      <c r="B67" s="231">
        <v>1.009715E-7</v>
      </c>
      <c r="C67" s="83"/>
      <c r="D67" s="93"/>
    </row>
    <row r="68" spans="1:23">
      <c r="A68" s="46" t="s">
        <v>2828</v>
      </c>
      <c r="B68" s="83"/>
      <c r="D68" s="93"/>
    </row>
    <row r="69" spans="1:23" s="127" customFormat="1" ht="14.25" customHeight="1">
      <c r="A69" s="127" t="s">
        <v>2896</v>
      </c>
      <c r="D69" s="133"/>
      <c r="E69" s="132" t="s">
        <v>2836</v>
      </c>
      <c r="G69" s="132"/>
      <c r="H69" s="134"/>
      <c r="M69" s="131"/>
      <c r="N69" s="132"/>
      <c r="O69" s="132"/>
      <c r="Q69" s="135"/>
    </row>
    <row r="70" spans="1:23" ht="16" customHeight="1">
      <c r="A70" s="15" t="s">
        <v>2818</v>
      </c>
      <c r="B70" s="83">
        <v>-1.0031699999999999</v>
      </c>
      <c r="D70" s="93"/>
      <c r="E70" s="112" t="s">
        <v>2314</v>
      </c>
      <c r="F70" t="s">
        <v>2307</v>
      </c>
      <c r="G70" t="s">
        <v>2818</v>
      </c>
      <c r="H70" t="s">
        <v>2829</v>
      </c>
      <c r="I70" s="83" t="s">
        <v>2822</v>
      </c>
      <c r="J70" t="s">
        <v>2830</v>
      </c>
      <c r="K70" t="s">
        <v>2831</v>
      </c>
      <c r="L70" s="149" t="s">
        <v>2832</v>
      </c>
      <c r="M70" s="149"/>
      <c r="N70" s="94" t="s">
        <v>2833</v>
      </c>
      <c r="O70" s="94"/>
      <c r="P70" s="94" t="s">
        <v>2827</v>
      </c>
      <c r="Q70" t="s">
        <v>2828</v>
      </c>
      <c r="T70" s="94"/>
      <c r="U70" s="94"/>
      <c r="V70" s="94"/>
      <c r="W70" s="94"/>
    </row>
    <row r="71" spans="1:23" ht="16" customHeight="1">
      <c r="A71" s="15" t="s">
        <v>2829</v>
      </c>
      <c r="B71" s="83">
        <v>871</v>
      </c>
      <c r="D71" s="93"/>
      <c r="E71" s="15" t="s">
        <v>2399</v>
      </c>
      <c r="F71" s="83">
        <v>8773</v>
      </c>
      <c r="G71" s="86">
        <v>-1.8593839999999999</v>
      </c>
      <c r="H71" s="86">
        <v>179</v>
      </c>
      <c r="I71" s="120">
        <v>2.315033E-2</v>
      </c>
      <c r="J71">
        <v>-1.559105</v>
      </c>
      <c r="K71" s="85">
        <v>-0.63570380000000004</v>
      </c>
      <c r="L71">
        <v>8.3363739999999993</v>
      </c>
      <c r="M71">
        <f>L71/F71</f>
        <v>9.5023070785364174E-4</v>
      </c>
      <c r="N71">
        <v>23.890740000000001</v>
      </c>
      <c r="O71">
        <f>N71/F71</f>
        <v>2.7232121281203694E-3</v>
      </c>
      <c r="P71" s="114">
        <v>6.8080300000000001E-8</v>
      </c>
    </row>
    <row r="72" spans="1:23" ht="19" customHeight="1">
      <c r="A72" s="83" t="s">
        <v>2822</v>
      </c>
      <c r="B72" s="83">
        <v>4.3774050000000002E-2</v>
      </c>
      <c r="D72" s="93"/>
      <c r="E72" s="15" t="s">
        <v>2401</v>
      </c>
      <c r="F72" s="83">
        <v>9666</v>
      </c>
      <c r="G72" s="86">
        <v>1.184461</v>
      </c>
      <c r="H72" s="86">
        <v>308</v>
      </c>
      <c r="I72" s="120">
        <v>9.39305E-2</v>
      </c>
      <c r="J72">
        <v>1.0060789999999999</v>
      </c>
      <c r="K72" s="85">
        <v>0.41506419999999999</v>
      </c>
      <c r="L72">
        <v>57.936804000000002</v>
      </c>
      <c r="M72">
        <f t="shared" ref="M72:M74" si="6">L72/F72</f>
        <v>5.9938758535071383E-3</v>
      </c>
      <c r="N72">
        <v>45.11318</v>
      </c>
      <c r="O72">
        <f t="shared" ref="O72:O74" si="7">N72/F72</f>
        <v>4.6672025656941856E-3</v>
      </c>
      <c r="P72" s="114">
        <v>1.166801E-7</v>
      </c>
    </row>
    <row r="73" spans="1:23">
      <c r="A73" s="15" t="s">
        <v>2830</v>
      </c>
      <c r="B73" s="83">
        <v>-0.52282119999999999</v>
      </c>
      <c r="D73" s="93"/>
      <c r="E73" s="15" t="s">
        <v>2403</v>
      </c>
      <c r="F73" s="83">
        <v>4548</v>
      </c>
      <c r="G73" s="86">
        <v>-2.4642110000000002</v>
      </c>
      <c r="H73" s="86">
        <v>115</v>
      </c>
      <c r="I73" s="120">
        <v>8.1003599999999992E-3</v>
      </c>
      <c r="J73">
        <v>-1.1876519999999999</v>
      </c>
      <c r="K73">
        <v>0.71437329999999999</v>
      </c>
      <c r="L73">
        <v>1.8742220000000001</v>
      </c>
      <c r="M73">
        <f t="shared" si="6"/>
        <v>4.120980650835532E-4</v>
      </c>
      <c r="N73">
        <v>15.348800000000001</v>
      </c>
      <c r="O73">
        <f t="shared" si="7"/>
        <v>3.3748460861917329E-3</v>
      </c>
      <c r="P73" s="114">
        <v>8.4371149999999996E-8</v>
      </c>
    </row>
    <row r="74" spans="1:23">
      <c r="A74" s="15" t="s">
        <v>2831</v>
      </c>
      <c r="B74" s="83">
        <v>0.41827910000000001</v>
      </c>
      <c r="D74" s="93"/>
      <c r="E74" s="15" t="s">
        <v>2405</v>
      </c>
      <c r="F74" s="83">
        <v>7225</v>
      </c>
      <c r="G74" s="86">
        <v>-2.2178960000000001</v>
      </c>
      <c r="H74" s="86">
        <v>269</v>
      </c>
      <c r="I74" s="120">
        <v>1.536846E-2</v>
      </c>
      <c r="J74">
        <v>-1.127918</v>
      </c>
      <c r="K74">
        <v>0.7779722</v>
      </c>
      <c r="L74">
        <v>8.3198050000000006</v>
      </c>
      <c r="M74">
        <f t="shared" si="6"/>
        <v>1.1515301038062284E-3</v>
      </c>
      <c r="N74">
        <v>36.036349999999999</v>
      </c>
      <c r="O74">
        <f t="shared" si="7"/>
        <v>4.9877301038062285E-3</v>
      </c>
      <c r="P74" s="114">
        <v>1.246932E-7</v>
      </c>
    </row>
    <row r="75" spans="1:23" ht="14.25" customHeight="1">
      <c r="A75" s="83" t="s">
        <v>2832</v>
      </c>
      <c r="B75" s="83">
        <v>76.467200000000005</v>
      </c>
      <c r="C75">
        <f>B75/B3</f>
        <v>2.5310207864424734E-3</v>
      </c>
      <c r="D75" s="93"/>
    </row>
    <row r="76" spans="1:23" ht="14.25" customHeight="1">
      <c r="A76" s="83" t="s">
        <v>2833</v>
      </c>
      <c r="B76" s="83">
        <v>120.3891</v>
      </c>
      <c r="C76">
        <f>B76/B3</f>
        <v>3.9848106712564542E-3</v>
      </c>
      <c r="D76" s="93"/>
    </row>
    <row r="77" spans="1:23">
      <c r="A77" s="46" t="s">
        <v>2834</v>
      </c>
      <c r="B77" s="150">
        <v>9.9620239999999998E-8</v>
      </c>
      <c r="D77" s="93"/>
    </row>
    <row r="78" spans="1:23">
      <c r="A78" s="46" t="s">
        <v>2828</v>
      </c>
      <c r="B78" s="83"/>
      <c r="D78" s="93"/>
    </row>
    <row r="79" spans="1:23" s="127" customFormat="1" ht="14.25" customHeight="1">
      <c r="A79" s="127" t="s">
        <v>2906</v>
      </c>
      <c r="D79" s="133"/>
      <c r="E79" s="132" t="s">
        <v>2836</v>
      </c>
      <c r="G79" s="132"/>
      <c r="H79" s="134"/>
      <c r="M79" s="131"/>
      <c r="N79" s="132"/>
      <c r="O79" s="132"/>
      <c r="Q79" s="135"/>
    </row>
    <row r="80" spans="1:23" ht="16" customHeight="1">
      <c r="A80" s="15" t="s">
        <v>2818</v>
      </c>
      <c r="B80" s="83">
        <v>-0.81154170000000003</v>
      </c>
      <c r="D80" s="93"/>
      <c r="E80" s="112" t="s">
        <v>2314</v>
      </c>
      <c r="F80" t="s">
        <v>2307</v>
      </c>
      <c r="G80" t="s">
        <v>2818</v>
      </c>
      <c r="H80" t="s">
        <v>2829</v>
      </c>
      <c r="I80" s="83" t="s">
        <v>2822</v>
      </c>
      <c r="J80" t="s">
        <v>2830</v>
      </c>
      <c r="K80" t="s">
        <v>2831</v>
      </c>
      <c r="L80" s="149" t="s">
        <v>2832</v>
      </c>
      <c r="M80" s="149"/>
      <c r="N80" s="94" t="s">
        <v>2833</v>
      </c>
      <c r="O80" s="94"/>
      <c r="P80" s="94" t="s">
        <v>2827</v>
      </c>
      <c r="Q80" t="s">
        <v>2828</v>
      </c>
      <c r="T80" s="94"/>
      <c r="U80" s="94"/>
      <c r="V80" s="94"/>
      <c r="W80" s="94"/>
    </row>
    <row r="81" spans="1:23" ht="16" customHeight="1">
      <c r="A81" s="15" t="s">
        <v>2829</v>
      </c>
      <c r="B81" s="83">
        <v>811</v>
      </c>
      <c r="D81" s="93"/>
      <c r="E81" s="15" t="s">
        <v>2399</v>
      </c>
      <c r="F81" s="83">
        <v>8773</v>
      </c>
      <c r="G81" s="86">
        <v>-1.7135640000000001</v>
      </c>
      <c r="H81" s="86">
        <v>157</v>
      </c>
      <c r="I81" s="120">
        <v>2.6538393E-2</v>
      </c>
      <c r="J81">
        <v>-1.4776419999999999</v>
      </c>
      <c r="K81" s="113">
        <v>-0.67314529999999995</v>
      </c>
      <c r="L81">
        <v>8.3756559999999993</v>
      </c>
      <c r="M81">
        <f>L81/F81</f>
        <v>9.5470830958623043E-4</v>
      </c>
      <c r="N81">
        <v>21.033570000000001</v>
      </c>
      <c r="O81">
        <f>N81/F81</f>
        <v>2.3975344807933433E-3</v>
      </c>
      <c r="P81" s="114">
        <v>5.9938369999999996E-8</v>
      </c>
    </row>
    <row r="82" spans="1:23" ht="19" customHeight="1">
      <c r="A82" s="83" t="s">
        <v>2822</v>
      </c>
      <c r="B82" s="83">
        <v>4.8327969999999998E-2</v>
      </c>
      <c r="D82" s="93"/>
      <c r="E82" s="15" t="s">
        <v>2401</v>
      </c>
      <c r="F82" s="83">
        <v>9666</v>
      </c>
      <c r="G82" s="86">
        <v>1.700197</v>
      </c>
      <c r="H82" s="86">
        <v>283</v>
      </c>
      <c r="I82" s="120">
        <v>0.106236313</v>
      </c>
      <c r="J82">
        <v>1.357631</v>
      </c>
      <c r="K82" s="113">
        <v>0.42104900000000001</v>
      </c>
      <c r="L82">
        <v>60.197958999999997</v>
      </c>
      <c r="M82">
        <f t="shared" ref="M82:M84" si="8">L82/F82</f>
        <v>6.2278045727291531E-3</v>
      </c>
      <c r="N82">
        <v>41.666249999999998</v>
      </c>
      <c r="O82">
        <f t="shared" ref="O82:O84" si="9">N82/F82</f>
        <v>4.3105990068280572E-3</v>
      </c>
      <c r="P82" s="114">
        <v>1.07765E-7</v>
      </c>
    </row>
    <row r="83" spans="1:23" ht="17" customHeight="1">
      <c r="A83" s="15" t="s">
        <v>2830</v>
      </c>
      <c r="B83" s="83">
        <v>-0.49909619999999999</v>
      </c>
      <c r="D83" s="93"/>
      <c r="E83" s="15" t="s">
        <v>2403</v>
      </c>
      <c r="F83" s="83">
        <v>4548</v>
      </c>
      <c r="G83" s="86">
        <v>-2.413103</v>
      </c>
      <c r="H83" s="86">
        <v>114</v>
      </c>
      <c r="I83" s="120">
        <v>9.3913529999999999E-3</v>
      </c>
      <c r="J83">
        <v>-1.6303319999999999</v>
      </c>
      <c r="K83" s="113">
        <v>-0.15537000000000001</v>
      </c>
      <c r="L83">
        <v>2.1569069999999999</v>
      </c>
      <c r="M83">
        <f t="shared" si="8"/>
        <v>4.7425395778364114E-4</v>
      </c>
      <c r="N83">
        <v>15.272779999999999</v>
      </c>
      <c r="O83">
        <f t="shared" si="9"/>
        <v>3.3581310466138962E-3</v>
      </c>
      <c r="P83" s="114">
        <v>8.39533E-8</v>
      </c>
    </row>
    <row r="84" spans="1:23">
      <c r="A84" s="15" t="s">
        <v>2831</v>
      </c>
      <c r="B84" s="83">
        <v>0.15820319999999999</v>
      </c>
      <c r="D84" s="93"/>
      <c r="E84" s="15" t="s">
        <v>2405</v>
      </c>
      <c r="F84" s="83">
        <v>7225</v>
      </c>
      <c r="G84" s="86">
        <v>-2.2277879999999999</v>
      </c>
      <c r="H84" s="86">
        <v>257</v>
      </c>
      <c r="I84" s="120">
        <v>1.5214729999999999E-2</v>
      </c>
      <c r="J84">
        <v>-1.2548410000000001</v>
      </c>
      <c r="K84" s="113">
        <v>0.51453099999999996</v>
      </c>
      <c r="L84">
        <v>7.8682540000000003</v>
      </c>
      <c r="M84">
        <f t="shared" si="8"/>
        <v>1.0890316955017301E-3</v>
      </c>
      <c r="N84">
        <v>34.430750000000003</v>
      </c>
      <c r="O84">
        <f t="shared" si="9"/>
        <v>4.7655017301038065E-3</v>
      </c>
      <c r="P84" s="114">
        <v>1.191375E-7</v>
      </c>
    </row>
    <row r="85" spans="1:23" ht="20" customHeight="1">
      <c r="A85" s="83" t="s">
        <v>2832</v>
      </c>
      <c r="B85" s="83">
        <v>78.598780000000005</v>
      </c>
      <c r="C85">
        <f>B85/B3</f>
        <v>2.6015748709122205E-3</v>
      </c>
      <c r="D85" s="93"/>
    </row>
    <row r="86" spans="1:23" ht="17" customHeight="1">
      <c r="A86" s="83" t="s">
        <v>2833</v>
      </c>
      <c r="B86" s="83">
        <v>112.4034</v>
      </c>
      <c r="C86">
        <f>B86/B3</f>
        <v>3.7204885475969813E-3</v>
      </c>
      <c r="D86" s="93"/>
    </row>
    <row r="87" spans="1:23">
      <c r="A87" s="46" t="s">
        <v>2834</v>
      </c>
      <c r="B87" s="150">
        <v>9.3012180000000004E-8</v>
      </c>
      <c r="D87" s="93"/>
    </row>
    <row r="88" spans="1:23">
      <c r="A88" s="46" t="s">
        <v>2828</v>
      </c>
      <c r="B88" s="83"/>
      <c r="D88" s="93"/>
    </row>
    <row r="89" spans="1:23" s="127" customFormat="1" ht="14.25" customHeight="1">
      <c r="A89" s="127" t="s">
        <v>2907</v>
      </c>
      <c r="D89" s="133"/>
      <c r="E89" s="132" t="s">
        <v>2836</v>
      </c>
      <c r="G89" s="132"/>
      <c r="H89" s="134"/>
      <c r="M89" s="131"/>
      <c r="N89" s="132"/>
      <c r="O89" s="132"/>
      <c r="Q89" s="135"/>
    </row>
    <row r="90" spans="1:23" ht="16" customHeight="1">
      <c r="A90" s="15" t="s">
        <v>2818</v>
      </c>
      <c r="B90" s="83">
        <v>-0.89856290000000005</v>
      </c>
      <c r="D90" s="93"/>
      <c r="E90" s="112" t="s">
        <v>2314</v>
      </c>
      <c r="F90" t="s">
        <v>2307</v>
      </c>
      <c r="G90" t="s">
        <v>2818</v>
      </c>
      <c r="H90" t="s">
        <v>2829</v>
      </c>
      <c r="I90" s="83" t="s">
        <v>2822</v>
      </c>
      <c r="J90" t="s">
        <v>2830</v>
      </c>
      <c r="K90" t="s">
        <v>2831</v>
      </c>
      <c r="L90" s="149" t="s">
        <v>2832</v>
      </c>
      <c r="M90" s="149"/>
      <c r="N90" s="94" t="s">
        <v>2833</v>
      </c>
      <c r="O90" s="94"/>
      <c r="P90" s="94" t="s">
        <v>2827</v>
      </c>
      <c r="Q90" t="s">
        <v>2828</v>
      </c>
      <c r="T90" s="94"/>
      <c r="U90" s="94"/>
      <c r="V90" s="94"/>
      <c r="W90" s="94"/>
    </row>
    <row r="91" spans="1:23" ht="16" customHeight="1">
      <c r="A91" s="15" t="s">
        <v>2829</v>
      </c>
      <c r="B91" s="83">
        <v>852</v>
      </c>
      <c r="D91" s="93"/>
      <c r="E91" s="15" t="s">
        <v>2399</v>
      </c>
      <c r="F91" s="83">
        <v>8773</v>
      </c>
      <c r="G91" s="86">
        <v>-1.7930889999999999</v>
      </c>
      <c r="H91" s="86">
        <v>171</v>
      </c>
      <c r="I91" s="120">
        <v>2.5917577000000001E-2</v>
      </c>
      <c r="J91">
        <v>-1.607863</v>
      </c>
      <c r="K91">
        <v>-0.83073010000000003</v>
      </c>
      <c r="L91">
        <v>8.9276160000000004</v>
      </c>
      <c r="M91">
        <f>L91/F91</f>
        <v>1.0176240738629888E-3</v>
      </c>
      <c r="N91">
        <v>23.566099999999999</v>
      </c>
      <c r="O91">
        <f>N91/F91</f>
        <v>2.6862076826627149E-3</v>
      </c>
      <c r="P91" s="114">
        <v>6.7155179999999999E-8</v>
      </c>
    </row>
    <row r="92" spans="1:23" ht="14.25" customHeight="1">
      <c r="A92" s="83" t="s">
        <v>2822</v>
      </c>
      <c r="B92" s="83">
        <v>4.7828839999999997E-2</v>
      </c>
      <c r="D92" s="93"/>
      <c r="E92" s="15" t="s">
        <v>2401</v>
      </c>
      <c r="F92" s="83">
        <v>9666</v>
      </c>
      <c r="G92" s="86">
        <v>1.456874</v>
      </c>
      <c r="H92" s="86">
        <v>298</v>
      </c>
      <c r="I92" s="120">
        <v>0.103052223</v>
      </c>
      <c r="J92">
        <v>1.0324040000000001</v>
      </c>
      <c r="K92">
        <v>0.10553559999999999</v>
      </c>
      <c r="L92">
        <v>61.520304000000003</v>
      </c>
      <c r="M92">
        <f t="shared" ref="M92:M94" si="10">L92/F92</f>
        <v>6.3646083178150225E-3</v>
      </c>
      <c r="N92">
        <v>45.342100000000002</v>
      </c>
      <c r="O92">
        <f t="shared" ref="O92:O94" si="11">N92/F92</f>
        <v>4.6908855783157465E-3</v>
      </c>
      <c r="P92" s="114">
        <v>1.172721E-7</v>
      </c>
    </row>
    <row r="93" spans="1:23">
      <c r="A93" s="15" t="s">
        <v>2830</v>
      </c>
      <c r="B93" s="83">
        <v>-0.87693209999999999</v>
      </c>
      <c r="D93" s="93"/>
      <c r="E93" s="15" t="s">
        <v>2403</v>
      </c>
      <c r="F93" s="83">
        <v>4548</v>
      </c>
      <c r="G93" s="86">
        <v>-2.4755539999999998</v>
      </c>
      <c r="H93" s="86">
        <v>111</v>
      </c>
      <c r="I93" s="120">
        <v>8.7231860000000008E-3</v>
      </c>
      <c r="J93">
        <v>-1.64944</v>
      </c>
      <c r="K93">
        <v>-0.14773069999999999</v>
      </c>
      <c r="L93">
        <v>1.9536739999999999</v>
      </c>
      <c r="M93">
        <f t="shared" si="10"/>
        <v>4.2956772207563762E-4</v>
      </c>
      <c r="N93">
        <v>15.29729</v>
      </c>
      <c r="O93">
        <f t="shared" si="11"/>
        <v>3.3635202286719438E-3</v>
      </c>
      <c r="P93" s="114">
        <v>8.4088010000000001E-8</v>
      </c>
    </row>
    <row r="94" spans="1:23">
      <c r="A94" s="15" t="s">
        <v>2831</v>
      </c>
      <c r="B94" s="83">
        <v>-0.56601840000000003</v>
      </c>
      <c r="D94" s="93"/>
      <c r="E94" s="15" t="s">
        <v>2405</v>
      </c>
      <c r="F94" s="83">
        <v>7225</v>
      </c>
      <c r="G94" s="86">
        <v>-2.1867049999999999</v>
      </c>
      <c r="H94" s="86">
        <v>272</v>
      </c>
      <c r="I94" s="120">
        <v>1.7141534E-2</v>
      </c>
      <c r="J94">
        <v>-1.9637450000000001</v>
      </c>
      <c r="K94">
        <v>-1.0069197999999999</v>
      </c>
      <c r="L94">
        <v>9.4284630000000007</v>
      </c>
      <c r="M94">
        <f t="shared" si="10"/>
        <v>1.3049775778546714E-3</v>
      </c>
      <c r="N94">
        <v>37.485250000000001</v>
      </c>
      <c r="O94">
        <f t="shared" si="11"/>
        <v>5.1882698961937717E-3</v>
      </c>
      <c r="P94" s="114">
        <v>1.297068E-7</v>
      </c>
    </row>
    <row r="95" spans="1:23" ht="17" customHeight="1">
      <c r="A95" s="83" t="s">
        <v>2832</v>
      </c>
      <c r="B95" s="83">
        <v>81.830060000000003</v>
      </c>
      <c r="C95">
        <f>B95/B3</f>
        <v>2.7085283993115317E-3</v>
      </c>
      <c r="D95" s="93"/>
    </row>
    <row r="96" spans="1:23" ht="17" customHeight="1">
      <c r="A96" s="83" t="s">
        <v>2833</v>
      </c>
      <c r="B96" s="83">
        <v>121.69070000000001</v>
      </c>
      <c r="C96">
        <f>B96/B3</f>
        <v>4.0278928902422878E-3</v>
      </c>
      <c r="D96" s="93"/>
    </row>
    <row r="97" spans="1:41">
      <c r="A97" s="46" t="s">
        <v>2834</v>
      </c>
      <c r="B97" s="150">
        <v>1.006974E-7</v>
      </c>
      <c r="D97" s="93"/>
    </row>
    <row r="98" spans="1:41">
      <c r="A98" s="46" t="s">
        <v>2828</v>
      </c>
      <c r="B98" s="83"/>
      <c r="D98" s="93"/>
    </row>
    <row r="99" spans="1:41" s="81" customFormat="1" ht="15">
      <c r="A99" s="99" t="s">
        <v>2841</v>
      </c>
      <c r="B99" s="123" t="s">
        <v>2847</v>
      </c>
      <c r="F99" s="100"/>
      <c r="G99" s="101" t="s">
        <v>4</v>
      </c>
      <c r="H99" s="101"/>
      <c r="I99" s="101"/>
      <c r="J99" s="101"/>
      <c r="K99" s="101"/>
      <c r="L99" s="101" t="s">
        <v>9</v>
      </c>
      <c r="M99" s="101"/>
      <c r="N99" s="101"/>
      <c r="O99" s="101"/>
      <c r="P99" s="101"/>
      <c r="Q99" s="101" t="s">
        <v>15</v>
      </c>
      <c r="R99" s="101"/>
      <c r="S99" s="101"/>
      <c r="T99" s="101"/>
      <c r="U99" s="101"/>
      <c r="V99" s="101" t="s">
        <v>12</v>
      </c>
      <c r="W99" s="101"/>
      <c r="X99" s="101"/>
      <c r="Y99" s="101"/>
      <c r="Z99" s="100"/>
      <c r="AA99" s="101" t="s">
        <v>1010</v>
      </c>
      <c r="AB99" s="123"/>
    </row>
    <row r="100" spans="1:41" s="102" customFormat="1">
      <c r="A100" s="102" t="s">
        <v>2314</v>
      </c>
      <c r="B100" s="102" t="s">
        <v>2842</v>
      </c>
      <c r="C100" s="102" t="s">
        <v>2843</v>
      </c>
      <c r="D100" s="102" t="s">
        <v>2910</v>
      </c>
      <c r="F100" s="102" t="s">
        <v>2845</v>
      </c>
      <c r="G100" s="102" t="s">
        <v>2842</v>
      </c>
      <c r="H100" s="102" t="s">
        <v>2843</v>
      </c>
      <c r="I100" s="102" t="s">
        <v>2844</v>
      </c>
      <c r="K100" s="102" t="s">
        <v>2845</v>
      </c>
      <c r="L100" s="102" t="s">
        <v>2842</v>
      </c>
      <c r="M100" s="102" t="s">
        <v>2843</v>
      </c>
      <c r="N100" s="102" t="s">
        <v>2844</v>
      </c>
      <c r="P100" s="102" t="s">
        <v>2845</v>
      </c>
      <c r="Q100" s="102" t="s">
        <v>2842</v>
      </c>
      <c r="R100" s="102" t="s">
        <v>2843</v>
      </c>
      <c r="S100" s="102" t="s">
        <v>2844</v>
      </c>
      <c r="U100" s="102" t="s">
        <v>2845</v>
      </c>
      <c r="V100" s="102" t="s">
        <v>2842</v>
      </c>
      <c r="W100" s="102" t="s">
        <v>2843</v>
      </c>
      <c r="X100" s="102" t="s">
        <v>2309</v>
      </c>
      <c r="Z100" s="102" t="s">
        <v>2845</v>
      </c>
      <c r="AA100" s="102" t="s">
        <v>2842</v>
      </c>
      <c r="AB100" s="102" t="s">
        <v>2843</v>
      </c>
      <c r="AC100" s="102" t="s">
        <v>2309</v>
      </c>
      <c r="AE100" s="102" t="s">
        <v>2845</v>
      </c>
    </row>
    <row r="101" spans="1:41">
      <c r="A101" t="s">
        <v>2399</v>
      </c>
      <c r="B101">
        <v>9.0673049999999993</v>
      </c>
      <c r="C101">
        <v>0.90439340000000001</v>
      </c>
      <c r="D101">
        <v>9.0673049999999993</v>
      </c>
      <c r="E101" s="83">
        <f>D101/F91</f>
        <v>1.0335466773053687E-3</v>
      </c>
      <c r="F101">
        <v>1.0246999999999999E-3</v>
      </c>
      <c r="G101">
        <v>8.4350950000000005</v>
      </c>
      <c r="H101">
        <v>0.88716430000000002</v>
      </c>
      <c r="I101" s="83">
        <v>8.4350950000000005</v>
      </c>
      <c r="J101">
        <f>I101/F91</f>
        <v>9.6148352900946087E-4</v>
      </c>
      <c r="K101" s="229">
        <v>9.2630000000000002E-4</v>
      </c>
      <c r="L101" s="230">
        <v>9.0215619999999994</v>
      </c>
      <c r="M101" s="230">
        <v>0.87561040000000001</v>
      </c>
      <c r="N101" s="230">
        <v>9.0215619999999994</v>
      </c>
      <c r="O101">
        <f>N101/F91</f>
        <v>1.0283326114214064E-3</v>
      </c>
      <c r="P101" s="229">
        <v>9.6420000000000002E-4</v>
      </c>
      <c r="Q101">
        <v>8.3363739999999993</v>
      </c>
      <c r="R101" s="83">
        <v>0.87212129999999999</v>
      </c>
      <c r="S101">
        <v>8.3363739999999993</v>
      </c>
      <c r="T101">
        <f>S101/F91</f>
        <v>9.5023070785364174E-4</v>
      </c>
      <c r="U101">
        <v>9.0950000000000004E-4</v>
      </c>
      <c r="V101" s="83">
        <v>8.3756559999999993</v>
      </c>
      <c r="W101">
        <v>0.78078009999999998</v>
      </c>
      <c r="X101">
        <v>8.3756559999999993</v>
      </c>
      <c r="Y101">
        <f>X101/F91</f>
        <v>9.5470830958623043E-4</v>
      </c>
      <c r="Z101">
        <v>9.1250000000000001E-4</v>
      </c>
      <c r="AA101">
        <v>8.9276160000000004</v>
      </c>
      <c r="AB101">
        <v>0.84716979999999997</v>
      </c>
      <c r="AC101">
        <v>8.9276160000000004</v>
      </c>
      <c r="AD101">
        <f>AC101/F91</f>
        <v>1.0176240738629888E-3</v>
      </c>
      <c r="AE101">
        <v>9.6630000000000001E-4</v>
      </c>
    </row>
    <row r="102" spans="1:41">
      <c r="A102" t="s">
        <v>2401</v>
      </c>
      <c r="B102">
        <v>58.170352000000001</v>
      </c>
      <c r="C102">
        <v>0.96725479999999997</v>
      </c>
      <c r="D102">
        <v>58.288777000000003</v>
      </c>
      <c r="E102" s="83">
        <f t="shared" ref="E102:E104" si="12">D102/F92</f>
        <v>6.0302893647837781E-3</v>
      </c>
      <c r="F102">
        <v>6.0147999999999998E-3</v>
      </c>
      <c r="G102">
        <v>52.700747</v>
      </c>
      <c r="H102">
        <v>0.96187330000000004</v>
      </c>
      <c r="I102" s="83">
        <v>53.167839999999998</v>
      </c>
      <c r="J102">
        <f t="shared" ref="J102:J104" si="13">I102/F92</f>
        <v>5.5005007241878748E-3</v>
      </c>
      <c r="K102" s="229">
        <v>5.4216999999999998E-3</v>
      </c>
      <c r="L102" s="230">
        <v>54.793059</v>
      </c>
      <c r="M102" s="230">
        <v>0.95423659999999999</v>
      </c>
      <c r="N102" s="230">
        <v>55.653018000000003</v>
      </c>
      <c r="O102">
        <f t="shared" ref="O102:O104" si="14">N102/F92</f>
        <v>5.7576058348851652E-3</v>
      </c>
      <c r="P102" s="229">
        <v>5.6055999999999996E-3</v>
      </c>
      <c r="Q102">
        <v>57.936804000000002</v>
      </c>
      <c r="R102" s="83">
        <v>0.92818520000000004</v>
      </c>
      <c r="S102">
        <v>58.477961999999998</v>
      </c>
      <c r="T102">
        <f t="shared" ref="T102:T104" si="15">S102/F92</f>
        <v>6.0498615766604591E-3</v>
      </c>
      <c r="U102">
        <v>5.9565E-3</v>
      </c>
      <c r="V102" s="83">
        <v>60.197958999999997</v>
      </c>
      <c r="W102">
        <v>0.93909240000000005</v>
      </c>
      <c r="X102">
        <v>60.753182000000002</v>
      </c>
      <c r="Y102">
        <f t="shared" ref="Y102:Y104" si="16">X102/F92</f>
        <v>6.2852453962342235E-3</v>
      </c>
      <c r="Z102">
        <v>6.1900000000000002E-3</v>
      </c>
      <c r="AA102">
        <v>61.520304000000003</v>
      </c>
      <c r="AB102">
        <v>0.95768149999999996</v>
      </c>
      <c r="AC102">
        <v>62.204188000000002</v>
      </c>
      <c r="AD102">
        <f t="shared" ref="AD102:AD104" si="17">AC102/F92</f>
        <v>6.4353598179184776E-3</v>
      </c>
      <c r="AE102">
        <v>6.3173999999999999E-3</v>
      </c>
    </row>
    <row r="103" spans="1:41" ht="16" customHeight="1">
      <c r="A103" t="s">
        <v>2403</v>
      </c>
      <c r="B103">
        <v>2.3904030000000001</v>
      </c>
      <c r="C103">
        <v>0.86724979999999996</v>
      </c>
      <c r="D103">
        <v>2.3904030000000001</v>
      </c>
      <c r="E103" s="83">
        <f t="shared" si="12"/>
        <v>5.25594327176781E-4</v>
      </c>
      <c r="F103">
        <v>5.1079999999999995E-4</v>
      </c>
      <c r="G103">
        <v>3.865856</v>
      </c>
      <c r="H103">
        <v>0.93217989999999995</v>
      </c>
      <c r="I103" s="83">
        <v>3.865856</v>
      </c>
      <c r="J103">
        <f t="shared" si="13"/>
        <v>8.5001231310466137E-4</v>
      </c>
      <c r="K103" s="229">
        <v>7.9250000000000002E-4</v>
      </c>
      <c r="L103" s="230">
        <v>2.2814640000000002</v>
      </c>
      <c r="M103" s="230">
        <v>0.79182390000000002</v>
      </c>
      <c r="N103" s="230">
        <v>2.2814640000000002</v>
      </c>
      <c r="O103">
        <f t="shared" si="14"/>
        <v>5.0164116094986806E-4</v>
      </c>
      <c r="P103" s="229">
        <v>3.9580000000000003E-4</v>
      </c>
      <c r="Q103">
        <v>1.8742220000000001</v>
      </c>
      <c r="R103">
        <v>0.73647169999999995</v>
      </c>
      <c r="S103">
        <v>1.8742220000000001</v>
      </c>
      <c r="T103">
        <f t="shared" si="15"/>
        <v>4.120980650835532E-4</v>
      </c>
      <c r="U103">
        <v>3.4529999999999999E-4</v>
      </c>
      <c r="V103" s="83">
        <v>2.1569069999999999</v>
      </c>
      <c r="W103">
        <v>0.82873609999999998</v>
      </c>
      <c r="X103">
        <v>2.1569069999999999</v>
      </c>
      <c r="Y103">
        <f t="shared" si="16"/>
        <v>4.7425395778364114E-4</v>
      </c>
      <c r="Z103">
        <v>4.0559999999999999E-4</v>
      </c>
      <c r="AA103">
        <v>1.9536739999999999</v>
      </c>
      <c r="AB103">
        <v>0.79327139999999996</v>
      </c>
      <c r="AC103">
        <v>1.9536739999999999</v>
      </c>
      <c r="AD103">
        <f t="shared" si="17"/>
        <v>4.2956772207563762E-4</v>
      </c>
      <c r="AE103">
        <v>3.4469999999999998E-4</v>
      </c>
    </row>
    <row r="104" spans="1:41">
      <c r="A104" t="s">
        <v>2405</v>
      </c>
      <c r="B104">
        <v>8.795795</v>
      </c>
      <c r="C104">
        <v>0.89272499999999999</v>
      </c>
      <c r="D104">
        <v>8.952693</v>
      </c>
      <c r="E104" s="83">
        <f t="shared" si="12"/>
        <v>1.2391270588235294E-3</v>
      </c>
      <c r="F104">
        <v>1.1976999999999999E-3</v>
      </c>
      <c r="G104">
        <v>11.158773</v>
      </c>
      <c r="H104">
        <v>0.93922320000000004</v>
      </c>
      <c r="I104" s="83">
        <v>11.158773</v>
      </c>
      <c r="J104">
        <f t="shared" si="13"/>
        <v>1.5444668512110727E-3</v>
      </c>
      <c r="K104" s="229">
        <v>1.4652000000000001E-3</v>
      </c>
      <c r="L104" s="230">
        <v>8.1015010000000007</v>
      </c>
      <c r="M104" s="230">
        <v>0.82087849999999996</v>
      </c>
      <c r="N104" s="230">
        <v>8.1015010000000007</v>
      </c>
      <c r="O104">
        <f t="shared" si="14"/>
        <v>1.1213150173010381E-3</v>
      </c>
      <c r="P104" s="229">
        <v>9.7289999999999996E-4</v>
      </c>
      <c r="Q104">
        <v>8.3198050000000006</v>
      </c>
      <c r="R104" s="83">
        <v>0.78446309999999997</v>
      </c>
      <c r="S104">
        <v>9.0303830000000005</v>
      </c>
      <c r="T104">
        <f t="shared" si="15"/>
        <v>1.2498800000000001E-3</v>
      </c>
      <c r="U104">
        <v>1.0578E-3</v>
      </c>
      <c r="V104" s="83">
        <v>7.8682540000000003</v>
      </c>
      <c r="W104">
        <v>0.87317549999999999</v>
      </c>
      <c r="X104">
        <v>7.8682540000000003</v>
      </c>
      <c r="Y104">
        <f t="shared" si="16"/>
        <v>1.0890316955017301E-3</v>
      </c>
      <c r="Z104">
        <v>9.9280000000000006E-4</v>
      </c>
      <c r="AA104">
        <v>9.4284630000000007</v>
      </c>
      <c r="AB104">
        <v>0.87700449999999996</v>
      </c>
      <c r="AC104">
        <v>9.4284630000000007</v>
      </c>
      <c r="AD104">
        <f t="shared" si="17"/>
        <v>1.3049775778546714E-3</v>
      </c>
      <c r="AE104">
        <v>1.1865999999999999E-3</v>
      </c>
    </row>
    <row r="105" spans="1:41">
      <c r="A105" t="s">
        <v>2847</v>
      </c>
      <c r="B105">
        <v>78.423850000000002</v>
      </c>
      <c r="C105" s="83">
        <v>1.0007760000000001</v>
      </c>
      <c r="D105">
        <v>78.85539</v>
      </c>
      <c r="E105">
        <f>D105/B3</f>
        <v>2.610068515821528E-3</v>
      </c>
      <c r="F105" s="83">
        <v>2.5845999999999998E-3</v>
      </c>
      <c r="G105">
        <v>76.160470000000004</v>
      </c>
      <c r="H105">
        <v>1.0034380000000001</v>
      </c>
      <c r="I105" s="83">
        <v>77.855310000000003</v>
      </c>
      <c r="J105" s="83">
        <f>I105/B3</f>
        <v>2.5769664371772805E-3</v>
      </c>
      <c r="K105" s="83">
        <v>2.4727E-3</v>
      </c>
      <c r="L105" s="229">
        <v>74.197590000000005</v>
      </c>
      <c r="M105" s="229">
        <v>1.0059229999999999</v>
      </c>
      <c r="N105" s="229">
        <v>77.286439999999999</v>
      </c>
      <c r="O105">
        <f>N105/B3</f>
        <v>2.5581371640407786E-3</v>
      </c>
      <c r="P105" s="229">
        <v>2.3654000000000001E-3</v>
      </c>
      <c r="Q105" s="83">
        <v>76.467200000000005</v>
      </c>
      <c r="R105" s="83">
        <v>1.0034419999999999</v>
      </c>
      <c r="S105" s="83">
        <v>78.41789</v>
      </c>
      <c r="T105">
        <f>S105/B3</f>
        <v>2.5955875148947439E-3</v>
      </c>
      <c r="U105" s="83">
        <v>2.4742000000000002E-3</v>
      </c>
      <c r="V105" s="83">
        <v>78.598780000000005</v>
      </c>
      <c r="W105" s="83">
        <v>1.003773</v>
      </c>
      <c r="X105" s="83">
        <v>80.605900000000005</v>
      </c>
      <c r="Y105">
        <f>X105/B3</f>
        <v>2.6680094002383163E-3</v>
      </c>
      <c r="Z105" s="83">
        <v>2.5433999999999999E-3</v>
      </c>
      <c r="AA105" s="83">
        <v>81.830060000000003</v>
      </c>
      <c r="AB105" s="83">
        <v>1.004877</v>
      </c>
      <c r="AC105" s="83">
        <v>84.302019999999999</v>
      </c>
      <c r="AD105">
        <f>AC105/B3</f>
        <v>2.7903488679994703E-3</v>
      </c>
      <c r="AE105" s="83">
        <v>2.6369000000000002E-3</v>
      </c>
    </row>
    <row r="106" spans="1:41" s="100" customFormat="1">
      <c r="A106" s="81" t="s">
        <v>2767</v>
      </c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</row>
    <row r="107" spans="1:41">
      <c r="A107" s="102" t="s">
        <v>2847</v>
      </c>
      <c r="B107" s="102" t="s">
        <v>2768</v>
      </c>
      <c r="C107" s="102" t="s">
        <v>2769</v>
      </c>
      <c r="D107" s="103" t="s">
        <v>2770</v>
      </c>
      <c r="E107" s="102" t="s">
        <v>2771</v>
      </c>
      <c r="F107" s="102" t="s">
        <v>2772</v>
      </c>
      <c r="G107" s="104" t="s">
        <v>2773</v>
      </c>
      <c r="H107" s="102" t="s">
        <v>2774</v>
      </c>
      <c r="I107" s="102" t="s">
        <v>2775</v>
      </c>
      <c r="J107" s="102" t="s">
        <v>2776</v>
      </c>
      <c r="K107" s="102" t="s">
        <v>2777</v>
      </c>
      <c r="L107" s="54" t="s">
        <v>2848</v>
      </c>
      <c r="M107" s="54" t="s">
        <v>2849</v>
      </c>
      <c r="N107" s="54" t="s">
        <v>2850</v>
      </c>
      <c r="O107" s="54" t="s">
        <v>2851</v>
      </c>
      <c r="P107" s="54" t="s">
        <v>2852</v>
      </c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  <c r="AA107" s="102"/>
      <c r="AB107" s="102"/>
      <c r="AC107" s="102"/>
      <c r="AD107" s="102"/>
      <c r="AE107" s="102"/>
      <c r="AF107" s="102"/>
      <c r="AG107" s="102"/>
      <c r="AH107" s="102"/>
      <c r="AI107" s="102"/>
      <c r="AJ107" s="102"/>
      <c r="AK107" s="102"/>
      <c r="AL107" s="102"/>
      <c r="AM107" s="102"/>
      <c r="AN107" s="102"/>
      <c r="AO107" s="102"/>
    </row>
    <row r="108" spans="1:41">
      <c r="B108" s="83">
        <v>2.7521940000000002E-2</v>
      </c>
      <c r="C108">
        <v>7.0164950000000004E-2</v>
      </c>
      <c r="D108">
        <v>6.4752400000000002E-2</v>
      </c>
      <c r="E108">
        <v>4.4785699999999998E-2</v>
      </c>
      <c r="F108" s="83">
        <v>2.9147579999999999E-2</v>
      </c>
      <c r="G108" s="83">
        <v>4.0163940000000002E-2</v>
      </c>
      <c r="H108" s="83">
        <v>1.873211E-2</v>
      </c>
      <c r="I108" s="83">
        <v>4.4697479999999998E-2</v>
      </c>
      <c r="J108" s="83">
        <v>2.8764330000000001E-2</v>
      </c>
      <c r="K108">
        <v>1.149756E-2</v>
      </c>
      <c r="L108" s="83">
        <v>5.2240000000000002E-2</v>
      </c>
      <c r="M108" s="83">
        <v>2.8924229999999999E-2</v>
      </c>
      <c r="N108" s="83">
        <v>4.3469389999999997E-2</v>
      </c>
      <c r="O108" s="83">
        <v>4.044387E-2</v>
      </c>
      <c r="P108" s="83">
        <v>2.6084119999999999E-2</v>
      </c>
    </row>
    <row r="109" spans="1:41">
      <c r="A109" s="104" t="s">
        <v>2314</v>
      </c>
      <c r="B109" s="102" t="s">
        <v>2768</v>
      </c>
      <c r="C109" s="102" t="s">
        <v>2769</v>
      </c>
      <c r="D109" s="103" t="s">
        <v>2770</v>
      </c>
      <c r="E109" s="102" t="s">
        <v>2771</v>
      </c>
      <c r="F109" s="102" t="s">
        <v>2772</v>
      </c>
      <c r="G109" s="104" t="s">
        <v>2773</v>
      </c>
      <c r="H109" s="102" t="s">
        <v>2774</v>
      </c>
      <c r="I109" s="102" t="s">
        <v>2775</v>
      </c>
      <c r="J109" s="102" t="s">
        <v>2776</v>
      </c>
      <c r="K109" s="102" t="s">
        <v>2777</v>
      </c>
      <c r="L109" s="54" t="s">
        <v>2848</v>
      </c>
      <c r="M109" s="54" t="s">
        <v>2849</v>
      </c>
      <c r="N109" s="54" t="s">
        <v>2850</v>
      </c>
      <c r="O109" s="54" t="s">
        <v>2851</v>
      </c>
      <c r="P109" s="54" t="s">
        <v>2852</v>
      </c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  <c r="AA109" s="102"/>
      <c r="AB109" s="102"/>
      <c r="AC109" s="102"/>
      <c r="AD109" s="102"/>
      <c r="AE109" s="102"/>
      <c r="AF109" s="102"/>
      <c r="AG109" s="102"/>
      <c r="AH109" s="102"/>
      <c r="AI109" s="102"/>
      <c r="AJ109" s="102"/>
      <c r="AK109" s="102"/>
      <c r="AL109" s="102"/>
      <c r="AM109" s="102"/>
      <c r="AN109" s="102"/>
      <c r="AO109" s="102"/>
    </row>
    <row r="110" spans="1:41">
      <c r="A110" t="s">
        <v>2853</v>
      </c>
      <c r="B110">
        <v>7.2219797000000002E-2</v>
      </c>
      <c r="C110">
        <v>0.12438019</v>
      </c>
      <c r="D110">
        <v>0.18751016000000001</v>
      </c>
      <c r="E110">
        <v>8.7360389999999996E-2</v>
      </c>
      <c r="F110">
        <v>2.2958820000000001E-2</v>
      </c>
      <c r="G110">
        <v>0.112643882</v>
      </c>
      <c r="H110">
        <v>1.7869639999999999E-2</v>
      </c>
      <c r="I110">
        <v>0.18571040999999999</v>
      </c>
      <c r="J110">
        <v>6.2790830000000006E-2</v>
      </c>
      <c r="K110" s="83">
        <v>5.9323371999999999E-2</v>
      </c>
      <c r="L110" s="83">
        <v>0.1198714</v>
      </c>
      <c r="M110" s="83">
        <v>5.8111990000000002E-2</v>
      </c>
      <c r="N110" s="83">
        <v>0.10288940000000001</v>
      </c>
      <c r="O110" s="83">
        <v>0.13914389999999999</v>
      </c>
      <c r="P110">
        <v>5.740485E-2</v>
      </c>
    </row>
    <row r="111" spans="1:41">
      <c r="A111" t="s">
        <v>2897</v>
      </c>
      <c r="B111">
        <v>8.7819530000000003E-3</v>
      </c>
      <c r="C111">
        <v>5.4557149999999999E-2</v>
      </c>
      <c r="D111">
        <v>4.0105689999999999E-2</v>
      </c>
      <c r="E111">
        <v>3.1112879999999999E-2</v>
      </c>
      <c r="F111">
        <v>3.1993489999999999E-2</v>
      </c>
      <c r="G111">
        <v>3.2783014999999999E-2</v>
      </c>
      <c r="H111">
        <v>1.8832129999999999E-2</v>
      </c>
      <c r="I111">
        <v>2.111385E-2</v>
      </c>
      <c r="J111">
        <v>2.2707519999999998E-2</v>
      </c>
      <c r="K111" s="83">
        <v>3.6058510000000002E-3</v>
      </c>
      <c r="L111">
        <v>3.4156069999999997E-2</v>
      </c>
      <c r="M111" s="83">
        <v>2.340478E-2</v>
      </c>
      <c r="N111" s="83">
        <v>3.2391999999999997E-2</v>
      </c>
      <c r="O111" s="83">
        <v>2.4215400000000002E-2</v>
      </c>
      <c r="P111">
        <v>1.8943850000000002E-2</v>
      </c>
    </row>
    <row r="112" spans="1:41">
      <c r="A112" t="s">
        <v>2898</v>
      </c>
      <c r="B112">
        <v>0.11566143</v>
      </c>
      <c r="C112">
        <v>0.15251215000000001</v>
      </c>
      <c r="D112">
        <v>0.12255267</v>
      </c>
      <c r="E112">
        <v>0.16583572999999999</v>
      </c>
      <c r="F112">
        <v>3.6160089999999999E-2</v>
      </c>
      <c r="G112">
        <v>5.7546910000000001E-3</v>
      </c>
      <c r="H112">
        <v>4.3939619999999999E-2</v>
      </c>
      <c r="I112">
        <v>3.4065890000000001E-2</v>
      </c>
      <c r="J112" s="112">
        <v>5.3513869999999998E-2</v>
      </c>
      <c r="K112" s="83">
        <v>4.7232459999999997E-2</v>
      </c>
      <c r="L112" s="83">
        <v>0.13919239999999999</v>
      </c>
      <c r="M112" s="83">
        <v>5.9813789999999999E-2</v>
      </c>
      <c r="N112" s="83">
        <v>8.21688E-2</v>
      </c>
      <c r="O112" s="83">
        <v>6.2935329999999998E-2</v>
      </c>
      <c r="P112">
        <v>9.1647880000000001E-2</v>
      </c>
    </row>
    <row r="113" spans="1:41">
      <c r="A113" t="s">
        <v>2899</v>
      </c>
      <c r="B113">
        <v>6.2593669000000005E-2</v>
      </c>
      <c r="C113">
        <v>8.6926959999999998E-2</v>
      </c>
      <c r="D113">
        <v>6.6841020000000001E-2</v>
      </c>
      <c r="E113">
        <v>4.751449E-2</v>
      </c>
      <c r="F113">
        <v>1.2514580000000001E-2</v>
      </c>
      <c r="G113">
        <v>1.6148376999999998E-2</v>
      </c>
      <c r="H113">
        <v>1.329429E-2</v>
      </c>
      <c r="I113">
        <v>5.2303629999999997E-2</v>
      </c>
      <c r="J113">
        <v>3.2662749999999997E-2</v>
      </c>
      <c r="K113" s="83">
        <v>1.0500592E-2</v>
      </c>
      <c r="L113" s="83">
        <v>6.5905939999999996E-2</v>
      </c>
      <c r="M113" s="83">
        <v>2.8297920000000001E-2</v>
      </c>
      <c r="N113" s="83">
        <v>4.8843560000000001E-2</v>
      </c>
      <c r="O113" s="83">
        <v>3.8213400000000002E-2</v>
      </c>
      <c r="P113">
        <v>2.739805E-2</v>
      </c>
    </row>
    <row r="114" spans="1:41" s="107" customFormat="1">
      <c r="A114" s="105" t="s">
        <v>2863</v>
      </c>
      <c r="B114" s="73"/>
      <c r="C114" s="73"/>
      <c r="D114" s="106"/>
      <c r="E114" s="74"/>
      <c r="F114" s="73"/>
      <c r="G114" s="74"/>
      <c r="H114" s="73"/>
      <c r="I114" s="74"/>
      <c r="J114" s="73"/>
      <c r="K114" s="73"/>
      <c r="L114" s="73"/>
      <c r="M114" s="73"/>
      <c r="N114" s="74"/>
      <c r="O114" s="74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  <c r="AK114" s="73"/>
      <c r="AL114" s="73"/>
      <c r="AM114" s="73"/>
      <c r="AN114" s="73"/>
      <c r="AO114" s="73"/>
    </row>
    <row r="115" spans="1:41" s="100" customFormat="1">
      <c r="A115" s="107" t="s">
        <v>2795</v>
      </c>
      <c r="B115" s="107"/>
      <c r="C115" s="81" t="s">
        <v>2864</v>
      </c>
      <c r="D115" s="81" t="s">
        <v>2865</v>
      </c>
      <c r="E115" s="107" t="s">
        <v>2866</v>
      </c>
      <c r="F115" s="108" t="s">
        <v>2867</v>
      </c>
      <c r="H115" s="107"/>
      <c r="I115" s="108"/>
      <c r="J115" s="107"/>
      <c r="K115" s="107"/>
      <c r="L115" s="107"/>
      <c r="M115" s="107"/>
      <c r="N115" s="108"/>
      <c r="O115" s="108"/>
      <c r="P115" s="107"/>
      <c r="Q115" s="107"/>
      <c r="R115" s="107"/>
      <c r="S115" s="107"/>
      <c r="T115" s="107"/>
      <c r="U115" s="107"/>
      <c r="V115" s="107"/>
      <c r="W115" s="107"/>
      <c r="X115" s="107"/>
      <c r="Y115" s="107"/>
      <c r="Z115" s="107"/>
      <c r="AA115" s="107"/>
      <c r="AB115" s="107"/>
      <c r="AC115" s="107"/>
      <c r="AD115" s="107"/>
      <c r="AE115" s="107"/>
      <c r="AF115" s="107"/>
      <c r="AG115" s="107"/>
      <c r="AH115" s="107"/>
      <c r="AI115" s="107"/>
      <c r="AJ115" s="107"/>
      <c r="AK115" s="107"/>
      <c r="AL115" s="107"/>
      <c r="AM115" s="107"/>
      <c r="AN115" s="107"/>
      <c r="AO115" s="107"/>
    </row>
    <row r="116" spans="1:41">
      <c r="A116" s="82" t="s">
        <v>2307</v>
      </c>
      <c r="B116" s="83">
        <f>SUM('chr5'!C116:F116)</f>
        <v>28902</v>
      </c>
      <c r="C116">
        <v>15923</v>
      </c>
      <c r="D116">
        <v>4578</v>
      </c>
      <c r="E116">
        <v>3986</v>
      </c>
      <c r="F116">
        <v>4415</v>
      </c>
      <c r="H116" s="83"/>
      <c r="I116" s="85"/>
      <c r="N116" s="85"/>
      <c r="O116" s="85"/>
    </row>
    <row r="117" spans="1:41">
      <c r="A117" s="82" t="s">
        <v>2806</v>
      </c>
      <c r="B117">
        <v>1333</v>
      </c>
      <c r="C117">
        <v>667</v>
      </c>
      <c r="D117" s="83">
        <v>219</v>
      </c>
      <c r="E117" s="83">
        <v>178</v>
      </c>
      <c r="F117" s="83">
        <v>269</v>
      </c>
      <c r="H117" s="83"/>
      <c r="I117" s="85"/>
      <c r="N117" s="85"/>
      <c r="O117" s="85"/>
    </row>
    <row r="118" spans="1:41">
      <c r="A118" s="82" t="s">
        <v>2807</v>
      </c>
      <c r="B118">
        <v>17</v>
      </c>
      <c r="C118" s="83">
        <v>15</v>
      </c>
      <c r="D118" s="83">
        <v>0</v>
      </c>
      <c r="E118" s="83">
        <v>1</v>
      </c>
      <c r="F118" s="83">
        <v>1</v>
      </c>
      <c r="H118" s="83"/>
      <c r="I118" s="85"/>
      <c r="N118" s="85"/>
      <c r="O118" s="85"/>
    </row>
    <row r="119" spans="1:41">
      <c r="A119" s="82" t="s">
        <v>2808</v>
      </c>
      <c r="B119">
        <v>2.064368</v>
      </c>
      <c r="C119" s="83">
        <v>1.814346</v>
      </c>
      <c r="D119" s="83">
        <v>2.5322580000000001</v>
      </c>
      <c r="E119">
        <v>2.56</v>
      </c>
      <c r="F119" s="83">
        <v>2.127907</v>
      </c>
      <c r="H119" s="83"/>
      <c r="I119" s="85"/>
      <c r="N119" s="85"/>
      <c r="O119" s="85"/>
    </row>
    <row r="120" spans="1:41" s="151" customFormat="1">
      <c r="A120" s="15" t="s">
        <v>2809</v>
      </c>
      <c r="B120" s="151">
        <v>386</v>
      </c>
      <c r="C120" s="83">
        <v>174</v>
      </c>
      <c r="D120" s="83">
        <v>34</v>
      </c>
      <c r="E120" s="83">
        <v>65</v>
      </c>
      <c r="F120" s="83">
        <v>113</v>
      </c>
      <c r="H120" s="83"/>
      <c r="I120" s="85"/>
      <c r="N120" s="85"/>
      <c r="O120" s="85"/>
    </row>
    <row r="121" spans="1:41">
      <c r="A121" s="15" t="s">
        <v>2810</v>
      </c>
      <c r="B121">
        <v>1.3355479999999999E-2</v>
      </c>
      <c r="C121" s="83">
        <v>1.0927589999999999E-2</v>
      </c>
      <c r="D121" s="83">
        <v>7.4268240000000003E-3</v>
      </c>
      <c r="E121" s="83">
        <v>1.630707E-2</v>
      </c>
      <c r="F121" s="83">
        <v>2.5594559999999999E-2</v>
      </c>
      <c r="H121" s="83"/>
      <c r="I121" s="85"/>
      <c r="N121" s="85"/>
      <c r="O121" s="85"/>
    </row>
    <row r="122" spans="1:41" s="148" customFormat="1">
      <c r="A122" s="137" t="s">
        <v>2811</v>
      </c>
      <c r="B122" s="137"/>
      <c r="C122" s="127" t="s">
        <v>2864</v>
      </c>
      <c r="D122" s="127" t="s">
        <v>2865</v>
      </c>
      <c r="E122" s="137" t="s">
        <v>2866</v>
      </c>
      <c r="F122" s="138" t="s">
        <v>2867</v>
      </c>
      <c r="H122" s="137"/>
      <c r="I122" s="138"/>
      <c r="J122" s="137"/>
      <c r="K122" s="137"/>
      <c r="L122" s="137"/>
      <c r="M122" s="137"/>
      <c r="N122" s="138"/>
      <c r="O122" s="138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  <c r="AA122" s="137"/>
      <c r="AB122" s="137"/>
      <c r="AC122" s="137"/>
      <c r="AD122" s="137"/>
      <c r="AE122" s="137"/>
      <c r="AF122" s="137"/>
      <c r="AG122" s="137"/>
      <c r="AH122" s="137"/>
      <c r="AI122" s="137"/>
      <c r="AJ122" s="137"/>
      <c r="AK122" s="137"/>
      <c r="AL122" s="137"/>
      <c r="AM122" s="137"/>
      <c r="AN122" s="137"/>
      <c r="AO122" s="137"/>
    </row>
    <row r="123" spans="1:41">
      <c r="A123" s="82" t="s">
        <v>2806</v>
      </c>
      <c r="B123" s="83">
        <v>912</v>
      </c>
      <c r="C123" s="83">
        <v>446</v>
      </c>
      <c r="D123" s="83">
        <v>137</v>
      </c>
      <c r="E123" s="83">
        <v>120</v>
      </c>
      <c r="F123" s="83">
        <v>209</v>
      </c>
      <c r="H123" s="83"/>
      <c r="I123" s="85"/>
      <c r="N123" s="85"/>
      <c r="O123" s="85"/>
    </row>
    <row r="124" spans="1:41">
      <c r="A124" s="82" t="s">
        <v>2807</v>
      </c>
      <c r="B124" s="83">
        <v>9</v>
      </c>
      <c r="C124" s="83">
        <v>9</v>
      </c>
      <c r="D124" s="83">
        <v>0</v>
      </c>
      <c r="E124" s="83">
        <v>0</v>
      </c>
      <c r="F124" s="83">
        <v>0</v>
      </c>
      <c r="H124" s="83"/>
      <c r="I124" s="85"/>
      <c r="N124" s="85"/>
      <c r="O124" s="85"/>
    </row>
    <row r="125" spans="1:41">
      <c r="A125" s="82" t="s">
        <v>2808</v>
      </c>
      <c r="B125" s="83">
        <v>2.060403</v>
      </c>
      <c r="C125" s="83">
        <v>1.8589739999999999</v>
      </c>
      <c r="D125" s="83">
        <v>2.7027030000000001</v>
      </c>
      <c r="E125" s="83">
        <v>2.6363639999999999</v>
      </c>
      <c r="F125" s="83">
        <v>1.9027780000000001</v>
      </c>
      <c r="H125" s="83"/>
      <c r="I125" s="85"/>
      <c r="N125" s="85"/>
      <c r="O125" s="85"/>
    </row>
    <row r="126" spans="1:41" s="151" customFormat="1">
      <c r="A126" s="15" t="s">
        <v>2809</v>
      </c>
      <c r="B126" s="83">
        <v>405</v>
      </c>
      <c r="C126" s="83">
        <v>187</v>
      </c>
      <c r="D126" s="83">
        <v>34</v>
      </c>
      <c r="E126" s="83">
        <v>67</v>
      </c>
      <c r="F126" s="83">
        <v>117</v>
      </c>
      <c r="H126" s="83"/>
      <c r="I126" s="85"/>
      <c r="N126" s="85"/>
      <c r="O126" s="85"/>
    </row>
    <row r="127" spans="1:41" s="151" customFormat="1">
      <c r="A127" s="15" t="s">
        <v>2810</v>
      </c>
      <c r="B127" s="83">
        <v>1.401287E-2</v>
      </c>
      <c r="C127" s="83">
        <v>1.1744020000000001E-2</v>
      </c>
      <c r="D127" s="83">
        <v>7.4268240000000003E-3</v>
      </c>
      <c r="E127" s="83">
        <v>1.680883E-2</v>
      </c>
      <c r="F127" s="83">
        <v>2.6500570000000001E-2</v>
      </c>
      <c r="H127" s="83"/>
      <c r="I127" s="85"/>
      <c r="N127" s="85"/>
      <c r="O127" s="85"/>
    </row>
    <row r="128" spans="1:41" s="148" customFormat="1">
      <c r="A128" s="137" t="s">
        <v>2812</v>
      </c>
      <c r="B128" s="137"/>
      <c r="C128" s="127" t="s">
        <v>2864</v>
      </c>
      <c r="D128" s="127" t="s">
        <v>2865</v>
      </c>
      <c r="E128" s="137" t="s">
        <v>2866</v>
      </c>
      <c r="F128" s="138" t="s">
        <v>2867</v>
      </c>
      <c r="H128" s="137"/>
      <c r="I128" s="138"/>
      <c r="J128" s="137"/>
      <c r="K128" s="137"/>
      <c r="L128" s="137"/>
      <c r="M128" s="137"/>
      <c r="N128" s="138"/>
      <c r="O128" s="138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  <c r="AA128" s="137"/>
      <c r="AB128" s="137"/>
      <c r="AC128" s="137"/>
      <c r="AD128" s="137"/>
      <c r="AE128" s="137"/>
      <c r="AF128" s="137"/>
      <c r="AG128" s="137"/>
      <c r="AH128" s="137"/>
      <c r="AI128" s="137"/>
      <c r="AJ128" s="137"/>
      <c r="AK128" s="137"/>
      <c r="AL128" s="137"/>
      <c r="AM128" s="137"/>
      <c r="AN128" s="137"/>
      <c r="AO128" s="137"/>
    </row>
    <row r="129" spans="1:41">
      <c r="A129" s="82" t="s">
        <v>2806</v>
      </c>
      <c r="B129" s="83">
        <v>760</v>
      </c>
      <c r="C129" s="83">
        <v>377</v>
      </c>
      <c r="D129" s="83">
        <v>105</v>
      </c>
      <c r="E129" s="83">
        <v>93</v>
      </c>
      <c r="F129" s="83">
        <v>185</v>
      </c>
      <c r="H129" s="83"/>
      <c r="I129" s="85"/>
      <c r="N129" s="85"/>
      <c r="O129" s="85"/>
    </row>
    <row r="130" spans="1:41">
      <c r="A130" s="82" t="s">
        <v>2807</v>
      </c>
      <c r="B130" s="83">
        <v>7</v>
      </c>
      <c r="C130" s="83">
        <v>7</v>
      </c>
      <c r="D130" s="83">
        <v>0</v>
      </c>
      <c r="E130" s="83">
        <v>0</v>
      </c>
      <c r="F130" s="83">
        <v>0</v>
      </c>
      <c r="H130" s="83"/>
      <c r="I130" s="85"/>
      <c r="N130" s="85"/>
      <c r="O130" s="85"/>
    </row>
    <row r="131" spans="1:41">
      <c r="A131" s="82" t="s">
        <v>2808</v>
      </c>
      <c r="B131" s="83">
        <v>1.900763</v>
      </c>
      <c r="C131" s="83">
        <v>1.6363639999999999</v>
      </c>
      <c r="D131" s="83">
        <v>2.8888889999999998</v>
      </c>
      <c r="E131" s="83">
        <v>2.4444439999999998</v>
      </c>
      <c r="F131" s="83">
        <v>1.8461540000000001</v>
      </c>
      <c r="H131" s="83"/>
      <c r="I131" s="85"/>
      <c r="N131" s="85"/>
      <c r="O131" s="85"/>
    </row>
    <row r="132" spans="1:41" s="151" customFormat="1">
      <c r="A132" s="15" t="s">
        <v>2809</v>
      </c>
      <c r="B132" s="83">
        <v>407</v>
      </c>
      <c r="C132" s="83">
        <v>190</v>
      </c>
      <c r="D132" s="83">
        <v>34</v>
      </c>
      <c r="E132" s="83">
        <v>67</v>
      </c>
      <c r="F132" s="83">
        <v>116</v>
      </c>
      <c r="H132" s="83"/>
      <c r="I132" s="85"/>
      <c r="N132" s="85"/>
      <c r="O132" s="85"/>
    </row>
    <row r="133" spans="1:41">
      <c r="A133" s="15" t="s">
        <v>2810</v>
      </c>
      <c r="B133" s="83">
        <v>1.408207E-2</v>
      </c>
      <c r="C133" s="83">
        <v>1.1932419999999999E-2</v>
      </c>
      <c r="D133" s="151">
        <v>7.4268240000000003E-3</v>
      </c>
      <c r="E133" s="83">
        <v>1.680883E-2</v>
      </c>
      <c r="F133" s="83">
        <v>2.627407E-2</v>
      </c>
      <c r="I133" s="85"/>
      <c r="N133" s="85"/>
      <c r="O133" s="85"/>
    </row>
    <row r="134" spans="1:41" s="148" customFormat="1">
      <c r="A134" s="137" t="s">
        <v>2813</v>
      </c>
      <c r="B134" s="137"/>
      <c r="C134" s="127" t="s">
        <v>2864</v>
      </c>
      <c r="D134" s="127" t="s">
        <v>2865</v>
      </c>
      <c r="E134" s="137" t="s">
        <v>2866</v>
      </c>
      <c r="F134" s="138" t="s">
        <v>2867</v>
      </c>
      <c r="H134" s="137"/>
      <c r="I134" s="138"/>
      <c r="J134" s="137"/>
      <c r="K134" s="137"/>
      <c r="L134" s="137"/>
      <c r="M134" s="137"/>
      <c r="N134" s="138"/>
      <c r="O134" s="138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  <c r="AA134" s="137"/>
      <c r="AB134" s="137"/>
      <c r="AC134" s="137"/>
      <c r="AD134" s="137"/>
      <c r="AE134" s="137"/>
      <c r="AF134" s="137"/>
      <c r="AG134" s="137"/>
      <c r="AH134" s="137"/>
      <c r="AI134" s="137"/>
      <c r="AJ134" s="137"/>
      <c r="AK134" s="137"/>
      <c r="AL134" s="137"/>
      <c r="AM134" s="137"/>
      <c r="AN134" s="137"/>
      <c r="AO134" s="137"/>
    </row>
    <row r="135" spans="1:41">
      <c r="A135" s="82" t="s">
        <v>2806</v>
      </c>
      <c r="B135" s="83">
        <v>814</v>
      </c>
      <c r="C135" s="83">
        <v>386</v>
      </c>
      <c r="D135" s="83">
        <v>124</v>
      </c>
      <c r="E135" s="83">
        <v>115</v>
      </c>
      <c r="F135" s="83">
        <v>189</v>
      </c>
      <c r="H135" s="83"/>
      <c r="I135" s="85"/>
      <c r="N135" s="85"/>
      <c r="O135" s="85"/>
    </row>
    <row r="136" spans="1:41">
      <c r="A136" s="82" t="s">
        <v>2807</v>
      </c>
      <c r="B136" s="83">
        <v>5</v>
      </c>
      <c r="C136" s="83">
        <v>4</v>
      </c>
      <c r="D136" s="83">
        <v>0</v>
      </c>
      <c r="E136" s="83">
        <v>1</v>
      </c>
      <c r="F136" s="83">
        <v>0</v>
      </c>
      <c r="H136" s="83"/>
      <c r="I136" s="85"/>
      <c r="N136" s="85"/>
      <c r="O136" s="85"/>
    </row>
    <row r="137" spans="1:41">
      <c r="A137" s="82" t="s">
        <v>2808</v>
      </c>
      <c r="B137" s="83">
        <v>1.96</v>
      </c>
      <c r="C137" s="83">
        <v>1.699301</v>
      </c>
      <c r="D137" s="83">
        <v>2.875</v>
      </c>
      <c r="E137" s="83">
        <v>2.1944439999999998</v>
      </c>
      <c r="F137" s="83">
        <v>1.953125</v>
      </c>
      <c r="H137" s="83"/>
      <c r="I137" s="85"/>
      <c r="N137" s="85"/>
      <c r="O137" s="85"/>
    </row>
    <row r="138" spans="1:41" s="151" customFormat="1">
      <c r="A138" s="15" t="s">
        <v>2809</v>
      </c>
      <c r="B138" s="151">
        <v>411</v>
      </c>
      <c r="C138" s="83">
        <v>193</v>
      </c>
      <c r="D138" s="83">
        <v>34</v>
      </c>
      <c r="E138" s="83">
        <v>66</v>
      </c>
      <c r="F138" s="83">
        <v>118</v>
      </c>
      <c r="H138" s="83"/>
      <c r="I138" s="85"/>
      <c r="N138" s="85"/>
      <c r="O138" s="85"/>
    </row>
    <row r="139" spans="1:41">
      <c r="A139" s="15" t="s">
        <v>2810</v>
      </c>
      <c r="B139">
        <v>1.4220470000000001E-2</v>
      </c>
      <c r="C139" s="83">
        <v>1.2120830000000001E-2</v>
      </c>
      <c r="D139" s="83">
        <v>7.4268240000000003E-3</v>
      </c>
      <c r="E139" s="83">
        <v>1.6557949999999998E-2</v>
      </c>
      <c r="F139" s="83">
        <v>2.6727069999999999E-2</v>
      </c>
      <c r="I139" s="85"/>
      <c r="N139" s="85"/>
      <c r="O139" s="85"/>
    </row>
    <row r="140" spans="1:41" s="148" customFormat="1">
      <c r="A140" s="137" t="s">
        <v>2814</v>
      </c>
      <c r="B140" s="137"/>
      <c r="C140" s="127" t="s">
        <v>2864</v>
      </c>
      <c r="D140" s="127" t="s">
        <v>2865</v>
      </c>
      <c r="E140" s="137" t="s">
        <v>2866</v>
      </c>
      <c r="F140" s="138" t="s">
        <v>2867</v>
      </c>
      <c r="H140" s="137"/>
      <c r="I140" s="138"/>
      <c r="J140" s="137"/>
      <c r="K140" s="137"/>
      <c r="L140" s="137"/>
      <c r="M140" s="137"/>
      <c r="N140" s="138"/>
      <c r="O140" s="138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  <c r="AA140" s="137"/>
      <c r="AB140" s="137"/>
      <c r="AC140" s="137"/>
      <c r="AD140" s="137"/>
      <c r="AE140" s="137"/>
      <c r="AF140" s="137"/>
      <c r="AG140" s="137"/>
      <c r="AH140" s="137"/>
      <c r="AI140" s="137"/>
      <c r="AJ140" s="137"/>
      <c r="AK140" s="137"/>
      <c r="AL140" s="137"/>
      <c r="AM140" s="137"/>
      <c r="AN140" s="137"/>
      <c r="AO140" s="137"/>
    </row>
    <row r="141" spans="1:41">
      <c r="A141" s="82" t="s">
        <v>2806</v>
      </c>
      <c r="B141" s="83">
        <v>729</v>
      </c>
      <c r="C141" s="83">
        <v>346</v>
      </c>
      <c r="D141" s="83">
        <v>115</v>
      </c>
      <c r="E141" s="83">
        <v>98</v>
      </c>
      <c r="F141" s="83">
        <v>170</v>
      </c>
      <c r="H141" s="83"/>
      <c r="I141" s="85"/>
      <c r="N141" s="85"/>
      <c r="O141" s="85"/>
    </row>
    <row r="142" spans="1:41">
      <c r="A142" s="82" t="s">
        <v>2807</v>
      </c>
      <c r="B142" s="83">
        <v>7</v>
      </c>
      <c r="C142" s="83">
        <v>7</v>
      </c>
      <c r="D142" s="83">
        <v>0</v>
      </c>
      <c r="E142" s="83">
        <v>0</v>
      </c>
      <c r="F142" s="83">
        <v>0</v>
      </c>
      <c r="H142" s="83"/>
      <c r="I142" s="85"/>
      <c r="N142" s="85"/>
      <c r="O142" s="85"/>
    </row>
    <row r="143" spans="1:41">
      <c r="A143" s="82" t="s">
        <v>2808</v>
      </c>
      <c r="B143" s="83">
        <v>1.870079</v>
      </c>
      <c r="C143" s="83">
        <v>1.4714290000000001</v>
      </c>
      <c r="D143" s="83">
        <v>2.9655170000000002</v>
      </c>
      <c r="E143" s="83">
        <v>2.5</v>
      </c>
      <c r="F143" s="83">
        <v>1.982456</v>
      </c>
      <c r="H143" s="83"/>
      <c r="I143" s="85"/>
      <c r="N143" s="85"/>
      <c r="O143" s="85"/>
    </row>
    <row r="144" spans="1:41" s="151" customFormat="1">
      <c r="A144" s="15" t="s">
        <v>2809</v>
      </c>
      <c r="B144" s="83">
        <v>411</v>
      </c>
      <c r="C144" s="83">
        <v>195</v>
      </c>
      <c r="D144" s="83">
        <v>34</v>
      </c>
      <c r="E144" s="83">
        <v>67</v>
      </c>
      <c r="F144" s="83">
        <v>115</v>
      </c>
      <c r="H144" s="83"/>
      <c r="I144" s="85"/>
      <c r="N144" s="85"/>
      <c r="O144" s="85"/>
    </row>
    <row r="145" spans="1:41">
      <c r="A145" s="15" t="s">
        <v>2810</v>
      </c>
      <c r="B145" s="83">
        <v>1.4220470000000001E-2</v>
      </c>
      <c r="C145" s="83">
        <v>1.2246440000000001E-2</v>
      </c>
      <c r="D145" s="83">
        <v>7.4268240000000003E-3</v>
      </c>
      <c r="E145" s="83">
        <v>1.680883E-2</v>
      </c>
      <c r="F145" s="83">
        <v>2.6047569999999999E-2</v>
      </c>
      <c r="I145" s="85"/>
      <c r="N145" s="85"/>
      <c r="O145" s="85"/>
    </row>
    <row r="146" spans="1:41" s="148" customFormat="1">
      <c r="A146" s="137" t="s">
        <v>2815</v>
      </c>
      <c r="B146" s="137"/>
      <c r="C146" s="127" t="s">
        <v>2864</v>
      </c>
      <c r="D146" s="127" t="s">
        <v>2865</v>
      </c>
      <c r="E146" s="137" t="s">
        <v>2866</v>
      </c>
      <c r="F146" s="138" t="s">
        <v>2867</v>
      </c>
      <c r="H146" s="137"/>
      <c r="I146" s="138"/>
      <c r="J146" s="137"/>
      <c r="K146" s="137"/>
      <c r="L146" s="137"/>
      <c r="M146" s="137"/>
      <c r="N146" s="138"/>
      <c r="O146" s="138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  <c r="AA146" s="137"/>
      <c r="AB146" s="137"/>
      <c r="AC146" s="137"/>
      <c r="AD146" s="137"/>
      <c r="AE146" s="137"/>
      <c r="AF146" s="137"/>
      <c r="AG146" s="137"/>
      <c r="AH146" s="137"/>
      <c r="AI146" s="137"/>
      <c r="AJ146" s="137"/>
      <c r="AK146" s="137"/>
      <c r="AL146" s="137"/>
      <c r="AM146" s="137"/>
      <c r="AN146" s="137"/>
      <c r="AO146" s="137"/>
    </row>
    <row r="147" spans="1:41">
      <c r="A147" s="82" t="s">
        <v>2806</v>
      </c>
      <c r="B147" s="83">
        <v>750</v>
      </c>
      <c r="C147" s="83">
        <v>366</v>
      </c>
      <c r="D147" s="83">
        <v>111</v>
      </c>
      <c r="E147" s="83">
        <v>94</v>
      </c>
      <c r="F147">
        <v>179</v>
      </c>
      <c r="H147" s="83"/>
      <c r="I147" s="85"/>
      <c r="N147" s="85"/>
      <c r="O147" s="85"/>
    </row>
    <row r="148" spans="1:41">
      <c r="A148" s="82" t="s">
        <v>2807</v>
      </c>
      <c r="B148" s="83">
        <v>6</v>
      </c>
      <c r="C148" s="83">
        <v>5</v>
      </c>
      <c r="D148" s="83">
        <v>0</v>
      </c>
      <c r="E148" s="83">
        <v>0</v>
      </c>
      <c r="F148" s="83">
        <v>1</v>
      </c>
      <c r="H148" s="83"/>
      <c r="I148" s="85"/>
      <c r="N148" s="85"/>
      <c r="O148" s="85"/>
    </row>
    <row r="149" spans="1:41">
      <c r="A149" s="82" t="s">
        <v>2808</v>
      </c>
      <c r="B149" s="83">
        <v>2.0120480000000001</v>
      </c>
      <c r="C149" s="83">
        <v>1.711111</v>
      </c>
      <c r="D149" s="83">
        <v>3.269231</v>
      </c>
      <c r="E149" s="83">
        <v>2.2413789999999998</v>
      </c>
      <c r="F149" s="83">
        <v>2.0338980000000002</v>
      </c>
      <c r="H149" s="83"/>
      <c r="I149" s="85"/>
      <c r="N149" s="85"/>
      <c r="O149" s="85"/>
    </row>
    <row r="150" spans="1:41" s="112" customFormat="1">
      <c r="A150" s="15" t="s">
        <v>2809</v>
      </c>
      <c r="B150" s="83">
        <v>408</v>
      </c>
      <c r="C150" s="83">
        <v>193</v>
      </c>
      <c r="D150" s="83">
        <v>35</v>
      </c>
      <c r="E150" s="83">
        <v>66</v>
      </c>
      <c r="F150" s="83">
        <v>114</v>
      </c>
      <c r="H150" s="83"/>
      <c r="I150" s="85"/>
      <c r="N150" s="85"/>
      <c r="O150" s="85"/>
    </row>
    <row r="151" spans="1:41">
      <c r="A151" s="15" t="s">
        <v>2810</v>
      </c>
      <c r="B151" s="83">
        <v>1.411667E-2</v>
      </c>
      <c r="C151" s="83">
        <v>1.2120830000000001E-2</v>
      </c>
      <c r="D151" s="83">
        <v>7.6452600000000001E-3</v>
      </c>
      <c r="E151" s="83">
        <v>1.6557949999999998E-2</v>
      </c>
      <c r="F151" s="83">
        <v>2.582106E-2</v>
      </c>
      <c r="I151" s="85"/>
      <c r="N151" s="85"/>
      <c r="O151" s="85"/>
    </row>
    <row r="152" spans="1:41" s="100" customFormat="1">
      <c r="A152" s="111" t="s">
        <v>2875</v>
      </c>
      <c r="D152" s="101" t="s">
        <v>4</v>
      </c>
      <c r="E152" s="101"/>
      <c r="F152" s="101" t="s">
        <v>9</v>
      </c>
      <c r="H152" s="101" t="s">
        <v>15</v>
      </c>
      <c r="I152" s="101"/>
      <c r="J152" s="101" t="s">
        <v>12</v>
      </c>
      <c r="K152" s="101"/>
      <c r="L152" s="101" t="s">
        <v>1010</v>
      </c>
      <c r="N152" s="101"/>
      <c r="O152" s="101"/>
    </row>
    <row r="153" spans="1:41">
      <c r="A153" s="93" t="s">
        <v>2876</v>
      </c>
      <c r="B153" s="83">
        <v>44.022440000000003</v>
      </c>
      <c r="D153" s="229">
        <v>46.44641</v>
      </c>
      <c r="F153">
        <v>42.570320000000002</v>
      </c>
      <c r="G153" s="93"/>
      <c r="H153">
        <v>37.966540000000002</v>
      </c>
      <c r="J153" s="229">
        <v>43.048760000000001</v>
      </c>
      <c r="L153">
        <v>43.961109999999998</v>
      </c>
      <c r="M153" s="93"/>
      <c r="P153" s="93"/>
    </row>
    <row r="154" spans="1:41">
      <c r="A154" s="93" t="s">
        <v>2877</v>
      </c>
      <c r="B154">
        <v>1.0003869999999999</v>
      </c>
      <c r="D154" s="229">
        <v>1.0033510000000001</v>
      </c>
      <c r="F154">
        <v>1.005244</v>
      </c>
      <c r="G154" s="93"/>
      <c r="H154">
        <v>1.0014460000000001</v>
      </c>
      <c r="J154" s="229">
        <v>1.0029870000000001</v>
      </c>
      <c r="L154">
        <v>1.004014</v>
      </c>
      <c r="M154" s="93"/>
      <c r="P154" s="93"/>
    </row>
    <row r="155" spans="1:41">
      <c r="A155" s="93" t="s">
        <v>2309</v>
      </c>
      <c r="B155">
        <v>44.407089999999997</v>
      </c>
      <c r="C155">
        <f>B155/B3</f>
        <v>1.4698493975903613E-3</v>
      </c>
      <c r="D155" s="229">
        <v>47.978670000000001</v>
      </c>
      <c r="E155">
        <f>D155/B3</f>
        <v>1.5880666622534092E-3</v>
      </c>
      <c r="F155">
        <v>45.349899999999998</v>
      </c>
      <c r="G155" s="229">
        <f>F155/B3</f>
        <v>1.5010558718390043E-3</v>
      </c>
      <c r="H155">
        <v>39.724960000000003</v>
      </c>
      <c r="I155" s="230">
        <f>H155/B3</f>
        <v>1.3148735601747651E-3</v>
      </c>
      <c r="J155" s="229">
        <v>44.8705</v>
      </c>
      <c r="K155">
        <f>J155/B3</f>
        <v>1.4851880047663181E-3</v>
      </c>
      <c r="L155">
        <v>46.193919999999999</v>
      </c>
      <c r="M155" s="229">
        <f>L155/B3</f>
        <v>1.5289924533298026E-3</v>
      </c>
      <c r="P155" s="93"/>
    </row>
    <row r="156" spans="1:41">
      <c r="A156" s="93" t="s">
        <v>2845</v>
      </c>
      <c r="B156">
        <v>1.5116000000000001E-3</v>
      </c>
      <c r="D156" s="229">
        <v>1.5578E-3</v>
      </c>
      <c r="F156">
        <v>1.3822000000000001E-3</v>
      </c>
      <c r="G156" s="93"/>
      <c r="H156">
        <v>1.2558000000000001E-3</v>
      </c>
      <c r="J156" s="229">
        <v>1.4304999999999999E-3</v>
      </c>
      <c r="L156">
        <v>1.4486E-3</v>
      </c>
      <c r="M156" s="93"/>
      <c r="P156" s="93"/>
    </row>
    <row r="157" spans="1:41" s="81" customFormat="1">
      <c r="A157" s="79" t="s">
        <v>2878</v>
      </c>
      <c r="D157" s="101" t="s">
        <v>4</v>
      </c>
      <c r="E157" s="101"/>
      <c r="F157" s="101" t="s">
        <v>9</v>
      </c>
      <c r="G157" s="100"/>
      <c r="H157" s="101" t="s">
        <v>15</v>
      </c>
      <c r="I157" s="101"/>
      <c r="J157" s="101" t="s">
        <v>12</v>
      </c>
      <c r="K157" s="101"/>
      <c r="L157" s="101" t="s">
        <v>1010</v>
      </c>
      <c r="M157" s="100"/>
      <c r="N157" s="101"/>
      <c r="O157" s="101"/>
      <c r="P157" s="100"/>
    </row>
    <row r="158" spans="1:41">
      <c r="A158" s="15" t="s">
        <v>2818</v>
      </c>
      <c r="B158" s="83">
        <v>-1.8842239999999999</v>
      </c>
      <c r="C158" s="85"/>
      <c r="D158" s="15">
        <v>-1.7023189999999999</v>
      </c>
      <c r="E158" s="85"/>
      <c r="F158">
        <v>-1.744294</v>
      </c>
      <c r="G158" s="15"/>
      <c r="H158" s="83">
        <v>-1.839278</v>
      </c>
      <c r="I158" s="85"/>
      <c r="J158" s="233">
        <v>-1.5653060000000001</v>
      </c>
      <c r="L158">
        <v>-1.6148210000000001</v>
      </c>
      <c r="M158" s="15"/>
      <c r="N158" s="85"/>
      <c r="O158" s="85"/>
      <c r="P158" s="15"/>
    </row>
    <row r="159" spans="1:41">
      <c r="A159" s="15" t="s">
        <v>2829</v>
      </c>
      <c r="B159" s="83">
        <v>1238</v>
      </c>
      <c r="C159" s="113"/>
      <c r="D159" s="15">
        <v>853</v>
      </c>
      <c r="E159" s="85"/>
      <c r="F159">
        <v>717</v>
      </c>
      <c r="G159" s="15"/>
      <c r="H159" s="83">
        <v>765</v>
      </c>
      <c r="I159" s="85"/>
      <c r="J159" s="233">
        <v>690</v>
      </c>
      <c r="L159">
        <v>702</v>
      </c>
      <c r="M159" s="15"/>
      <c r="N159" s="85"/>
      <c r="O159" s="85"/>
      <c r="P159" s="15"/>
    </row>
    <row r="160" spans="1:41">
      <c r="A160" s="83" t="s">
        <v>2822</v>
      </c>
      <c r="B160" s="83">
        <v>1.77176E-2</v>
      </c>
      <c r="C160" s="113"/>
      <c r="D160" s="15">
        <v>2.7099729999999999E-2</v>
      </c>
      <c r="E160" s="85"/>
      <c r="F160">
        <v>2.9494530000000001E-2</v>
      </c>
      <c r="G160" s="15"/>
      <c r="H160">
        <v>2.4642899999999999E-2</v>
      </c>
      <c r="I160" s="85"/>
      <c r="J160" s="233">
        <v>3.1055699999999999E-2</v>
      </c>
      <c r="L160">
        <v>3.1156110000000001E-2</v>
      </c>
      <c r="M160" s="15"/>
      <c r="N160" s="85"/>
      <c r="O160" s="85"/>
      <c r="P160" s="15"/>
    </row>
    <row r="161" spans="1:41">
      <c r="A161" s="15" t="s">
        <v>2830</v>
      </c>
      <c r="B161" s="83">
        <v>-4.4083160000000001</v>
      </c>
      <c r="C161" s="113"/>
      <c r="D161" s="15">
        <v>-1.336246</v>
      </c>
      <c r="E161" s="85"/>
      <c r="F161">
        <v>-0.82822870000000004</v>
      </c>
      <c r="G161" s="15"/>
      <c r="H161">
        <v>-1.6883250000000001</v>
      </c>
      <c r="I161" s="85"/>
      <c r="J161" s="233">
        <v>-1.0387040000000001</v>
      </c>
      <c r="L161">
        <v>-0.80304019999999998</v>
      </c>
      <c r="M161" s="15"/>
      <c r="N161" s="85"/>
      <c r="O161" s="85"/>
      <c r="P161" s="15"/>
    </row>
    <row r="162" spans="1:41">
      <c r="A162" s="15" t="s">
        <v>2831</v>
      </c>
      <c r="B162" s="83">
        <v>-8.4244230000000009</v>
      </c>
      <c r="C162" s="113"/>
      <c r="D162" s="15">
        <v>-0.30978830000000002</v>
      </c>
      <c r="E162" s="85"/>
      <c r="F162">
        <v>0.76712170000000002</v>
      </c>
      <c r="G162" s="15"/>
      <c r="H162">
        <v>-0.91195340000000003</v>
      </c>
      <c r="I162" s="85"/>
      <c r="J162" s="233">
        <v>0.1225714</v>
      </c>
      <c r="L162">
        <v>0.68531679999999995</v>
      </c>
      <c r="M162" s="15"/>
      <c r="N162" s="85"/>
      <c r="O162" s="85"/>
      <c r="P162" s="15"/>
    </row>
    <row r="163" spans="1:41">
      <c r="A163" s="83" t="s">
        <v>2832</v>
      </c>
      <c r="B163" s="83">
        <v>44.022440000000003</v>
      </c>
      <c r="C163" s="113">
        <f>B163/B3</f>
        <v>1.4571177015755331E-3</v>
      </c>
      <c r="D163" s="15">
        <v>46.44641</v>
      </c>
      <c r="E163" s="85">
        <f>D16/B3</f>
        <v>1.0327022375215147E-2</v>
      </c>
      <c r="F163">
        <v>42.570320000000002</v>
      </c>
      <c r="G163" s="15">
        <f>F163/B3</f>
        <v>1.4090533562822721E-3</v>
      </c>
      <c r="H163">
        <v>37.966540000000002</v>
      </c>
      <c r="I163" s="85">
        <f>H163/B3</f>
        <v>1.2566708592612209E-3</v>
      </c>
      <c r="J163" s="233">
        <v>43.048760000000001</v>
      </c>
      <c r="K163">
        <f>J163/B3</f>
        <v>1.4248894479014962E-3</v>
      </c>
      <c r="L163">
        <v>43.961109999999998</v>
      </c>
      <c r="M163" s="15">
        <f>L163/B3</f>
        <v>1.455087713491328E-3</v>
      </c>
      <c r="N163" s="85"/>
      <c r="O163" s="85"/>
      <c r="P163" s="15"/>
    </row>
    <row r="164" spans="1:41">
      <c r="A164" s="83" t="s">
        <v>2833</v>
      </c>
      <c r="B164" s="83">
        <v>148.2062</v>
      </c>
      <c r="C164" s="113">
        <f>B164/B3</f>
        <v>4.9055408446974707E-3</v>
      </c>
      <c r="D164" s="83">
        <v>119.5377</v>
      </c>
      <c r="E164" s="85">
        <f>D164/B3</f>
        <v>3.9566298159671651E-3</v>
      </c>
      <c r="F164">
        <v>108.08580000000001</v>
      </c>
      <c r="G164" s="83">
        <f>F164/B3</f>
        <v>3.5775784456507352E-3</v>
      </c>
      <c r="H164">
        <v>108.64449999999999</v>
      </c>
      <c r="I164" s="85">
        <f>H164/B3</f>
        <v>3.5960710975771215E-3</v>
      </c>
      <c r="J164" s="234">
        <v>97.666870000000003</v>
      </c>
      <c r="K164">
        <f>J164/B3</f>
        <v>3.2327177942539391E-3</v>
      </c>
      <c r="L164">
        <v>103.36239999999999</v>
      </c>
      <c r="M164" s="83">
        <f>L164/B3</f>
        <v>3.4212365947305706E-3</v>
      </c>
      <c r="N164" s="85"/>
      <c r="O164" s="85"/>
      <c r="P164" s="83"/>
    </row>
    <row r="165" spans="1:41">
      <c r="A165" s="46" t="s">
        <v>2834</v>
      </c>
      <c r="B165" s="150">
        <v>1.281972E-7</v>
      </c>
      <c r="C165" s="113"/>
      <c r="D165" s="150">
        <v>1.033992E-7</v>
      </c>
      <c r="E165" s="85"/>
      <c r="F165" s="114">
        <v>9.3493380000000004E-8</v>
      </c>
      <c r="G165" s="83"/>
      <c r="H165" s="114">
        <v>9.3976660000000006E-8</v>
      </c>
      <c r="I165" s="85"/>
      <c r="J165" s="234">
        <v>8.4481060000000006E-8</v>
      </c>
      <c r="L165" s="114">
        <v>8.9407629999999997E-8</v>
      </c>
      <c r="M165" s="83"/>
      <c r="N165" s="85"/>
      <c r="O165" s="85"/>
      <c r="P165" s="83"/>
    </row>
    <row r="166" spans="1:41">
      <c r="A166" s="46" t="s">
        <v>2828</v>
      </c>
      <c r="B166" s="83"/>
      <c r="C166" s="113"/>
      <c r="D166" s="83"/>
      <c r="E166" s="85"/>
      <c r="G166" s="83"/>
      <c r="I166" s="85"/>
      <c r="J166" s="83"/>
      <c r="M166" s="83"/>
      <c r="N166" s="85"/>
      <c r="O166" s="85"/>
      <c r="P166" s="83"/>
    </row>
    <row r="167" spans="1:41">
      <c r="A167" s="78" t="s">
        <v>2911</v>
      </c>
      <c r="B167" s="79"/>
      <c r="C167" s="92"/>
      <c r="D167" s="80"/>
      <c r="E167" s="79"/>
      <c r="F167" s="81"/>
      <c r="G167" s="79"/>
      <c r="H167" s="81"/>
      <c r="I167" s="79"/>
      <c r="J167" s="81"/>
      <c r="K167" s="81"/>
      <c r="L167" s="81"/>
      <c r="M167" s="81"/>
      <c r="N167" s="79"/>
      <c r="O167" s="79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81"/>
      <c r="AJ167" s="81"/>
      <c r="AK167" s="81"/>
      <c r="AL167" s="81"/>
      <c r="AM167" s="81"/>
      <c r="AN167" s="81"/>
      <c r="AO167" s="81"/>
    </row>
    <row r="168" spans="1:41">
      <c r="A168" t="s">
        <v>2881</v>
      </c>
      <c r="B168" s="85"/>
      <c r="C168" s="113"/>
      <c r="D168" s="93"/>
      <c r="E168" s="85"/>
      <c r="G168" s="85"/>
      <c r="I168" s="85"/>
      <c r="N168" s="85"/>
      <c r="O168" s="85"/>
    </row>
    <row r="169" spans="1:41">
      <c r="A169" t="s">
        <v>2883</v>
      </c>
      <c r="B169" s="85"/>
      <c r="C169" s="113"/>
      <c r="D169" s="93"/>
      <c r="F169" s="83"/>
      <c r="I169" s="83"/>
      <c r="L169" s="83"/>
      <c r="M169" s="83"/>
      <c r="N169" s="85"/>
      <c r="O169" s="85"/>
    </row>
    <row r="170" spans="1:41">
      <c r="B170" s="85"/>
      <c r="F170" s="83"/>
      <c r="G170" s="83"/>
      <c r="H170" s="83"/>
      <c r="I170" s="83"/>
      <c r="L170" s="83"/>
      <c r="M170" s="83"/>
    </row>
    <row r="171" spans="1:41">
      <c r="A171" t="s">
        <v>2884</v>
      </c>
      <c r="B171" s="85"/>
      <c r="F171" s="83"/>
      <c r="G171" s="83"/>
      <c r="H171" s="83"/>
      <c r="I171" s="83"/>
      <c r="L171" s="83"/>
      <c r="M171" s="83"/>
    </row>
    <row r="172" spans="1:41">
      <c r="A172" t="s">
        <v>2885</v>
      </c>
      <c r="B172" s="85"/>
      <c r="F172" s="83"/>
      <c r="G172" s="83"/>
      <c r="H172" s="83"/>
      <c r="I172" s="83"/>
      <c r="L172" s="83"/>
      <c r="M172" s="83"/>
    </row>
    <row r="173" spans="1:41">
      <c r="B173" s="85"/>
      <c r="F173" s="83"/>
      <c r="G173" s="83"/>
      <c r="H173" s="83"/>
      <c r="I173" s="83"/>
      <c r="L173" s="83"/>
      <c r="M173" s="83"/>
    </row>
    <row r="174" spans="1:41">
      <c r="A174" t="s">
        <v>2886</v>
      </c>
      <c r="B174" s="85"/>
    </row>
    <row r="175" spans="1:41">
      <c r="A175" t="s">
        <v>2887</v>
      </c>
      <c r="B175" s="85"/>
    </row>
    <row r="178" spans="1:41" s="100" customFormat="1">
      <c r="A178" s="78" t="s">
        <v>2911</v>
      </c>
    </row>
    <row r="179" spans="1:41">
      <c r="A179" s="85" t="s">
        <v>2778</v>
      </c>
      <c r="B179" t="s">
        <v>2782</v>
      </c>
      <c r="C179" s="85" t="s">
        <v>2783</v>
      </c>
      <c r="D179" t="s">
        <v>2784</v>
      </c>
      <c r="E179" s="85" t="s">
        <v>2785</v>
      </c>
      <c r="F179" t="s">
        <v>2786</v>
      </c>
      <c r="G179" t="s">
        <v>2787</v>
      </c>
      <c r="H179" t="s">
        <v>2788</v>
      </c>
      <c r="I179" t="s">
        <v>2791</v>
      </c>
    </row>
    <row r="180" spans="1:41">
      <c r="A180" t="s">
        <v>2399</v>
      </c>
      <c r="B180" s="83">
        <v>343</v>
      </c>
      <c r="C180">
        <v>667</v>
      </c>
      <c r="D180">
        <v>90</v>
      </c>
      <c r="E180" s="83">
        <v>174</v>
      </c>
      <c r="F180">
        <f>(B180/C180)/(D180/E180)</f>
        <v>0.99420289855072452</v>
      </c>
      <c r="G180">
        <f>1-F180</f>
        <v>5.7971014492754769E-3</v>
      </c>
      <c r="H180" s="83">
        <v>1.6000000000000001E-3</v>
      </c>
      <c r="I180" s="83">
        <v>1</v>
      </c>
    </row>
    <row r="181" spans="1:41">
      <c r="A181" t="s">
        <v>2401</v>
      </c>
      <c r="B181" s="83">
        <v>531</v>
      </c>
      <c r="C181" s="83">
        <v>219</v>
      </c>
      <c r="D181" s="83">
        <v>96</v>
      </c>
      <c r="E181" s="83">
        <v>34</v>
      </c>
      <c r="F181">
        <f t="shared" ref="F181:F184" si="18">(B181/C181)/(D181/E181)</f>
        <v>0.85873287671232867</v>
      </c>
      <c r="G181">
        <f t="shared" ref="G181:G184" si="19">1-F181</f>
        <v>0.14126712328767133</v>
      </c>
      <c r="H181" s="83">
        <v>0.50190000000000001</v>
      </c>
      <c r="I181" s="83">
        <v>0.52769999999999995</v>
      </c>
    </row>
    <row r="182" spans="1:41">
      <c r="A182" t="s">
        <v>2403</v>
      </c>
      <c r="B182" s="83">
        <v>193</v>
      </c>
      <c r="C182" s="83">
        <v>178</v>
      </c>
      <c r="D182" s="83">
        <v>71</v>
      </c>
      <c r="E182" s="83">
        <v>65</v>
      </c>
      <c r="F182">
        <f t="shared" si="18"/>
        <v>0.99264124070264304</v>
      </c>
      <c r="G182">
        <f t="shared" si="19"/>
        <v>7.3587592973569649E-3</v>
      </c>
      <c r="H182" s="83">
        <v>1.4E-3</v>
      </c>
      <c r="I182" s="83">
        <v>1</v>
      </c>
    </row>
    <row r="183" spans="1:41">
      <c r="A183" t="s">
        <v>2405</v>
      </c>
      <c r="B183" s="83">
        <v>446</v>
      </c>
      <c r="C183" s="83">
        <v>269</v>
      </c>
      <c r="D183" s="83">
        <v>149</v>
      </c>
      <c r="E183" s="83">
        <v>113</v>
      </c>
      <c r="F183">
        <f t="shared" si="18"/>
        <v>1.2574037573912826</v>
      </c>
      <c r="G183">
        <f t="shared" si="19"/>
        <v>-0.25740375739128263</v>
      </c>
      <c r="H183" s="83">
        <v>2.4424000000000001</v>
      </c>
      <c r="I183" s="83">
        <v>0.12640000000000001</v>
      </c>
    </row>
    <row r="184" spans="1:41" s="112" customFormat="1">
      <c r="A184" s="112" t="s">
        <v>2846</v>
      </c>
      <c r="B184" s="83">
        <v>1513</v>
      </c>
      <c r="C184">
        <v>1333</v>
      </c>
      <c r="D184" s="83">
        <v>406</v>
      </c>
      <c r="E184" s="151">
        <v>386</v>
      </c>
      <c r="F184">
        <f t="shared" si="18"/>
        <v>1.0791207654130281</v>
      </c>
      <c r="G184">
        <f t="shared" si="19"/>
        <v>-7.9120765413028149E-2</v>
      </c>
      <c r="H184" s="83">
        <v>0.89710000000000001</v>
      </c>
      <c r="I184" s="83">
        <v>0.35980000000000001</v>
      </c>
    </row>
    <row r="185" spans="1:41">
      <c r="A185" s="131" t="s">
        <v>2888</v>
      </c>
      <c r="B185" s="132"/>
      <c r="C185" s="135"/>
      <c r="D185" s="133"/>
      <c r="E185" s="132" t="s">
        <v>2817</v>
      </c>
      <c r="F185" s="127"/>
      <c r="G185" s="132"/>
      <c r="H185" s="127"/>
      <c r="I185" s="132"/>
      <c r="J185" s="127"/>
      <c r="K185" s="127"/>
      <c r="L185" s="127"/>
      <c r="M185" s="127"/>
      <c r="N185" s="132"/>
      <c r="O185" s="132"/>
      <c r="P185" s="127"/>
      <c r="Q185" s="127"/>
      <c r="R185" s="127"/>
      <c r="S185" s="127"/>
      <c r="T185" s="127"/>
      <c r="U185" s="127"/>
      <c r="V185" s="127"/>
      <c r="W185" s="127"/>
      <c r="X185" s="127"/>
      <c r="Y185" s="127"/>
      <c r="Z185" s="127"/>
      <c r="AA185" s="127"/>
      <c r="AB185" s="127"/>
      <c r="AC185" s="127"/>
      <c r="AD185" s="127"/>
      <c r="AE185" s="127"/>
      <c r="AF185" s="127"/>
      <c r="AG185" s="127"/>
      <c r="AH185" s="127"/>
      <c r="AI185" s="127"/>
      <c r="AJ185" s="127"/>
      <c r="AK185" s="127"/>
      <c r="AL185" s="127"/>
      <c r="AM185" s="127"/>
      <c r="AN185" s="127"/>
      <c r="AO185" s="127"/>
    </row>
    <row r="186" spans="1:41">
      <c r="A186" s="85" t="s">
        <v>2778</v>
      </c>
      <c r="B186" t="s">
        <v>2782</v>
      </c>
      <c r="C186" s="85" t="s">
        <v>2783</v>
      </c>
      <c r="D186" t="s">
        <v>2784</v>
      </c>
      <c r="E186" s="85" t="s">
        <v>2785</v>
      </c>
      <c r="F186" t="s">
        <v>2786</v>
      </c>
      <c r="G186" t="s">
        <v>2787</v>
      </c>
      <c r="H186" t="s">
        <v>2788</v>
      </c>
      <c r="I186" t="s">
        <v>2791</v>
      </c>
    </row>
    <row r="187" spans="1:41">
      <c r="A187" t="s">
        <v>2399</v>
      </c>
      <c r="B187" s="112">
        <v>230</v>
      </c>
      <c r="C187" s="83">
        <v>446</v>
      </c>
      <c r="D187" s="112">
        <v>91</v>
      </c>
      <c r="E187" s="83">
        <v>187</v>
      </c>
      <c r="F187">
        <f>(B187/C187)/(D187/E187)</f>
        <v>1.0597250283348938</v>
      </c>
      <c r="G187">
        <f>1-F187</f>
        <v>-5.9725028334893793E-2</v>
      </c>
      <c r="H187" s="83">
        <v>0.14680000000000001</v>
      </c>
      <c r="I187" s="83">
        <v>0.70760000000000001</v>
      </c>
    </row>
    <row r="188" spans="1:41">
      <c r="A188" t="s">
        <v>2401</v>
      </c>
      <c r="B188" s="112">
        <v>380</v>
      </c>
      <c r="C188" s="83">
        <v>137</v>
      </c>
      <c r="D188" s="112">
        <v>100</v>
      </c>
      <c r="E188" s="83">
        <v>34</v>
      </c>
      <c r="F188">
        <f>(B188/C188)/(D188/E188)</f>
        <v>0.94306569343065694</v>
      </c>
      <c r="G188">
        <f t="shared" ref="G188:G191" si="20">1-F188</f>
        <v>5.6934306569343063E-2</v>
      </c>
      <c r="H188">
        <v>6.9699999999999998E-2</v>
      </c>
      <c r="I188">
        <v>0.83309999999999995</v>
      </c>
    </row>
    <row r="189" spans="1:41">
      <c r="A189" t="s">
        <v>2403</v>
      </c>
      <c r="B189" s="112">
        <v>130</v>
      </c>
      <c r="C189" s="83">
        <v>120</v>
      </c>
      <c r="D189" s="112">
        <v>75</v>
      </c>
      <c r="E189" s="83">
        <v>67</v>
      </c>
      <c r="F189">
        <f t="shared" ref="F189:F191" si="21">(B189/C189)/(D189/E189)</f>
        <v>0.96777777777777785</v>
      </c>
      <c r="G189">
        <f t="shared" si="20"/>
        <v>3.2222222222222152E-2</v>
      </c>
      <c r="H189" s="83">
        <v>2.4199999999999999E-2</v>
      </c>
      <c r="I189">
        <v>0.91749999999999998</v>
      </c>
    </row>
    <row r="190" spans="1:41" s="112" customFormat="1">
      <c r="A190" s="112" t="s">
        <v>2405</v>
      </c>
      <c r="B190" s="112">
        <v>319</v>
      </c>
      <c r="C190" s="83">
        <v>209</v>
      </c>
      <c r="D190" s="112">
        <v>158</v>
      </c>
      <c r="E190" s="83">
        <v>117</v>
      </c>
      <c r="F190">
        <f t="shared" si="21"/>
        <v>1.1302465023317787</v>
      </c>
      <c r="G190">
        <f t="shared" si="20"/>
        <v>-0.1302465023317787</v>
      </c>
      <c r="H190" s="112">
        <v>0.65790000000000004</v>
      </c>
      <c r="I190" s="83">
        <v>0.43130000000000002</v>
      </c>
    </row>
    <row r="191" spans="1:41">
      <c r="A191" s="112" t="s">
        <v>2846</v>
      </c>
      <c r="B191" s="83">
        <v>1059</v>
      </c>
      <c r="C191" s="83">
        <v>912</v>
      </c>
      <c r="D191">
        <v>424</v>
      </c>
      <c r="E191" s="83">
        <v>405</v>
      </c>
      <c r="F191">
        <f t="shared" si="21"/>
        <v>1.1091500124131082</v>
      </c>
      <c r="G191">
        <f t="shared" si="20"/>
        <v>-0.10915001241310818</v>
      </c>
      <c r="H191" s="83">
        <v>1.5629999999999999</v>
      </c>
      <c r="I191" s="83">
        <v>0.22040000000000001</v>
      </c>
    </row>
    <row r="192" spans="1:41" s="148" customFormat="1">
      <c r="A192" s="131" t="s">
        <v>2889</v>
      </c>
      <c r="B192" s="132"/>
      <c r="C192" s="135"/>
      <c r="D192" s="133"/>
      <c r="L192" s="127"/>
      <c r="M192" s="127"/>
      <c r="N192" s="132"/>
      <c r="O192" s="132"/>
      <c r="P192" s="127"/>
      <c r="Q192" s="127"/>
      <c r="R192" s="127"/>
      <c r="S192" s="127"/>
      <c r="T192" s="127"/>
      <c r="U192" s="127"/>
      <c r="V192" s="127"/>
      <c r="W192" s="127"/>
      <c r="X192" s="127"/>
      <c r="Y192" s="127"/>
      <c r="Z192" s="127"/>
      <c r="AA192" s="127"/>
      <c r="AB192" s="127"/>
      <c r="AC192" s="127"/>
      <c r="AD192" s="127"/>
      <c r="AE192" s="127"/>
      <c r="AF192" s="127"/>
      <c r="AG192" s="127"/>
      <c r="AH192" s="127"/>
      <c r="AI192" s="127"/>
      <c r="AJ192" s="127"/>
      <c r="AK192" s="127"/>
      <c r="AL192" s="127"/>
      <c r="AM192" s="127"/>
      <c r="AN192" s="127"/>
      <c r="AO192" s="127"/>
    </row>
    <row r="193" spans="1:41">
      <c r="A193" s="112" t="s">
        <v>2399</v>
      </c>
      <c r="B193" s="112">
        <v>179</v>
      </c>
      <c r="C193" s="83">
        <v>377</v>
      </c>
      <c r="D193" s="112">
        <v>91</v>
      </c>
      <c r="E193" s="83">
        <v>190</v>
      </c>
      <c r="F193">
        <f>(B193/C193)/(D193/E193)</f>
        <v>0.99134287463199933</v>
      </c>
      <c r="G193">
        <f>1-F193</f>
        <v>8.6571253680006732E-3</v>
      </c>
      <c r="H193" s="83">
        <v>3.0999999999999999E-3</v>
      </c>
      <c r="I193">
        <v>1</v>
      </c>
      <c r="L193" s="112"/>
      <c r="M193" s="112"/>
    </row>
    <row r="194" spans="1:41">
      <c r="A194" t="s">
        <v>2401</v>
      </c>
      <c r="B194" s="112">
        <v>312</v>
      </c>
      <c r="C194" s="83">
        <v>105</v>
      </c>
      <c r="D194" s="112">
        <v>101</v>
      </c>
      <c r="E194" s="83">
        <v>34</v>
      </c>
      <c r="F194">
        <f>(B194/C194)/(D194/E194)</f>
        <v>1.0002828854314003</v>
      </c>
      <c r="G194">
        <f t="shared" ref="G194:G197" si="22">1-F194</f>
        <v>-2.8288543140031486E-4</v>
      </c>
      <c r="H194" s="83">
        <v>0</v>
      </c>
      <c r="I194">
        <v>1</v>
      </c>
      <c r="M194" s="83"/>
    </row>
    <row r="195" spans="1:41">
      <c r="A195" t="s">
        <v>2403</v>
      </c>
      <c r="B195" s="112">
        <v>115</v>
      </c>
      <c r="C195" s="83">
        <v>93</v>
      </c>
      <c r="D195" s="112">
        <v>77</v>
      </c>
      <c r="E195" s="83">
        <v>67</v>
      </c>
      <c r="F195">
        <f>(B195/C195)/(D195/E195)</f>
        <v>1.0759670437089792</v>
      </c>
      <c r="G195">
        <f t="shared" si="22"/>
        <v>-7.5967043708979221E-2</v>
      </c>
      <c r="H195" s="83">
        <v>0.1132</v>
      </c>
      <c r="I195" s="83">
        <v>0.74609999999999999</v>
      </c>
    </row>
    <row r="196" spans="1:41">
      <c r="A196" s="112" t="s">
        <v>2405</v>
      </c>
      <c r="B196" s="112">
        <v>252</v>
      </c>
      <c r="C196" s="83">
        <v>185</v>
      </c>
      <c r="D196" s="112">
        <v>158</v>
      </c>
      <c r="E196" s="83">
        <v>116</v>
      </c>
      <c r="F196">
        <f t="shared" ref="F196:F197" si="23">(B196/C196)/(D196/E196)</f>
        <v>1.0000684228532331</v>
      </c>
      <c r="G196">
        <f t="shared" si="22"/>
        <v>-6.8422853233052194E-5</v>
      </c>
      <c r="H196" s="83">
        <v>0</v>
      </c>
      <c r="I196">
        <v>1</v>
      </c>
    </row>
    <row r="197" spans="1:41">
      <c r="A197" s="112" t="s">
        <v>2846</v>
      </c>
      <c r="B197" s="112">
        <v>858</v>
      </c>
      <c r="C197" s="83">
        <v>760</v>
      </c>
      <c r="D197" s="112">
        <v>427</v>
      </c>
      <c r="E197" s="83">
        <v>407</v>
      </c>
      <c r="F197">
        <f t="shared" si="23"/>
        <v>1.0760692715395046</v>
      </c>
      <c r="G197">
        <f t="shared" si="22"/>
        <v>-7.6069271539504602E-2</v>
      </c>
      <c r="H197" s="83">
        <v>0.73839999999999995</v>
      </c>
      <c r="I197" s="83">
        <v>0.37080000000000002</v>
      </c>
    </row>
    <row r="198" spans="1:41" s="127" customFormat="1">
      <c r="A198" s="131" t="s">
        <v>2890</v>
      </c>
      <c r="B198" s="132"/>
      <c r="C198" s="135"/>
      <c r="D198" s="133"/>
      <c r="E198" s="148"/>
      <c r="F198" s="148"/>
      <c r="G198" s="148"/>
      <c r="H198" s="148"/>
      <c r="I198" s="148"/>
      <c r="J198" s="148"/>
      <c r="K198" s="148"/>
    </row>
    <row r="199" spans="1:41" s="112" customFormat="1">
      <c r="A199" s="112" t="s">
        <v>2399</v>
      </c>
      <c r="B199" s="83">
        <v>179</v>
      </c>
      <c r="C199" s="83">
        <v>386</v>
      </c>
      <c r="D199" s="83">
        <v>91</v>
      </c>
      <c r="E199" s="83">
        <v>193</v>
      </c>
      <c r="F199" s="112">
        <f>(B199/C199)/(D199/E199)</f>
        <v>0.98351648351648346</v>
      </c>
      <c r="G199" s="112">
        <f>1-F199</f>
        <v>1.6483516483516536E-2</v>
      </c>
      <c r="H199" s="83">
        <v>1.1299999999999999E-2</v>
      </c>
      <c r="I199" s="112">
        <v>0.94650000000000001</v>
      </c>
    </row>
    <row r="200" spans="1:41">
      <c r="A200" t="s">
        <v>2401</v>
      </c>
      <c r="B200" s="83">
        <v>338</v>
      </c>
      <c r="C200" s="83">
        <v>124</v>
      </c>
      <c r="D200" s="83">
        <v>103</v>
      </c>
      <c r="E200" s="83">
        <v>34</v>
      </c>
      <c r="F200" s="112">
        <f t="shared" ref="F200:F203" si="24">(B200/C200)/(D200/E200)</f>
        <v>0.89978077043532723</v>
      </c>
      <c r="G200" s="112">
        <f t="shared" ref="G200:G203" si="25">1-F200</f>
        <v>0.10021922956467277</v>
      </c>
      <c r="H200" s="83">
        <v>0.2225</v>
      </c>
      <c r="I200" s="83">
        <v>0.66569999999999996</v>
      </c>
      <c r="L200" s="112"/>
      <c r="M200" s="112"/>
      <c r="N200" s="85"/>
      <c r="O200" s="85"/>
      <c r="P200" s="112"/>
      <c r="Q200" s="112"/>
      <c r="R200" s="112"/>
      <c r="S200" s="112"/>
      <c r="T200" s="112"/>
      <c r="U200" s="112"/>
      <c r="V200" s="112"/>
      <c r="W200" s="112"/>
      <c r="X200" s="112"/>
      <c r="Y200" s="112"/>
      <c r="Z200" s="112"/>
      <c r="AA200" s="112"/>
      <c r="AB200" s="112"/>
      <c r="AC200" s="112"/>
      <c r="AD200" s="112"/>
      <c r="AE200" s="112"/>
      <c r="AF200" s="112"/>
      <c r="AG200" s="112"/>
      <c r="AH200" s="112"/>
      <c r="AI200" s="112"/>
      <c r="AJ200" s="112"/>
      <c r="AK200" s="112"/>
      <c r="AL200" s="112"/>
      <c r="AM200" s="112"/>
      <c r="AN200" s="112"/>
      <c r="AO200" s="112"/>
    </row>
    <row r="201" spans="1:41">
      <c r="A201" s="112" t="s">
        <v>2403</v>
      </c>
      <c r="B201" s="83">
        <v>115</v>
      </c>
      <c r="C201" s="83">
        <v>115</v>
      </c>
      <c r="D201">
        <v>75</v>
      </c>
      <c r="E201" s="83">
        <v>66</v>
      </c>
      <c r="F201" s="112">
        <f t="shared" si="24"/>
        <v>0.87999999999999989</v>
      </c>
      <c r="G201" s="112">
        <f t="shared" si="25"/>
        <v>0.12000000000000011</v>
      </c>
      <c r="H201">
        <v>0.35630000000000001</v>
      </c>
      <c r="I201" s="83">
        <v>0.59619999999999995</v>
      </c>
    </row>
    <row r="202" spans="1:41">
      <c r="A202" s="112" t="s">
        <v>2405</v>
      </c>
      <c r="B202" s="83">
        <v>270</v>
      </c>
      <c r="C202" s="83">
        <v>189</v>
      </c>
      <c r="D202">
        <v>157</v>
      </c>
      <c r="E202" s="83">
        <v>118</v>
      </c>
      <c r="F202" s="112">
        <f t="shared" si="24"/>
        <v>1.0737033666969973</v>
      </c>
      <c r="G202" s="112">
        <f t="shared" si="25"/>
        <v>-7.3703366696997286E-2</v>
      </c>
      <c r="H202" s="83">
        <v>0.2122</v>
      </c>
      <c r="I202" s="83">
        <v>0.71209999999999996</v>
      </c>
    </row>
    <row r="203" spans="1:41">
      <c r="A203" s="112" t="s">
        <v>2846</v>
      </c>
      <c r="B203">
        <v>902</v>
      </c>
      <c r="C203" s="83">
        <v>814</v>
      </c>
      <c r="D203" s="83">
        <v>426</v>
      </c>
      <c r="E203" s="151">
        <v>411</v>
      </c>
      <c r="F203" s="112">
        <f t="shared" si="24"/>
        <v>1.0690902169775409</v>
      </c>
      <c r="G203" s="112">
        <f t="shared" si="25"/>
        <v>-6.9090216977540919E-2</v>
      </c>
      <c r="H203" s="83">
        <v>0.62719999999999998</v>
      </c>
      <c r="I203" s="83">
        <v>0.45079999999999998</v>
      </c>
      <c r="M203" s="83"/>
    </row>
    <row r="204" spans="1:41" s="148" customFormat="1">
      <c r="A204" s="131" t="s">
        <v>2891</v>
      </c>
      <c r="B204" s="132"/>
      <c r="C204" s="135"/>
      <c r="D204" s="133"/>
    </row>
    <row r="205" spans="1:41">
      <c r="A205" s="112" t="s">
        <v>2399</v>
      </c>
      <c r="B205" s="83">
        <v>157</v>
      </c>
      <c r="C205" s="83">
        <v>346</v>
      </c>
      <c r="D205" s="83">
        <v>90</v>
      </c>
      <c r="E205" s="83">
        <v>195</v>
      </c>
      <c r="F205" s="112">
        <f>(B205/C205)/(D205/E205)</f>
        <v>0.98314065510597304</v>
      </c>
      <c r="G205" s="112">
        <f>1-F205</f>
        <v>1.6859344894026962E-2</v>
      </c>
      <c r="H205" s="83">
        <v>1.1299999999999999E-2</v>
      </c>
      <c r="I205" s="83">
        <v>0.93200000000000005</v>
      </c>
    </row>
    <row r="206" spans="1:41" s="112" customFormat="1">
      <c r="A206" s="112" t="s">
        <v>2401</v>
      </c>
      <c r="B206" s="83">
        <v>311</v>
      </c>
      <c r="C206" s="83">
        <v>115</v>
      </c>
      <c r="D206" s="83">
        <v>102</v>
      </c>
      <c r="E206" s="83">
        <v>34</v>
      </c>
      <c r="F206" s="112">
        <f t="shared" ref="F206:F215" si="26">(B206/C206)/(D206/E206)</f>
        <v>0.90144927536231878</v>
      </c>
      <c r="G206" s="112">
        <f t="shared" ref="G206:G215" si="27">1-F206</f>
        <v>9.855072463768122E-2</v>
      </c>
      <c r="H206" s="83">
        <v>0.2107</v>
      </c>
      <c r="I206" s="83">
        <v>0.65769999999999995</v>
      </c>
    </row>
    <row r="207" spans="1:41">
      <c r="A207" t="s">
        <v>2403</v>
      </c>
      <c r="B207">
        <v>114</v>
      </c>
      <c r="C207" s="83">
        <v>98</v>
      </c>
      <c r="D207" s="83">
        <v>75</v>
      </c>
      <c r="E207" s="83">
        <v>67</v>
      </c>
      <c r="F207" s="112">
        <f t="shared" si="26"/>
        <v>1.0391836734693878</v>
      </c>
      <c r="G207" s="112">
        <f t="shared" si="27"/>
        <v>-3.9183673469387781E-2</v>
      </c>
      <c r="H207" s="83">
        <v>3.1300000000000001E-2</v>
      </c>
      <c r="I207" s="83">
        <v>0.92200000000000004</v>
      </c>
    </row>
    <row r="208" spans="1:41">
      <c r="A208" s="112" t="s">
        <v>2405</v>
      </c>
      <c r="B208">
        <v>257</v>
      </c>
      <c r="C208" s="83">
        <v>170</v>
      </c>
      <c r="D208" s="83">
        <v>163</v>
      </c>
      <c r="E208" s="83">
        <v>115</v>
      </c>
      <c r="F208" s="112">
        <f t="shared" si="26"/>
        <v>1.0665824612053409</v>
      </c>
      <c r="G208" s="112">
        <f t="shared" si="27"/>
        <v>-6.6582461205340948E-2</v>
      </c>
      <c r="H208">
        <v>0.16889999999999999</v>
      </c>
      <c r="I208" s="83">
        <v>0.71260000000000001</v>
      </c>
      <c r="L208" s="112"/>
      <c r="M208" s="112"/>
      <c r="N208" s="85"/>
      <c r="O208" s="85"/>
      <c r="P208" s="112"/>
      <c r="Q208" s="112"/>
      <c r="R208" s="112"/>
      <c r="S208" s="112"/>
      <c r="T208" s="112"/>
      <c r="U208" s="112"/>
      <c r="V208" s="112"/>
      <c r="W208" s="112"/>
      <c r="X208" s="112"/>
      <c r="Y208" s="112"/>
      <c r="Z208" s="112"/>
      <c r="AA208" s="112"/>
      <c r="AB208" s="112"/>
      <c r="AC208" s="112"/>
      <c r="AD208" s="112"/>
      <c r="AE208" s="112"/>
      <c r="AF208" s="112"/>
      <c r="AG208" s="112"/>
      <c r="AH208" s="112"/>
      <c r="AI208" s="112"/>
      <c r="AJ208" s="112"/>
      <c r="AK208" s="112"/>
      <c r="AL208" s="112"/>
      <c r="AM208" s="112"/>
      <c r="AN208" s="112"/>
      <c r="AO208" s="112"/>
    </row>
    <row r="209" spans="1:41">
      <c r="A209" s="112" t="s">
        <v>2846</v>
      </c>
      <c r="B209" s="83">
        <v>839</v>
      </c>
      <c r="C209" s="83">
        <v>729</v>
      </c>
      <c r="D209">
        <v>430</v>
      </c>
      <c r="E209" s="83">
        <v>411</v>
      </c>
      <c r="F209" s="112">
        <f t="shared" si="26"/>
        <v>1.1000382811752318</v>
      </c>
      <c r="G209" s="112">
        <f t="shared" si="27"/>
        <v>-0.10003828117523184</v>
      </c>
      <c r="H209" s="83">
        <v>1.2418</v>
      </c>
      <c r="I209" s="83">
        <v>0.27589999999999998</v>
      </c>
      <c r="L209" s="112"/>
      <c r="M209" s="112"/>
      <c r="N209" s="85"/>
      <c r="O209" s="85"/>
      <c r="P209" s="112"/>
      <c r="Q209" s="112"/>
      <c r="R209" s="112"/>
      <c r="S209" s="112"/>
      <c r="T209" s="112"/>
      <c r="U209" s="112"/>
      <c r="V209" s="112"/>
      <c r="W209" s="112"/>
      <c r="X209" s="112"/>
      <c r="Y209" s="112"/>
      <c r="Z209" s="112"/>
      <c r="AA209" s="112"/>
      <c r="AB209" s="112"/>
      <c r="AC209" s="112"/>
      <c r="AD209" s="112"/>
      <c r="AE209" s="112"/>
      <c r="AF209" s="112"/>
      <c r="AG209" s="112"/>
      <c r="AH209" s="112"/>
      <c r="AI209" s="112"/>
      <c r="AJ209" s="112"/>
      <c r="AK209" s="112"/>
      <c r="AL209" s="112"/>
      <c r="AM209" s="112"/>
      <c r="AN209" s="112"/>
      <c r="AO209" s="112"/>
    </row>
    <row r="210" spans="1:41" s="148" customFormat="1">
      <c r="A210" s="131" t="s">
        <v>2892</v>
      </c>
      <c r="F210" s="235"/>
      <c r="G210" s="235"/>
    </row>
    <row r="211" spans="1:41">
      <c r="A211" s="112" t="s">
        <v>2399</v>
      </c>
      <c r="B211" s="83">
        <v>171</v>
      </c>
      <c r="C211" s="83">
        <v>366</v>
      </c>
      <c r="D211" s="83">
        <v>91</v>
      </c>
      <c r="E211" s="83">
        <v>193</v>
      </c>
      <c r="F211" s="112">
        <f t="shared" si="26"/>
        <v>0.99090254008286793</v>
      </c>
      <c r="G211" s="112">
        <f t="shared" si="27"/>
        <v>9.0974599171320669E-3</v>
      </c>
      <c r="H211" s="83">
        <v>3.3999999999999998E-3</v>
      </c>
      <c r="I211" s="83">
        <v>1</v>
      </c>
      <c r="M211" s="83"/>
    </row>
    <row r="212" spans="1:41">
      <c r="A212" t="s">
        <v>2401</v>
      </c>
      <c r="B212" s="83">
        <v>329</v>
      </c>
      <c r="C212" s="83">
        <v>111</v>
      </c>
      <c r="D212" s="83">
        <v>103</v>
      </c>
      <c r="E212" s="83">
        <v>35</v>
      </c>
      <c r="F212" s="112">
        <f t="shared" si="26"/>
        <v>1.0071722207644538</v>
      </c>
      <c r="G212" s="112">
        <f t="shared" si="27"/>
        <v>-7.172220764453785E-3</v>
      </c>
      <c r="H212" s="83">
        <v>1E-3</v>
      </c>
      <c r="I212" s="83">
        <v>1</v>
      </c>
    </row>
    <row r="213" spans="1:41">
      <c r="A213" t="s">
        <v>2403</v>
      </c>
      <c r="B213" s="83">
        <v>111</v>
      </c>
      <c r="C213" s="83">
        <v>94</v>
      </c>
      <c r="D213" s="83">
        <v>76</v>
      </c>
      <c r="E213" s="83">
        <v>66</v>
      </c>
      <c r="F213" s="112">
        <f t="shared" si="26"/>
        <v>1.0254759238521836</v>
      </c>
      <c r="G213" s="112">
        <f t="shared" si="27"/>
        <v>-2.5475923852183557E-2</v>
      </c>
      <c r="H213">
        <v>1.32E-2</v>
      </c>
      <c r="I213">
        <v>0.91649999999999998</v>
      </c>
    </row>
    <row r="214" spans="1:41" s="112" customFormat="1">
      <c r="A214" s="112" t="s">
        <v>2405</v>
      </c>
      <c r="B214" s="83">
        <v>272</v>
      </c>
      <c r="C214">
        <v>179</v>
      </c>
      <c r="D214" s="83">
        <v>164</v>
      </c>
      <c r="E214" s="83">
        <v>114</v>
      </c>
      <c r="F214" s="112">
        <f t="shared" si="26"/>
        <v>1.0562746968251804</v>
      </c>
      <c r="G214" s="112">
        <f t="shared" si="27"/>
        <v>-5.6274696825180381E-2</v>
      </c>
      <c r="H214" s="83">
        <v>0.1242</v>
      </c>
      <c r="I214" s="112">
        <v>0.7631</v>
      </c>
    </row>
    <row r="215" spans="1:41">
      <c r="A215" t="s">
        <v>2846</v>
      </c>
      <c r="B215">
        <v>883</v>
      </c>
      <c r="C215" s="83">
        <v>750</v>
      </c>
      <c r="D215" s="83">
        <v>434</v>
      </c>
      <c r="E215" s="83">
        <v>408</v>
      </c>
      <c r="F215" s="112">
        <f t="shared" si="26"/>
        <v>1.1068018433179723</v>
      </c>
      <c r="G215" s="112">
        <f t="shared" si="27"/>
        <v>-0.10680184331797227</v>
      </c>
      <c r="H215" s="83">
        <v>1.4263999999999999</v>
      </c>
      <c r="I215">
        <v>0.2349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6"/>
  <sheetViews>
    <sheetView topLeftCell="A124" zoomScale="79" zoomScaleNormal="79" zoomScalePageLayoutView="79" workbookViewId="0">
      <selection activeCell="I365" sqref="I365"/>
    </sheetView>
  </sheetViews>
  <sheetFormatPr baseColWidth="10" defaultColWidth="8.83203125" defaultRowHeight="14" x14ac:dyDescent="0"/>
  <cols>
    <col min="1" max="1" width="27.5" customWidth="1"/>
    <col min="2" max="2" width="14.5" customWidth="1"/>
    <col min="3" max="3" width="20" customWidth="1"/>
    <col min="4" max="4" width="22.6640625" customWidth="1"/>
    <col min="5" max="5" width="12.83203125" customWidth="1"/>
    <col min="6" max="6" width="13" customWidth="1"/>
    <col min="7" max="7" width="15" customWidth="1"/>
    <col min="8" max="8" width="13.5" customWidth="1"/>
    <col min="9" max="9" width="11.83203125" customWidth="1"/>
    <col min="10" max="10" width="13.83203125" customWidth="1"/>
    <col min="11" max="11" width="12.83203125" customWidth="1"/>
    <col min="12" max="12" width="19.33203125" customWidth="1"/>
    <col min="13" max="13" width="22.33203125" customWidth="1"/>
    <col min="14" max="14" width="21.6640625" customWidth="1"/>
    <col min="15" max="15" width="14.6640625" customWidth="1"/>
    <col min="16" max="16" width="19.33203125" customWidth="1"/>
    <col min="17" max="18" width="12.33203125" customWidth="1"/>
    <col min="19" max="19" width="11.5" customWidth="1"/>
    <col min="20" max="1025" width="8.83203125" customWidth="1"/>
  </cols>
  <sheetData>
    <row r="1" spans="1:16384" s="73" customFormat="1">
      <c r="A1" s="72" t="s">
        <v>2794</v>
      </c>
      <c r="N1" s="74"/>
      <c r="O1" s="75"/>
      <c r="P1" s="76"/>
      <c r="Q1" s="74"/>
      <c r="R1" s="77"/>
    </row>
    <row r="2" spans="1:16384" s="81" customFormat="1">
      <c r="A2" s="78" t="s">
        <v>2795</v>
      </c>
      <c r="B2" s="79"/>
      <c r="C2" s="80" t="s">
        <v>2796</v>
      </c>
      <c r="D2" s="79" t="s">
        <v>2797</v>
      </c>
      <c r="E2" s="81" t="s">
        <v>2798</v>
      </c>
      <c r="F2" s="79" t="s">
        <v>2799</v>
      </c>
      <c r="G2" s="79" t="s">
        <v>2800</v>
      </c>
      <c r="H2" s="79" t="s">
        <v>2801</v>
      </c>
      <c r="I2" s="79" t="s">
        <v>2802</v>
      </c>
      <c r="J2" s="81" t="s">
        <v>2803</v>
      </c>
      <c r="K2" s="80" t="s">
        <v>2804</v>
      </c>
      <c r="L2" s="79" t="s">
        <v>2805</v>
      </c>
      <c r="M2" s="81" t="s">
        <v>2912</v>
      </c>
      <c r="N2" s="79" t="s">
        <v>2913</v>
      </c>
      <c r="O2" s="79" t="s">
        <v>2914</v>
      </c>
      <c r="P2" s="79" t="s">
        <v>2915</v>
      </c>
      <c r="Q2" s="79" t="s">
        <v>2916</v>
      </c>
      <c r="R2" s="81" t="s">
        <v>2917</v>
      </c>
      <c r="S2" s="79" t="s">
        <v>2918</v>
      </c>
      <c r="U2" s="79"/>
    </row>
    <row r="3" spans="1:16384">
      <c r="A3" s="82" t="s">
        <v>2307</v>
      </c>
      <c r="B3" s="83">
        <f>SUM(C3:S3)</f>
        <v>108725</v>
      </c>
      <c r="C3">
        <v>6187</v>
      </c>
      <c r="D3">
        <v>9794</v>
      </c>
      <c r="E3">
        <v>8710</v>
      </c>
      <c r="F3">
        <v>4184</v>
      </c>
      <c r="G3">
        <v>6707</v>
      </c>
      <c r="H3">
        <v>6754</v>
      </c>
      <c r="I3">
        <v>2330</v>
      </c>
      <c r="J3">
        <v>1772</v>
      </c>
      <c r="K3">
        <v>13776</v>
      </c>
      <c r="L3">
        <v>13835</v>
      </c>
      <c r="M3">
        <v>4120</v>
      </c>
      <c r="N3">
        <v>8973</v>
      </c>
      <c r="O3">
        <v>4750</v>
      </c>
      <c r="P3">
        <v>2975</v>
      </c>
      <c r="Q3">
        <v>5468</v>
      </c>
      <c r="R3">
        <v>1046</v>
      </c>
      <c r="S3">
        <v>7344</v>
      </c>
      <c r="T3" s="83"/>
    </row>
    <row r="4" spans="1:16384" ht="18" customHeight="1">
      <c r="A4" s="82" t="s">
        <v>2806</v>
      </c>
      <c r="B4" s="83">
        <v>4500</v>
      </c>
      <c r="C4" s="83">
        <v>311</v>
      </c>
      <c r="D4">
        <v>426</v>
      </c>
      <c r="E4">
        <v>333</v>
      </c>
      <c r="F4" s="83">
        <v>209</v>
      </c>
      <c r="G4" s="83">
        <v>251</v>
      </c>
      <c r="H4" s="84">
        <v>251</v>
      </c>
      <c r="I4" s="83">
        <v>277</v>
      </c>
      <c r="J4" s="83">
        <v>91</v>
      </c>
      <c r="K4" s="83">
        <v>49</v>
      </c>
      <c r="L4" s="83">
        <v>577</v>
      </c>
      <c r="M4" s="83">
        <v>598</v>
      </c>
      <c r="N4" s="83">
        <v>140</v>
      </c>
      <c r="O4" s="83">
        <v>378</v>
      </c>
      <c r="P4" s="84">
        <v>192</v>
      </c>
      <c r="Q4" s="83">
        <v>107</v>
      </c>
      <c r="R4" s="112">
        <v>241</v>
      </c>
      <c r="S4" s="83">
        <v>67</v>
      </c>
      <c r="T4" s="83"/>
      <c r="U4" s="83"/>
    </row>
    <row r="5" spans="1:16384" ht="19" customHeight="1">
      <c r="A5" s="82" t="s">
        <v>2807</v>
      </c>
      <c r="B5" s="83">
        <v>33</v>
      </c>
      <c r="C5">
        <v>2</v>
      </c>
      <c r="D5">
        <v>2</v>
      </c>
      <c r="E5">
        <v>2</v>
      </c>
      <c r="F5">
        <v>1</v>
      </c>
      <c r="G5">
        <v>5</v>
      </c>
      <c r="H5" s="17">
        <v>3</v>
      </c>
      <c r="I5">
        <v>1</v>
      </c>
      <c r="J5">
        <v>0</v>
      </c>
      <c r="K5">
        <v>0</v>
      </c>
      <c r="L5">
        <v>5</v>
      </c>
      <c r="M5" s="15">
        <v>2</v>
      </c>
      <c r="N5">
        <v>2</v>
      </c>
      <c r="O5">
        <v>2</v>
      </c>
      <c r="P5" s="17">
        <v>2</v>
      </c>
      <c r="Q5">
        <v>1</v>
      </c>
      <c r="R5" s="112">
        <v>3</v>
      </c>
      <c r="S5" s="112">
        <v>0</v>
      </c>
    </row>
    <row r="6" spans="1:16384" ht="16" customHeight="1">
      <c r="A6" s="82" t="s">
        <v>2808</v>
      </c>
      <c r="B6" s="83" t="s">
        <v>2919</v>
      </c>
      <c r="C6" s="83">
        <v>2.8875000000000002</v>
      </c>
      <c r="D6" s="83">
        <v>1.8783780000000001</v>
      </c>
      <c r="E6">
        <v>1.5615380000000001</v>
      </c>
      <c r="F6" s="83">
        <v>1.5180720000000001</v>
      </c>
      <c r="G6" s="83">
        <v>1.1637930000000001</v>
      </c>
      <c r="H6" s="84">
        <v>1.390476</v>
      </c>
      <c r="I6" s="83">
        <v>1.9784949999999999</v>
      </c>
      <c r="J6" s="83">
        <v>2.0333329999999998</v>
      </c>
      <c r="K6" s="83">
        <v>2.769231</v>
      </c>
      <c r="L6" s="83">
        <v>1.7874399999999999</v>
      </c>
      <c r="M6" s="83">
        <v>2.1473680000000002</v>
      </c>
      <c r="N6" s="83">
        <v>2.255814</v>
      </c>
      <c r="O6" s="83">
        <v>1.976378</v>
      </c>
      <c r="P6" s="84">
        <v>2.4909089999999998</v>
      </c>
      <c r="Q6">
        <v>3.1153849999999998</v>
      </c>
      <c r="R6" s="83">
        <v>2.3013699999999999</v>
      </c>
      <c r="S6" s="83">
        <v>2.35</v>
      </c>
      <c r="T6" s="83"/>
      <c r="U6" s="83"/>
    </row>
    <row r="7" spans="1:16384" ht="17" customHeight="1">
      <c r="A7" s="15" t="s">
        <v>2809</v>
      </c>
      <c r="B7" s="83">
        <v>1245</v>
      </c>
      <c r="C7">
        <v>87</v>
      </c>
      <c r="D7" s="83">
        <v>114</v>
      </c>
      <c r="E7">
        <v>97</v>
      </c>
      <c r="F7" s="83">
        <v>47</v>
      </c>
      <c r="G7" s="83">
        <v>59</v>
      </c>
      <c r="H7" s="17">
        <v>47</v>
      </c>
      <c r="I7" s="83">
        <v>37</v>
      </c>
      <c r="J7" s="83">
        <v>22</v>
      </c>
      <c r="K7" s="83">
        <v>20</v>
      </c>
      <c r="L7">
        <v>192</v>
      </c>
      <c r="M7" s="83">
        <v>157</v>
      </c>
      <c r="N7" s="83">
        <v>37</v>
      </c>
      <c r="O7">
        <v>165</v>
      </c>
      <c r="P7" s="86">
        <v>60</v>
      </c>
      <c r="Q7" s="83">
        <v>30</v>
      </c>
      <c r="R7" s="83">
        <v>42</v>
      </c>
      <c r="S7" s="83">
        <v>32</v>
      </c>
      <c r="U7" s="83"/>
    </row>
    <row r="8" spans="1:16384" ht="17" customHeight="1">
      <c r="A8" s="15" t="s">
        <v>2810</v>
      </c>
      <c r="B8" s="83">
        <v>1.145091E-2</v>
      </c>
      <c r="C8">
        <v>1.406174E-2</v>
      </c>
      <c r="D8" s="83">
        <v>1.1639780000000001E-2</v>
      </c>
      <c r="E8">
        <v>1.113662E-2</v>
      </c>
      <c r="F8" s="83">
        <v>1.123327E-2</v>
      </c>
      <c r="G8" s="83">
        <v>8.7967789999999994E-3</v>
      </c>
      <c r="H8" s="17">
        <v>6.9588389999999996E-3</v>
      </c>
      <c r="I8" s="83">
        <v>5.0381260000000004E-3</v>
      </c>
      <c r="J8" s="83">
        <v>9.4420600000000004E-3</v>
      </c>
      <c r="K8" s="83">
        <v>1.128668E-2</v>
      </c>
      <c r="L8">
        <v>1.393728E-2</v>
      </c>
      <c r="M8" s="83">
        <v>1.134803E-2</v>
      </c>
      <c r="N8" s="83">
        <v>8.9805830000000003E-3</v>
      </c>
      <c r="O8">
        <v>1.8388499999999999E-2</v>
      </c>
      <c r="P8" s="86">
        <v>1.263158E-2</v>
      </c>
      <c r="Q8" s="83">
        <v>1.0084030000000001E-2</v>
      </c>
      <c r="R8" s="83">
        <v>7.6810530000000002E-3</v>
      </c>
      <c r="S8" s="83">
        <v>3.0592729999999999E-2</v>
      </c>
      <c r="U8" s="83"/>
    </row>
    <row r="9" spans="1:16384" s="127" customFormat="1">
      <c r="A9" s="131" t="s">
        <v>2811</v>
      </c>
      <c r="B9" s="132"/>
      <c r="C9" s="133" t="s">
        <v>2796</v>
      </c>
      <c r="D9" s="132" t="s">
        <v>2797</v>
      </c>
      <c r="E9" s="127" t="s">
        <v>2798</v>
      </c>
      <c r="F9" s="132" t="s">
        <v>2799</v>
      </c>
      <c r="G9" s="133" t="s">
        <v>2800</v>
      </c>
      <c r="H9" s="132" t="s">
        <v>2801</v>
      </c>
      <c r="I9" s="127" t="s">
        <v>2802</v>
      </c>
      <c r="J9" s="133" t="s">
        <v>2803</v>
      </c>
      <c r="K9" s="132" t="s">
        <v>2804</v>
      </c>
      <c r="L9" s="127" t="s">
        <v>2805</v>
      </c>
      <c r="M9" s="132" t="s">
        <v>2912</v>
      </c>
      <c r="N9" s="133" t="s">
        <v>2913</v>
      </c>
      <c r="O9" s="132" t="s">
        <v>2914</v>
      </c>
      <c r="P9" s="127" t="s">
        <v>2915</v>
      </c>
      <c r="Q9" s="133" t="s">
        <v>2916</v>
      </c>
      <c r="R9" s="132" t="s">
        <v>2917</v>
      </c>
      <c r="S9" s="127" t="s">
        <v>2918</v>
      </c>
    </row>
    <row r="10" spans="1:16384" s="127" customFormat="1">
      <c r="A10" s="82" t="s">
        <v>2806</v>
      </c>
      <c r="B10" s="82">
        <v>2967</v>
      </c>
      <c r="C10" s="82">
        <v>225</v>
      </c>
      <c r="D10" s="82">
        <v>256</v>
      </c>
      <c r="E10" s="82">
        <v>203</v>
      </c>
      <c r="F10" s="82">
        <v>121</v>
      </c>
      <c r="G10" s="82">
        <v>153</v>
      </c>
      <c r="H10" s="82">
        <v>151</v>
      </c>
      <c r="I10" s="82">
        <v>148</v>
      </c>
      <c r="J10" s="82">
        <v>51</v>
      </c>
      <c r="K10" s="82">
        <v>34</v>
      </c>
      <c r="L10" s="82">
        <v>411</v>
      </c>
      <c r="M10" s="82">
        <v>416</v>
      </c>
      <c r="N10" s="82">
        <v>93</v>
      </c>
      <c r="O10" s="82">
        <v>264</v>
      </c>
      <c r="P10" s="82">
        <v>140</v>
      </c>
      <c r="Q10" s="82">
        <v>82</v>
      </c>
      <c r="R10" s="82">
        <v>167</v>
      </c>
      <c r="S10" s="82">
        <v>50</v>
      </c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  <c r="EM10" s="82"/>
      <c r="EN10" s="82"/>
      <c r="EO10" s="82"/>
      <c r="EP10" s="82"/>
      <c r="EQ10" s="82"/>
      <c r="ER10" s="82"/>
      <c r="ES10" s="82"/>
      <c r="ET10" s="82"/>
      <c r="EU10" s="82"/>
      <c r="EV10" s="82"/>
      <c r="EW10" s="82"/>
      <c r="EX10" s="82"/>
      <c r="EY10" s="82"/>
      <c r="EZ10" s="82"/>
      <c r="FA10" s="82"/>
      <c r="FB10" s="82"/>
      <c r="FC10" s="82"/>
      <c r="FD10" s="82"/>
      <c r="FE10" s="82"/>
      <c r="FF10" s="82"/>
      <c r="FG10" s="82"/>
      <c r="FH10" s="82"/>
      <c r="FI10" s="82"/>
      <c r="FJ10" s="82"/>
      <c r="FK10" s="82"/>
      <c r="FL10" s="82"/>
      <c r="FM10" s="82"/>
      <c r="FN10" s="82"/>
      <c r="FO10" s="82"/>
      <c r="FP10" s="82"/>
      <c r="FQ10" s="82"/>
      <c r="FR10" s="82"/>
      <c r="FS10" s="82"/>
      <c r="FT10" s="82"/>
      <c r="FU10" s="82"/>
      <c r="FV10" s="82"/>
      <c r="FW10" s="82"/>
      <c r="FX10" s="82"/>
      <c r="FY10" s="82"/>
      <c r="FZ10" s="82"/>
      <c r="GA10" s="82"/>
      <c r="GB10" s="82"/>
      <c r="GC10" s="82"/>
      <c r="GD10" s="82"/>
      <c r="GE10" s="82"/>
      <c r="GF10" s="82"/>
      <c r="GG10" s="82"/>
      <c r="GH10" s="82"/>
      <c r="GI10" s="82"/>
      <c r="GJ10" s="82"/>
      <c r="GK10" s="82"/>
      <c r="GL10" s="82"/>
      <c r="GM10" s="82"/>
      <c r="GN10" s="82"/>
      <c r="GO10" s="82"/>
      <c r="GP10" s="82"/>
      <c r="GQ10" s="82"/>
      <c r="GR10" s="82"/>
      <c r="GS10" s="82"/>
      <c r="GT10" s="82"/>
      <c r="GU10" s="82"/>
      <c r="GV10" s="82"/>
      <c r="GW10" s="82"/>
      <c r="GX10" s="82"/>
      <c r="GY10" s="82"/>
      <c r="GZ10" s="82"/>
      <c r="HA10" s="82"/>
      <c r="HB10" s="82"/>
      <c r="HC10" s="82"/>
      <c r="HD10" s="82"/>
      <c r="HE10" s="82"/>
      <c r="HF10" s="82"/>
      <c r="HG10" s="82"/>
      <c r="HH10" s="82"/>
      <c r="HI10" s="82"/>
      <c r="HJ10" s="82"/>
      <c r="HK10" s="82"/>
      <c r="HL10" s="82"/>
      <c r="HM10" s="82"/>
      <c r="HN10" s="82"/>
      <c r="HO10" s="82"/>
      <c r="HP10" s="82"/>
      <c r="HQ10" s="82"/>
      <c r="HR10" s="82"/>
      <c r="HS10" s="82"/>
      <c r="HT10" s="82"/>
      <c r="HU10" s="82"/>
      <c r="HV10" s="82"/>
      <c r="HW10" s="82"/>
      <c r="HX10" s="82"/>
      <c r="HY10" s="82"/>
      <c r="HZ10" s="82"/>
      <c r="IA10" s="82"/>
      <c r="IB10" s="82"/>
      <c r="IC10" s="82"/>
      <c r="ID10" s="82"/>
      <c r="IE10" s="82"/>
      <c r="IF10" s="82"/>
      <c r="IG10" s="82"/>
      <c r="IH10" s="82"/>
      <c r="II10" s="82"/>
      <c r="IJ10" s="82"/>
      <c r="IK10" s="82"/>
      <c r="IL10" s="82"/>
      <c r="IM10" s="82"/>
      <c r="IN10" s="82"/>
      <c r="IO10" s="82"/>
      <c r="IP10" s="82"/>
      <c r="IQ10" s="82"/>
      <c r="IR10" s="82"/>
      <c r="IS10" s="82"/>
      <c r="IT10" s="82"/>
      <c r="IU10" s="82"/>
      <c r="IV10" s="82"/>
      <c r="IW10" s="82"/>
      <c r="IX10" s="82"/>
      <c r="IY10" s="82"/>
      <c r="IZ10" s="82"/>
      <c r="JA10" s="82"/>
      <c r="JB10" s="82"/>
      <c r="JC10" s="82"/>
      <c r="JD10" s="82"/>
      <c r="JE10" s="82"/>
      <c r="JF10" s="82"/>
      <c r="JG10" s="82"/>
      <c r="JH10" s="82"/>
      <c r="JI10" s="82"/>
      <c r="JJ10" s="82"/>
      <c r="JK10" s="82"/>
      <c r="JL10" s="82"/>
      <c r="JM10" s="82"/>
      <c r="JN10" s="82"/>
      <c r="JO10" s="82"/>
      <c r="JP10" s="82"/>
      <c r="JQ10" s="82"/>
      <c r="JR10" s="82"/>
      <c r="JS10" s="82"/>
      <c r="JT10" s="82"/>
      <c r="JU10" s="82"/>
      <c r="JV10" s="82"/>
      <c r="JW10" s="82"/>
      <c r="JX10" s="82"/>
      <c r="JY10" s="82"/>
      <c r="JZ10" s="82"/>
      <c r="KA10" s="82"/>
      <c r="KB10" s="82"/>
      <c r="KC10" s="82"/>
      <c r="KD10" s="82"/>
      <c r="KE10" s="82"/>
      <c r="KF10" s="82"/>
      <c r="KG10" s="82"/>
      <c r="KH10" s="82"/>
      <c r="KI10" s="82"/>
      <c r="KJ10" s="82"/>
      <c r="KK10" s="82"/>
      <c r="KL10" s="82"/>
      <c r="KM10" s="82"/>
      <c r="KN10" s="82"/>
      <c r="KO10" s="82"/>
      <c r="KP10" s="82"/>
      <c r="KQ10" s="82"/>
      <c r="KR10" s="82"/>
      <c r="KS10" s="82"/>
      <c r="KT10" s="82"/>
      <c r="KU10" s="82"/>
      <c r="KV10" s="82"/>
      <c r="KW10" s="82"/>
      <c r="KX10" s="82"/>
      <c r="KY10" s="82"/>
      <c r="KZ10" s="82"/>
      <c r="LA10" s="82"/>
      <c r="LB10" s="82"/>
      <c r="LC10" s="82"/>
      <c r="LD10" s="82"/>
      <c r="LE10" s="82"/>
      <c r="LF10" s="82"/>
      <c r="LG10" s="82"/>
      <c r="LH10" s="82"/>
      <c r="LI10" s="82"/>
      <c r="LJ10" s="82"/>
      <c r="LK10" s="82"/>
      <c r="LL10" s="82"/>
      <c r="LM10" s="82"/>
      <c r="LN10" s="82"/>
      <c r="LO10" s="82"/>
      <c r="LP10" s="82"/>
      <c r="LQ10" s="82"/>
      <c r="LR10" s="82"/>
      <c r="LS10" s="82"/>
      <c r="LT10" s="82"/>
      <c r="LU10" s="82"/>
      <c r="LV10" s="82"/>
      <c r="LW10" s="82"/>
      <c r="LX10" s="82"/>
      <c r="LY10" s="82"/>
      <c r="LZ10" s="82"/>
      <c r="MA10" s="82"/>
      <c r="MB10" s="82"/>
      <c r="MC10" s="82"/>
      <c r="MD10" s="82"/>
      <c r="ME10" s="82"/>
      <c r="MF10" s="82"/>
      <c r="MG10" s="82"/>
      <c r="MH10" s="82"/>
      <c r="MI10" s="82"/>
      <c r="MJ10" s="82"/>
      <c r="MK10" s="82"/>
      <c r="ML10" s="82"/>
      <c r="MM10" s="82"/>
      <c r="MN10" s="82"/>
      <c r="MO10" s="82"/>
      <c r="MP10" s="82"/>
      <c r="MQ10" s="82"/>
      <c r="MR10" s="82"/>
      <c r="MS10" s="82"/>
      <c r="MT10" s="82"/>
      <c r="MU10" s="82"/>
      <c r="MV10" s="82"/>
      <c r="MW10" s="82"/>
      <c r="MX10" s="82"/>
      <c r="MY10" s="82"/>
      <c r="MZ10" s="82"/>
      <c r="NA10" s="82"/>
      <c r="NB10" s="82"/>
      <c r="NC10" s="82"/>
      <c r="ND10" s="82"/>
      <c r="NE10" s="82"/>
      <c r="NF10" s="82"/>
      <c r="NG10" s="82"/>
      <c r="NH10" s="82"/>
      <c r="NI10" s="82"/>
      <c r="NJ10" s="82"/>
      <c r="NK10" s="82"/>
      <c r="NL10" s="82"/>
      <c r="NM10" s="82"/>
      <c r="NN10" s="82"/>
      <c r="NO10" s="82"/>
      <c r="NP10" s="82"/>
      <c r="NQ10" s="82"/>
      <c r="NR10" s="82"/>
      <c r="NS10" s="82"/>
      <c r="NT10" s="82"/>
      <c r="NU10" s="82"/>
      <c r="NV10" s="82"/>
      <c r="NW10" s="82"/>
      <c r="NX10" s="82"/>
      <c r="NY10" s="82"/>
      <c r="NZ10" s="82"/>
      <c r="OA10" s="82"/>
      <c r="OB10" s="82"/>
      <c r="OC10" s="82"/>
      <c r="OD10" s="82"/>
      <c r="OE10" s="82"/>
      <c r="OF10" s="82"/>
      <c r="OG10" s="82"/>
      <c r="OH10" s="82"/>
      <c r="OI10" s="82"/>
      <c r="OJ10" s="82"/>
      <c r="OK10" s="82"/>
      <c r="OL10" s="82"/>
      <c r="OM10" s="82"/>
      <c r="ON10" s="82"/>
      <c r="OO10" s="82"/>
      <c r="OP10" s="82"/>
      <c r="OQ10" s="82"/>
      <c r="OR10" s="82"/>
      <c r="OS10" s="82"/>
      <c r="OT10" s="82"/>
      <c r="OU10" s="82"/>
      <c r="OV10" s="82"/>
      <c r="OW10" s="82"/>
      <c r="OX10" s="82"/>
      <c r="OY10" s="82"/>
      <c r="OZ10" s="82"/>
      <c r="PA10" s="82"/>
      <c r="PB10" s="82"/>
      <c r="PC10" s="82"/>
      <c r="PD10" s="82"/>
      <c r="PE10" s="82"/>
      <c r="PF10" s="82"/>
      <c r="PG10" s="82"/>
      <c r="PH10" s="82"/>
      <c r="PI10" s="82"/>
      <c r="PJ10" s="82"/>
      <c r="PK10" s="82"/>
      <c r="PL10" s="82"/>
      <c r="PM10" s="82"/>
      <c r="PN10" s="82"/>
      <c r="PO10" s="82"/>
      <c r="PP10" s="82"/>
      <c r="PQ10" s="82"/>
      <c r="PR10" s="82"/>
      <c r="PS10" s="82"/>
      <c r="PT10" s="82"/>
      <c r="PU10" s="82"/>
      <c r="PV10" s="82"/>
      <c r="PW10" s="82"/>
      <c r="PX10" s="82"/>
      <c r="PY10" s="82"/>
      <c r="PZ10" s="82"/>
      <c r="QA10" s="82"/>
      <c r="QB10" s="82"/>
      <c r="QC10" s="82"/>
      <c r="QD10" s="82"/>
      <c r="QE10" s="82"/>
      <c r="QF10" s="82"/>
      <c r="QG10" s="82"/>
      <c r="QH10" s="82"/>
      <c r="QI10" s="82"/>
      <c r="QJ10" s="82"/>
      <c r="QK10" s="82"/>
      <c r="QL10" s="82"/>
      <c r="QM10" s="82"/>
      <c r="QN10" s="82"/>
      <c r="QO10" s="82"/>
      <c r="QP10" s="82"/>
      <c r="QQ10" s="82"/>
      <c r="QR10" s="82"/>
      <c r="QS10" s="82"/>
      <c r="QT10" s="82"/>
      <c r="QU10" s="82"/>
      <c r="QV10" s="82"/>
      <c r="QW10" s="82"/>
      <c r="QX10" s="82"/>
      <c r="QY10" s="82"/>
      <c r="QZ10" s="82"/>
      <c r="RA10" s="82"/>
      <c r="RB10" s="82"/>
      <c r="RC10" s="82"/>
      <c r="RD10" s="82"/>
      <c r="RE10" s="82"/>
      <c r="RF10" s="82"/>
      <c r="RG10" s="82"/>
      <c r="RH10" s="82"/>
      <c r="RI10" s="82"/>
      <c r="RJ10" s="82"/>
      <c r="RK10" s="82"/>
      <c r="RL10" s="82"/>
      <c r="RM10" s="82"/>
      <c r="RN10" s="82"/>
      <c r="RO10" s="82"/>
      <c r="RP10" s="82"/>
      <c r="RQ10" s="82"/>
      <c r="RR10" s="82"/>
      <c r="RS10" s="82"/>
      <c r="RT10" s="82"/>
      <c r="RU10" s="82"/>
      <c r="RV10" s="82"/>
      <c r="RW10" s="82"/>
      <c r="RX10" s="82"/>
      <c r="RY10" s="82"/>
      <c r="RZ10" s="82"/>
      <c r="SA10" s="82"/>
      <c r="SB10" s="82"/>
      <c r="SC10" s="82"/>
      <c r="SD10" s="82"/>
      <c r="SE10" s="82"/>
      <c r="SF10" s="82"/>
      <c r="SG10" s="82"/>
      <c r="SH10" s="82"/>
      <c r="SI10" s="82"/>
      <c r="SJ10" s="82"/>
      <c r="SK10" s="82"/>
      <c r="SL10" s="82"/>
      <c r="SM10" s="82"/>
      <c r="SN10" s="82"/>
      <c r="SO10" s="82"/>
      <c r="SP10" s="82"/>
      <c r="SQ10" s="82"/>
      <c r="SR10" s="82"/>
      <c r="SS10" s="82"/>
      <c r="ST10" s="82"/>
      <c r="SU10" s="82"/>
      <c r="SV10" s="82"/>
      <c r="SW10" s="82"/>
      <c r="SX10" s="82"/>
      <c r="SY10" s="82"/>
      <c r="SZ10" s="82"/>
      <c r="TA10" s="82"/>
      <c r="TB10" s="82"/>
      <c r="TC10" s="82"/>
      <c r="TD10" s="82"/>
      <c r="TE10" s="82"/>
      <c r="TF10" s="82"/>
      <c r="TG10" s="82"/>
      <c r="TH10" s="82"/>
      <c r="TI10" s="82"/>
      <c r="TJ10" s="82"/>
      <c r="TK10" s="82"/>
      <c r="TL10" s="82"/>
      <c r="TM10" s="82"/>
      <c r="TN10" s="82"/>
      <c r="TO10" s="82"/>
      <c r="TP10" s="82"/>
      <c r="TQ10" s="82"/>
      <c r="TR10" s="82"/>
      <c r="TS10" s="82"/>
      <c r="TT10" s="82"/>
      <c r="TU10" s="82"/>
      <c r="TV10" s="82"/>
      <c r="TW10" s="82"/>
      <c r="TX10" s="82"/>
      <c r="TY10" s="82"/>
      <c r="TZ10" s="82"/>
      <c r="UA10" s="82"/>
      <c r="UB10" s="82"/>
      <c r="UC10" s="82"/>
      <c r="UD10" s="82"/>
      <c r="UE10" s="82"/>
      <c r="UF10" s="82"/>
      <c r="UG10" s="82"/>
      <c r="UH10" s="82"/>
      <c r="UI10" s="82"/>
      <c r="UJ10" s="82"/>
      <c r="UK10" s="82"/>
      <c r="UL10" s="82"/>
      <c r="UM10" s="82"/>
      <c r="UN10" s="82"/>
      <c r="UO10" s="82"/>
      <c r="UP10" s="82"/>
      <c r="UQ10" s="82"/>
      <c r="UR10" s="82"/>
      <c r="US10" s="82"/>
      <c r="UT10" s="82"/>
      <c r="UU10" s="82"/>
      <c r="UV10" s="82"/>
      <c r="UW10" s="82"/>
      <c r="UX10" s="82"/>
      <c r="UY10" s="82"/>
      <c r="UZ10" s="82"/>
      <c r="VA10" s="82"/>
      <c r="VB10" s="82"/>
      <c r="VC10" s="82"/>
      <c r="VD10" s="82"/>
      <c r="VE10" s="82"/>
      <c r="VF10" s="82"/>
      <c r="VG10" s="82"/>
      <c r="VH10" s="82"/>
      <c r="VI10" s="82"/>
      <c r="VJ10" s="82"/>
      <c r="VK10" s="82"/>
      <c r="VL10" s="82"/>
      <c r="VM10" s="82"/>
      <c r="VN10" s="82"/>
      <c r="VO10" s="82"/>
      <c r="VP10" s="82"/>
      <c r="VQ10" s="82"/>
      <c r="VR10" s="82"/>
      <c r="VS10" s="82"/>
      <c r="VT10" s="82"/>
      <c r="VU10" s="82"/>
      <c r="VV10" s="82"/>
      <c r="VW10" s="82"/>
      <c r="VX10" s="82"/>
      <c r="VY10" s="82"/>
      <c r="VZ10" s="82"/>
      <c r="WA10" s="82"/>
      <c r="WB10" s="82"/>
      <c r="WC10" s="82"/>
      <c r="WD10" s="82"/>
      <c r="WE10" s="82"/>
      <c r="WF10" s="82"/>
      <c r="WG10" s="82"/>
      <c r="WH10" s="82"/>
      <c r="WI10" s="82"/>
      <c r="WJ10" s="82"/>
      <c r="WK10" s="82"/>
      <c r="WL10" s="82"/>
      <c r="WM10" s="82"/>
      <c r="WN10" s="82"/>
      <c r="WO10" s="82"/>
      <c r="WP10" s="82"/>
      <c r="WQ10" s="82"/>
      <c r="WR10" s="82"/>
      <c r="WS10" s="82"/>
      <c r="WT10" s="82"/>
      <c r="WU10" s="82"/>
      <c r="WV10" s="82"/>
      <c r="WW10" s="82"/>
      <c r="WX10" s="82"/>
      <c r="WY10" s="82"/>
      <c r="WZ10" s="82"/>
      <c r="XA10" s="82"/>
      <c r="XB10" s="82"/>
      <c r="XC10" s="82"/>
      <c r="XD10" s="82"/>
      <c r="XE10" s="82"/>
      <c r="XF10" s="82"/>
      <c r="XG10" s="82"/>
      <c r="XH10" s="82"/>
      <c r="XI10" s="82"/>
      <c r="XJ10" s="82"/>
      <c r="XK10" s="82"/>
      <c r="XL10" s="82"/>
      <c r="XM10" s="82"/>
      <c r="XN10" s="82"/>
      <c r="XO10" s="82"/>
      <c r="XP10" s="82"/>
      <c r="XQ10" s="82"/>
      <c r="XR10" s="82"/>
      <c r="XS10" s="82"/>
      <c r="XT10" s="82"/>
      <c r="XU10" s="82"/>
      <c r="XV10" s="82"/>
      <c r="XW10" s="82"/>
      <c r="XX10" s="82"/>
      <c r="XY10" s="82"/>
      <c r="XZ10" s="82"/>
      <c r="YA10" s="82"/>
      <c r="YB10" s="82"/>
      <c r="YC10" s="82"/>
      <c r="YD10" s="82"/>
      <c r="YE10" s="82"/>
      <c r="YF10" s="82"/>
      <c r="YG10" s="82"/>
      <c r="YH10" s="82"/>
      <c r="YI10" s="82"/>
      <c r="YJ10" s="82"/>
      <c r="YK10" s="82"/>
      <c r="YL10" s="82"/>
      <c r="YM10" s="82"/>
      <c r="YN10" s="82"/>
      <c r="YO10" s="82"/>
      <c r="YP10" s="82"/>
      <c r="YQ10" s="82"/>
      <c r="YR10" s="82"/>
      <c r="YS10" s="82"/>
      <c r="YT10" s="82"/>
      <c r="YU10" s="82"/>
      <c r="YV10" s="82"/>
      <c r="YW10" s="82"/>
      <c r="YX10" s="82"/>
      <c r="YY10" s="82"/>
      <c r="YZ10" s="82"/>
      <c r="ZA10" s="82"/>
      <c r="ZB10" s="82"/>
      <c r="ZC10" s="82"/>
      <c r="ZD10" s="82"/>
      <c r="ZE10" s="82"/>
      <c r="ZF10" s="82"/>
      <c r="ZG10" s="82"/>
      <c r="ZH10" s="82"/>
      <c r="ZI10" s="82"/>
      <c r="ZJ10" s="82"/>
      <c r="ZK10" s="82"/>
      <c r="ZL10" s="82"/>
      <c r="ZM10" s="82"/>
      <c r="ZN10" s="82"/>
      <c r="ZO10" s="82"/>
      <c r="ZP10" s="82"/>
      <c r="ZQ10" s="82"/>
      <c r="ZR10" s="82"/>
      <c r="ZS10" s="82"/>
      <c r="ZT10" s="82"/>
      <c r="ZU10" s="82"/>
      <c r="ZV10" s="82"/>
      <c r="ZW10" s="82"/>
      <c r="ZX10" s="82"/>
      <c r="ZY10" s="82"/>
      <c r="ZZ10" s="82"/>
      <c r="AAA10" s="82"/>
      <c r="AAB10" s="82"/>
      <c r="AAC10" s="82"/>
      <c r="AAD10" s="82"/>
      <c r="AAE10" s="82"/>
      <c r="AAF10" s="82"/>
      <c r="AAG10" s="82"/>
      <c r="AAH10" s="82"/>
      <c r="AAI10" s="82"/>
      <c r="AAJ10" s="82"/>
      <c r="AAK10" s="82"/>
      <c r="AAL10" s="82"/>
      <c r="AAM10" s="82"/>
      <c r="AAN10" s="82"/>
      <c r="AAO10" s="82"/>
      <c r="AAP10" s="82"/>
      <c r="AAQ10" s="82"/>
      <c r="AAR10" s="82"/>
      <c r="AAS10" s="82"/>
      <c r="AAT10" s="82"/>
      <c r="AAU10" s="82"/>
      <c r="AAV10" s="82"/>
      <c r="AAW10" s="82"/>
      <c r="AAX10" s="82"/>
      <c r="AAY10" s="82"/>
      <c r="AAZ10" s="82"/>
      <c r="ABA10" s="82"/>
      <c r="ABB10" s="82"/>
      <c r="ABC10" s="82"/>
      <c r="ABD10" s="82"/>
      <c r="ABE10" s="82"/>
      <c r="ABF10" s="82"/>
      <c r="ABG10" s="82"/>
      <c r="ABH10" s="82"/>
      <c r="ABI10" s="82"/>
      <c r="ABJ10" s="82"/>
      <c r="ABK10" s="82"/>
      <c r="ABL10" s="82"/>
      <c r="ABM10" s="82"/>
      <c r="ABN10" s="82"/>
      <c r="ABO10" s="82"/>
      <c r="ABP10" s="82"/>
      <c r="ABQ10" s="82"/>
      <c r="ABR10" s="82"/>
      <c r="ABS10" s="82"/>
      <c r="ABT10" s="82"/>
      <c r="ABU10" s="82"/>
      <c r="ABV10" s="82"/>
      <c r="ABW10" s="82"/>
      <c r="ABX10" s="82"/>
      <c r="ABY10" s="82"/>
      <c r="ABZ10" s="82"/>
      <c r="ACA10" s="82"/>
      <c r="ACB10" s="82"/>
      <c r="ACC10" s="82"/>
      <c r="ACD10" s="82"/>
      <c r="ACE10" s="82"/>
      <c r="ACF10" s="82"/>
      <c r="ACG10" s="82"/>
      <c r="ACH10" s="82"/>
      <c r="ACI10" s="82"/>
      <c r="ACJ10" s="82"/>
      <c r="ACK10" s="82"/>
      <c r="ACL10" s="82"/>
      <c r="ACM10" s="82"/>
      <c r="ACN10" s="82"/>
      <c r="ACO10" s="82"/>
      <c r="ACP10" s="82"/>
      <c r="ACQ10" s="82"/>
      <c r="ACR10" s="82"/>
      <c r="ACS10" s="82"/>
      <c r="ACT10" s="82"/>
      <c r="ACU10" s="82"/>
      <c r="ACV10" s="82"/>
      <c r="ACW10" s="82"/>
      <c r="ACX10" s="82"/>
      <c r="ACY10" s="82"/>
      <c r="ACZ10" s="82"/>
      <c r="ADA10" s="82"/>
      <c r="ADB10" s="82"/>
      <c r="ADC10" s="82"/>
      <c r="ADD10" s="82"/>
      <c r="ADE10" s="82"/>
      <c r="ADF10" s="82"/>
      <c r="ADG10" s="82"/>
      <c r="ADH10" s="82"/>
      <c r="ADI10" s="82"/>
      <c r="ADJ10" s="82"/>
      <c r="ADK10" s="82"/>
      <c r="ADL10" s="82"/>
      <c r="ADM10" s="82"/>
      <c r="ADN10" s="82"/>
      <c r="ADO10" s="82"/>
      <c r="ADP10" s="82"/>
      <c r="ADQ10" s="82"/>
      <c r="ADR10" s="82"/>
      <c r="ADS10" s="82"/>
      <c r="ADT10" s="82"/>
      <c r="ADU10" s="82"/>
      <c r="ADV10" s="82"/>
      <c r="ADW10" s="82"/>
      <c r="ADX10" s="82"/>
      <c r="ADY10" s="82"/>
      <c r="ADZ10" s="82"/>
      <c r="AEA10" s="82"/>
      <c r="AEB10" s="82"/>
      <c r="AEC10" s="82"/>
      <c r="AED10" s="82"/>
      <c r="AEE10" s="82"/>
      <c r="AEF10" s="82"/>
      <c r="AEG10" s="82"/>
      <c r="AEH10" s="82"/>
      <c r="AEI10" s="82"/>
      <c r="AEJ10" s="82"/>
      <c r="AEK10" s="82"/>
      <c r="AEL10" s="82"/>
      <c r="AEM10" s="82"/>
      <c r="AEN10" s="82"/>
      <c r="AEO10" s="82"/>
      <c r="AEP10" s="82"/>
      <c r="AEQ10" s="82"/>
      <c r="AER10" s="82"/>
      <c r="AES10" s="82"/>
      <c r="AET10" s="82"/>
      <c r="AEU10" s="82"/>
      <c r="AEV10" s="82"/>
      <c r="AEW10" s="82"/>
      <c r="AEX10" s="82"/>
      <c r="AEY10" s="82"/>
      <c r="AEZ10" s="82"/>
      <c r="AFA10" s="82"/>
      <c r="AFB10" s="82"/>
      <c r="AFC10" s="82"/>
      <c r="AFD10" s="82"/>
      <c r="AFE10" s="82"/>
      <c r="AFF10" s="82"/>
      <c r="AFG10" s="82"/>
      <c r="AFH10" s="82"/>
      <c r="AFI10" s="82"/>
      <c r="AFJ10" s="82"/>
      <c r="AFK10" s="82"/>
      <c r="AFL10" s="82"/>
      <c r="AFM10" s="82"/>
      <c r="AFN10" s="82"/>
      <c r="AFO10" s="82"/>
      <c r="AFP10" s="82"/>
      <c r="AFQ10" s="82"/>
      <c r="AFR10" s="82"/>
      <c r="AFS10" s="82"/>
      <c r="AFT10" s="82"/>
      <c r="AFU10" s="82"/>
      <c r="AFV10" s="82"/>
      <c r="AFW10" s="82"/>
      <c r="AFX10" s="82"/>
      <c r="AFY10" s="82"/>
      <c r="AFZ10" s="82"/>
      <c r="AGA10" s="82"/>
      <c r="AGB10" s="82"/>
      <c r="AGC10" s="82"/>
      <c r="AGD10" s="82"/>
      <c r="AGE10" s="82"/>
      <c r="AGF10" s="82"/>
      <c r="AGG10" s="82"/>
      <c r="AGH10" s="82"/>
      <c r="AGI10" s="82"/>
      <c r="AGJ10" s="82"/>
      <c r="AGK10" s="82"/>
      <c r="AGL10" s="82"/>
      <c r="AGM10" s="82"/>
      <c r="AGN10" s="82"/>
      <c r="AGO10" s="82"/>
      <c r="AGP10" s="82"/>
      <c r="AGQ10" s="82"/>
      <c r="AGR10" s="82"/>
      <c r="AGS10" s="82"/>
      <c r="AGT10" s="82"/>
      <c r="AGU10" s="82"/>
      <c r="AGV10" s="82"/>
      <c r="AGW10" s="82"/>
      <c r="AGX10" s="82"/>
      <c r="AGY10" s="82"/>
      <c r="AGZ10" s="82"/>
      <c r="AHA10" s="82"/>
      <c r="AHB10" s="82"/>
      <c r="AHC10" s="82"/>
      <c r="AHD10" s="82"/>
      <c r="AHE10" s="82"/>
      <c r="AHF10" s="82"/>
      <c r="AHG10" s="82"/>
      <c r="AHH10" s="82"/>
      <c r="AHI10" s="82"/>
      <c r="AHJ10" s="82"/>
      <c r="AHK10" s="82"/>
      <c r="AHL10" s="82"/>
      <c r="AHM10" s="82"/>
      <c r="AHN10" s="82"/>
      <c r="AHO10" s="82"/>
      <c r="AHP10" s="82"/>
      <c r="AHQ10" s="82"/>
      <c r="AHR10" s="82"/>
      <c r="AHS10" s="82"/>
      <c r="AHT10" s="82"/>
      <c r="AHU10" s="82"/>
      <c r="AHV10" s="82"/>
      <c r="AHW10" s="82"/>
      <c r="AHX10" s="82"/>
      <c r="AHY10" s="82"/>
      <c r="AHZ10" s="82"/>
      <c r="AIA10" s="82"/>
      <c r="AIB10" s="82"/>
      <c r="AIC10" s="82"/>
      <c r="AID10" s="82"/>
      <c r="AIE10" s="82"/>
      <c r="AIF10" s="82"/>
      <c r="AIG10" s="82"/>
      <c r="AIH10" s="82"/>
      <c r="AII10" s="82"/>
      <c r="AIJ10" s="82"/>
      <c r="AIK10" s="82"/>
      <c r="AIL10" s="82"/>
      <c r="AIM10" s="82"/>
      <c r="AIN10" s="82"/>
      <c r="AIO10" s="82"/>
      <c r="AIP10" s="82"/>
      <c r="AIQ10" s="82"/>
      <c r="AIR10" s="82"/>
      <c r="AIS10" s="82"/>
      <c r="AIT10" s="82"/>
      <c r="AIU10" s="82"/>
      <c r="AIV10" s="82"/>
      <c r="AIW10" s="82"/>
      <c r="AIX10" s="82"/>
      <c r="AIY10" s="82"/>
      <c r="AIZ10" s="82"/>
      <c r="AJA10" s="82"/>
      <c r="AJB10" s="82"/>
      <c r="AJC10" s="82"/>
      <c r="AJD10" s="82"/>
      <c r="AJE10" s="82"/>
      <c r="AJF10" s="82"/>
      <c r="AJG10" s="82"/>
      <c r="AJH10" s="82"/>
      <c r="AJI10" s="82"/>
      <c r="AJJ10" s="82"/>
      <c r="AJK10" s="82"/>
      <c r="AJL10" s="82"/>
      <c r="AJM10" s="82"/>
      <c r="AJN10" s="82"/>
      <c r="AJO10" s="82"/>
      <c r="AJP10" s="82"/>
      <c r="AJQ10" s="82"/>
      <c r="AJR10" s="82"/>
      <c r="AJS10" s="82"/>
      <c r="AJT10" s="82"/>
      <c r="AJU10" s="82"/>
      <c r="AJV10" s="82"/>
      <c r="AJW10" s="82"/>
      <c r="AJX10" s="82"/>
      <c r="AJY10" s="82"/>
      <c r="AJZ10" s="82"/>
      <c r="AKA10" s="82"/>
      <c r="AKB10" s="82"/>
      <c r="AKC10" s="82"/>
      <c r="AKD10" s="82"/>
      <c r="AKE10" s="82"/>
      <c r="AKF10" s="82"/>
      <c r="AKG10" s="82"/>
      <c r="AKH10" s="82"/>
      <c r="AKI10" s="82"/>
      <c r="AKJ10" s="82"/>
      <c r="AKK10" s="82"/>
      <c r="AKL10" s="82"/>
      <c r="AKM10" s="82"/>
      <c r="AKN10" s="82"/>
      <c r="AKO10" s="82"/>
      <c r="AKP10" s="82"/>
      <c r="AKQ10" s="82"/>
      <c r="AKR10" s="82"/>
      <c r="AKS10" s="82"/>
      <c r="AKT10" s="82"/>
      <c r="AKU10" s="82"/>
      <c r="AKV10" s="82"/>
      <c r="AKW10" s="82"/>
      <c r="AKX10" s="82"/>
      <c r="AKY10" s="82"/>
      <c r="AKZ10" s="82"/>
      <c r="ALA10" s="82"/>
      <c r="ALB10" s="82"/>
      <c r="ALC10" s="82"/>
      <c r="ALD10" s="82"/>
      <c r="ALE10" s="82"/>
      <c r="ALF10" s="82"/>
      <c r="ALG10" s="82"/>
      <c r="ALH10" s="82"/>
      <c r="ALI10" s="82"/>
      <c r="ALJ10" s="82"/>
      <c r="ALK10" s="82"/>
      <c r="ALL10" s="82"/>
      <c r="ALM10" s="82"/>
      <c r="ALN10" s="82"/>
      <c r="ALO10" s="82"/>
      <c r="ALP10" s="82"/>
      <c r="ALQ10" s="82"/>
      <c r="ALR10" s="82"/>
      <c r="ALS10" s="82"/>
      <c r="ALT10" s="82"/>
      <c r="ALU10" s="82"/>
      <c r="ALV10" s="82"/>
      <c r="ALW10" s="82"/>
      <c r="ALX10" s="82"/>
      <c r="ALY10" s="82"/>
      <c r="ALZ10" s="82"/>
      <c r="AMA10" s="82"/>
      <c r="AMB10" s="82"/>
      <c r="AMC10" s="82"/>
      <c r="AMD10" s="82"/>
      <c r="AME10" s="82"/>
      <c r="AMF10" s="82"/>
      <c r="AMG10" s="82"/>
      <c r="AMH10" s="82"/>
      <c r="AMI10" s="82"/>
      <c r="AMJ10" s="82"/>
      <c r="AMK10" s="82"/>
      <c r="AML10" s="82"/>
      <c r="AMM10" s="82"/>
      <c r="AMN10" s="82"/>
      <c r="AMO10" s="82"/>
      <c r="AMP10" s="82"/>
      <c r="AMQ10" s="82"/>
      <c r="AMR10" s="82"/>
      <c r="AMS10" s="82"/>
      <c r="AMT10" s="82"/>
      <c r="AMU10" s="82"/>
      <c r="AMV10" s="82"/>
      <c r="AMW10" s="82"/>
      <c r="AMX10" s="82"/>
      <c r="AMY10" s="82"/>
      <c r="AMZ10" s="82"/>
      <c r="ANA10" s="82"/>
      <c r="ANB10" s="82"/>
      <c r="ANC10" s="82"/>
      <c r="AND10" s="82"/>
      <c r="ANE10" s="82"/>
      <c r="ANF10" s="82"/>
      <c r="ANG10" s="82"/>
      <c r="ANH10" s="82"/>
      <c r="ANI10" s="82"/>
      <c r="ANJ10" s="82"/>
      <c r="ANK10" s="82"/>
      <c r="ANL10" s="82"/>
      <c r="ANM10" s="82"/>
      <c r="ANN10" s="82"/>
      <c r="ANO10" s="82"/>
      <c r="ANP10" s="82"/>
      <c r="ANQ10" s="82"/>
      <c r="ANR10" s="82"/>
      <c r="ANS10" s="82"/>
      <c r="ANT10" s="82"/>
      <c r="ANU10" s="82"/>
      <c r="ANV10" s="82"/>
      <c r="ANW10" s="82"/>
      <c r="ANX10" s="82"/>
      <c r="ANY10" s="82"/>
      <c r="ANZ10" s="82"/>
      <c r="AOA10" s="82"/>
      <c r="AOB10" s="82"/>
      <c r="AOC10" s="82"/>
      <c r="AOD10" s="82"/>
      <c r="AOE10" s="82"/>
      <c r="AOF10" s="82"/>
      <c r="AOG10" s="82"/>
      <c r="AOH10" s="82"/>
      <c r="AOI10" s="82"/>
      <c r="AOJ10" s="82"/>
      <c r="AOK10" s="82"/>
      <c r="AOL10" s="82"/>
      <c r="AOM10" s="82"/>
      <c r="AON10" s="82"/>
      <c r="AOO10" s="82"/>
      <c r="AOP10" s="82"/>
      <c r="AOQ10" s="82"/>
      <c r="AOR10" s="82"/>
      <c r="AOS10" s="82"/>
      <c r="AOT10" s="82"/>
      <c r="AOU10" s="82"/>
      <c r="AOV10" s="82"/>
      <c r="AOW10" s="82"/>
      <c r="AOX10" s="82"/>
      <c r="AOY10" s="82"/>
      <c r="AOZ10" s="82"/>
      <c r="APA10" s="82"/>
      <c r="APB10" s="82"/>
      <c r="APC10" s="82"/>
      <c r="APD10" s="82"/>
      <c r="APE10" s="82"/>
      <c r="APF10" s="82"/>
      <c r="APG10" s="82"/>
      <c r="APH10" s="82"/>
      <c r="API10" s="82"/>
      <c r="APJ10" s="82"/>
      <c r="APK10" s="82"/>
      <c r="APL10" s="82"/>
      <c r="APM10" s="82"/>
      <c r="APN10" s="82"/>
      <c r="APO10" s="82"/>
      <c r="APP10" s="82"/>
      <c r="APQ10" s="82"/>
      <c r="APR10" s="82"/>
      <c r="APS10" s="82"/>
      <c r="APT10" s="82"/>
      <c r="APU10" s="82"/>
      <c r="APV10" s="82"/>
      <c r="APW10" s="82"/>
      <c r="APX10" s="82"/>
      <c r="APY10" s="82"/>
      <c r="APZ10" s="82"/>
      <c r="AQA10" s="82"/>
      <c r="AQB10" s="82"/>
      <c r="AQC10" s="82"/>
      <c r="AQD10" s="82"/>
      <c r="AQE10" s="82"/>
      <c r="AQF10" s="82"/>
      <c r="AQG10" s="82"/>
      <c r="AQH10" s="82"/>
      <c r="AQI10" s="82"/>
      <c r="AQJ10" s="82"/>
      <c r="AQK10" s="82"/>
      <c r="AQL10" s="82"/>
      <c r="AQM10" s="82"/>
      <c r="AQN10" s="82"/>
      <c r="AQO10" s="82"/>
      <c r="AQP10" s="82"/>
      <c r="AQQ10" s="82"/>
      <c r="AQR10" s="82"/>
      <c r="AQS10" s="82"/>
      <c r="AQT10" s="82"/>
      <c r="AQU10" s="82"/>
      <c r="AQV10" s="82"/>
      <c r="AQW10" s="82"/>
      <c r="AQX10" s="82"/>
      <c r="AQY10" s="82"/>
      <c r="AQZ10" s="82"/>
      <c r="ARA10" s="82"/>
      <c r="ARB10" s="82"/>
      <c r="ARC10" s="82"/>
      <c r="ARD10" s="82"/>
      <c r="ARE10" s="82"/>
      <c r="ARF10" s="82"/>
      <c r="ARG10" s="82"/>
      <c r="ARH10" s="82"/>
      <c r="ARI10" s="82"/>
      <c r="ARJ10" s="82"/>
      <c r="ARK10" s="82"/>
      <c r="ARL10" s="82"/>
      <c r="ARM10" s="82"/>
      <c r="ARN10" s="82"/>
      <c r="ARO10" s="82"/>
      <c r="ARP10" s="82"/>
      <c r="ARQ10" s="82"/>
      <c r="ARR10" s="82"/>
      <c r="ARS10" s="82"/>
      <c r="ART10" s="82"/>
      <c r="ARU10" s="82"/>
      <c r="ARV10" s="82"/>
      <c r="ARW10" s="82"/>
      <c r="ARX10" s="82"/>
      <c r="ARY10" s="82"/>
      <c r="ARZ10" s="82"/>
      <c r="ASA10" s="82"/>
      <c r="ASB10" s="82"/>
      <c r="ASC10" s="82"/>
      <c r="ASD10" s="82"/>
      <c r="ASE10" s="82"/>
      <c r="ASF10" s="82"/>
      <c r="ASG10" s="82"/>
      <c r="ASH10" s="82"/>
      <c r="ASI10" s="82"/>
      <c r="ASJ10" s="82"/>
      <c r="ASK10" s="82"/>
      <c r="ASL10" s="82"/>
      <c r="ASM10" s="82"/>
      <c r="ASN10" s="82"/>
      <c r="ASO10" s="82"/>
      <c r="ASP10" s="82"/>
      <c r="ASQ10" s="82"/>
      <c r="ASR10" s="82"/>
      <c r="ASS10" s="82"/>
      <c r="AST10" s="82"/>
      <c r="ASU10" s="82"/>
      <c r="ASV10" s="82"/>
      <c r="ASW10" s="82"/>
      <c r="ASX10" s="82"/>
      <c r="ASY10" s="82"/>
      <c r="ASZ10" s="82"/>
      <c r="ATA10" s="82"/>
      <c r="ATB10" s="82"/>
      <c r="ATC10" s="82"/>
      <c r="ATD10" s="82"/>
      <c r="ATE10" s="82"/>
      <c r="ATF10" s="82"/>
      <c r="ATG10" s="82"/>
      <c r="ATH10" s="82"/>
      <c r="ATI10" s="82"/>
      <c r="ATJ10" s="82"/>
      <c r="ATK10" s="82"/>
      <c r="ATL10" s="82"/>
      <c r="ATM10" s="82"/>
      <c r="ATN10" s="82"/>
      <c r="ATO10" s="82"/>
      <c r="ATP10" s="82"/>
      <c r="ATQ10" s="82"/>
      <c r="ATR10" s="82"/>
      <c r="ATS10" s="82"/>
      <c r="ATT10" s="82"/>
      <c r="ATU10" s="82"/>
      <c r="ATV10" s="82"/>
      <c r="ATW10" s="82"/>
      <c r="ATX10" s="82"/>
      <c r="ATY10" s="82"/>
      <c r="ATZ10" s="82"/>
      <c r="AUA10" s="82"/>
      <c r="AUB10" s="82"/>
      <c r="AUC10" s="82"/>
      <c r="AUD10" s="82"/>
      <c r="AUE10" s="82"/>
      <c r="AUF10" s="82"/>
      <c r="AUG10" s="82"/>
      <c r="AUH10" s="82"/>
      <c r="AUI10" s="82"/>
      <c r="AUJ10" s="82"/>
      <c r="AUK10" s="82"/>
      <c r="AUL10" s="82"/>
      <c r="AUM10" s="82"/>
      <c r="AUN10" s="82"/>
      <c r="AUO10" s="82"/>
      <c r="AUP10" s="82"/>
      <c r="AUQ10" s="82"/>
      <c r="AUR10" s="82"/>
      <c r="AUS10" s="82"/>
      <c r="AUT10" s="82"/>
      <c r="AUU10" s="82"/>
      <c r="AUV10" s="82"/>
      <c r="AUW10" s="82"/>
      <c r="AUX10" s="82"/>
      <c r="AUY10" s="82"/>
      <c r="AUZ10" s="82"/>
      <c r="AVA10" s="82"/>
      <c r="AVB10" s="82"/>
      <c r="AVC10" s="82"/>
      <c r="AVD10" s="82"/>
      <c r="AVE10" s="82"/>
      <c r="AVF10" s="82"/>
      <c r="AVG10" s="82"/>
      <c r="AVH10" s="82"/>
      <c r="AVI10" s="82"/>
      <c r="AVJ10" s="82"/>
      <c r="AVK10" s="82"/>
      <c r="AVL10" s="82"/>
      <c r="AVM10" s="82"/>
      <c r="AVN10" s="82"/>
      <c r="AVO10" s="82"/>
      <c r="AVP10" s="82"/>
      <c r="AVQ10" s="82"/>
      <c r="AVR10" s="82"/>
      <c r="AVS10" s="82"/>
      <c r="AVT10" s="82"/>
      <c r="AVU10" s="82"/>
      <c r="AVV10" s="82"/>
      <c r="AVW10" s="82"/>
      <c r="AVX10" s="82"/>
      <c r="AVY10" s="82"/>
      <c r="AVZ10" s="82"/>
      <c r="AWA10" s="82"/>
      <c r="AWB10" s="82"/>
      <c r="AWC10" s="82"/>
      <c r="AWD10" s="82"/>
      <c r="AWE10" s="82"/>
      <c r="AWF10" s="82"/>
      <c r="AWG10" s="82"/>
      <c r="AWH10" s="82"/>
      <c r="AWI10" s="82"/>
      <c r="AWJ10" s="82"/>
      <c r="AWK10" s="82"/>
      <c r="AWL10" s="82"/>
      <c r="AWM10" s="82"/>
      <c r="AWN10" s="82"/>
      <c r="AWO10" s="82"/>
      <c r="AWP10" s="82"/>
      <c r="AWQ10" s="82"/>
      <c r="AWR10" s="82"/>
      <c r="AWS10" s="82"/>
      <c r="AWT10" s="82"/>
      <c r="AWU10" s="82"/>
      <c r="AWV10" s="82"/>
      <c r="AWW10" s="82"/>
      <c r="AWX10" s="82"/>
      <c r="AWY10" s="82"/>
      <c r="AWZ10" s="82"/>
      <c r="AXA10" s="82"/>
      <c r="AXB10" s="82"/>
      <c r="AXC10" s="82"/>
      <c r="AXD10" s="82"/>
      <c r="AXE10" s="82"/>
      <c r="AXF10" s="82"/>
      <c r="AXG10" s="82"/>
      <c r="AXH10" s="82"/>
      <c r="AXI10" s="82"/>
      <c r="AXJ10" s="82"/>
      <c r="AXK10" s="82"/>
      <c r="AXL10" s="82"/>
      <c r="AXM10" s="82"/>
      <c r="AXN10" s="82"/>
      <c r="AXO10" s="82"/>
      <c r="AXP10" s="82"/>
      <c r="AXQ10" s="82"/>
      <c r="AXR10" s="82"/>
      <c r="AXS10" s="82"/>
      <c r="AXT10" s="82"/>
      <c r="AXU10" s="82"/>
      <c r="AXV10" s="82"/>
      <c r="AXW10" s="82"/>
      <c r="AXX10" s="82"/>
      <c r="AXY10" s="82"/>
      <c r="AXZ10" s="82"/>
      <c r="AYA10" s="82"/>
      <c r="AYB10" s="82"/>
      <c r="AYC10" s="82"/>
      <c r="AYD10" s="82"/>
      <c r="AYE10" s="82"/>
      <c r="AYF10" s="82"/>
      <c r="AYG10" s="82"/>
      <c r="AYH10" s="82"/>
      <c r="AYI10" s="82"/>
      <c r="AYJ10" s="82"/>
      <c r="AYK10" s="82"/>
      <c r="AYL10" s="82"/>
      <c r="AYM10" s="82"/>
      <c r="AYN10" s="82"/>
      <c r="AYO10" s="82"/>
      <c r="AYP10" s="82"/>
      <c r="AYQ10" s="82"/>
      <c r="AYR10" s="82"/>
      <c r="AYS10" s="82"/>
      <c r="AYT10" s="82"/>
      <c r="AYU10" s="82"/>
      <c r="AYV10" s="82"/>
      <c r="AYW10" s="82"/>
      <c r="AYX10" s="82"/>
      <c r="AYY10" s="82"/>
      <c r="AYZ10" s="82"/>
      <c r="AZA10" s="82"/>
      <c r="AZB10" s="82"/>
      <c r="AZC10" s="82"/>
      <c r="AZD10" s="82"/>
      <c r="AZE10" s="82"/>
      <c r="AZF10" s="82"/>
      <c r="AZG10" s="82"/>
      <c r="AZH10" s="82"/>
      <c r="AZI10" s="82"/>
      <c r="AZJ10" s="82"/>
      <c r="AZK10" s="82"/>
      <c r="AZL10" s="82"/>
      <c r="AZM10" s="82"/>
      <c r="AZN10" s="82"/>
      <c r="AZO10" s="82"/>
      <c r="AZP10" s="82"/>
      <c r="AZQ10" s="82"/>
      <c r="AZR10" s="82"/>
      <c r="AZS10" s="82"/>
      <c r="AZT10" s="82"/>
      <c r="AZU10" s="82"/>
      <c r="AZV10" s="82"/>
      <c r="AZW10" s="82"/>
      <c r="AZX10" s="82"/>
      <c r="AZY10" s="82"/>
      <c r="AZZ10" s="82"/>
      <c r="BAA10" s="82"/>
      <c r="BAB10" s="82"/>
      <c r="BAC10" s="82"/>
      <c r="BAD10" s="82"/>
      <c r="BAE10" s="82"/>
      <c r="BAF10" s="82"/>
      <c r="BAG10" s="82"/>
      <c r="BAH10" s="82"/>
      <c r="BAI10" s="82"/>
      <c r="BAJ10" s="82"/>
      <c r="BAK10" s="82"/>
      <c r="BAL10" s="82"/>
      <c r="BAM10" s="82"/>
      <c r="BAN10" s="82"/>
      <c r="BAO10" s="82"/>
      <c r="BAP10" s="82"/>
      <c r="BAQ10" s="82"/>
      <c r="BAR10" s="82"/>
      <c r="BAS10" s="82"/>
      <c r="BAT10" s="82"/>
      <c r="BAU10" s="82"/>
      <c r="BAV10" s="82"/>
      <c r="BAW10" s="82"/>
      <c r="BAX10" s="82"/>
      <c r="BAY10" s="82"/>
      <c r="BAZ10" s="82"/>
      <c r="BBA10" s="82"/>
      <c r="BBB10" s="82"/>
      <c r="BBC10" s="82"/>
      <c r="BBD10" s="82"/>
      <c r="BBE10" s="82"/>
      <c r="BBF10" s="82"/>
      <c r="BBG10" s="82"/>
      <c r="BBH10" s="82"/>
      <c r="BBI10" s="82"/>
      <c r="BBJ10" s="82"/>
      <c r="BBK10" s="82"/>
      <c r="BBL10" s="82"/>
      <c r="BBM10" s="82"/>
      <c r="BBN10" s="82"/>
      <c r="BBO10" s="82"/>
      <c r="BBP10" s="82"/>
      <c r="BBQ10" s="82"/>
      <c r="BBR10" s="82"/>
      <c r="BBS10" s="82"/>
      <c r="BBT10" s="82"/>
      <c r="BBU10" s="82"/>
      <c r="BBV10" s="82"/>
      <c r="BBW10" s="82"/>
      <c r="BBX10" s="82"/>
      <c r="BBY10" s="82"/>
      <c r="BBZ10" s="82"/>
      <c r="BCA10" s="82"/>
      <c r="BCB10" s="82"/>
      <c r="BCC10" s="82"/>
      <c r="BCD10" s="82"/>
      <c r="BCE10" s="82"/>
      <c r="BCF10" s="82"/>
      <c r="BCG10" s="82"/>
      <c r="BCH10" s="82"/>
      <c r="BCI10" s="82"/>
      <c r="BCJ10" s="82"/>
      <c r="BCK10" s="82"/>
      <c r="BCL10" s="82"/>
      <c r="BCM10" s="82"/>
      <c r="BCN10" s="82"/>
      <c r="BCO10" s="82"/>
      <c r="BCP10" s="82"/>
      <c r="BCQ10" s="82"/>
      <c r="BCR10" s="82"/>
      <c r="BCS10" s="82"/>
      <c r="BCT10" s="82"/>
      <c r="BCU10" s="82"/>
      <c r="BCV10" s="82"/>
      <c r="BCW10" s="82"/>
      <c r="BCX10" s="82"/>
      <c r="BCY10" s="82"/>
      <c r="BCZ10" s="82"/>
      <c r="BDA10" s="82"/>
      <c r="BDB10" s="82"/>
      <c r="BDC10" s="82"/>
      <c r="BDD10" s="82"/>
      <c r="BDE10" s="82"/>
      <c r="BDF10" s="82"/>
      <c r="BDG10" s="82"/>
      <c r="BDH10" s="82"/>
      <c r="BDI10" s="82"/>
      <c r="BDJ10" s="82"/>
      <c r="BDK10" s="82"/>
      <c r="BDL10" s="82"/>
      <c r="BDM10" s="82"/>
      <c r="BDN10" s="82"/>
      <c r="BDO10" s="82"/>
      <c r="BDP10" s="82"/>
      <c r="BDQ10" s="82"/>
      <c r="BDR10" s="82"/>
      <c r="BDS10" s="82"/>
      <c r="BDT10" s="82"/>
      <c r="BDU10" s="82"/>
      <c r="BDV10" s="82"/>
      <c r="BDW10" s="82"/>
      <c r="BDX10" s="82"/>
      <c r="BDY10" s="82"/>
      <c r="BDZ10" s="82"/>
      <c r="BEA10" s="82"/>
      <c r="BEB10" s="82"/>
      <c r="BEC10" s="82"/>
      <c r="BED10" s="82"/>
      <c r="BEE10" s="82"/>
      <c r="BEF10" s="82"/>
      <c r="BEG10" s="82"/>
      <c r="BEH10" s="82"/>
      <c r="BEI10" s="82"/>
      <c r="BEJ10" s="82"/>
      <c r="BEK10" s="82"/>
      <c r="BEL10" s="82"/>
      <c r="BEM10" s="82"/>
      <c r="BEN10" s="82"/>
      <c r="BEO10" s="82"/>
      <c r="BEP10" s="82"/>
      <c r="BEQ10" s="82"/>
      <c r="BER10" s="82"/>
      <c r="BES10" s="82"/>
      <c r="BET10" s="82"/>
      <c r="BEU10" s="82"/>
      <c r="BEV10" s="82"/>
      <c r="BEW10" s="82"/>
      <c r="BEX10" s="82"/>
      <c r="BEY10" s="82"/>
      <c r="BEZ10" s="82"/>
      <c r="BFA10" s="82"/>
      <c r="BFB10" s="82"/>
      <c r="BFC10" s="82"/>
      <c r="BFD10" s="82"/>
      <c r="BFE10" s="82"/>
      <c r="BFF10" s="82"/>
      <c r="BFG10" s="82"/>
      <c r="BFH10" s="82"/>
      <c r="BFI10" s="82"/>
      <c r="BFJ10" s="82"/>
      <c r="BFK10" s="82"/>
      <c r="BFL10" s="82"/>
      <c r="BFM10" s="82"/>
      <c r="BFN10" s="82"/>
      <c r="BFO10" s="82"/>
      <c r="BFP10" s="82"/>
      <c r="BFQ10" s="82"/>
      <c r="BFR10" s="82"/>
      <c r="BFS10" s="82"/>
      <c r="BFT10" s="82"/>
      <c r="BFU10" s="82"/>
      <c r="BFV10" s="82"/>
      <c r="BFW10" s="82"/>
      <c r="BFX10" s="82"/>
      <c r="BFY10" s="82"/>
      <c r="BFZ10" s="82"/>
      <c r="BGA10" s="82"/>
      <c r="BGB10" s="82"/>
      <c r="BGC10" s="82"/>
      <c r="BGD10" s="82"/>
      <c r="BGE10" s="82"/>
      <c r="BGF10" s="82"/>
      <c r="BGG10" s="82"/>
      <c r="BGH10" s="82"/>
      <c r="BGI10" s="82"/>
      <c r="BGJ10" s="82"/>
      <c r="BGK10" s="82"/>
      <c r="BGL10" s="82"/>
      <c r="BGM10" s="82"/>
      <c r="BGN10" s="82"/>
      <c r="BGO10" s="82"/>
      <c r="BGP10" s="82"/>
      <c r="BGQ10" s="82"/>
      <c r="BGR10" s="82"/>
      <c r="BGS10" s="82"/>
      <c r="BGT10" s="82"/>
      <c r="BGU10" s="82"/>
      <c r="BGV10" s="82"/>
      <c r="BGW10" s="82"/>
      <c r="BGX10" s="82"/>
      <c r="BGY10" s="82"/>
      <c r="BGZ10" s="82"/>
      <c r="BHA10" s="82"/>
      <c r="BHB10" s="82"/>
      <c r="BHC10" s="82"/>
      <c r="BHD10" s="82"/>
      <c r="BHE10" s="82"/>
      <c r="BHF10" s="82"/>
      <c r="BHG10" s="82"/>
      <c r="BHH10" s="82"/>
      <c r="BHI10" s="82"/>
      <c r="BHJ10" s="82"/>
      <c r="BHK10" s="82"/>
      <c r="BHL10" s="82"/>
      <c r="BHM10" s="82"/>
      <c r="BHN10" s="82"/>
      <c r="BHO10" s="82"/>
      <c r="BHP10" s="82"/>
      <c r="BHQ10" s="82"/>
      <c r="BHR10" s="82"/>
      <c r="BHS10" s="82"/>
      <c r="BHT10" s="82"/>
      <c r="BHU10" s="82"/>
      <c r="BHV10" s="82"/>
      <c r="BHW10" s="82"/>
      <c r="BHX10" s="82"/>
      <c r="BHY10" s="82"/>
      <c r="BHZ10" s="82"/>
      <c r="BIA10" s="82"/>
      <c r="BIB10" s="82"/>
      <c r="BIC10" s="82"/>
      <c r="BID10" s="82"/>
      <c r="BIE10" s="82"/>
      <c r="BIF10" s="82"/>
      <c r="BIG10" s="82"/>
      <c r="BIH10" s="82"/>
      <c r="BII10" s="82"/>
      <c r="BIJ10" s="82"/>
      <c r="BIK10" s="82"/>
      <c r="BIL10" s="82"/>
      <c r="BIM10" s="82"/>
      <c r="BIN10" s="82"/>
      <c r="BIO10" s="82"/>
      <c r="BIP10" s="82"/>
      <c r="BIQ10" s="82"/>
      <c r="BIR10" s="82"/>
      <c r="BIS10" s="82"/>
      <c r="BIT10" s="82"/>
      <c r="BIU10" s="82"/>
      <c r="BIV10" s="82"/>
      <c r="BIW10" s="82"/>
      <c r="BIX10" s="82"/>
      <c r="BIY10" s="82"/>
      <c r="BIZ10" s="82"/>
      <c r="BJA10" s="82"/>
      <c r="BJB10" s="82"/>
      <c r="BJC10" s="82"/>
      <c r="BJD10" s="82"/>
      <c r="BJE10" s="82"/>
      <c r="BJF10" s="82"/>
      <c r="BJG10" s="82"/>
      <c r="BJH10" s="82"/>
      <c r="BJI10" s="82"/>
      <c r="BJJ10" s="82"/>
      <c r="BJK10" s="82"/>
      <c r="BJL10" s="82"/>
      <c r="BJM10" s="82"/>
      <c r="BJN10" s="82"/>
      <c r="BJO10" s="82"/>
      <c r="BJP10" s="82"/>
      <c r="BJQ10" s="82"/>
      <c r="BJR10" s="82"/>
      <c r="BJS10" s="82"/>
      <c r="BJT10" s="82"/>
      <c r="BJU10" s="82"/>
      <c r="BJV10" s="82"/>
      <c r="BJW10" s="82"/>
      <c r="BJX10" s="82"/>
      <c r="BJY10" s="82"/>
      <c r="BJZ10" s="82"/>
      <c r="BKA10" s="82"/>
      <c r="BKB10" s="82"/>
      <c r="BKC10" s="82"/>
      <c r="BKD10" s="82"/>
      <c r="BKE10" s="82"/>
      <c r="BKF10" s="82"/>
      <c r="BKG10" s="82"/>
      <c r="BKH10" s="82"/>
      <c r="BKI10" s="82"/>
      <c r="BKJ10" s="82"/>
      <c r="BKK10" s="82"/>
      <c r="BKL10" s="82"/>
      <c r="BKM10" s="82"/>
      <c r="BKN10" s="82"/>
      <c r="BKO10" s="82"/>
      <c r="BKP10" s="82"/>
      <c r="BKQ10" s="82"/>
      <c r="BKR10" s="82"/>
      <c r="BKS10" s="82"/>
      <c r="BKT10" s="82"/>
      <c r="BKU10" s="82"/>
      <c r="BKV10" s="82"/>
      <c r="BKW10" s="82"/>
      <c r="BKX10" s="82"/>
      <c r="BKY10" s="82"/>
      <c r="BKZ10" s="82"/>
      <c r="BLA10" s="82"/>
      <c r="BLB10" s="82"/>
      <c r="BLC10" s="82"/>
      <c r="BLD10" s="82"/>
      <c r="BLE10" s="82"/>
      <c r="BLF10" s="82"/>
      <c r="BLG10" s="82"/>
      <c r="BLH10" s="82"/>
      <c r="BLI10" s="82"/>
      <c r="BLJ10" s="82"/>
      <c r="BLK10" s="82"/>
      <c r="BLL10" s="82"/>
      <c r="BLM10" s="82"/>
      <c r="BLN10" s="82"/>
      <c r="BLO10" s="82"/>
      <c r="BLP10" s="82"/>
      <c r="BLQ10" s="82"/>
      <c r="BLR10" s="82"/>
      <c r="BLS10" s="82"/>
      <c r="BLT10" s="82"/>
      <c r="BLU10" s="82"/>
      <c r="BLV10" s="82"/>
      <c r="BLW10" s="82"/>
      <c r="BLX10" s="82"/>
      <c r="BLY10" s="82"/>
      <c r="BLZ10" s="82"/>
      <c r="BMA10" s="82"/>
      <c r="BMB10" s="82"/>
      <c r="BMC10" s="82"/>
      <c r="BMD10" s="82"/>
      <c r="BME10" s="82"/>
      <c r="BMF10" s="82"/>
      <c r="BMG10" s="82"/>
      <c r="BMH10" s="82"/>
      <c r="BMI10" s="82"/>
      <c r="BMJ10" s="82"/>
      <c r="BMK10" s="82"/>
      <c r="BML10" s="82"/>
      <c r="BMM10" s="82"/>
      <c r="BMN10" s="82"/>
      <c r="BMO10" s="82"/>
      <c r="BMP10" s="82"/>
      <c r="BMQ10" s="82"/>
      <c r="BMR10" s="82"/>
      <c r="BMS10" s="82"/>
      <c r="BMT10" s="82"/>
      <c r="BMU10" s="82"/>
      <c r="BMV10" s="82"/>
      <c r="BMW10" s="82"/>
      <c r="BMX10" s="82"/>
      <c r="BMY10" s="82"/>
      <c r="BMZ10" s="82"/>
      <c r="BNA10" s="82"/>
      <c r="BNB10" s="82"/>
      <c r="BNC10" s="82"/>
      <c r="BND10" s="82"/>
      <c r="BNE10" s="82"/>
      <c r="BNF10" s="82"/>
      <c r="BNG10" s="82"/>
      <c r="BNH10" s="82"/>
      <c r="BNI10" s="82"/>
      <c r="BNJ10" s="82"/>
      <c r="BNK10" s="82"/>
      <c r="BNL10" s="82"/>
      <c r="BNM10" s="82"/>
      <c r="BNN10" s="82"/>
      <c r="BNO10" s="82"/>
      <c r="BNP10" s="82"/>
      <c r="BNQ10" s="82"/>
      <c r="BNR10" s="82"/>
      <c r="BNS10" s="82"/>
      <c r="BNT10" s="82"/>
      <c r="BNU10" s="82"/>
      <c r="BNV10" s="82"/>
      <c r="BNW10" s="82"/>
      <c r="BNX10" s="82"/>
      <c r="BNY10" s="82"/>
      <c r="BNZ10" s="82"/>
      <c r="BOA10" s="82"/>
      <c r="BOB10" s="82"/>
      <c r="BOC10" s="82"/>
      <c r="BOD10" s="82"/>
      <c r="BOE10" s="82"/>
      <c r="BOF10" s="82"/>
      <c r="BOG10" s="82"/>
      <c r="BOH10" s="82"/>
      <c r="BOI10" s="82"/>
      <c r="BOJ10" s="82"/>
      <c r="BOK10" s="82"/>
      <c r="BOL10" s="82"/>
      <c r="BOM10" s="82"/>
      <c r="BON10" s="82"/>
      <c r="BOO10" s="82"/>
      <c r="BOP10" s="82"/>
      <c r="BOQ10" s="82"/>
      <c r="BOR10" s="82"/>
      <c r="BOS10" s="82"/>
      <c r="BOT10" s="82"/>
      <c r="BOU10" s="82"/>
      <c r="BOV10" s="82"/>
      <c r="BOW10" s="82"/>
      <c r="BOX10" s="82"/>
      <c r="BOY10" s="82"/>
      <c r="BOZ10" s="82"/>
      <c r="BPA10" s="82"/>
      <c r="BPB10" s="82"/>
      <c r="BPC10" s="82"/>
      <c r="BPD10" s="82"/>
      <c r="BPE10" s="82"/>
      <c r="BPF10" s="82"/>
      <c r="BPG10" s="82"/>
      <c r="BPH10" s="82"/>
      <c r="BPI10" s="82"/>
      <c r="BPJ10" s="82"/>
      <c r="BPK10" s="82"/>
      <c r="BPL10" s="82"/>
      <c r="BPM10" s="82"/>
      <c r="BPN10" s="82"/>
      <c r="BPO10" s="82"/>
      <c r="BPP10" s="82"/>
      <c r="BPQ10" s="82"/>
      <c r="BPR10" s="82"/>
      <c r="BPS10" s="82"/>
      <c r="BPT10" s="82"/>
      <c r="BPU10" s="82"/>
      <c r="BPV10" s="82"/>
      <c r="BPW10" s="82"/>
      <c r="BPX10" s="82"/>
      <c r="BPY10" s="82"/>
      <c r="BPZ10" s="82"/>
      <c r="BQA10" s="82"/>
      <c r="BQB10" s="82"/>
      <c r="BQC10" s="82"/>
      <c r="BQD10" s="82"/>
      <c r="BQE10" s="82"/>
      <c r="BQF10" s="82"/>
      <c r="BQG10" s="82"/>
      <c r="BQH10" s="82"/>
      <c r="BQI10" s="82"/>
      <c r="BQJ10" s="82"/>
      <c r="BQK10" s="82"/>
      <c r="BQL10" s="82"/>
      <c r="BQM10" s="82"/>
      <c r="BQN10" s="82"/>
      <c r="BQO10" s="82"/>
      <c r="BQP10" s="82"/>
      <c r="BQQ10" s="82"/>
      <c r="BQR10" s="82"/>
      <c r="BQS10" s="82"/>
      <c r="BQT10" s="82"/>
      <c r="BQU10" s="82"/>
      <c r="BQV10" s="82"/>
      <c r="BQW10" s="82"/>
      <c r="BQX10" s="82"/>
      <c r="BQY10" s="82"/>
      <c r="BQZ10" s="82"/>
      <c r="BRA10" s="82"/>
      <c r="BRB10" s="82"/>
      <c r="BRC10" s="82"/>
      <c r="BRD10" s="82"/>
      <c r="BRE10" s="82"/>
      <c r="BRF10" s="82"/>
      <c r="BRG10" s="82"/>
      <c r="BRH10" s="82"/>
      <c r="BRI10" s="82"/>
      <c r="BRJ10" s="82"/>
      <c r="BRK10" s="82"/>
      <c r="BRL10" s="82"/>
      <c r="BRM10" s="82"/>
      <c r="BRN10" s="82"/>
      <c r="BRO10" s="82"/>
      <c r="BRP10" s="82"/>
      <c r="BRQ10" s="82"/>
      <c r="BRR10" s="82"/>
      <c r="BRS10" s="82"/>
      <c r="BRT10" s="82"/>
      <c r="BRU10" s="82"/>
      <c r="BRV10" s="82"/>
      <c r="BRW10" s="82"/>
      <c r="BRX10" s="82"/>
      <c r="BRY10" s="82"/>
      <c r="BRZ10" s="82"/>
      <c r="BSA10" s="82"/>
      <c r="BSB10" s="82"/>
      <c r="BSC10" s="82"/>
      <c r="BSD10" s="82"/>
      <c r="BSE10" s="82"/>
      <c r="BSF10" s="82"/>
      <c r="BSG10" s="82"/>
      <c r="BSH10" s="82"/>
      <c r="BSI10" s="82"/>
      <c r="BSJ10" s="82"/>
      <c r="BSK10" s="82"/>
      <c r="BSL10" s="82"/>
      <c r="BSM10" s="82"/>
      <c r="BSN10" s="82"/>
      <c r="BSO10" s="82"/>
      <c r="BSP10" s="82"/>
      <c r="BSQ10" s="82"/>
      <c r="BSR10" s="82"/>
      <c r="BSS10" s="82"/>
      <c r="BST10" s="82"/>
      <c r="BSU10" s="82"/>
      <c r="BSV10" s="82"/>
      <c r="BSW10" s="82"/>
      <c r="BSX10" s="82"/>
      <c r="BSY10" s="82"/>
      <c r="BSZ10" s="82"/>
      <c r="BTA10" s="82"/>
      <c r="BTB10" s="82"/>
      <c r="BTC10" s="82"/>
      <c r="BTD10" s="82"/>
      <c r="BTE10" s="82"/>
      <c r="BTF10" s="82"/>
      <c r="BTG10" s="82"/>
      <c r="BTH10" s="82"/>
      <c r="BTI10" s="82"/>
      <c r="BTJ10" s="82"/>
      <c r="BTK10" s="82"/>
      <c r="BTL10" s="82"/>
      <c r="BTM10" s="82"/>
      <c r="BTN10" s="82"/>
      <c r="BTO10" s="82"/>
      <c r="BTP10" s="82"/>
      <c r="BTQ10" s="82"/>
      <c r="BTR10" s="82"/>
      <c r="BTS10" s="82"/>
      <c r="BTT10" s="82"/>
      <c r="BTU10" s="82"/>
      <c r="BTV10" s="82"/>
      <c r="BTW10" s="82"/>
      <c r="BTX10" s="82"/>
      <c r="BTY10" s="82"/>
      <c r="BTZ10" s="82"/>
      <c r="BUA10" s="82"/>
      <c r="BUB10" s="82"/>
      <c r="BUC10" s="82"/>
      <c r="BUD10" s="82"/>
      <c r="BUE10" s="82"/>
      <c r="BUF10" s="82"/>
      <c r="BUG10" s="82"/>
      <c r="BUH10" s="82"/>
      <c r="BUI10" s="82"/>
      <c r="BUJ10" s="82"/>
      <c r="BUK10" s="82"/>
      <c r="BUL10" s="82"/>
      <c r="BUM10" s="82"/>
      <c r="BUN10" s="82"/>
      <c r="BUO10" s="82"/>
      <c r="BUP10" s="82"/>
      <c r="BUQ10" s="82"/>
      <c r="BUR10" s="82"/>
      <c r="BUS10" s="82"/>
      <c r="BUT10" s="82"/>
      <c r="BUU10" s="82"/>
      <c r="BUV10" s="82"/>
      <c r="BUW10" s="82"/>
      <c r="BUX10" s="82"/>
      <c r="BUY10" s="82"/>
      <c r="BUZ10" s="82"/>
      <c r="BVA10" s="82"/>
      <c r="BVB10" s="82"/>
      <c r="BVC10" s="82"/>
      <c r="BVD10" s="82"/>
      <c r="BVE10" s="82"/>
      <c r="BVF10" s="82"/>
      <c r="BVG10" s="82"/>
      <c r="BVH10" s="82"/>
      <c r="BVI10" s="82"/>
      <c r="BVJ10" s="82"/>
      <c r="BVK10" s="82"/>
      <c r="BVL10" s="82"/>
      <c r="BVM10" s="82"/>
      <c r="BVN10" s="82"/>
      <c r="BVO10" s="82"/>
      <c r="BVP10" s="82"/>
      <c r="BVQ10" s="82"/>
      <c r="BVR10" s="82"/>
      <c r="BVS10" s="82"/>
      <c r="BVT10" s="82"/>
      <c r="BVU10" s="82"/>
      <c r="BVV10" s="82"/>
      <c r="BVW10" s="82"/>
      <c r="BVX10" s="82"/>
      <c r="BVY10" s="82"/>
      <c r="BVZ10" s="82"/>
      <c r="BWA10" s="82"/>
      <c r="BWB10" s="82"/>
      <c r="BWC10" s="82"/>
      <c r="BWD10" s="82"/>
      <c r="BWE10" s="82"/>
      <c r="BWF10" s="82"/>
      <c r="BWG10" s="82"/>
      <c r="BWH10" s="82"/>
      <c r="BWI10" s="82"/>
      <c r="BWJ10" s="82"/>
      <c r="BWK10" s="82"/>
      <c r="BWL10" s="82"/>
      <c r="BWM10" s="82"/>
      <c r="BWN10" s="82"/>
      <c r="BWO10" s="82"/>
      <c r="BWP10" s="82"/>
      <c r="BWQ10" s="82"/>
      <c r="BWR10" s="82"/>
      <c r="BWS10" s="82"/>
      <c r="BWT10" s="82"/>
      <c r="BWU10" s="82"/>
      <c r="BWV10" s="82"/>
      <c r="BWW10" s="82"/>
      <c r="BWX10" s="82"/>
      <c r="BWY10" s="82"/>
      <c r="BWZ10" s="82"/>
      <c r="BXA10" s="82"/>
      <c r="BXB10" s="82"/>
      <c r="BXC10" s="82"/>
      <c r="BXD10" s="82"/>
      <c r="BXE10" s="82"/>
      <c r="BXF10" s="82"/>
      <c r="BXG10" s="82"/>
      <c r="BXH10" s="82"/>
      <c r="BXI10" s="82"/>
      <c r="BXJ10" s="82"/>
      <c r="BXK10" s="82"/>
      <c r="BXL10" s="82"/>
      <c r="BXM10" s="82"/>
      <c r="BXN10" s="82"/>
      <c r="BXO10" s="82"/>
      <c r="BXP10" s="82"/>
      <c r="BXQ10" s="82"/>
      <c r="BXR10" s="82"/>
      <c r="BXS10" s="82"/>
      <c r="BXT10" s="82"/>
      <c r="BXU10" s="82"/>
      <c r="BXV10" s="82"/>
      <c r="BXW10" s="82"/>
      <c r="BXX10" s="82"/>
      <c r="BXY10" s="82"/>
      <c r="BXZ10" s="82"/>
      <c r="BYA10" s="82"/>
      <c r="BYB10" s="82"/>
      <c r="BYC10" s="82"/>
      <c r="BYD10" s="82"/>
      <c r="BYE10" s="82"/>
      <c r="BYF10" s="82"/>
      <c r="BYG10" s="82"/>
      <c r="BYH10" s="82"/>
      <c r="BYI10" s="82"/>
      <c r="BYJ10" s="82"/>
      <c r="BYK10" s="82"/>
      <c r="BYL10" s="82"/>
      <c r="BYM10" s="82"/>
      <c r="BYN10" s="82"/>
      <c r="BYO10" s="82"/>
      <c r="BYP10" s="82"/>
      <c r="BYQ10" s="82"/>
      <c r="BYR10" s="82"/>
      <c r="BYS10" s="82"/>
      <c r="BYT10" s="82"/>
      <c r="BYU10" s="82"/>
      <c r="BYV10" s="82"/>
      <c r="BYW10" s="82"/>
      <c r="BYX10" s="82"/>
      <c r="BYY10" s="82"/>
      <c r="BYZ10" s="82"/>
      <c r="BZA10" s="82"/>
      <c r="BZB10" s="82"/>
      <c r="BZC10" s="82"/>
      <c r="BZD10" s="82"/>
      <c r="BZE10" s="82"/>
      <c r="BZF10" s="82"/>
      <c r="BZG10" s="82"/>
      <c r="BZH10" s="82"/>
      <c r="BZI10" s="82"/>
      <c r="BZJ10" s="82"/>
      <c r="BZK10" s="82"/>
      <c r="BZL10" s="82"/>
      <c r="BZM10" s="82"/>
      <c r="BZN10" s="82"/>
      <c r="BZO10" s="82"/>
      <c r="BZP10" s="82"/>
      <c r="BZQ10" s="82"/>
      <c r="BZR10" s="82"/>
      <c r="BZS10" s="82"/>
      <c r="BZT10" s="82"/>
      <c r="BZU10" s="82"/>
      <c r="BZV10" s="82"/>
      <c r="BZW10" s="82"/>
      <c r="BZX10" s="82"/>
      <c r="BZY10" s="82"/>
      <c r="BZZ10" s="82"/>
      <c r="CAA10" s="82"/>
      <c r="CAB10" s="82"/>
      <c r="CAC10" s="82"/>
      <c r="CAD10" s="82"/>
      <c r="CAE10" s="82"/>
      <c r="CAF10" s="82"/>
      <c r="CAG10" s="82"/>
      <c r="CAH10" s="82"/>
      <c r="CAI10" s="82"/>
      <c r="CAJ10" s="82"/>
      <c r="CAK10" s="82"/>
      <c r="CAL10" s="82"/>
      <c r="CAM10" s="82"/>
      <c r="CAN10" s="82"/>
      <c r="CAO10" s="82"/>
      <c r="CAP10" s="82"/>
      <c r="CAQ10" s="82"/>
      <c r="CAR10" s="82"/>
      <c r="CAS10" s="82"/>
      <c r="CAT10" s="82"/>
      <c r="CAU10" s="82"/>
      <c r="CAV10" s="82"/>
      <c r="CAW10" s="82"/>
      <c r="CAX10" s="82"/>
      <c r="CAY10" s="82"/>
      <c r="CAZ10" s="82"/>
      <c r="CBA10" s="82"/>
      <c r="CBB10" s="82"/>
      <c r="CBC10" s="82"/>
      <c r="CBD10" s="82"/>
      <c r="CBE10" s="82"/>
      <c r="CBF10" s="82"/>
      <c r="CBG10" s="82"/>
      <c r="CBH10" s="82"/>
      <c r="CBI10" s="82"/>
      <c r="CBJ10" s="82"/>
      <c r="CBK10" s="82"/>
      <c r="CBL10" s="82"/>
      <c r="CBM10" s="82"/>
      <c r="CBN10" s="82"/>
      <c r="CBO10" s="82"/>
      <c r="CBP10" s="82"/>
      <c r="CBQ10" s="82"/>
      <c r="CBR10" s="82"/>
      <c r="CBS10" s="82"/>
      <c r="CBT10" s="82"/>
      <c r="CBU10" s="82"/>
      <c r="CBV10" s="82"/>
      <c r="CBW10" s="82"/>
      <c r="CBX10" s="82"/>
      <c r="CBY10" s="82"/>
      <c r="CBZ10" s="82"/>
      <c r="CCA10" s="82"/>
      <c r="CCB10" s="82"/>
      <c r="CCC10" s="82"/>
      <c r="CCD10" s="82"/>
      <c r="CCE10" s="82"/>
      <c r="CCF10" s="82"/>
      <c r="CCG10" s="82"/>
      <c r="CCH10" s="82"/>
      <c r="CCI10" s="82"/>
      <c r="CCJ10" s="82"/>
      <c r="CCK10" s="82"/>
      <c r="CCL10" s="82"/>
      <c r="CCM10" s="82"/>
      <c r="CCN10" s="82"/>
      <c r="CCO10" s="82"/>
      <c r="CCP10" s="82"/>
      <c r="CCQ10" s="82"/>
      <c r="CCR10" s="82"/>
      <c r="CCS10" s="82"/>
      <c r="CCT10" s="82"/>
      <c r="CCU10" s="82"/>
      <c r="CCV10" s="82"/>
      <c r="CCW10" s="82"/>
      <c r="CCX10" s="82"/>
      <c r="CCY10" s="82"/>
      <c r="CCZ10" s="82"/>
      <c r="CDA10" s="82"/>
      <c r="CDB10" s="82"/>
      <c r="CDC10" s="82"/>
      <c r="CDD10" s="82"/>
      <c r="CDE10" s="82"/>
      <c r="CDF10" s="82"/>
      <c r="CDG10" s="82"/>
      <c r="CDH10" s="82"/>
      <c r="CDI10" s="82"/>
      <c r="CDJ10" s="82"/>
      <c r="CDK10" s="82"/>
      <c r="CDL10" s="82"/>
      <c r="CDM10" s="82"/>
      <c r="CDN10" s="82"/>
      <c r="CDO10" s="82"/>
      <c r="CDP10" s="82"/>
      <c r="CDQ10" s="82"/>
      <c r="CDR10" s="82"/>
      <c r="CDS10" s="82"/>
      <c r="CDT10" s="82"/>
      <c r="CDU10" s="82"/>
      <c r="CDV10" s="82"/>
      <c r="CDW10" s="82"/>
      <c r="CDX10" s="82"/>
      <c r="CDY10" s="82"/>
      <c r="CDZ10" s="82"/>
      <c r="CEA10" s="82"/>
      <c r="CEB10" s="82"/>
      <c r="CEC10" s="82"/>
      <c r="CED10" s="82"/>
      <c r="CEE10" s="82"/>
      <c r="CEF10" s="82"/>
      <c r="CEG10" s="82"/>
      <c r="CEH10" s="82"/>
      <c r="CEI10" s="82"/>
      <c r="CEJ10" s="82"/>
      <c r="CEK10" s="82"/>
      <c r="CEL10" s="82"/>
      <c r="CEM10" s="82"/>
      <c r="CEN10" s="82"/>
      <c r="CEO10" s="82"/>
      <c r="CEP10" s="82"/>
      <c r="CEQ10" s="82"/>
      <c r="CER10" s="82"/>
      <c r="CES10" s="82"/>
      <c r="CET10" s="82"/>
      <c r="CEU10" s="82"/>
      <c r="CEV10" s="82"/>
      <c r="CEW10" s="82"/>
      <c r="CEX10" s="82"/>
      <c r="CEY10" s="82"/>
      <c r="CEZ10" s="82"/>
      <c r="CFA10" s="82"/>
      <c r="CFB10" s="82"/>
      <c r="CFC10" s="82"/>
      <c r="CFD10" s="82"/>
      <c r="CFE10" s="82"/>
      <c r="CFF10" s="82"/>
      <c r="CFG10" s="82"/>
      <c r="CFH10" s="82"/>
      <c r="CFI10" s="82"/>
      <c r="CFJ10" s="82"/>
      <c r="CFK10" s="82"/>
      <c r="CFL10" s="82"/>
      <c r="CFM10" s="82"/>
      <c r="CFN10" s="82"/>
      <c r="CFO10" s="82"/>
      <c r="CFP10" s="82"/>
      <c r="CFQ10" s="82"/>
      <c r="CFR10" s="82"/>
      <c r="CFS10" s="82"/>
      <c r="CFT10" s="82"/>
      <c r="CFU10" s="82"/>
      <c r="CFV10" s="82"/>
      <c r="CFW10" s="82"/>
      <c r="CFX10" s="82"/>
      <c r="CFY10" s="82"/>
      <c r="CFZ10" s="82"/>
      <c r="CGA10" s="82"/>
      <c r="CGB10" s="82"/>
      <c r="CGC10" s="82"/>
      <c r="CGD10" s="82"/>
      <c r="CGE10" s="82"/>
      <c r="CGF10" s="82"/>
      <c r="CGG10" s="82"/>
      <c r="CGH10" s="82"/>
      <c r="CGI10" s="82"/>
      <c r="CGJ10" s="82"/>
      <c r="CGK10" s="82"/>
      <c r="CGL10" s="82"/>
      <c r="CGM10" s="82"/>
      <c r="CGN10" s="82"/>
      <c r="CGO10" s="82"/>
      <c r="CGP10" s="82"/>
      <c r="CGQ10" s="82"/>
      <c r="CGR10" s="82"/>
      <c r="CGS10" s="82"/>
      <c r="CGT10" s="82"/>
      <c r="CGU10" s="82"/>
      <c r="CGV10" s="82"/>
      <c r="CGW10" s="82"/>
      <c r="CGX10" s="82"/>
      <c r="CGY10" s="82"/>
      <c r="CGZ10" s="82"/>
      <c r="CHA10" s="82"/>
      <c r="CHB10" s="82"/>
      <c r="CHC10" s="82"/>
      <c r="CHD10" s="82"/>
      <c r="CHE10" s="82"/>
      <c r="CHF10" s="82"/>
      <c r="CHG10" s="82"/>
      <c r="CHH10" s="82"/>
      <c r="CHI10" s="82"/>
      <c r="CHJ10" s="82"/>
      <c r="CHK10" s="82"/>
      <c r="CHL10" s="82"/>
      <c r="CHM10" s="82"/>
      <c r="CHN10" s="82"/>
      <c r="CHO10" s="82"/>
      <c r="CHP10" s="82"/>
      <c r="CHQ10" s="82"/>
      <c r="CHR10" s="82"/>
      <c r="CHS10" s="82"/>
      <c r="CHT10" s="82"/>
      <c r="CHU10" s="82"/>
      <c r="CHV10" s="82"/>
      <c r="CHW10" s="82"/>
      <c r="CHX10" s="82"/>
      <c r="CHY10" s="82"/>
      <c r="CHZ10" s="82"/>
      <c r="CIA10" s="82"/>
      <c r="CIB10" s="82"/>
      <c r="CIC10" s="82"/>
      <c r="CID10" s="82"/>
      <c r="CIE10" s="82"/>
      <c r="CIF10" s="82"/>
      <c r="CIG10" s="82"/>
      <c r="CIH10" s="82"/>
      <c r="CII10" s="82"/>
      <c r="CIJ10" s="82"/>
      <c r="CIK10" s="82"/>
      <c r="CIL10" s="82"/>
      <c r="CIM10" s="82"/>
      <c r="CIN10" s="82"/>
      <c r="CIO10" s="82"/>
      <c r="CIP10" s="82"/>
      <c r="CIQ10" s="82"/>
      <c r="CIR10" s="82"/>
      <c r="CIS10" s="82"/>
      <c r="CIT10" s="82"/>
      <c r="CIU10" s="82"/>
      <c r="CIV10" s="82"/>
      <c r="CIW10" s="82"/>
      <c r="CIX10" s="82"/>
      <c r="CIY10" s="82"/>
      <c r="CIZ10" s="82"/>
      <c r="CJA10" s="82"/>
      <c r="CJB10" s="82"/>
      <c r="CJC10" s="82"/>
      <c r="CJD10" s="82"/>
      <c r="CJE10" s="82"/>
      <c r="CJF10" s="82"/>
      <c r="CJG10" s="82"/>
      <c r="CJH10" s="82"/>
      <c r="CJI10" s="82"/>
      <c r="CJJ10" s="82"/>
      <c r="CJK10" s="82"/>
      <c r="CJL10" s="82"/>
      <c r="CJM10" s="82"/>
      <c r="CJN10" s="82"/>
      <c r="CJO10" s="82"/>
      <c r="CJP10" s="82"/>
      <c r="CJQ10" s="82"/>
      <c r="CJR10" s="82"/>
      <c r="CJS10" s="82"/>
      <c r="CJT10" s="82"/>
      <c r="CJU10" s="82"/>
      <c r="CJV10" s="82"/>
      <c r="CJW10" s="82"/>
      <c r="CJX10" s="82"/>
      <c r="CJY10" s="82"/>
      <c r="CJZ10" s="82"/>
      <c r="CKA10" s="82"/>
      <c r="CKB10" s="82"/>
      <c r="CKC10" s="82"/>
      <c r="CKD10" s="82"/>
      <c r="CKE10" s="82"/>
      <c r="CKF10" s="82"/>
      <c r="CKG10" s="82"/>
      <c r="CKH10" s="82"/>
      <c r="CKI10" s="82"/>
      <c r="CKJ10" s="82"/>
      <c r="CKK10" s="82"/>
      <c r="CKL10" s="82"/>
      <c r="CKM10" s="82"/>
      <c r="CKN10" s="82"/>
      <c r="CKO10" s="82"/>
      <c r="CKP10" s="82"/>
      <c r="CKQ10" s="82"/>
      <c r="CKR10" s="82"/>
      <c r="CKS10" s="82"/>
      <c r="CKT10" s="82"/>
      <c r="CKU10" s="82"/>
      <c r="CKV10" s="82"/>
      <c r="CKW10" s="82"/>
      <c r="CKX10" s="82"/>
      <c r="CKY10" s="82"/>
      <c r="CKZ10" s="82"/>
      <c r="CLA10" s="82"/>
      <c r="CLB10" s="82"/>
      <c r="CLC10" s="82"/>
      <c r="CLD10" s="82"/>
      <c r="CLE10" s="82"/>
      <c r="CLF10" s="82"/>
      <c r="CLG10" s="82"/>
      <c r="CLH10" s="82"/>
      <c r="CLI10" s="82"/>
      <c r="CLJ10" s="82"/>
      <c r="CLK10" s="82"/>
      <c r="CLL10" s="82"/>
      <c r="CLM10" s="82"/>
      <c r="CLN10" s="82"/>
      <c r="CLO10" s="82"/>
      <c r="CLP10" s="82"/>
      <c r="CLQ10" s="82"/>
      <c r="CLR10" s="82"/>
      <c r="CLS10" s="82"/>
      <c r="CLT10" s="82"/>
      <c r="CLU10" s="82"/>
      <c r="CLV10" s="82"/>
      <c r="CLW10" s="82"/>
      <c r="CLX10" s="82"/>
      <c r="CLY10" s="82"/>
      <c r="CLZ10" s="82"/>
      <c r="CMA10" s="82"/>
      <c r="CMB10" s="82"/>
      <c r="CMC10" s="82"/>
      <c r="CMD10" s="82"/>
      <c r="CME10" s="82"/>
      <c r="CMF10" s="82"/>
      <c r="CMG10" s="82"/>
      <c r="CMH10" s="82"/>
      <c r="CMI10" s="82"/>
      <c r="CMJ10" s="82"/>
      <c r="CMK10" s="82"/>
      <c r="CML10" s="82"/>
      <c r="CMM10" s="82"/>
      <c r="CMN10" s="82"/>
      <c r="CMO10" s="82"/>
      <c r="CMP10" s="82"/>
      <c r="CMQ10" s="82"/>
      <c r="CMR10" s="82"/>
      <c r="CMS10" s="82"/>
      <c r="CMT10" s="82"/>
      <c r="CMU10" s="82"/>
      <c r="CMV10" s="82"/>
      <c r="CMW10" s="82"/>
      <c r="CMX10" s="82"/>
      <c r="CMY10" s="82"/>
      <c r="CMZ10" s="82"/>
      <c r="CNA10" s="82"/>
      <c r="CNB10" s="82"/>
      <c r="CNC10" s="82"/>
      <c r="CND10" s="82"/>
      <c r="CNE10" s="82"/>
      <c r="CNF10" s="82"/>
      <c r="CNG10" s="82"/>
      <c r="CNH10" s="82"/>
      <c r="CNI10" s="82"/>
      <c r="CNJ10" s="82"/>
      <c r="CNK10" s="82"/>
      <c r="CNL10" s="82"/>
      <c r="CNM10" s="82"/>
      <c r="CNN10" s="82"/>
      <c r="CNO10" s="82"/>
      <c r="CNP10" s="82"/>
      <c r="CNQ10" s="82"/>
      <c r="CNR10" s="82"/>
      <c r="CNS10" s="82"/>
      <c r="CNT10" s="82"/>
      <c r="CNU10" s="82"/>
      <c r="CNV10" s="82"/>
      <c r="CNW10" s="82"/>
      <c r="CNX10" s="82"/>
      <c r="CNY10" s="82"/>
      <c r="CNZ10" s="82"/>
      <c r="COA10" s="82"/>
      <c r="COB10" s="82"/>
      <c r="COC10" s="82"/>
      <c r="COD10" s="82"/>
      <c r="COE10" s="82"/>
      <c r="COF10" s="82"/>
      <c r="COG10" s="82"/>
      <c r="COH10" s="82"/>
      <c r="COI10" s="82"/>
      <c r="COJ10" s="82"/>
      <c r="COK10" s="82"/>
      <c r="COL10" s="82"/>
      <c r="COM10" s="82"/>
      <c r="CON10" s="82"/>
      <c r="COO10" s="82"/>
      <c r="COP10" s="82"/>
      <c r="COQ10" s="82"/>
      <c r="COR10" s="82"/>
      <c r="COS10" s="82"/>
      <c r="COT10" s="82"/>
      <c r="COU10" s="82"/>
      <c r="COV10" s="82"/>
      <c r="COW10" s="82"/>
      <c r="COX10" s="82"/>
      <c r="COY10" s="82"/>
      <c r="COZ10" s="82"/>
      <c r="CPA10" s="82"/>
      <c r="CPB10" s="82"/>
      <c r="CPC10" s="82"/>
      <c r="CPD10" s="82"/>
      <c r="CPE10" s="82"/>
      <c r="CPF10" s="82"/>
      <c r="CPG10" s="82"/>
      <c r="CPH10" s="82"/>
      <c r="CPI10" s="82"/>
      <c r="CPJ10" s="82"/>
      <c r="CPK10" s="82"/>
      <c r="CPL10" s="82"/>
      <c r="CPM10" s="82"/>
      <c r="CPN10" s="82"/>
      <c r="CPO10" s="82"/>
      <c r="CPP10" s="82"/>
      <c r="CPQ10" s="82"/>
      <c r="CPR10" s="82"/>
      <c r="CPS10" s="82"/>
      <c r="CPT10" s="82"/>
      <c r="CPU10" s="82"/>
      <c r="CPV10" s="82"/>
      <c r="CPW10" s="82"/>
      <c r="CPX10" s="82"/>
      <c r="CPY10" s="82"/>
      <c r="CPZ10" s="82"/>
      <c r="CQA10" s="82"/>
      <c r="CQB10" s="82"/>
      <c r="CQC10" s="82"/>
      <c r="CQD10" s="82"/>
      <c r="CQE10" s="82"/>
      <c r="CQF10" s="82"/>
      <c r="CQG10" s="82"/>
      <c r="CQH10" s="82"/>
      <c r="CQI10" s="82"/>
      <c r="CQJ10" s="82"/>
      <c r="CQK10" s="82"/>
      <c r="CQL10" s="82"/>
      <c r="CQM10" s="82"/>
      <c r="CQN10" s="82"/>
      <c r="CQO10" s="82"/>
      <c r="CQP10" s="82"/>
      <c r="CQQ10" s="82"/>
      <c r="CQR10" s="82"/>
      <c r="CQS10" s="82"/>
      <c r="CQT10" s="82"/>
      <c r="CQU10" s="82"/>
      <c r="CQV10" s="82"/>
      <c r="CQW10" s="82"/>
      <c r="CQX10" s="82"/>
      <c r="CQY10" s="82"/>
      <c r="CQZ10" s="82"/>
      <c r="CRA10" s="82"/>
      <c r="CRB10" s="82"/>
      <c r="CRC10" s="82"/>
      <c r="CRD10" s="82"/>
      <c r="CRE10" s="82"/>
      <c r="CRF10" s="82"/>
      <c r="CRG10" s="82"/>
      <c r="CRH10" s="82"/>
      <c r="CRI10" s="82"/>
      <c r="CRJ10" s="82"/>
      <c r="CRK10" s="82"/>
      <c r="CRL10" s="82"/>
      <c r="CRM10" s="82"/>
      <c r="CRN10" s="82"/>
      <c r="CRO10" s="82"/>
      <c r="CRP10" s="82"/>
      <c r="CRQ10" s="82"/>
      <c r="CRR10" s="82"/>
      <c r="CRS10" s="82"/>
      <c r="CRT10" s="82"/>
      <c r="CRU10" s="82"/>
      <c r="CRV10" s="82"/>
      <c r="CRW10" s="82"/>
      <c r="CRX10" s="82"/>
      <c r="CRY10" s="82"/>
      <c r="CRZ10" s="82"/>
      <c r="CSA10" s="82"/>
      <c r="CSB10" s="82"/>
      <c r="CSC10" s="82"/>
      <c r="CSD10" s="82"/>
      <c r="CSE10" s="82"/>
      <c r="CSF10" s="82"/>
      <c r="CSG10" s="82"/>
      <c r="CSH10" s="82"/>
      <c r="CSI10" s="82"/>
      <c r="CSJ10" s="82"/>
      <c r="CSK10" s="82"/>
      <c r="CSL10" s="82"/>
      <c r="CSM10" s="82"/>
      <c r="CSN10" s="82"/>
      <c r="CSO10" s="82"/>
      <c r="CSP10" s="82"/>
      <c r="CSQ10" s="82"/>
      <c r="CSR10" s="82"/>
      <c r="CSS10" s="82"/>
      <c r="CST10" s="82"/>
      <c r="CSU10" s="82"/>
      <c r="CSV10" s="82"/>
      <c r="CSW10" s="82"/>
      <c r="CSX10" s="82"/>
      <c r="CSY10" s="82"/>
      <c r="CSZ10" s="82"/>
      <c r="CTA10" s="82"/>
      <c r="CTB10" s="82"/>
      <c r="CTC10" s="82"/>
      <c r="CTD10" s="82"/>
      <c r="CTE10" s="82"/>
      <c r="CTF10" s="82"/>
      <c r="CTG10" s="82"/>
      <c r="CTH10" s="82"/>
      <c r="CTI10" s="82"/>
      <c r="CTJ10" s="82"/>
      <c r="CTK10" s="82"/>
      <c r="CTL10" s="82"/>
      <c r="CTM10" s="82"/>
      <c r="CTN10" s="82"/>
      <c r="CTO10" s="82"/>
      <c r="CTP10" s="82"/>
      <c r="CTQ10" s="82"/>
      <c r="CTR10" s="82"/>
      <c r="CTS10" s="82"/>
      <c r="CTT10" s="82"/>
      <c r="CTU10" s="82"/>
      <c r="CTV10" s="82"/>
      <c r="CTW10" s="82"/>
      <c r="CTX10" s="82"/>
      <c r="CTY10" s="82"/>
      <c r="CTZ10" s="82"/>
      <c r="CUA10" s="82"/>
      <c r="CUB10" s="82"/>
      <c r="CUC10" s="82"/>
      <c r="CUD10" s="82"/>
      <c r="CUE10" s="82"/>
      <c r="CUF10" s="82"/>
      <c r="CUG10" s="82"/>
      <c r="CUH10" s="82"/>
      <c r="CUI10" s="82"/>
      <c r="CUJ10" s="82"/>
      <c r="CUK10" s="82"/>
      <c r="CUL10" s="82"/>
      <c r="CUM10" s="82"/>
      <c r="CUN10" s="82"/>
      <c r="CUO10" s="82"/>
      <c r="CUP10" s="82"/>
      <c r="CUQ10" s="82"/>
      <c r="CUR10" s="82"/>
      <c r="CUS10" s="82"/>
      <c r="CUT10" s="82"/>
      <c r="CUU10" s="82"/>
      <c r="CUV10" s="82"/>
      <c r="CUW10" s="82"/>
      <c r="CUX10" s="82"/>
      <c r="CUY10" s="82"/>
      <c r="CUZ10" s="82"/>
      <c r="CVA10" s="82"/>
      <c r="CVB10" s="82"/>
      <c r="CVC10" s="82"/>
      <c r="CVD10" s="82"/>
      <c r="CVE10" s="82"/>
      <c r="CVF10" s="82"/>
      <c r="CVG10" s="82"/>
      <c r="CVH10" s="82"/>
      <c r="CVI10" s="82"/>
      <c r="CVJ10" s="82"/>
      <c r="CVK10" s="82"/>
      <c r="CVL10" s="82"/>
      <c r="CVM10" s="82"/>
      <c r="CVN10" s="82"/>
      <c r="CVO10" s="82"/>
      <c r="CVP10" s="82"/>
      <c r="CVQ10" s="82"/>
      <c r="CVR10" s="82"/>
      <c r="CVS10" s="82"/>
      <c r="CVT10" s="82"/>
      <c r="CVU10" s="82"/>
      <c r="CVV10" s="82"/>
      <c r="CVW10" s="82"/>
      <c r="CVX10" s="82"/>
      <c r="CVY10" s="82"/>
      <c r="CVZ10" s="82"/>
      <c r="CWA10" s="82"/>
      <c r="CWB10" s="82"/>
      <c r="CWC10" s="82"/>
      <c r="CWD10" s="82"/>
      <c r="CWE10" s="82"/>
      <c r="CWF10" s="82"/>
      <c r="CWG10" s="82"/>
      <c r="CWH10" s="82"/>
      <c r="CWI10" s="82"/>
      <c r="CWJ10" s="82"/>
      <c r="CWK10" s="82"/>
      <c r="CWL10" s="82"/>
      <c r="CWM10" s="82"/>
      <c r="CWN10" s="82"/>
      <c r="CWO10" s="82"/>
      <c r="CWP10" s="82"/>
      <c r="CWQ10" s="82"/>
      <c r="CWR10" s="82"/>
      <c r="CWS10" s="82"/>
      <c r="CWT10" s="82"/>
      <c r="CWU10" s="82"/>
      <c r="CWV10" s="82"/>
      <c r="CWW10" s="82"/>
      <c r="CWX10" s="82"/>
      <c r="CWY10" s="82"/>
      <c r="CWZ10" s="82"/>
      <c r="CXA10" s="82"/>
      <c r="CXB10" s="82"/>
      <c r="CXC10" s="82"/>
      <c r="CXD10" s="82"/>
      <c r="CXE10" s="82"/>
      <c r="CXF10" s="82"/>
      <c r="CXG10" s="82"/>
      <c r="CXH10" s="82"/>
      <c r="CXI10" s="82"/>
      <c r="CXJ10" s="82"/>
      <c r="CXK10" s="82"/>
      <c r="CXL10" s="82"/>
      <c r="CXM10" s="82"/>
      <c r="CXN10" s="82"/>
      <c r="CXO10" s="82"/>
      <c r="CXP10" s="82"/>
      <c r="CXQ10" s="82"/>
      <c r="CXR10" s="82"/>
      <c r="CXS10" s="82"/>
      <c r="CXT10" s="82"/>
      <c r="CXU10" s="82"/>
      <c r="CXV10" s="82"/>
      <c r="CXW10" s="82"/>
      <c r="CXX10" s="82"/>
      <c r="CXY10" s="82"/>
      <c r="CXZ10" s="82"/>
      <c r="CYA10" s="82"/>
      <c r="CYB10" s="82"/>
      <c r="CYC10" s="82"/>
      <c r="CYD10" s="82"/>
      <c r="CYE10" s="82"/>
      <c r="CYF10" s="82"/>
      <c r="CYG10" s="82"/>
      <c r="CYH10" s="82"/>
      <c r="CYI10" s="82"/>
      <c r="CYJ10" s="82"/>
      <c r="CYK10" s="82"/>
      <c r="CYL10" s="82"/>
      <c r="CYM10" s="82"/>
      <c r="CYN10" s="82"/>
      <c r="CYO10" s="82"/>
      <c r="CYP10" s="82"/>
      <c r="CYQ10" s="82"/>
      <c r="CYR10" s="82"/>
      <c r="CYS10" s="82"/>
      <c r="CYT10" s="82"/>
      <c r="CYU10" s="82"/>
      <c r="CYV10" s="82"/>
      <c r="CYW10" s="82"/>
      <c r="CYX10" s="82"/>
      <c r="CYY10" s="82"/>
      <c r="CYZ10" s="82"/>
      <c r="CZA10" s="82"/>
      <c r="CZB10" s="82"/>
      <c r="CZC10" s="82"/>
      <c r="CZD10" s="82"/>
      <c r="CZE10" s="82"/>
      <c r="CZF10" s="82"/>
      <c r="CZG10" s="82"/>
      <c r="CZH10" s="82"/>
      <c r="CZI10" s="82"/>
      <c r="CZJ10" s="82"/>
      <c r="CZK10" s="82"/>
      <c r="CZL10" s="82"/>
      <c r="CZM10" s="82"/>
      <c r="CZN10" s="82"/>
      <c r="CZO10" s="82"/>
      <c r="CZP10" s="82"/>
      <c r="CZQ10" s="82"/>
      <c r="CZR10" s="82"/>
      <c r="CZS10" s="82"/>
      <c r="CZT10" s="82"/>
      <c r="CZU10" s="82"/>
      <c r="CZV10" s="82"/>
      <c r="CZW10" s="82"/>
      <c r="CZX10" s="82"/>
      <c r="CZY10" s="82"/>
      <c r="CZZ10" s="82"/>
      <c r="DAA10" s="82"/>
      <c r="DAB10" s="82"/>
      <c r="DAC10" s="82"/>
      <c r="DAD10" s="82"/>
      <c r="DAE10" s="82"/>
      <c r="DAF10" s="82"/>
      <c r="DAG10" s="82"/>
      <c r="DAH10" s="82"/>
      <c r="DAI10" s="82"/>
      <c r="DAJ10" s="82"/>
      <c r="DAK10" s="82"/>
      <c r="DAL10" s="82"/>
      <c r="DAM10" s="82"/>
      <c r="DAN10" s="82"/>
      <c r="DAO10" s="82"/>
      <c r="DAP10" s="82"/>
      <c r="DAQ10" s="82"/>
      <c r="DAR10" s="82"/>
      <c r="DAS10" s="82"/>
      <c r="DAT10" s="82"/>
      <c r="DAU10" s="82"/>
      <c r="DAV10" s="82"/>
      <c r="DAW10" s="82"/>
      <c r="DAX10" s="82"/>
      <c r="DAY10" s="82"/>
      <c r="DAZ10" s="82"/>
      <c r="DBA10" s="82"/>
      <c r="DBB10" s="82"/>
      <c r="DBC10" s="82"/>
      <c r="DBD10" s="82"/>
      <c r="DBE10" s="82"/>
      <c r="DBF10" s="82"/>
      <c r="DBG10" s="82"/>
      <c r="DBH10" s="82"/>
      <c r="DBI10" s="82"/>
      <c r="DBJ10" s="82"/>
      <c r="DBK10" s="82"/>
      <c r="DBL10" s="82"/>
      <c r="DBM10" s="82"/>
      <c r="DBN10" s="82"/>
      <c r="DBO10" s="82"/>
      <c r="DBP10" s="82"/>
      <c r="DBQ10" s="82"/>
      <c r="DBR10" s="82"/>
      <c r="DBS10" s="82"/>
      <c r="DBT10" s="82"/>
      <c r="DBU10" s="82"/>
      <c r="DBV10" s="82"/>
      <c r="DBW10" s="82"/>
      <c r="DBX10" s="82"/>
      <c r="DBY10" s="82"/>
      <c r="DBZ10" s="82"/>
      <c r="DCA10" s="82"/>
      <c r="DCB10" s="82"/>
      <c r="DCC10" s="82"/>
      <c r="DCD10" s="82"/>
      <c r="DCE10" s="82"/>
      <c r="DCF10" s="82"/>
      <c r="DCG10" s="82"/>
      <c r="DCH10" s="82"/>
      <c r="DCI10" s="82"/>
      <c r="DCJ10" s="82"/>
      <c r="DCK10" s="82"/>
      <c r="DCL10" s="82"/>
      <c r="DCM10" s="82"/>
      <c r="DCN10" s="82"/>
      <c r="DCO10" s="82"/>
      <c r="DCP10" s="82"/>
      <c r="DCQ10" s="82"/>
      <c r="DCR10" s="82"/>
      <c r="DCS10" s="82"/>
      <c r="DCT10" s="82"/>
      <c r="DCU10" s="82"/>
      <c r="DCV10" s="82"/>
      <c r="DCW10" s="82"/>
      <c r="DCX10" s="82"/>
      <c r="DCY10" s="82"/>
      <c r="DCZ10" s="82"/>
      <c r="DDA10" s="82"/>
      <c r="DDB10" s="82"/>
      <c r="DDC10" s="82"/>
      <c r="DDD10" s="82"/>
      <c r="DDE10" s="82"/>
      <c r="DDF10" s="82"/>
      <c r="DDG10" s="82"/>
      <c r="DDH10" s="82"/>
      <c r="DDI10" s="82"/>
      <c r="DDJ10" s="82"/>
      <c r="DDK10" s="82"/>
      <c r="DDL10" s="82"/>
      <c r="DDM10" s="82"/>
      <c r="DDN10" s="82"/>
      <c r="DDO10" s="82"/>
      <c r="DDP10" s="82"/>
      <c r="DDQ10" s="82"/>
      <c r="DDR10" s="82"/>
      <c r="DDS10" s="82"/>
      <c r="DDT10" s="82"/>
      <c r="DDU10" s="82"/>
      <c r="DDV10" s="82"/>
      <c r="DDW10" s="82"/>
      <c r="DDX10" s="82"/>
      <c r="DDY10" s="82"/>
      <c r="DDZ10" s="82"/>
      <c r="DEA10" s="82"/>
      <c r="DEB10" s="82"/>
      <c r="DEC10" s="82"/>
      <c r="DED10" s="82"/>
      <c r="DEE10" s="82"/>
      <c r="DEF10" s="82"/>
      <c r="DEG10" s="82"/>
      <c r="DEH10" s="82"/>
      <c r="DEI10" s="82"/>
      <c r="DEJ10" s="82"/>
      <c r="DEK10" s="82"/>
      <c r="DEL10" s="82"/>
      <c r="DEM10" s="82"/>
      <c r="DEN10" s="82"/>
      <c r="DEO10" s="82"/>
      <c r="DEP10" s="82"/>
      <c r="DEQ10" s="82"/>
      <c r="DER10" s="82"/>
      <c r="DES10" s="82"/>
      <c r="DET10" s="82"/>
      <c r="DEU10" s="82"/>
      <c r="DEV10" s="82"/>
      <c r="DEW10" s="82"/>
      <c r="DEX10" s="82"/>
      <c r="DEY10" s="82"/>
      <c r="DEZ10" s="82"/>
      <c r="DFA10" s="82"/>
      <c r="DFB10" s="82"/>
      <c r="DFC10" s="82"/>
      <c r="DFD10" s="82"/>
      <c r="DFE10" s="82"/>
      <c r="DFF10" s="82"/>
      <c r="DFG10" s="82"/>
      <c r="DFH10" s="82"/>
      <c r="DFI10" s="82"/>
      <c r="DFJ10" s="82"/>
      <c r="DFK10" s="82"/>
      <c r="DFL10" s="82"/>
      <c r="DFM10" s="82"/>
      <c r="DFN10" s="82"/>
      <c r="DFO10" s="82"/>
      <c r="DFP10" s="82"/>
      <c r="DFQ10" s="82"/>
      <c r="DFR10" s="82"/>
      <c r="DFS10" s="82"/>
      <c r="DFT10" s="82"/>
      <c r="DFU10" s="82"/>
      <c r="DFV10" s="82"/>
      <c r="DFW10" s="82"/>
      <c r="DFX10" s="82"/>
      <c r="DFY10" s="82"/>
      <c r="DFZ10" s="82"/>
      <c r="DGA10" s="82"/>
      <c r="DGB10" s="82"/>
      <c r="DGC10" s="82"/>
      <c r="DGD10" s="82"/>
      <c r="DGE10" s="82"/>
      <c r="DGF10" s="82"/>
      <c r="DGG10" s="82"/>
      <c r="DGH10" s="82"/>
      <c r="DGI10" s="82"/>
      <c r="DGJ10" s="82"/>
      <c r="DGK10" s="82"/>
      <c r="DGL10" s="82"/>
      <c r="DGM10" s="82"/>
      <c r="DGN10" s="82"/>
      <c r="DGO10" s="82"/>
      <c r="DGP10" s="82"/>
      <c r="DGQ10" s="82"/>
      <c r="DGR10" s="82"/>
      <c r="DGS10" s="82"/>
      <c r="DGT10" s="82"/>
      <c r="DGU10" s="82"/>
      <c r="DGV10" s="82"/>
      <c r="DGW10" s="82"/>
      <c r="DGX10" s="82"/>
      <c r="DGY10" s="82"/>
      <c r="DGZ10" s="82"/>
      <c r="DHA10" s="82"/>
      <c r="DHB10" s="82"/>
      <c r="DHC10" s="82"/>
      <c r="DHD10" s="82"/>
      <c r="DHE10" s="82"/>
      <c r="DHF10" s="82"/>
      <c r="DHG10" s="82"/>
      <c r="DHH10" s="82"/>
      <c r="DHI10" s="82"/>
      <c r="DHJ10" s="82"/>
      <c r="DHK10" s="82"/>
      <c r="DHL10" s="82"/>
      <c r="DHM10" s="82"/>
      <c r="DHN10" s="82"/>
      <c r="DHO10" s="82"/>
      <c r="DHP10" s="82"/>
      <c r="DHQ10" s="82"/>
      <c r="DHR10" s="82"/>
      <c r="DHS10" s="82"/>
      <c r="DHT10" s="82"/>
      <c r="DHU10" s="82"/>
      <c r="DHV10" s="82"/>
      <c r="DHW10" s="82"/>
      <c r="DHX10" s="82"/>
      <c r="DHY10" s="82"/>
      <c r="DHZ10" s="82"/>
      <c r="DIA10" s="82"/>
      <c r="DIB10" s="82"/>
      <c r="DIC10" s="82"/>
      <c r="DID10" s="82"/>
      <c r="DIE10" s="82"/>
      <c r="DIF10" s="82"/>
      <c r="DIG10" s="82"/>
      <c r="DIH10" s="82"/>
      <c r="DII10" s="82"/>
      <c r="DIJ10" s="82"/>
      <c r="DIK10" s="82"/>
      <c r="DIL10" s="82"/>
      <c r="DIM10" s="82"/>
      <c r="DIN10" s="82"/>
      <c r="DIO10" s="82"/>
      <c r="DIP10" s="82"/>
      <c r="DIQ10" s="82"/>
      <c r="DIR10" s="82"/>
      <c r="DIS10" s="82"/>
      <c r="DIT10" s="82"/>
      <c r="DIU10" s="82"/>
      <c r="DIV10" s="82"/>
      <c r="DIW10" s="82"/>
      <c r="DIX10" s="82"/>
      <c r="DIY10" s="82"/>
      <c r="DIZ10" s="82"/>
      <c r="DJA10" s="82"/>
      <c r="DJB10" s="82"/>
      <c r="DJC10" s="82"/>
      <c r="DJD10" s="82"/>
      <c r="DJE10" s="82"/>
      <c r="DJF10" s="82"/>
      <c r="DJG10" s="82"/>
      <c r="DJH10" s="82"/>
      <c r="DJI10" s="82"/>
      <c r="DJJ10" s="82"/>
      <c r="DJK10" s="82"/>
      <c r="DJL10" s="82"/>
      <c r="DJM10" s="82"/>
      <c r="DJN10" s="82"/>
      <c r="DJO10" s="82"/>
      <c r="DJP10" s="82"/>
      <c r="DJQ10" s="82"/>
      <c r="DJR10" s="82"/>
      <c r="DJS10" s="82"/>
      <c r="DJT10" s="82"/>
      <c r="DJU10" s="82"/>
      <c r="DJV10" s="82"/>
      <c r="DJW10" s="82"/>
      <c r="DJX10" s="82"/>
      <c r="DJY10" s="82"/>
      <c r="DJZ10" s="82"/>
      <c r="DKA10" s="82"/>
      <c r="DKB10" s="82"/>
      <c r="DKC10" s="82"/>
      <c r="DKD10" s="82"/>
      <c r="DKE10" s="82"/>
      <c r="DKF10" s="82"/>
      <c r="DKG10" s="82"/>
      <c r="DKH10" s="82"/>
      <c r="DKI10" s="82"/>
      <c r="DKJ10" s="82"/>
      <c r="DKK10" s="82"/>
      <c r="DKL10" s="82"/>
      <c r="DKM10" s="82"/>
      <c r="DKN10" s="82"/>
      <c r="DKO10" s="82"/>
      <c r="DKP10" s="82"/>
      <c r="DKQ10" s="82"/>
      <c r="DKR10" s="82"/>
      <c r="DKS10" s="82"/>
      <c r="DKT10" s="82"/>
      <c r="DKU10" s="82"/>
      <c r="DKV10" s="82"/>
      <c r="DKW10" s="82"/>
      <c r="DKX10" s="82"/>
      <c r="DKY10" s="82"/>
      <c r="DKZ10" s="82"/>
      <c r="DLA10" s="82"/>
      <c r="DLB10" s="82"/>
      <c r="DLC10" s="82"/>
      <c r="DLD10" s="82"/>
      <c r="DLE10" s="82"/>
      <c r="DLF10" s="82"/>
      <c r="DLG10" s="82"/>
      <c r="DLH10" s="82"/>
      <c r="DLI10" s="82"/>
      <c r="DLJ10" s="82"/>
      <c r="DLK10" s="82"/>
      <c r="DLL10" s="82"/>
      <c r="DLM10" s="82"/>
      <c r="DLN10" s="82"/>
      <c r="DLO10" s="82"/>
      <c r="DLP10" s="82"/>
      <c r="DLQ10" s="82"/>
      <c r="DLR10" s="82"/>
      <c r="DLS10" s="82"/>
      <c r="DLT10" s="82"/>
      <c r="DLU10" s="82"/>
      <c r="DLV10" s="82"/>
      <c r="DLW10" s="82"/>
      <c r="DLX10" s="82"/>
      <c r="DLY10" s="82"/>
      <c r="DLZ10" s="82"/>
      <c r="DMA10" s="82"/>
      <c r="DMB10" s="82"/>
      <c r="DMC10" s="82"/>
      <c r="DMD10" s="82"/>
      <c r="DME10" s="82"/>
      <c r="DMF10" s="82"/>
      <c r="DMG10" s="82"/>
      <c r="DMH10" s="82"/>
      <c r="DMI10" s="82"/>
      <c r="DMJ10" s="82"/>
      <c r="DMK10" s="82"/>
      <c r="DML10" s="82"/>
      <c r="DMM10" s="82"/>
      <c r="DMN10" s="82"/>
      <c r="DMO10" s="82"/>
      <c r="DMP10" s="82"/>
      <c r="DMQ10" s="82"/>
      <c r="DMR10" s="82"/>
      <c r="DMS10" s="82"/>
      <c r="DMT10" s="82"/>
      <c r="DMU10" s="82"/>
      <c r="DMV10" s="82"/>
      <c r="DMW10" s="82"/>
      <c r="DMX10" s="82"/>
      <c r="DMY10" s="82"/>
      <c r="DMZ10" s="82"/>
      <c r="DNA10" s="82"/>
      <c r="DNB10" s="82"/>
      <c r="DNC10" s="82"/>
      <c r="DND10" s="82"/>
      <c r="DNE10" s="82"/>
      <c r="DNF10" s="82"/>
      <c r="DNG10" s="82"/>
      <c r="DNH10" s="82"/>
      <c r="DNI10" s="82"/>
      <c r="DNJ10" s="82"/>
      <c r="DNK10" s="82"/>
      <c r="DNL10" s="82"/>
      <c r="DNM10" s="82"/>
      <c r="DNN10" s="82"/>
      <c r="DNO10" s="82"/>
      <c r="DNP10" s="82"/>
      <c r="DNQ10" s="82"/>
      <c r="DNR10" s="82"/>
      <c r="DNS10" s="82"/>
      <c r="DNT10" s="82"/>
      <c r="DNU10" s="82"/>
      <c r="DNV10" s="82"/>
      <c r="DNW10" s="82"/>
      <c r="DNX10" s="82"/>
      <c r="DNY10" s="82"/>
      <c r="DNZ10" s="82"/>
      <c r="DOA10" s="82"/>
      <c r="DOB10" s="82"/>
      <c r="DOC10" s="82"/>
      <c r="DOD10" s="82"/>
      <c r="DOE10" s="82"/>
      <c r="DOF10" s="82"/>
      <c r="DOG10" s="82"/>
      <c r="DOH10" s="82"/>
      <c r="DOI10" s="82"/>
      <c r="DOJ10" s="82"/>
      <c r="DOK10" s="82"/>
      <c r="DOL10" s="82"/>
      <c r="DOM10" s="82"/>
      <c r="DON10" s="82"/>
      <c r="DOO10" s="82"/>
      <c r="DOP10" s="82"/>
      <c r="DOQ10" s="82"/>
      <c r="DOR10" s="82"/>
      <c r="DOS10" s="82"/>
      <c r="DOT10" s="82"/>
      <c r="DOU10" s="82"/>
      <c r="DOV10" s="82"/>
      <c r="DOW10" s="82"/>
      <c r="DOX10" s="82"/>
      <c r="DOY10" s="82"/>
      <c r="DOZ10" s="82"/>
      <c r="DPA10" s="82"/>
      <c r="DPB10" s="82"/>
      <c r="DPC10" s="82"/>
      <c r="DPD10" s="82"/>
      <c r="DPE10" s="82"/>
      <c r="DPF10" s="82"/>
      <c r="DPG10" s="82"/>
      <c r="DPH10" s="82"/>
      <c r="DPI10" s="82"/>
      <c r="DPJ10" s="82"/>
      <c r="DPK10" s="82"/>
      <c r="DPL10" s="82"/>
      <c r="DPM10" s="82"/>
      <c r="DPN10" s="82"/>
      <c r="DPO10" s="82"/>
      <c r="DPP10" s="82"/>
      <c r="DPQ10" s="82"/>
      <c r="DPR10" s="82"/>
      <c r="DPS10" s="82"/>
      <c r="DPT10" s="82"/>
      <c r="DPU10" s="82"/>
      <c r="DPV10" s="82"/>
      <c r="DPW10" s="82"/>
      <c r="DPX10" s="82"/>
      <c r="DPY10" s="82"/>
      <c r="DPZ10" s="82"/>
      <c r="DQA10" s="82"/>
      <c r="DQB10" s="82"/>
      <c r="DQC10" s="82"/>
      <c r="DQD10" s="82"/>
      <c r="DQE10" s="82"/>
      <c r="DQF10" s="82"/>
      <c r="DQG10" s="82"/>
      <c r="DQH10" s="82"/>
      <c r="DQI10" s="82"/>
      <c r="DQJ10" s="82"/>
      <c r="DQK10" s="82"/>
      <c r="DQL10" s="82"/>
      <c r="DQM10" s="82"/>
      <c r="DQN10" s="82"/>
      <c r="DQO10" s="82"/>
      <c r="DQP10" s="82"/>
      <c r="DQQ10" s="82"/>
      <c r="DQR10" s="82"/>
      <c r="DQS10" s="82"/>
      <c r="DQT10" s="82"/>
      <c r="DQU10" s="82"/>
      <c r="DQV10" s="82"/>
      <c r="DQW10" s="82"/>
      <c r="DQX10" s="82"/>
      <c r="DQY10" s="82"/>
      <c r="DQZ10" s="82"/>
      <c r="DRA10" s="82"/>
      <c r="DRB10" s="82"/>
      <c r="DRC10" s="82"/>
      <c r="DRD10" s="82"/>
      <c r="DRE10" s="82"/>
      <c r="DRF10" s="82"/>
      <c r="DRG10" s="82"/>
      <c r="DRH10" s="82"/>
      <c r="DRI10" s="82"/>
      <c r="DRJ10" s="82"/>
      <c r="DRK10" s="82"/>
      <c r="DRL10" s="82"/>
      <c r="DRM10" s="82"/>
      <c r="DRN10" s="82"/>
      <c r="DRO10" s="82"/>
      <c r="DRP10" s="82"/>
      <c r="DRQ10" s="82"/>
      <c r="DRR10" s="82"/>
      <c r="DRS10" s="82"/>
      <c r="DRT10" s="82"/>
      <c r="DRU10" s="82"/>
      <c r="DRV10" s="82"/>
      <c r="DRW10" s="82"/>
      <c r="DRX10" s="82"/>
      <c r="DRY10" s="82"/>
      <c r="DRZ10" s="82"/>
      <c r="DSA10" s="82"/>
      <c r="DSB10" s="82"/>
      <c r="DSC10" s="82"/>
      <c r="DSD10" s="82"/>
      <c r="DSE10" s="82"/>
      <c r="DSF10" s="82"/>
      <c r="DSG10" s="82"/>
      <c r="DSH10" s="82"/>
      <c r="DSI10" s="82"/>
      <c r="DSJ10" s="82"/>
      <c r="DSK10" s="82"/>
      <c r="DSL10" s="82"/>
      <c r="DSM10" s="82"/>
      <c r="DSN10" s="82"/>
      <c r="DSO10" s="82"/>
      <c r="DSP10" s="82"/>
      <c r="DSQ10" s="82"/>
      <c r="DSR10" s="82"/>
      <c r="DSS10" s="82"/>
      <c r="DST10" s="82"/>
      <c r="DSU10" s="82"/>
      <c r="DSV10" s="82"/>
      <c r="DSW10" s="82"/>
      <c r="DSX10" s="82"/>
      <c r="DSY10" s="82"/>
      <c r="DSZ10" s="82"/>
      <c r="DTA10" s="82"/>
      <c r="DTB10" s="82"/>
      <c r="DTC10" s="82"/>
      <c r="DTD10" s="82"/>
      <c r="DTE10" s="82"/>
      <c r="DTF10" s="82"/>
      <c r="DTG10" s="82"/>
      <c r="DTH10" s="82"/>
      <c r="DTI10" s="82"/>
      <c r="DTJ10" s="82"/>
      <c r="DTK10" s="82"/>
      <c r="DTL10" s="82"/>
      <c r="DTM10" s="82"/>
      <c r="DTN10" s="82"/>
      <c r="DTO10" s="82"/>
      <c r="DTP10" s="82"/>
      <c r="DTQ10" s="82"/>
      <c r="DTR10" s="82"/>
      <c r="DTS10" s="82"/>
      <c r="DTT10" s="82"/>
      <c r="DTU10" s="82"/>
      <c r="DTV10" s="82"/>
      <c r="DTW10" s="82"/>
      <c r="DTX10" s="82"/>
      <c r="DTY10" s="82"/>
      <c r="DTZ10" s="82"/>
      <c r="DUA10" s="82"/>
      <c r="DUB10" s="82"/>
      <c r="DUC10" s="82"/>
      <c r="DUD10" s="82"/>
      <c r="DUE10" s="82"/>
      <c r="DUF10" s="82"/>
      <c r="DUG10" s="82"/>
      <c r="DUH10" s="82"/>
      <c r="DUI10" s="82"/>
      <c r="DUJ10" s="82"/>
      <c r="DUK10" s="82"/>
      <c r="DUL10" s="82"/>
      <c r="DUM10" s="82"/>
      <c r="DUN10" s="82"/>
      <c r="DUO10" s="82"/>
      <c r="DUP10" s="82"/>
      <c r="DUQ10" s="82"/>
      <c r="DUR10" s="82"/>
      <c r="DUS10" s="82"/>
      <c r="DUT10" s="82"/>
      <c r="DUU10" s="82"/>
      <c r="DUV10" s="82"/>
      <c r="DUW10" s="82"/>
      <c r="DUX10" s="82"/>
      <c r="DUY10" s="82"/>
      <c r="DUZ10" s="82"/>
      <c r="DVA10" s="82"/>
      <c r="DVB10" s="82"/>
      <c r="DVC10" s="82"/>
      <c r="DVD10" s="82"/>
      <c r="DVE10" s="82"/>
      <c r="DVF10" s="82"/>
      <c r="DVG10" s="82"/>
      <c r="DVH10" s="82"/>
      <c r="DVI10" s="82"/>
      <c r="DVJ10" s="82"/>
      <c r="DVK10" s="82"/>
      <c r="DVL10" s="82"/>
      <c r="DVM10" s="82"/>
      <c r="DVN10" s="82"/>
      <c r="DVO10" s="82"/>
      <c r="DVP10" s="82"/>
      <c r="DVQ10" s="82"/>
      <c r="DVR10" s="82"/>
      <c r="DVS10" s="82"/>
      <c r="DVT10" s="82"/>
      <c r="DVU10" s="82"/>
      <c r="DVV10" s="82"/>
      <c r="DVW10" s="82"/>
      <c r="DVX10" s="82"/>
      <c r="DVY10" s="82"/>
      <c r="DVZ10" s="82"/>
      <c r="DWA10" s="82"/>
      <c r="DWB10" s="82"/>
      <c r="DWC10" s="82"/>
      <c r="DWD10" s="82"/>
      <c r="DWE10" s="82"/>
      <c r="DWF10" s="82"/>
      <c r="DWG10" s="82"/>
      <c r="DWH10" s="82"/>
      <c r="DWI10" s="82"/>
      <c r="DWJ10" s="82"/>
      <c r="DWK10" s="82"/>
      <c r="DWL10" s="82"/>
      <c r="DWM10" s="82"/>
      <c r="DWN10" s="82"/>
      <c r="DWO10" s="82"/>
      <c r="DWP10" s="82"/>
      <c r="DWQ10" s="82"/>
      <c r="DWR10" s="82"/>
      <c r="DWS10" s="82"/>
      <c r="DWT10" s="82"/>
      <c r="DWU10" s="82"/>
      <c r="DWV10" s="82"/>
      <c r="DWW10" s="82"/>
      <c r="DWX10" s="82"/>
      <c r="DWY10" s="82"/>
      <c r="DWZ10" s="82"/>
      <c r="DXA10" s="82"/>
      <c r="DXB10" s="82"/>
      <c r="DXC10" s="82"/>
      <c r="DXD10" s="82"/>
      <c r="DXE10" s="82"/>
      <c r="DXF10" s="82"/>
      <c r="DXG10" s="82"/>
      <c r="DXH10" s="82"/>
      <c r="DXI10" s="82"/>
      <c r="DXJ10" s="82"/>
      <c r="DXK10" s="82"/>
      <c r="DXL10" s="82"/>
      <c r="DXM10" s="82"/>
      <c r="DXN10" s="82"/>
      <c r="DXO10" s="82"/>
      <c r="DXP10" s="82"/>
      <c r="DXQ10" s="82"/>
      <c r="DXR10" s="82"/>
      <c r="DXS10" s="82"/>
      <c r="DXT10" s="82"/>
      <c r="DXU10" s="82"/>
      <c r="DXV10" s="82"/>
      <c r="DXW10" s="82"/>
      <c r="DXX10" s="82"/>
      <c r="DXY10" s="82"/>
      <c r="DXZ10" s="82"/>
      <c r="DYA10" s="82"/>
      <c r="DYB10" s="82"/>
      <c r="DYC10" s="82"/>
      <c r="DYD10" s="82"/>
      <c r="DYE10" s="82"/>
      <c r="DYF10" s="82"/>
      <c r="DYG10" s="82"/>
      <c r="DYH10" s="82"/>
      <c r="DYI10" s="82"/>
      <c r="DYJ10" s="82"/>
      <c r="DYK10" s="82"/>
      <c r="DYL10" s="82"/>
      <c r="DYM10" s="82"/>
      <c r="DYN10" s="82"/>
      <c r="DYO10" s="82"/>
      <c r="DYP10" s="82"/>
      <c r="DYQ10" s="82"/>
      <c r="DYR10" s="82"/>
      <c r="DYS10" s="82"/>
      <c r="DYT10" s="82"/>
      <c r="DYU10" s="82"/>
      <c r="DYV10" s="82"/>
      <c r="DYW10" s="82"/>
      <c r="DYX10" s="82"/>
      <c r="DYY10" s="82"/>
      <c r="DYZ10" s="82"/>
      <c r="DZA10" s="82"/>
      <c r="DZB10" s="82"/>
      <c r="DZC10" s="82"/>
      <c r="DZD10" s="82"/>
      <c r="DZE10" s="82"/>
      <c r="DZF10" s="82"/>
      <c r="DZG10" s="82"/>
      <c r="DZH10" s="82"/>
      <c r="DZI10" s="82"/>
      <c r="DZJ10" s="82"/>
      <c r="DZK10" s="82"/>
      <c r="DZL10" s="82"/>
      <c r="DZM10" s="82"/>
      <c r="DZN10" s="82"/>
      <c r="DZO10" s="82"/>
      <c r="DZP10" s="82"/>
      <c r="DZQ10" s="82"/>
      <c r="DZR10" s="82"/>
      <c r="DZS10" s="82"/>
      <c r="DZT10" s="82"/>
      <c r="DZU10" s="82"/>
      <c r="DZV10" s="82"/>
      <c r="DZW10" s="82"/>
      <c r="DZX10" s="82"/>
      <c r="DZY10" s="82"/>
      <c r="DZZ10" s="82"/>
      <c r="EAA10" s="82"/>
      <c r="EAB10" s="82"/>
      <c r="EAC10" s="82"/>
      <c r="EAD10" s="82"/>
      <c r="EAE10" s="82"/>
      <c r="EAF10" s="82"/>
      <c r="EAG10" s="82"/>
      <c r="EAH10" s="82"/>
      <c r="EAI10" s="82"/>
      <c r="EAJ10" s="82"/>
      <c r="EAK10" s="82"/>
      <c r="EAL10" s="82"/>
      <c r="EAM10" s="82"/>
      <c r="EAN10" s="82"/>
      <c r="EAO10" s="82"/>
      <c r="EAP10" s="82"/>
      <c r="EAQ10" s="82"/>
      <c r="EAR10" s="82"/>
      <c r="EAS10" s="82"/>
      <c r="EAT10" s="82"/>
      <c r="EAU10" s="82"/>
      <c r="EAV10" s="82"/>
      <c r="EAW10" s="82"/>
      <c r="EAX10" s="82"/>
      <c r="EAY10" s="82"/>
      <c r="EAZ10" s="82"/>
      <c r="EBA10" s="82"/>
      <c r="EBB10" s="82"/>
      <c r="EBC10" s="82"/>
      <c r="EBD10" s="82"/>
      <c r="EBE10" s="82"/>
      <c r="EBF10" s="82"/>
      <c r="EBG10" s="82"/>
      <c r="EBH10" s="82"/>
      <c r="EBI10" s="82"/>
      <c r="EBJ10" s="82"/>
      <c r="EBK10" s="82"/>
      <c r="EBL10" s="82"/>
      <c r="EBM10" s="82"/>
      <c r="EBN10" s="82"/>
      <c r="EBO10" s="82"/>
      <c r="EBP10" s="82"/>
      <c r="EBQ10" s="82"/>
      <c r="EBR10" s="82"/>
      <c r="EBS10" s="82"/>
      <c r="EBT10" s="82"/>
      <c r="EBU10" s="82"/>
      <c r="EBV10" s="82"/>
      <c r="EBW10" s="82"/>
      <c r="EBX10" s="82"/>
      <c r="EBY10" s="82"/>
      <c r="EBZ10" s="82"/>
      <c r="ECA10" s="82"/>
      <c r="ECB10" s="82"/>
      <c r="ECC10" s="82"/>
      <c r="ECD10" s="82"/>
      <c r="ECE10" s="82"/>
      <c r="ECF10" s="82"/>
      <c r="ECG10" s="82"/>
      <c r="ECH10" s="82"/>
      <c r="ECI10" s="82"/>
      <c r="ECJ10" s="82"/>
      <c r="ECK10" s="82"/>
      <c r="ECL10" s="82"/>
      <c r="ECM10" s="82"/>
      <c r="ECN10" s="82"/>
      <c r="ECO10" s="82"/>
      <c r="ECP10" s="82"/>
      <c r="ECQ10" s="82"/>
      <c r="ECR10" s="82"/>
      <c r="ECS10" s="82"/>
      <c r="ECT10" s="82"/>
      <c r="ECU10" s="82"/>
      <c r="ECV10" s="82"/>
      <c r="ECW10" s="82"/>
      <c r="ECX10" s="82"/>
      <c r="ECY10" s="82"/>
      <c r="ECZ10" s="82"/>
      <c r="EDA10" s="82"/>
      <c r="EDB10" s="82"/>
      <c r="EDC10" s="82"/>
      <c r="EDD10" s="82"/>
      <c r="EDE10" s="82"/>
      <c r="EDF10" s="82"/>
      <c r="EDG10" s="82"/>
      <c r="EDH10" s="82"/>
      <c r="EDI10" s="82"/>
      <c r="EDJ10" s="82"/>
      <c r="EDK10" s="82"/>
      <c r="EDL10" s="82"/>
      <c r="EDM10" s="82"/>
      <c r="EDN10" s="82"/>
      <c r="EDO10" s="82"/>
      <c r="EDP10" s="82"/>
      <c r="EDQ10" s="82"/>
      <c r="EDR10" s="82"/>
      <c r="EDS10" s="82"/>
      <c r="EDT10" s="82"/>
      <c r="EDU10" s="82"/>
      <c r="EDV10" s="82"/>
      <c r="EDW10" s="82"/>
      <c r="EDX10" s="82"/>
      <c r="EDY10" s="82"/>
      <c r="EDZ10" s="82"/>
      <c r="EEA10" s="82"/>
      <c r="EEB10" s="82"/>
      <c r="EEC10" s="82"/>
      <c r="EED10" s="82"/>
      <c r="EEE10" s="82"/>
      <c r="EEF10" s="82"/>
      <c r="EEG10" s="82"/>
      <c r="EEH10" s="82"/>
      <c r="EEI10" s="82"/>
      <c r="EEJ10" s="82"/>
      <c r="EEK10" s="82"/>
      <c r="EEL10" s="82"/>
      <c r="EEM10" s="82"/>
      <c r="EEN10" s="82"/>
      <c r="EEO10" s="82"/>
      <c r="EEP10" s="82"/>
      <c r="EEQ10" s="82"/>
      <c r="EER10" s="82"/>
      <c r="EES10" s="82"/>
      <c r="EET10" s="82"/>
      <c r="EEU10" s="82"/>
      <c r="EEV10" s="82"/>
      <c r="EEW10" s="82"/>
      <c r="EEX10" s="82"/>
      <c r="EEY10" s="82"/>
      <c r="EEZ10" s="82"/>
      <c r="EFA10" s="82"/>
      <c r="EFB10" s="82"/>
      <c r="EFC10" s="82"/>
      <c r="EFD10" s="82"/>
      <c r="EFE10" s="82"/>
      <c r="EFF10" s="82"/>
      <c r="EFG10" s="82"/>
      <c r="EFH10" s="82"/>
      <c r="EFI10" s="82"/>
      <c r="EFJ10" s="82"/>
      <c r="EFK10" s="82"/>
      <c r="EFL10" s="82"/>
      <c r="EFM10" s="82"/>
      <c r="EFN10" s="82"/>
      <c r="EFO10" s="82"/>
      <c r="EFP10" s="82"/>
      <c r="EFQ10" s="82"/>
      <c r="EFR10" s="82"/>
      <c r="EFS10" s="82"/>
      <c r="EFT10" s="82"/>
      <c r="EFU10" s="82"/>
      <c r="EFV10" s="82"/>
      <c r="EFW10" s="82"/>
      <c r="EFX10" s="82"/>
      <c r="EFY10" s="82"/>
      <c r="EFZ10" s="82"/>
      <c r="EGA10" s="82"/>
      <c r="EGB10" s="82"/>
      <c r="EGC10" s="82"/>
      <c r="EGD10" s="82"/>
      <c r="EGE10" s="82"/>
      <c r="EGF10" s="82"/>
      <c r="EGG10" s="82"/>
      <c r="EGH10" s="82"/>
      <c r="EGI10" s="82"/>
      <c r="EGJ10" s="82"/>
      <c r="EGK10" s="82"/>
      <c r="EGL10" s="82"/>
      <c r="EGM10" s="82"/>
      <c r="EGN10" s="82"/>
      <c r="EGO10" s="82"/>
      <c r="EGP10" s="82"/>
      <c r="EGQ10" s="82"/>
      <c r="EGR10" s="82"/>
      <c r="EGS10" s="82"/>
      <c r="EGT10" s="82"/>
      <c r="EGU10" s="82"/>
      <c r="EGV10" s="82"/>
      <c r="EGW10" s="82"/>
      <c r="EGX10" s="82"/>
      <c r="EGY10" s="82"/>
      <c r="EGZ10" s="82"/>
      <c r="EHA10" s="82"/>
      <c r="EHB10" s="82"/>
      <c r="EHC10" s="82"/>
      <c r="EHD10" s="82"/>
      <c r="EHE10" s="82"/>
      <c r="EHF10" s="82"/>
      <c r="EHG10" s="82"/>
      <c r="EHH10" s="82"/>
      <c r="EHI10" s="82"/>
      <c r="EHJ10" s="82"/>
      <c r="EHK10" s="82"/>
      <c r="EHL10" s="82"/>
      <c r="EHM10" s="82"/>
      <c r="EHN10" s="82"/>
      <c r="EHO10" s="82"/>
      <c r="EHP10" s="82"/>
      <c r="EHQ10" s="82"/>
      <c r="EHR10" s="82"/>
      <c r="EHS10" s="82"/>
      <c r="EHT10" s="82"/>
      <c r="EHU10" s="82"/>
      <c r="EHV10" s="82"/>
      <c r="EHW10" s="82"/>
      <c r="EHX10" s="82"/>
      <c r="EHY10" s="82"/>
      <c r="EHZ10" s="82"/>
      <c r="EIA10" s="82"/>
      <c r="EIB10" s="82"/>
      <c r="EIC10" s="82"/>
      <c r="EID10" s="82"/>
      <c r="EIE10" s="82"/>
      <c r="EIF10" s="82"/>
      <c r="EIG10" s="82"/>
      <c r="EIH10" s="82"/>
      <c r="EII10" s="82"/>
      <c r="EIJ10" s="82"/>
      <c r="EIK10" s="82"/>
      <c r="EIL10" s="82"/>
      <c r="EIM10" s="82"/>
      <c r="EIN10" s="82"/>
      <c r="EIO10" s="82"/>
      <c r="EIP10" s="82"/>
      <c r="EIQ10" s="82"/>
      <c r="EIR10" s="82"/>
      <c r="EIS10" s="82"/>
      <c r="EIT10" s="82"/>
      <c r="EIU10" s="82"/>
      <c r="EIV10" s="82"/>
      <c r="EIW10" s="82"/>
      <c r="EIX10" s="82"/>
      <c r="EIY10" s="82"/>
      <c r="EIZ10" s="82"/>
      <c r="EJA10" s="82"/>
      <c r="EJB10" s="82"/>
      <c r="EJC10" s="82"/>
      <c r="EJD10" s="82"/>
      <c r="EJE10" s="82"/>
      <c r="EJF10" s="82"/>
      <c r="EJG10" s="82"/>
      <c r="EJH10" s="82"/>
      <c r="EJI10" s="82"/>
      <c r="EJJ10" s="82"/>
      <c r="EJK10" s="82"/>
      <c r="EJL10" s="82"/>
      <c r="EJM10" s="82"/>
      <c r="EJN10" s="82"/>
      <c r="EJO10" s="82"/>
      <c r="EJP10" s="82"/>
      <c r="EJQ10" s="82"/>
      <c r="EJR10" s="82"/>
      <c r="EJS10" s="82"/>
      <c r="EJT10" s="82"/>
      <c r="EJU10" s="82"/>
      <c r="EJV10" s="82"/>
      <c r="EJW10" s="82"/>
      <c r="EJX10" s="82"/>
      <c r="EJY10" s="82"/>
      <c r="EJZ10" s="82"/>
      <c r="EKA10" s="82"/>
      <c r="EKB10" s="82"/>
      <c r="EKC10" s="82"/>
      <c r="EKD10" s="82"/>
      <c r="EKE10" s="82"/>
      <c r="EKF10" s="82"/>
      <c r="EKG10" s="82"/>
      <c r="EKH10" s="82"/>
      <c r="EKI10" s="82"/>
      <c r="EKJ10" s="82"/>
      <c r="EKK10" s="82"/>
      <c r="EKL10" s="82"/>
      <c r="EKM10" s="82"/>
      <c r="EKN10" s="82"/>
      <c r="EKO10" s="82"/>
      <c r="EKP10" s="82"/>
      <c r="EKQ10" s="82"/>
      <c r="EKR10" s="82"/>
      <c r="EKS10" s="82"/>
      <c r="EKT10" s="82"/>
      <c r="EKU10" s="82"/>
      <c r="EKV10" s="82"/>
      <c r="EKW10" s="82"/>
      <c r="EKX10" s="82"/>
      <c r="EKY10" s="82"/>
      <c r="EKZ10" s="82"/>
      <c r="ELA10" s="82"/>
      <c r="ELB10" s="82"/>
      <c r="ELC10" s="82"/>
      <c r="ELD10" s="82"/>
      <c r="ELE10" s="82"/>
      <c r="ELF10" s="82"/>
      <c r="ELG10" s="82"/>
      <c r="ELH10" s="82"/>
      <c r="ELI10" s="82"/>
      <c r="ELJ10" s="82"/>
      <c r="ELK10" s="82"/>
      <c r="ELL10" s="82"/>
      <c r="ELM10" s="82"/>
      <c r="ELN10" s="82"/>
      <c r="ELO10" s="82"/>
      <c r="ELP10" s="82"/>
      <c r="ELQ10" s="82"/>
      <c r="ELR10" s="82"/>
      <c r="ELS10" s="82"/>
      <c r="ELT10" s="82"/>
      <c r="ELU10" s="82"/>
      <c r="ELV10" s="82"/>
      <c r="ELW10" s="82"/>
      <c r="ELX10" s="82"/>
      <c r="ELY10" s="82"/>
      <c r="ELZ10" s="82"/>
      <c r="EMA10" s="82"/>
      <c r="EMB10" s="82"/>
      <c r="EMC10" s="82"/>
      <c r="EMD10" s="82"/>
      <c r="EME10" s="82"/>
      <c r="EMF10" s="82"/>
      <c r="EMG10" s="82"/>
      <c r="EMH10" s="82"/>
      <c r="EMI10" s="82"/>
      <c r="EMJ10" s="82"/>
      <c r="EMK10" s="82"/>
      <c r="EML10" s="82"/>
      <c r="EMM10" s="82"/>
      <c r="EMN10" s="82"/>
      <c r="EMO10" s="82"/>
      <c r="EMP10" s="82"/>
      <c r="EMQ10" s="82"/>
      <c r="EMR10" s="82"/>
      <c r="EMS10" s="82"/>
      <c r="EMT10" s="82"/>
      <c r="EMU10" s="82"/>
      <c r="EMV10" s="82"/>
      <c r="EMW10" s="82"/>
      <c r="EMX10" s="82"/>
      <c r="EMY10" s="82"/>
      <c r="EMZ10" s="82"/>
      <c r="ENA10" s="82"/>
      <c r="ENB10" s="82"/>
      <c r="ENC10" s="82"/>
      <c r="END10" s="82"/>
      <c r="ENE10" s="82"/>
      <c r="ENF10" s="82"/>
      <c r="ENG10" s="82"/>
      <c r="ENH10" s="82"/>
      <c r="ENI10" s="82"/>
      <c r="ENJ10" s="82"/>
      <c r="ENK10" s="82"/>
      <c r="ENL10" s="82"/>
      <c r="ENM10" s="82"/>
      <c r="ENN10" s="82"/>
      <c r="ENO10" s="82"/>
      <c r="ENP10" s="82"/>
      <c r="ENQ10" s="82"/>
      <c r="ENR10" s="82"/>
      <c r="ENS10" s="82"/>
      <c r="ENT10" s="82"/>
      <c r="ENU10" s="82"/>
      <c r="ENV10" s="82"/>
      <c r="ENW10" s="82"/>
      <c r="ENX10" s="82"/>
      <c r="ENY10" s="82"/>
      <c r="ENZ10" s="82"/>
      <c r="EOA10" s="82"/>
      <c r="EOB10" s="82"/>
      <c r="EOC10" s="82"/>
      <c r="EOD10" s="82"/>
      <c r="EOE10" s="82"/>
      <c r="EOF10" s="82"/>
      <c r="EOG10" s="82"/>
      <c r="EOH10" s="82"/>
      <c r="EOI10" s="82"/>
      <c r="EOJ10" s="82"/>
      <c r="EOK10" s="82"/>
      <c r="EOL10" s="82"/>
      <c r="EOM10" s="82"/>
      <c r="EON10" s="82"/>
      <c r="EOO10" s="82"/>
      <c r="EOP10" s="82"/>
      <c r="EOQ10" s="82"/>
      <c r="EOR10" s="82"/>
      <c r="EOS10" s="82"/>
      <c r="EOT10" s="82"/>
      <c r="EOU10" s="82"/>
      <c r="EOV10" s="82"/>
      <c r="EOW10" s="82"/>
      <c r="EOX10" s="82"/>
      <c r="EOY10" s="82"/>
      <c r="EOZ10" s="82"/>
      <c r="EPA10" s="82"/>
      <c r="EPB10" s="82"/>
      <c r="EPC10" s="82"/>
      <c r="EPD10" s="82"/>
      <c r="EPE10" s="82"/>
      <c r="EPF10" s="82"/>
      <c r="EPG10" s="82"/>
      <c r="EPH10" s="82"/>
      <c r="EPI10" s="82"/>
      <c r="EPJ10" s="82"/>
      <c r="EPK10" s="82"/>
      <c r="EPL10" s="82"/>
      <c r="EPM10" s="82"/>
      <c r="EPN10" s="82"/>
      <c r="EPO10" s="82"/>
      <c r="EPP10" s="82"/>
      <c r="EPQ10" s="82"/>
      <c r="EPR10" s="82"/>
      <c r="EPS10" s="82"/>
      <c r="EPT10" s="82"/>
      <c r="EPU10" s="82"/>
      <c r="EPV10" s="82"/>
      <c r="EPW10" s="82"/>
      <c r="EPX10" s="82"/>
      <c r="EPY10" s="82"/>
      <c r="EPZ10" s="82"/>
      <c r="EQA10" s="82"/>
      <c r="EQB10" s="82"/>
      <c r="EQC10" s="82"/>
      <c r="EQD10" s="82"/>
      <c r="EQE10" s="82"/>
      <c r="EQF10" s="82"/>
      <c r="EQG10" s="82"/>
      <c r="EQH10" s="82"/>
      <c r="EQI10" s="82"/>
      <c r="EQJ10" s="82"/>
      <c r="EQK10" s="82"/>
      <c r="EQL10" s="82"/>
      <c r="EQM10" s="82"/>
      <c r="EQN10" s="82"/>
      <c r="EQO10" s="82"/>
      <c r="EQP10" s="82"/>
      <c r="EQQ10" s="82"/>
      <c r="EQR10" s="82"/>
      <c r="EQS10" s="82"/>
      <c r="EQT10" s="82"/>
      <c r="EQU10" s="82"/>
      <c r="EQV10" s="82"/>
      <c r="EQW10" s="82"/>
      <c r="EQX10" s="82"/>
      <c r="EQY10" s="82"/>
      <c r="EQZ10" s="82"/>
      <c r="ERA10" s="82"/>
      <c r="ERB10" s="82"/>
      <c r="ERC10" s="82"/>
      <c r="ERD10" s="82"/>
      <c r="ERE10" s="82"/>
      <c r="ERF10" s="82"/>
      <c r="ERG10" s="82"/>
      <c r="ERH10" s="82"/>
      <c r="ERI10" s="82"/>
      <c r="ERJ10" s="82"/>
      <c r="ERK10" s="82"/>
      <c r="ERL10" s="82"/>
      <c r="ERM10" s="82"/>
      <c r="ERN10" s="82"/>
      <c r="ERO10" s="82"/>
      <c r="ERP10" s="82"/>
      <c r="ERQ10" s="82"/>
      <c r="ERR10" s="82"/>
      <c r="ERS10" s="82"/>
      <c r="ERT10" s="82"/>
      <c r="ERU10" s="82"/>
      <c r="ERV10" s="82"/>
      <c r="ERW10" s="82"/>
      <c r="ERX10" s="82"/>
      <c r="ERY10" s="82"/>
      <c r="ERZ10" s="82"/>
      <c r="ESA10" s="82"/>
      <c r="ESB10" s="82"/>
      <c r="ESC10" s="82"/>
      <c r="ESD10" s="82"/>
      <c r="ESE10" s="82"/>
      <c r="ESF10" s="82"/>
      <c r="ESG10" s="82"/>
      <c r="ESH10" s="82"/>
      <c r="ESI10" s="82"/>
      <c r="ESJ10" s="82"/>
      <c r="ESK10" s="82"/>
      <c r="ESL10" s="82"/>
      <c r="ESM10" s="82"/>
      <c r="ESN10" s="82"/>
      <c r="ESO10" s="82"/>
      <c r="ESP10" s="82"/>
      <c r="ESQ10" s="82"/>
      <c r="ESR10" s="82"/>
      <c r="ESS10" s="82"/>
      <c r="EST10" s="82"/>
      <c r="ESU10" s="82"/>
      <c r="ESV10" s="82"/>
      <c r="ESW10" s="82"/>
      <c r="ESX10" s="82"/>
      <c r="ESY10" s="82"/>
      <c r="ESZ10" s="82"/>
      <c r="ETA10" s="82"/>
      <c r="ETB10" s="82"/>
      <c r="ETC10" s="82"/>
      <c r="ETD10" s="82"/>
      <c r="ETE10" s="82"/>
      <c r="ETF10" s="82"/>
      <c r="ETG10" s="82"/>
      <c r="ETH10" s="82"/>
      <c r="ETI10" s="82"/>
      <c r="ETJ10" s="82"/>
      <c r="ETK10" s="82"/>
      <c r="ETL10" s="82"/>
      <c r="ETM10" s="82"/>
      <c r="ETN10" s="82"/>
      <c r="ETO10" s="82"/>
      <c r="ETP10" s="82"/>
      <c r="ETQ10" s="82"/>
      <c r="ETR10" s="82"/>
      <c r="ETS10" s="82"/>
      <c r="ETT10" s="82"/>
      <c r="ETU10" s="82"/>
      <c r="ETV10" s="82"/>
      <c r="ETW10" s="82"/>
      <c r="ETX10" s="82"/>
      <c r="ETY10" s="82"/>
      <c r="ETZ10" s="82"/>
      <c r="EUA10" s="82"/>
      <c r="EUB10" s="82"/>
      <c r="EUC10" s="82"/>
      <c r="EUD10" s="82"/>
      <c r="EUE10" s="82"/>
      <c r="EUF10" s="82"/>
      <c r="EUG10" s="82"/>
      <c r="EUH10" s="82"/>
      <c r="EUI10" s="82"/>
      <c r="EUJ10" s="82"/>
      <c r="EUK10" s="82"/>
      <c r="EUL10" s="82"/>
      <c r="EUM10" s="82"/>
      <c r="EUN10" s="82"/>
      <c r="EUO10" s="82"/>
      <c r="EUP10" s="82"/>
      <c r="EUQ10" s="82"/>
      <c r="EUR10" s="82"/>
      <c r="EUS10" s="82"/>
      <c r="EUT10" s="82"/>
      <c r="EUU10" s="82"/>
      <c r="EUV10" s="82"/>
      <c r="EUW10" s="82"/>
      <c r="EUX10" s="82"/>
      <c r="EUY10" s="82"/>
      <c r="EUZ10" s="82"/>
      <c r="EVA10" s="82"/>
      <c r="EVB10" s="82"/>
      <c r="EVC10" s="82"/>
      <c r="EVD10" s="82"/>
      <c r="EVE10" s="82"/>
      <c r="EVF10" s="82"/>
      <c r="EVG10" s="82"/>
      <c r="EVH10" s="82"/>
      <c r="EVI10" s="82"/>
      <c r="EVJ10" s="82"/>
      <c r="EVK10" s="82"/>
      <c r="EVL10" s="82"/>
      <c r="EVM10" s="82"/>
      <c r="EVN10" s="82"/>
      <c r="EVO10" s="82"/>
      <c r="EVP10" s="82"/>
      <c r="EVQ10" s="82"/>
      <c r="EVR10" s="82"/>
      <c r="EVS10" s="82"/>
      <c r="EVT10" s="82"/>
      <c r="EVU10" s="82"/>
      <c r="EVV10" s="82"/>
      <c r="EVW10" s="82"/>
      <c r="EVX10" s="82"/>
      <c r="EVY10" s="82"/>
      <c r="EVZ10" s="82"/>
      <c r="EWA10" s="82"/>
      <c r="EWB10" s="82"/>
      <c r="EWC10" s="82"/>
      <c r="EWD10" s="82"/>
      <c r="EWE10" s="82"/>
      <c r="EWF10" s="82"/>
      <c r="EWG10" s="82"/>
      <c r="EWH10" s="82"/>
      <c r="EWI10" s="82"/>
      <c r="EWJ10" s="82"/>
      <c r="EWK10" s="82"/>
      <c r="EWL10" s="82"/>
      <c r="EWM10" s="82"/>
      <c r="EWN10" s="82"/>
      <c r="EWO10" s="82"/>
      <c r="EWP10" s="82"/>
      <c r="EWQ10" s="82"/>
      <c r="EWR10" s="82"/>
      <c r="EWS10" s="82"/>
      <c r="EWT10" s="82"/>
      <c r="EWU10" s="82"/>
      <c r="EWV10" s="82"/>
      <c r="EWW10" s="82"/>
      <c r="EWX10" s="82"/>
      <c r="EWY10" s="82"/>
      <c r="EWZ10" s="82"/>
      <c r="EXA10" s="82"/>
      <c r="EXB10" s="82"/>
      <c r="EXC10" s="82"/>
      <c r="EXD10" s="82"/>
      <c r="EXE10" s="82"/>
      <c r="EXF10" s="82"/>
      <c r="EXG10" s="82"/>
      <c r="EXH10" s="82"/>
      <c r="EXI10" s="82"/>
      <c r="EXJ10" s="82"/>
      <c r="EXK10" s="82"/>
      <c r="EXL10" s="82"/>
      <c r="EXM10" s="82"/>
      <c r="EXN10" s="82"/>
      <c r="EXO10" s="82"/>
      <c r="EXP10" s="82"/>
      <c r="EXQ10" s="82"/>
      <c r="EXR10" s="82"/>
      <c r="EXS10" s="82"/>
      <c r="EXT10" s="82"/>
      <c r="EXU10" s="82"/>
      <c r="EXV10" s="82"/>
      <c r="EXW10" s="82"/>
      <c r="EXX10" s="82"/>
      <c r="EXY10" s="82"/>
      <c r="EXZ10" s="82"/>
      <c r="EYA10" s="82"/>
      <c r="EYB10" s="82"/>
      <c r="EYC10" s="82"/>
      <c r="EYD10" s="82"/>
      <c r="EYE10" s="82"/>
      <c r="EYF10" s="82"/>
      <c r="EYG10" s="82"/>
      <c r="EYH10" s="82"/>
      <c r="EYI10" s="82"/>
      <c r="EYJ10" s="82"/>
      <c r="EYK10" s="82"/>
      <c r="EYL10" s="82"/>
      <c r="EYM10" s="82"/>
      <c r="EYN10" s="82"/>
      <c r="EYO10" s="82"/>
      <c r="EYP10" s="82"/>
      <c r="EYQ10" s="82"/>
      <c r="EYR10" s="82"/>
      <c r="EYS10" s="82"/>
      <c r="EYT10" s="82"/>
      <c r="EYU10" s="82"/>
      <c r="EYV10" s="82"/>
      <c r="EYW10" s="82"/>
      <c r="EYX10" s="82"/>
      <c r="EYY10" s="82"/>
      <c r="EYZ10" s="82"/>
      <c r="EZA10" s="82"/>
      <c r="EZB10" s="82"/>
      <c r="EZC10" s="82"/>
      <c r="EZD10" s="82"/>
      <c r="EZE10" s="82"/>
      <c r="EZF10" s="82"/>
      <c r="EZG10" s="82"/>
      <c r="EZH10" s="82"/>
      <c r="EZI10" s="82"/>
      <c r="EZJ10" s="82"/>
      <c r="EZK10" s="82"/>
      <c r="EZL10" s="82"/>
      <c r="EZM10" s="82"/>
      <c r="EZN10" s="82"/>
      <c r="EZO10" s="82"/>
      <c r="EZP10" s="82"/>
      <c r="EZQ10" s="82"/>
      <c r="EZR10" s="82"/>
      <c r="EZS10" s="82"/>
      <c r="EZT10" s="82"/>
      <c r="EZU10" s="82"/>
      <c r="EZV10" s="82"/>
      <c r="EZW10" s="82"/>
      <c r="EZX10" s="82"/>
      <c r="EZY10" s="82"/>
      <c r="EZZ10" s="82"/>
      <c r="FAA10" s="82"/>
      <c r="FAB10" s="82"/>
      <c r="FAC10" s="82"/>
      <c r="FAD10" s="82"/>
      <c r="FAE10" s="82"/>
      <c r="FAF10" s="82"/>
      <c r="FAG10" s="82"/>
      <c r="FAH10" s="82"/>
      <c r="FAI10" s="82"/>
      <c r="FAJ10" s="82"/>
      <c r="FAK10" s="82"/>
      <c r="FAL10" s="82"/>
      <c r="FAM10" s="82"/>
      <c r="FAN10" s="82"/>
      <c r="FAO10" s="82"/>
      <c r="FAP10" s="82"/>
      <c r="FAQ10" s="82"/>
      <c r="FAR10" s="82"/>
      <c r="FAS10" s="82"/>
      <c r="FAT10" s="82"/>
      <c r="FAU10" s="82"/>
      <c r="FAV10" s="82"/>
      <c r="FAW10" s="82"/>
      <c r="FAX10" s="82"/>
      <c r="FAY10" s="82"/>
      <c r="FAZ10" s="82"/>
      <c r="FBA10" s="82"/>
      <c r="FBB10" s="82"/>
      <c r="FBC10" s="82"/>
      <c r="FBD10" s="82"/>
      <c r="FBE10" s="82"/>
      <c r="FBF10" s="82"/>
      <c r="FBG10" s="82"/>
      <c r="FBH10" s="82"/>
      <c r="FBI10" s="82"/>
      <c r="FBJ10" s="82"/>
      <c r="FBK10" s="82"/>
      <c r="FBL10" s="82"/>
      <c r="FBM10" s="82"/>
      <c r="FBN10" s="82"/>
      <c r="FBO10" s="82"/>
      <c r="FBP10" s="82"/>
      <c r="FBQ10" s="82"/>
      <c r="FBR10" s="82"/>
      <c r="FBS10" s="82"/>
      <c r="FBT10" s="82"/>
      <c r="FBU10" s="82"/>
      <c r="FBV10" s="82"/>
      <c r="FBW10" s="82"/>
      <c r="FBX10" s="82"/>
      <c r="FBY10" s="82"/>
      <c r="FBZ10" s="82"/>
      <c r="FCA10" s="82"/>
      <c r="FCB10" s="82"/>
      <c r="FCC10" s="82"/>
      <c r="FCD10" s="82"/>
      <c r="FCE10" s="82"/>
      <c r="FCF10" s="82"/>
      <c r="FCG10" s="82"/>
      <c r="FCH10" s="82"/>
      <c r="FCI10" s="82"/>
      <c r="FCJ10" s="82"/>
      <c r="FCK10" s="82"/>
      <c r="FCL10" s="82"/>
      <c r="FCM10" s="82"/>
      <c r="FCN10" s="82"/>
      <c r="FCO10" s="82"/>
      <c r="FCP10" s="82"/>
      <c r="FCQ10" s="82"/>
      <c r="FCR10" s="82"/>
      <c r="FCS10" s="82"/>
      <c r="FCT10" s="82"/>
      <c r="FCU10" s="82"/>
      <c r="FCV10" s="82"/>
      <c r="FCW10" s="82"/>
      <c r="FCX10" s="82"/>
      <c r="FCY10" s="82"/>
      <c r="FCZ10" s="82"/>
      <c r="FDA10" s="82"/>
      <c r="FDB10" s="82"/>
      <c r="FDC10" s="82"/>
      <c r="FDD10" s="82"/>
      <c r="FDE10" s="82"/>
      <c r="FDF10" s="82"/>
      <c r="FDG10" s="82"/>
      <c r="FDH10" s="82"/>
      <c r="FDI10" s="82"/>
      <c r="FDJ10" s="82"/>
      <c r="FDK10" s="82"/>
      <c r="FDL10" s="82"/>
      <c r="FDM10" s="82"/>
      <c r="FDN10" s="82"/>
      <c r="FDO10" s="82"/>
      <c r="FDP10" s="82"/>
      <c r="FDQ10" s="82"/>
      <c r="FDR10" s="82"/>
      <c r="FDS10" s="82"/>
      <c r="FDT10" s="82"/>
      <c r="FDU10" s="82"/>
      <c r="FDV10" s="82"/>
      <c r="FDW10" s="82"/>
      <c r="FDX10" s="82"/>
      <c r="FDY10" s="82"/>
      <c r="FDZ10" s="82"/>
      <c r="FEA10" s="82"/>
      <c r="FEB10" s="82"/>
      <c r="FEC10" s="82"/>
      <c r="FED10" s="82"/>
      <c r="FEE10" s="82"/>
      <c r="FEF10" s="82"/>
      <c r="FEG10" s="82"/>
      <c r="FEH10" s="82"/>
      <c r="FEI10" s="82"/>
      <c r="FEJ10" s="82"/>
      <c r="FEK10" s="82"/>
      <c r="FEL10" s="82"/>
      <c r="FEM10" s="82"/>
      <c r="FEN10" s="82"/>
      <c r="FEO10" s="82"/>
      <c r="FEP10" s="82"/>
      <c r="FEQ10" s="82"/>
      <c r="FER10" s="82"/>
      <c r="FES10" s="82"/>
      <c r="FET10" s="82"/>
      <c r="FEU10" s="82"/>
      <c r="FEV10" s="82"/>
      <c r="FEW10" s="82"/>
      <c r="FEX10" s="82"/>
      <c r="FEY10" s="82"/>
      <c r="FEZ10" s="82"/>
      <c r="FFA10" s="82"/>
      <c r="FFB10" s="82"/>
      <c r="FFC10" s="82"/>
      <c r="FFD10" s="82"/>
      <c r="FFE10" s="82"/>
      <c r="FFF10" s="82"/>
      <c r="FFG10" s="82"/>
      <c r="FFH10" s="82"/>
      <c r="FFI10" s="82"/>
      <c r="FFJ10" s="82"/>
      <c r="FFK10" s="82"/>
      <c r="FFL10" s="82"/>
      <c r="FFM10" s="82"/>
      <c r="FFN10" s="82"/>
      <c r="FFO10" s="82"/>
      <c r="FFP10" s="82"/>
      <c r="FFQ10" s="82"/>
      <c r="FFR10" s="82"/>
      <c r="FFS10" s="82"/>
      <c r="FFT10" s="82"/>
      <c r="FFU10" s="82"/>
      <c r="FFV10" s="82"/>
      <c r="FFW10" s="82"/>
      <c r="FFX10" s="82"/>
      <c r="FFY10" s="82"/>
      <c r="FFZ10" s="82"/>
      <c r="FGA10" s="82"/>
      <c r="FGB10" s="82"/>
      <c r="FGC10" s="82"/>
      <c r="FGD10" s="82"/>
      <c r="FGE10" s="82"/>
      <c r="FGF10" s="82"/>
      <c r="FGG10" s="82"/>
      <c r="FGH10" s="82"/>
      <c r="FGI10" s="82"/>
      <c r="FGJ10" s="82"/>
      <c r="FGK10" s="82"/>
      <c r="FGL10" s="82"/>
      <c r="FGM10" s="82"/>
      <c r="FGN10" s="82"/>
      <c r="FGO10" s="82"/>
      <c r="FGP10" s="82"/>
      <c r="FGQ10" s="82"/>
      <c r="FGR10" s="82"/>
      <c r="FGS10" s="82"/>
      <c r="FGT10" s="82"/>
      <c r="FGU10" s="82"/>
      <c r="FGV10" s="82"/>
      <c r="FGW10" s="82"/>
      <c r="FGX10" s="82"/>
      <c r="FGY10" s="82"/>
      <c r="FGZ10" s="82"/>
      <c r="FHA10" s="82"/>
      <c r="FHB10" s="82"/>
      <c r="FHC10" s="82"/>
      <c r="FHD10" s="82"/>
      <c r="FHE10" s="82"/>
      <c r="FHF10" s="82"/>
      <c r="FHG10" s="82"/>
      <c r="FHH10" s="82"/>
      <c r="FHI10" s="82"/>
      <c r="FHJ10" s="82"/>
      <c r="FHK10" s="82"/>
      <c r="FHL10" s="82"/>
      <c r="FHM10" s="82"/>
      <c r="FHN10" s="82"/>
      <c r="FHO10" s="82"/>
      <c r="FHP10" s="82"/>
      <c r="FHQ10" s="82"/>
      <c r="FHR10" s="82"/>
      <c r="FHS10" s="82"/>
      <c r="FHT10" s="82"/>
      <c r="FHU10" s="82"/>
      <c r="FHV10" s="82"/>
      <c r="FHW10" s="82"/>
      <c r="FHX10" s="82"/>
      <c r="FHY10" s="82"/>
      <c r="FHZ10" s="82"/>
      <c r="FIA10" s="82"/>
      <c r="FIB10" s="82"/>
      <c r="FIC10" s="82"/>
      <c r="FID10" s="82"/>
      <c r="FIE10" s="82"/>
      <c r="FIF10" s="82"/>
      <c r="FIG10" s="82"/>
      <c r="FIH10" s="82"/>
      <c r="FII10" s="82"/>
      <c r="FIJ10" s="82"/>
      <c r="FIK10" s="82"/>
      <c r="FIL10" s="82"/>
      <c r="FIM10" s="82"/>
      <c r="FIN10" s="82"/>
      <c r="FIO10" s="82"/>
      <c r="FIP10" s="82"/>
      <c r="FIQ10" s="82"/>
      <c r="FIR10" s="82"/>
      <c r="FIS10" s="82"/>
      <c r="FIT10" s="82"/>
      <c r="FIU10" s="82"/>
      <c r="FIV10" s="82"/>
      <c r="FIW10" s="82"/>
      <c r="FIX10" s="82"/>
      <c r="FIY10" s="82"/>
      <c r="FIZ10" s="82"/>
      <c r="FJA10" s="82"/>
      <c r="FJB10" s="82"/>
      <c r="FJC10" s="82"/>
      <c r="FJD10" s="82"/>
      <c r="FJE10" s="82"/>
      <c r="FJF10" s="82"/>
      <c r="FJG10" s="82"/>
      <c r="FJH10" s="82"/>
      <c r="FJI10" s="82"/>
      <c r="FJJ10" s="82"/>
      <c r="FJK10" s="82"/>
      <c r="FJL10" s="82"/>
      <c r="FJM10" s="82"/>
      <c r="FJN10" s="82"/>
      <c r="FJO10" s="82"/>
      <c r="FJP10" s="82"/>
      <c r="FJQ10" s="82"/>
      <c r="FJR10" s="82"/>
      <c r="FJS10" s="82"/>
      <c r="FJT10" s="82"/>
      <c r="FJU10" s="82"/>
      <c r="FJV10" s="82"/>
      <c r="FJW10" s="82"/>
      <c r="FJX10" s="82"/>
      <c r="FJY10" s="82"/>
      <c r="FJZ10" s="82"/>
      <c r="FKA10" s="82"/>
      <c r="FKB10" s="82"/>
      <c r="FKC10" s="82"/>
      <c r="FKD10" s="82"/>
      <c r="FKE10" s="82"/>
      <c r="FKF10" s="82"/>
      <c r="FKG10" s="82"/>
      <c r="FKH10" s="82"/>
      <c r="FKI10" s="82"/>
      <c r="FKJ10" s="82"/>
      <c r="FKK10" s="82"/>
      <c r="FKL10" s="82"/>
      <c r="FKM10" s="82"/>
      <c r="FKN10" s="82"/>
      <c r="FKO10" s="82"/>
      <c r="FKP10" s="82"/>
      <c r="FKQ10" s="82"/>
      <c r="FKR10" s="82"/>
      <c r="FKS10" s="82"/>
      <c r="FKT10" s="82"/>
      <c r="FKU10" s="82"/>
      <c r="FKV10" s="82"/>
      <c r="FKW10" s="82"/>
      <c r="FKX10" s="82"/>
      <c r="FKY10" s="82"/>
      <c r="FKZ10" s="82"/>
      <c r="FLA10" s="82"/>
      <c r="FLB10" s="82"/>
      <c r="FLC10" s="82"/>
      <c r="FLD10" s="82"/>
      <c r="FLE10" s="82"/>
      <c r="FLF10" s="82"/>
      <c r="FLG10" s="82"/>
      <c r="FLH10" s="82"/>
      <c r="FLI10" s="82"/>
      <c r="FLJ10" s="82"/>
      <c r="FLK10" s="82"/>
      <c r="FLL10" s="82"/>
      <c r="FLM10" s="82"/>
      <c r="FLN10" s="82"/>
      <c r="FLO10" s="82"/>
      <c r="FLP10" s="82"/>
      <c r="FLQ10" s="82"/>
      <c r="FLR10" s="82"/>
      <c r="FLS10" s="82"/>
      <c r="FLT10" s="82"/>
      <c r="FLU10" s="82"/>
      <c r="FLV10" s="82"/>
      <c r="FLW10" s="82"/>
      <c r="FLX10" s="82"/>
      <c r="FLY10" s="82"/>
      <c r="FLZ10" s="82"/>
      <c r="FMA10" s="82"/>
      <c r="FMB10" s="82"/>
      <c r="FMC10" s="82"/>
      <c r="FMD10" s="82"/>
      <c r="FME10" s="82"/>
      <c r="FMF10" s="82"/>
      <c r="FMG10" s="82"/>
      <c r="FMH10" s="82"/>
      <c r="FMI10" s="82"/>
      <c r="FMJ10" s="82"/>
      <c r="FMK10" s="82"/>
      <c r="FML10" s="82"/>
      <c r="FMM10" s="82"/>
      <c r="FMN10" s="82"/>
      <c r="FMO10" s="82"/>
      <c r="FMP10" s="82"/>
      <c r="FMQ10" s="82"/>
      <c r="FMR10" s="82"/>
      <c r="FMS10" s="82"/>
      <c r="FMT10" s="82"/>
      <c r="FMU10" s="82"/>
      <c r="FMV10" s="82"/>
      <c r="FMW10" s="82"/>
      <c r="FMX10" s="82"/>
      <c r="FMY10" s="82"/>
      <c r="FMZ10" s="82"/>
      <c r="FNA10" s="82"/>
      <c r="FNB10" s="82"/>
      <c r="FNC10" s="82"/>
      <c r="FND10" s="82"/>
      <c r="FNE10" s="82"/>
      <c r="FNF10" s="82"/>
      <c r="FNG10" s="82"/>
      <c r="FNH10" s="82"/>
      <c r="FNI10" s="82"/>
      <c r="FNJ10" s="82"/>
      <c r="FNK10" s="82"/>
      <c r="FNL10" s="82"/>
      <c r="FNM10" s="82"/>
      <c r="FNN10" s="82"/>
      <c r="FNO10" s="82"/>
      <c r="FNP10" s="82"/>
      <c r="FNQ10" s="82"/>
      <c r="FNR10" s="82"/>
      <c r="FNS10" s="82"/>
      <c r="FNT10" s="82"/>
      <c r="FNU10" s="82"/>
      <c r="FNV10" s="82"/>
      <c r="FNW10" s="82"/>
      <c r="FNX10" s="82"/>
      <c r="FNY10" s="82"/>
      <c r="FNZ10" s="82"/>
      <c r="FOA10" s="82"/>
      <c r="FOB10" s="82"/>
      <c r="FOC10" s="82"/>
      <c r="FOD10" s="82"/>
      <c r="FOE10" s="82"/>
      <c r="FOF10" s="82"/>
      <c r="FOG10" s="82"/>
      <c r="FOH10" s="82"/>
      <c r="FOI10" s="82"/>
      <c r="FOJ10" s="82"/>
      <c r="FOK10" s="82"/>
      <c r="FOL10" s="82"/>
      <c r="FOM10" s="82"/>
      <c r="FON10" s="82"/>
      <c r="FOO10" s="82"/>
      <c r="FOP10" s="82"/>
      <c r="FOQ10" s="82"/>
      <c r="FOR10" s="82"/>
      <c r="FOS10" s="82"/>
      <c r="FOT10" s="82"/>
      <c r="FOU10" s="82"/>
      <c r="FOV10" s="82"/>
      <c r="FOW10" s="82"/>
      <c r="FOX10" s="82"/>
      <c r="FOY10" s="82"/>
      <c r="FOZ10" s="82"/>
      <c r="FPA10" s="82"/>
      <c r="FPB10" s="82"/>
      <c r="FPC10" s="82"/>
      <c r="FPD10" s="82"/>
      <c r="FPE10" s="82"/>
      <c r="FPF10" s="82"/>
      <c r="FPG10" s="82"/>
      <c r="FPH10" s="82"/>
      <c r="FPI10" s="82"/>
      <c r="FPJ10" s="82"/>
      <c r="FPK10" s="82"/>
      <c r="FPL10" s="82"/>
      <c r="FPM10" s="82"/>
      <c r="FPN10" s="82"/>
      <c r="FPO10" s="82"/>
      <c r="FPP10" s="82"/>
      <c r="FPQ10" s="82"/>
      <c r="FPR10" s="82"/>
      <c r="FPS10" s="82"/>
      <c r="FPT10" s="82"/>
      <c r="FPU10" s="82"/>
      <c r="FPV10" s="82"/>
      <c r="FPW10" s="82"/>
      <c r="FPX10" s="82"/>
      <c r="FPY10" s="82"/>
      <c r="FPZ10" s="82"/>
      <c r="FQA10" s="82"/>
      <c r="FQB10" s="82"/>
      <c r="FQC10" s="82"/>
      <c r="FQD10" s="82"/>
      <c r="FQE10" s="82"/>
      <c r="FQF10" s="82"/>
      <c r="FQG10" s="82"/>
      <c r="FQH10" s="82"/>
      <c r="FQI10" s="82"/>
      <c r="FQJ10" s="82"/>
      <c r="FQK10" s="82"/>
      <c r="FQL10" s="82"/>
      <c r="FQM10" s="82"/>
      <c r="FQN10" s="82"/>
      <c r="FQO10" s="82"/>
      <c r="FQP10" s="82"/>
      <c r="FQQ10" s="82"/>
      <c r="FQR10" s="82"/>
      <c r="FQS10" s="82"/>
      <c r="FQT10" s="82"/>
      <c r="FQU10" s="82"/>
      <c r="FQV10" s="82"/>
      <c r="FQW10" s="82"/>
      <c r="FQX10" s="82"/>
      <c r="FQY10" s="82"/>
      <c r="FQZ10" s="82"/>
      <c r="FRA10" s="82"/>
      <c r="FRB10" s="82"/>
      <c r="FRC10" s="82"/>
      <c r="FRD10" s="82"/>
      <c r="FRE10" s="82"/>
      <c r="FRF10" s="82"/>
      <c r="FRG10" s="82"/>
      <c r="FRH10" s="82"/>
      <c r="FRI10" s="82"/>
      <c r="FRJ10" s="82"/>
      <c r="FRK10" s="82"/>
      <c r="FRL10" s="82"/>
      <c r="FRM10" s="82"/>
      <c r="FRN10" s="82"/>
      <c r="FRO10" s="82"/>
      <c r="FRP10" s="82"/>
      <c r="FRQ10" s="82"/>
      <c r="FRR10" s="82"/>
      <c r="FRS10" s="82"/>
      <c r="FRT10" s="82"/>
      <c r="FRU10" s="82"/>
      <c r="FRV10" s="82"/>
      <c r="FRW10" s="82"/>
      <c r="FRX10" s="82"/>
      <c r="FRY10" s="82"/>
      <c r="FRZ10" s="82"/>
      <c r="FSA10" s="82"/>
      <c r="FSB10" s="82"/>
      <c r="FSC10" s="82"/>
      <c r="FSD10" s="82"/>
      <c r="FSE10" s="82"/>
      <c r="FSF10" s="82"/>
      <c r="FSG10" s="82"/>
      <c r="FSH10" s="82"/>
      <c r="FSI10" s="82"/>
      <c r="FSJ10" s="82"/>
      <c r="FSK10" s="82"/>
      <c r="FSL10" s="82"/>
      <c r="FSM10" s="82"/>
      <c r="FSN10" s="82"/>
      <c r="FSO10" s="82"/>
      <c r="FSP10" s="82"/>
      <c r="FSQ10" s="82"/>
      <c r="FSR10" s="82"/>
      <c r="FSS10" s="82"/>
      <c r="FST10" s="82"/>
      <c r="FSU10" s="82"/>
      <c r="FSV10" s="82"/>
      <c r="FSW10" s="82"/>
      <c r="FSX10" s="82"/>
      <c r="FSY10" s="82"/>
      <c r="FSZ10" s="82"/>
      <c r="FTA10" s="82"/>
      <c r="FTB10" s="82"/>
      <c r="FTC10" s="82"/>
      <c r="FTD10" s="82"/>
      <c r="FTE10" s="82"/>
      <c r="FTF10" s="82"/>
      <c r="FTG10" s="82"/>
      <c r="FTH10" s="82"/>
      <c r="FTI10" s="82"/>
      <c r="FTJ10" s="82"/>
      <c r="FTK10" s="82"/>
      <c r="FTL10" s="82"/>
      <c r="FTM10" s="82"/>
      <c r="FTN10" s="82"/>
      <c r="FTO10" s="82"/>
      <c r="FTP10" s="82"/>
      <c r="FTQ10" s="82"/>
      <c r="FTR10" s="82"/>
      <c r="FTS10" s="82"/>
      <c r="FTT10" s="82"/>
      <c r="FTU10" s="82"/>
      <c r="FTV10" s="82"/>
      <c r="FTW10" s="82"/>
      <c r="FTX10" s="82"/>
      <c r="FTY10" s="82"/>
      <c r="FTZ10" s="82"/>
      <c r="FUA10" s="82"/>
      <c r="FUB10" s="82"/>
      <c r="FUC10" s="82"/>
      <c r="FUD10" s="82"/>
      <c r="FUE10" s="82"/>
      <c r="FUF10" s="82"/>
      <c r="FUG10" s="82"/>
      <c r="FUH10" s="82"/>
      <c r="FUI10" s="82"/>
      <c r="FUJ10" s="82"/>
      <c r="FUK10" s="82"/>
      <c r="FUL10" s="82"/>
      <c r="FUM10" s="82"/>
      <c r="FUN10" s="82"/>
      <c r="FUO10" s="82"/>
      <c r="FUP10" s="82"/>
      <c r="FUQ10" s="82"/>
      <c r="FUR10" s="82"/>
      <c r="FUS10" s="82"/>
      <c r="FUT10" s="82"/>
      <c r="FUU10" s="82"/>
      <c r="FUV10" s="82"/>
      <c r="FUW10" s="82"/>
      <c r="FUX10" s="82"/>
      <c r="FUY10" s="82"/>
      <c r="FUZ10" s="82"/>
      <c r="FVA10" s="82"/>
      <c r="FVB10" s="82"/>
      <c r="FVC10" s="82"/>
      <c r="FVD10" s="82"/>
      <c r="FVE10" s="82"/>
      <c r="FVF10" s="82"/>
      <c r="FVG10" s="82"/>
      <c r="FVH10" s="82"/>
      <c r="FVI10" s="82"/>
      <c r="FVJ10" s="82"/>
      <c r="FVK10" s="82"/>
      <c r="FVL10" s="82"/>
      <c r="FVM10" s="82"/>
      <c r="FVN10" s="82"/>
      <c r="FVO10" s="82"/>
      <c r="FVP10" s="82"/>
      <c r="FVQ10" s="82"/>
      <c r="FVR10" s="82"/>
      <c r="FVS10" s="82"/>
      <c r="FVT10" s="82"/>
      <c r="FVU10" s="82"/>
      <c r="FVV10" s="82"/>
      <c r="FVW10" s="82"/>
      <c r="FVX10" s="82"/>
      <c r="FVY10" s="82"/>
      <c r="FVZ10" s="82"/>
      <c r="FWA10" s="82"/>
      <c r="FWB10" s="82"/>
      <c r="FWC10" s="82"/>
      <c r="FWD10" s="82"/>
      <c r="FWE10" s="82"/>
      <c r="FWF10" s="82"/>
      <c r="FWG10" s="82"/>
      <c r="FWH10" s="82"/>
      <c r="FWI10" s="82"/>
      <c r="FWJ10" s="82"/>
      <c r="FWK10" s="82"/>
      <c r="FWL10" s="82"/>
      <c r="FWM10" s="82"/>
      <c r="FWN10" s="82"/>
      <c r="FWO10" s="82"/>
      <c r="FWP10" s="82"/>
      <c r="FWQ10" s="82"/>
      <c r="FWR10" s="82"/>
      <c r="FWS10" s="82"/>
      <c r="FWT10" s="82"/>
      <c r="FWU10" s="82"/>
      <c r="FWV10" s="82"/>
      <c r="FWW10" s="82"/>
      <c r="FWX10" s="82"/>
      <c r="FWY10" s="82"/>
      <c r="FWZ10" s="82"/>
      <c r="FXA10" s="82"/>
      <c r="FXB10" s="82"/>
      <c r="FXC10" s="82"/>
      <c r="FXD10" s="82"/>
      <c r="FXE10" s="82"/>
      <c r="FXF10" s="82"/>
      <c r="FXG10" s="82"/>
      <c r="FXH10" s="82"/>
      <c r="FXI10" s="82"/>
      <c r="FXJ10" s="82"/>
      <c r="FXK10" s="82"/>
      <c r="FXL10" s="82"/>
      <c r="FXM10" s="82"/>
      <c r="FXN10" s="82"/>
      <c r="FXO10" s="82"/>
      <c r="FXP10" s="82"/>
      <c r="FXQ10" s="82"/>
      <c r="FXR10" s="82"/>
      <c r="FXS10" s="82"/>
      <c r="FXT10" s="82"/>
      <c r="FXU10" s="82"/>
      <c r="FXV10" s="82"/>
      <c r="FXW10" s="82"/>
      <c r="FXX10" s="82"/>
      <c r="FXY10" s="82"/>
      <c r="FXZ10" s="82"/>
      <c r="FYA10" s="82"/>
      <c r="FYB10" s="82"/>
      <c r="FYC10" s="82"/>
      <c r="FYD10" s="82"/>
      <c r="FYE10" s="82"/>
      <c r="FYF10" s="82"/>
      <c r="FYG10" s="82"/>
      <c r="FYH10" s="82"/>
      <c r="FYI10" s="82"/>
      <c r="FYJ10" s="82"/>
      <c r="FYK10" s="82"/>
      <c r="FYL10" s="82"/>
      <c r="FYM10" s="82"/>
      <c r="FYN10" s="82"/>
      <c r="FYO10" s="82"/>
      <c r="FYP10" s="82"/>
      <c r="FYQ10" s="82"/>
      <c r="FYR10" s="82"/>
      <c r="FYS10" s="82"/>
      <c r="FYT10" s="82"/>
      <c r="FYU10" s="82"/>
      <c r="FYV10" s="82"/>
      <c r="FYW10" s="82"/>
      <c r="FYX10" s="82"/>
      <c r="FYY10" s="82"/>
      <c r="FYZ10" s="82"/>
      <c r="FZA10" s="82"/>
      <c r="FZB10" s="82"/>
      <c r="FZC10" s="82"/>
      <c r="FZD10" s="82"/>
      <c r="FZE10" s="82"/>
      <c r="FZF10" s="82"/>
      <c r="FZG10" s="82"/>
      <c r="FZH10" s="82"/>
      <c r="FZI10" s="82"/>
      <c r="FZJ10" s="82"/>
      <c r="FZK10" s="82"/>
      <c r="FZL10" s="82"/>
      <c r="FZM10" s="82"/>
      <c r="FZN10" s="82"/>
      <c r="FZO10" s="82"/>
      <c r="FZP10" s="82"/>
      <c r="FZQ10" s="82"/>
      <c r="FZR10" s="82"/>
      <c r="FZS10" s="82"/>
      <c r="FZT10" s="82"/>
      <c r="FZU10" s="82"/>
      <c r="FZV10" s="82"/>
      <c r="FZW10" s="82"/>
      <c r="FZX10" s="82"/>
      <c r="FZY10" s="82"/>
      <c r="FZZ10" s="82"/>
      <c r="GAA10" s="82"/>
      <c r="GAB10" s="82"/>
      <c r="GAC10" s="82"/>
      <c r="GAD10" s="82"/>
      <c r="GAE10" s="82"/>
      <c r="GAF10" s="82"/>
      <c r="GAG10" s="82"/>
      <c r="GAH10" s="82"/>
      <c r="GAI10" s="82"/>
      <c r="GAJ10" s="82"/>
      <c r="GAK10" s="82"/>
      <c r="GAL10" s="82"/>
      <c r="GAM10" s="82"/>
      <c r="GAN10" s="82"/>
      <c r="GAO10" s="82"/>
      <c r="GAP10" s="82"/>
      <c r="GAQ10" s="82"/>
      <c r="GAR10" s="82"/>
      <c r="GAS10" s="82"/>
      <c r="GAT10" s="82"/>
      <c r="GAU10" s="82"/>
      <c r="GAV10" s="82"/>
      <c r="GAW10" s="82"/>
      <c r="GAX10" s="82"/>
      <c r="GAY10" s="82"/>
      <c r="GAZ10" s="82"/>
      <c r="GBA10" s="82"/>
      <c r="GBB10" s="82"/>
      <c r="GBC10" s="82"/>
      <c r="GBD10" s="82"/>
      <c r="GBE10" s="82"/>
      <c r="GBF10" s="82"/>
      <c r="GBG10" s="82"/>
      <c r="GBH10" s="82"/>
      <c r="GBI10" s="82"/>
      <c r="GBJ10" s="82"/>
      <c r="GBK10" s="82"/>
      <c r="GBL10" s="82"/>
      <c r="GBM10" s="82"/>
      <c r="GBN10" s="82"/>
      <c r="GBO10" s="82"/>
      <c r="GBP10" s="82"/>
      <c r="GBQ10" s="82"/>
      <c r="GBR10" s="82"/>
      <c r="GBS10" s="82"/>
      <c r="GBT10" s="82"/>
      <c r="GBU10" s="82"/>
      <c r="GBV10" s="82"/>
      <c r="GBW10" s="82"/>
      <c r="GBX10" s="82"/>
      <c r="GBY10" s="82"/>
      <c r="GBZ10" s="82"/>
      <c r="GCA10" s="82"/>
      <c r="GCB10" s="82"/>
      <c r="GCC10" s="82"/>
      <c r="GCD10" s="82"/>
      <c r="GCE10" s="82"/>
      <c r="GCF10" s="82"/>
      <c r="GCG10" s="82"/>
      <c r="GCH10" s="82"/>
      <c r="GCI10" s="82"/>
      <c r="GCJ10" s="82"/>
      <c r="GCK10" s="82"/>
      <c r="GCL10" s="82"/>
      <c r="GCM10" s="82"/>
      <c r="GCN10" s="82"/>
      <c r="GCO10" s="82"/>
      <c r="GCP10" s="82"/>
      <c r="GCQ10" s="82"/>
      <c r="GCR10" s="82"/>
      <c r="GCS10" s="82"/>
      <c r="GCT10" s="82"/>
      <c r="GCU10" s="82"/>
      <c r="GCV10" s="82"/>
      <c r="GCW10" s="82"/>
      <c r="GCX10" s="82"/>
      <c r="GCY10" s="82"/>
      <c r="GCZ10" s="82"/>
      <c r="GDA10" s="82"/>
      <c r="GDB10" s="82"/>
      <c r="GDC10" s="82"/>
      <c r="GDD10" s="82"/>
      <c r="GDE10" s="82"/>
      <c r="GDF10" s="82"/>
      <c r="GDG10" s="82"/>
      <c r="GDH10" s="82"/>
      <c r="GDI10" s="82"/>
      <c r="GDJ10" s="82"/>
      <c r="GDK10" s="82"/>
      <c r="GDL10" s="82"/>
      <c r="GDM10" s="82"/>
      <c r="GDN10" s="82"/>
      <c r="GDO10" s="82"/>
      <c r="GDP10" s="82"/>
      <c r="GDQ10" s="82"/>
      <c r="GDR10" s="82"/>
      <c r="GDS10" s="82"/>
      <c r="GDT10" s="82"/>
      <c r="GDU10" s="82"/>
      <c r="GDV10" s="82"/>
      <c r="GDW10" s="82"/>
      <c r="GDX10" s="82"/>
      <c r="GDY10" s="82"/>
      <c r="GDZ10" s="82"/>
      <c r="GEA10" s="82"/>
      <c r="GEB10" s="82"/>
      <c r="GEC10" s="82"/>
      <c r="GED10" s="82"/>
      <c r="GEE10" s="82"/>
      <c r="GEF10" s="82"/>
      <c r="GEG10" s="82"/>
      <c r="GEH10" s="82"/>
      <c r="GEI10" s="82"/>
      <c r="GEJ10" s="82"/>
      <c r="GEK10" s="82"/>
      <c r="GEL10" s="82"/>
      <c r="GEM10" s="82"/>
      <c r="GEN10" s="82"/>
      <c r="GEO10" s="82"/>
      <c r="GEP10" s="82"/>
      <c r="GEQ10" s="82"/>
      <c r="GER10" s="82"/>
      <c r="GES10" s="82"/>
      <c r="GET10" s="82"/>
      <c r="GEU10" s="82"/>
      <c r="GEV10" s="82"/>
      <c r="GEW10" s="82"/>
      <c r="GEX10" s="82"/>
      <c r="GEY10" s="82"/>
      <c r="GEZ10" s="82"/>
      <c r="GFA10" s="82"/>
      <c r="GFB10" s="82"/>
      <c r="GFC10" s="82"/>
      <c r="GFD10" s="82"/>
      <c r="GFE10" s="82"/>
      <c r="GFF10" s="82"/>
      <c r="GFG10" s="82"/>
      <c r="GFH10" s="82"/>
      <c r="GFI10" s="82"/>
      <c r="GFJ10" s="82"/>
      <c r="GFK10" s="82"/>
      <c r="GFL10" s="82"/>
      <c r="GFM10" s="82"/>
      <c r="GFN10" s="82"/>
      <c r="GFO10" s="82"/>
      <c r="GFP10" s="82"/>
      <c r="GFQ10" s="82"/>
      <c r="GFR10" s="82"/>
      <c r="GFS10" s="82"/>
      <c r="GFT10" s="82"/>
      <c r="GFU10" s="82"/>
      <c r="GFV10" s="82"/>
      <c r="GFW10" s="82"/>
      <c r="GFX10" s="82"/>
      <c r="GFY10" s="82"/>
      <c r="GFZ10" s="82"/>
      <c r="GGA10" s="82"/>
      <c r="GGB10" s="82"/>
      <c r="GGC10" s="82"/>
      <c r="GGD10" s="82"/>
      <c r="GGE10" s="82"/>
      <c r="GGF10" s="82"/>
      <c r="GGG10" s="82"/>
      <c r="GGH10" s="82"/>
      <c r="GGI10" s="82"/>
      <c r="GGJ10" s="82"/>
      <c r="GGK10" s="82"/>
      <c r="GGL10" s="82"/>
      <c r="GGM10" s="82"/>
      <c r="GGN10" s="82"/>
      <c r="GGO10" s="82"/>
      <c r="GGP10" s="82"/>
      <c r="GGQ10" s="82"/>
      <c r="GGR10" s="82"/>
      <c r="GGS10" s="82"/>
      <c r="GGT10" s="82"/>
      <c r="GGU10" s="82"/>
      <c r="GGV10" s="82"/>
      <c r="GGW10" s="82"/>
      <c r="GGX10" s="82"/>
      <c r="GGY10" s="82"/>
      <c r="GGZ10" s="82"/>
      <c r="GHA10" s="82"/>
      <c r="GHB10" s="82"/>
      <c r="GHC10" s="82"/>
      <c r="GHD10" s="82"/>
      <c r="GHE10" s="82"/>
      <c r="GHF10" s="82"/>
      <c r="GHG10" s="82"/>
      <c r="GHH10" s="82"/>
      <c r="GHI10" s="82"/>
      <c r="GHJ10" s="82"/>
      <c r="GHK10" s="82"/>
      <c r="GHL10" s="82"/>
      <c r="GHM10" s="82"/>
      <c r="GHN10" s="82"/>
      <c r="GHO10" s="82"/>
      <c r="GHP10" s="82"/>
      <c r="GHQ10" s="82"/>
      <c r="GHR10" s="82"/>
      <c r="GHS10" s="82"/>
      <c r="GHT10" s="82"/>
      <c r="GHU10" s="82"/>
      <c r="GHV10" s="82"/>
      <c r="GHW10" s="82"/>
      <c r="GHX10" s="82"/>
      <c r="GHY10" s="82"/>
      <c r="GHZ10" s="82"/>
      <c r="GIA10" s="82"/>
      <c r="GIB10" s="82"/>
      <c r="GIC10" s="82"/>
      <c r="GID10" s="82"/>
      <c r="GIE10" s="82"/>
      <c r="GIF10" s="82"/>
      <c r="GIG10" s="82"/>
      <c r="GIH10" s="82"/>
      <c r="GII10" s="82"/>
      <c r="GIJ10" s="82"/>
      <c r="GIK10" s="82"/>
      <c r="GIL10" s="82"/>
      <c r="GIM10" s="82"/>
      <c r="GIN10" s="82"/>
      <c r="GIO10" s="82"/>
      <c r="GIP10" s="82"/>
      <c r="GIQ10" s="82"/>
      <c r="GIR10" s="82"/>
      <c r="GIS10" s="82"/>
      <c r="GIT10" s="82"/>
      <c r="GIU10" s="82"/>
      <c r="GIV10" s="82"/>
      <c r="GIW10" s="82"/>
      <c r="GIX10" s="82"/>
      <c r="GIY10" s="82"/>
      <c r="GIZ10" s="82"/>
      <c r="GJA10" s="82"/>
      <c r="GJB10" s="82"/>
      <c r="GJC10" s="82"/>
      <c r="GJD10" s="82"/>
      <c r="GJE10" s="82"/>
      <c r="GJF10" s="82"/>
      <c r="GJG10" s="82"/>
      <c r="GJH10" s="82"/>
      <c r="GJI10" s="82"/>
      <c r="GJJ10" s="82"/>
      <c r="GJK10" s="82"/>
      <c r="GJL10" s="82"/>
      <c r="GJM10" s="82"/>
      <c r="GJN10" s="82"/>
      <c r="GJO10" s="82"/>
      <c r="GJP10" s="82"/>
      <c r="GJQ10" s="82"/>
      <c r="GJR10" s="82"/>
      <c r="GJS10" s="82"/>
      <c r="GJT10" s="82"/>
      <c r="GJU10" s="82"/>
      <c r="GJV10" s="82"/>
      <c r="GJW10" s="82"/>
      <c r="GJX10" s="82"/>
      <c r="GJY10" s="82"/>
      <c r="GJZ10" s="82"/>
      <c r="GKA10" s="82"/>
      <c r="GKB10" s="82"/>
      <c r="GKC10" s="82"/>
      <c r="GKD10" s="82"/>
      <c r="GKE10" s="82"/>
      <c r="GKF10" s="82"/>
      <c r="GKG10" s="82"/>
      <c r="GKH10" s="82"/>
      <c r="GKI10" s="82"/>
      <c r="GKJ10" s="82"/>
      <c r="GKK10" s="82"/>
      <c r="GKL10" s="82"/>
      <c r="GKM10" s="82"/>
      <c r="GKN10" s="82"/>
      <c r="GKO10" s="82"/>
      <c r="GKP10" s="82"/>
      <c r="GKQ10" s="82"/>
      <c r="GKR10" s="82"/>
      <c r="GKS10" s="82"/>
      <c r="GKT10" s="82"/>
      <c r="GKU10" s="82"/>
      <c r="GKV10" s="82"/>
      <c r="GKW10" s="82"/>
      <c r="GKX10" s="82"/>
      <c r="GKY10" s="82"/>
      <c r="GKZ10" s="82"/>
      <c r="GLA10" s="82"/>
      <c r="GLB10" s="82"/>
      <c r="GLC10" s="82"/>
      <c r="GLD10" s="82"/>
      <c r="GLE10" s="82"/>
      <c r="GLF10" s="82"/>
      <c r="GLG10" s="82"/>
      <c r="GLH10" s="82"/>
      <c r="GLI10" s="82"/>
      <c r="GLJ10" s="82"/>
      <c r="GLK10" s="82"/>
      <c r="GLL10" s="82"/>
      <c r="GLM10" s="82"/>
      <c r="GLN10" s="82"/>
      <c r="GLO10" s="82"/>
      <c r="GLP10" s="82"/>
      <c r="GLQ10" s="82"/>
      <c r="GLR10" s="82"/>
      <c r="GLS10" s="82"/>
      <c r="GLT10" s="82"/>
      <c r="GLU10" s="82"/>
      <c r="GLV10" s="82"/>
      <c r="GLW10" s="82"/>
      <c r="GLX10" s="82"/>
      <c r="GLY10" s="82"/>
      <c r="GLZ10" s="82"/>
      <c r="GMA10" s="82"/>
      <c r="GMB10" s="82"/>
      <c r="GMC10" s="82"/>
      <c r="GMD10" s="82"/>
      <c r="GME10" s="82"/>
      <c r="GMF10" s="82"/>
      <c r="GMG10" s="82"/>
      <c r="GMH10" s="82"/>
      <c r="GMI10" s="82"/>
      <c r="GMJ10" s="82"/>
      <c r="GMK10" s="82"/>
      <c r="GML10" s="82"/>
      <c r="GMM10" s="82"/>
      <c r="GMN10" s="82"/>
      <c r="GMO10" s="82"/>
      <c r="GMP10" s="82"/>
      <c r="GMQ10" s="82"/>
      <c r="GMR10" s="82"/>
      <c r="GMS10" s="82"/>
      <c r="GMT10" s="82"/>
      <c r="GMU10" s="82"/>
      <c r="GMV10" s="82"/>
      <c r="GMW10" s="82"/>
      <c r="GMX10" s="82"/>
      <c r="GMY10" s="82"/>
      <c r="GMZ10" s="82"/>
      <c r="GNA10" s="82"/>
      <c r="GNB10" s="82"/>
      <c r="GNC10" s="82"/>
      <c r="GND10" s="82"/>
      <c r="GNE10" s="82"/>
      <c r="GNF10" s="82"/>
      <c r="GNG10" s="82"/>
      <c r="GNH10" s="82"/>
      <c r="GNI10" s="82"/>
      <c r="GNJ10" s="82"/>
      <c r="GNK10" s="82"/>
      <c r="GNL10" s="82"/>
      <c r="GNM10" s="82"/>
      <c r="GNN10" s="82"/>
      <c r="GNO10" s="82"/>
      <c r="GNP10" s="82"/>
      <c r="GNQ10" s="82"/>
      <c r="GNR10" s="82"/>
      <c r="GNS10" s="82"/>
      <c r="GNT10" s="82"/>
      <c r="GNU10" s="82"/>
      <c r="GNV10" s="82"/>
      <c r="GNW10" s="82"/>
      <c r="GNX10" s="82"/>
      <c r="GNY10" s="82"/>
      <c r="GNZ10" s="82"/>
      <c r="GOA10" s="82"/>
      <c r="GOB10" s="82"/>
      <c r="GOC10" s="82"/>
      <c r="GOD10" s="82"/>
      <c r="GOE10" s="82"/>
      <c r="GOF10" s="82"/>
      <c r="GOG10" s="82"/>
      <c r="GOH10" s="82"/>
      <c r="GOI10" s="82"/>
      <c r="GOJ10" s="82"/>
      <c r="GOK10" s="82"/>
      <c r="GOL10" s="82"/>
      <c r="GOM10" s="82"/>
      <c r="GON10" s="82"/>
      <c r="GOO10" s="82"/>
      <c r="GOP10" s="82"/>
      <c r="GOQ10" s="82"/>
      <c r="GOR10" s="82"/>
      <c r="GOS10" s="82"/>
      <c r="GOT10" s="82"/>
      <c r="GOU10" s="82"/>
      <c r="GOV10" s="82"/>
      <c r="GOW10" s="82"/>
      <c r="GOX10" s="82"/>
      <c r="GOY10" s="82"/>
      <c r="GOZ10" s="82"/>
      <c r="GPA10" s="82"/>
      <c r="GPB10" s="82"/>
      <c r="GPC10" s="82"/>
      <c r="GPD10" s="82"/>
      <c r="GPE10" s="82"/>
      <c r="GPF10" s="82"/>
      <c r="GPG10" s="82"/>
      <c r="GPH10" s="82"/>
      <c r="GPI10" s="82"/>
      <c r="GPJ10" s="82"/>
      <c r="GPK10" s="82"/>
      <c r="GPL10" s="82"/>
      <c r="GPM10" s="82"/>
      <c r="GPN10" s="82"/>
      <c r="GPO10" s="82"/>
      <c r="GPP10" s="82"/>
      <c r="GPQ10" s="82"/>
      <c r="GPR10" s="82"/>
      <c r="GPS10" s="82"/>
      <c r="GPT10" s="82"/>
      <c r="GPU10" s="82"/>
      <c r="GPV10" s="82"/>
      <c r="GPW10" s="82"/>
      <c r="GPX10" s="82"/>
      <c r="GPY10" s="82"/>
      <c r="GPZ10" s="82"/>
      <c r="GQA10" s="82"/>
      <c r="GQB10" s="82"/>
      <c r="GQC10" s="82"/>
      <c r="GQD10" s="82"/>
      <c r="GQE10" s="82"/>
      <c r="GQF10" s="82"/>
      <c r="GQG10" s="82"/>
      <c r="GQH10" s="82"/>
      <c r="GQI10" s="82"/>
      <c r="GQJ10" s="82"/>
      <c r="GQK10" s="82"/>
      <c r="GQL10" s="82"/>
      <c r="GQM10" s="82"/>
      <c r="GQN10" s="82"/>
      <c r="GQO10" s="82"/>
      <c r="GQP10" s="82"/>
      <c r="GQQ10" s="82"/>
      <c r="GQR10" s="82"/>
      <c r="GQS10" s="82"/>
      <c r="GQT10" s="82"/>
      <c r="GQU10" s="82"/>
      <c r="GQV10" s="82"/>
      <c r="GQW10" s="82"/>
      <c r="GQX10" s="82"/>
      <c r="GQY10" s="82"/>
      <c r="GQZ10" s="82"/>
      <c r="GRA10" s="82"/>
      <c r="GRB10" s="82"/>
      <c r="GRC10" s="82"/>
      <c r="GRD10" s="82"/>
      <c r="GRE10" s="82"/>
      <c r="GRF10" s="82"/>
      <c r="GRG10" s="82"/>
      <c r="GRH10" s="82"/>
      <c r="GRI10" s="82"/>
      <c r="GRJ10" s="82"/>
      <c r="GRK10" s="82"/>
      <c r="GRL10" s="82"/>
      <c r="GRM10" s="82"/>
      <c r="GRN10" s="82"/>
      <c r="GRO10" s="82"/>
      <c r="GRP10" s="82"/>
      <c r="GRQ10" s="82"/>
      <c r="GRR10" s="82"/>
      <c r="GRS10" s="82"/>
      <c r="GRT10" s="82"/>
      <c r="GRU10" s="82"/>
      <c r="GRV10" s="82"/>
      <c r="GRW10" s="82"/>
      <c r="GRX10" s="82"/>
      <c r="GRY10" s="82"/>
      <c r="GRZ10" s="82"/>
      <c r="GSA10" s="82"/>
      <c r="GSB10" s="82"/>
      <c r="GSC10" s="82"/>
      <c r="GSD10" s="82"/>
      <c r="GSE10" s="82"/>
      <c r="GSF10" s="82"/>
      <c r="GSG10" s="82"/>
      <c r="GSH10" s="82"/>
      <c r="GSI10" s="82"/>
      <c r="GSJ10" s="82"/>
      <c r="GSK10" s="82"/>
      <c r="GSL10" s="82"/>
      <c r="GSM10" s="82"/>
      <c r="GSN10" s="82"/>
      <c r="GSO10" s="82"/>
      <c r="GSP10" s="82"/>
      <c r="GSQ10" s="82"/>
      <c r="GSR10" s="82"/>
      <c r="GSS10" s="82"/>
      <c r="GST10" s="82"/>
      <c r="GSU10" s="82"/>
      <c r="GSV10" s="82"/>
      <c r="GSW10" s="82"/>
      <c r="GSX10" s="82"/>
      <c r="GSY10" s="82"/>
      <c r="GSZ10" s="82"/>
      <c r="GTA10" s="82"/>
      <c r="GTB10" s="82"/>
      <c r="GTC10" s="82"/>
      <c r="GTD10" s="82"/>
      <c r="GTE10" s="82"/>
      <c r="GTF10" s="82"/>
      <c r="GTG10" s="82"/>
      <c r="GTH10" s="82"/>
      <c r="GTI10" s="82"/>
      <c r="GTJ10" s="82"/>
      <c r="GTK10" s="82"/>
      <c r="GTL10" s="82"/>
      <c r="GTM10" s="82"/>
      <c r="GTN10" s="82"/>
      <c r="GTO10" s="82"/>
      <c r="GTP10" s="82"/>
      <c r="GTQ10" s="82"/>
      <c r="GTR10" s="82"/>
      <c r="GTS10" s="82"/>
      <c r="GTT10" s="82"/>
      <c r="GTU10" s="82"/>
      <c r="GTV10" s="82"/>
      <c r="GTW10" s="82"/>
      <c r="GTX10" s="82"/>
      <c r="GTY10" s="82"/>
      <c r="GTZ10" s="82"/>
      <c r="GUA10" s="82"/>
      <c r="GUB10" s="82"/>
      <c r="GUC10" s="82"/>
      <c r="GUD10" s="82"/>
      <c r="GUE10" s="82"/>
      <c r="GUF10" s="82"/>
      <c r="GUG10" s="82"/>
      <c r="GUH10" s="82"/>
      <c r="GUI10" s="82"/>
      <c r="GUJ10" s="82"/>
      <c r="GUK10" s="82"/>
      <c r="GUL10" s="82"/>
      <c r="GUM10" s="82"/>
      <c r="GUN10" s="82"/>
      <c r="GUO10" s="82"/>
      <c r="GUP10" s="82"/>
      <c r="GUQ10" s="82"/>
      <c r="GUR10" s="82"/>
      <c r="GUS10" s="82"/>
      <c r="GUT10" s="82"/>
      <c r="GUU10" s="82"/>
      <c r="GUV10" s="82"/>
      <c r="GUW10" s="82"/>
      <c r="GUX10" s="82"/>
      <c r="GUY10" s="82"/>
      <c r="GUZ10" s="82"/>
      <c r="GVA10" s="82"/>
      <c r="GVB10" s="82"/>
      <c r="GVC10" s="82"/>
      <c r="GVD10" s="82"/>
      <c r="GVE10" s="82"/>
      <c r="GVF10" s="82"/>
      <c r="GVG10" s="82"/>
      <c r="GVH10" s="82"/>
      <c r="GVI10" s="82"/>
      <c r="GVJ10" s="82"/>
      <c r="GVK10" s="82"/>
      <c r="GVL10" s="82"/>
      <c r="GVM10" s="82"/>
      <c r="GVN10" s="82"/>
      <c r="GVO10" s="82"/>
      <c r="GVP10" s="82"/>
      <c r="GVQ10" s="82"/>
      <c r="GVR10" s="82"/>
      <c r="GVS10" s="82"/>
      <c r="GVT10" s="82"/>
      <c r="GVU10" s="82"/>
      <c r="GVV10" s="82"/>
      <c r="GVW10" s="82"/>
      <c r="GVX10" s="82"/>
      <c r="GVY10" s="82"/>
      <c r="GVZ10" s="82"/>
      <c r="GWA10" s="82"/>
      <c r="GWB10" s="82"/>
      <c r="GWC10" s="82"/>
      <c r="GWD10" s="82"/>
      <c r="GWE10" s="82"/>
      <c r="GWF10" s="82"/>
      <c r="GWG10" s="82"/>
      <c r="GWH10" s="82"/>
      <c r="GWI10" s="82"/>
      <c r="GWJ10" s="82"/>
      <c r="GWK10" s="82"/>
      <c r="GWL10" s="82"/>
      <c r="GWM10" s="82"/>
      <c r="GWN10" s="82"/>
      <c r="GWO10" s="82"/>
      <c r="GWP10" s="82"/>
      <c r="GWQ10" s="82"/>
      <c r="GWR10" s="82"/>
      <c r="GWS10" s="82"/>
      <c r="GWT10" s="82"/>
      <c r="GWU10" s="82"/>
      <c r="GWV10" s="82"/>
      <c r="GWW10" s="82"/>
      <c r="GWX10" s="82"/>
      <c r="GWY10" s="82"/>
      <c r="GWZ10" s="82"/>
      <c r="GXA10" s="82"/>
      <c r="GXB10" s="82"/>
      <c r="GXC10" s="82"/>
      <c r="GXD10" s="82"/>
      <c r="GXE10" s="82"/>
      <c r="GXF10" s="82"/>
      <c r="GXG10" s="82"/>
      <c r="GXH10" s="82"/>
      <c r="GXI10" s="82"/>
      <c r="GXJ10" s="82"/>
      <c r="GXK10" s="82"/>
      <c r="GXL10" s="82"/>
      <c r="GXM10" s="82"/>
      <c r="GXN10" s="82"/>
      <c r="GXO10" s="82"/>
      <c r="GXP10" s="82"/>
      <c r="GXQ10" s="82"/>
      <c r="GXR10" s="82"/>
      <c r="GXS10" s="82"/>
      <c r="GXT10" s="82"/>
      <c r="GXU10" s="82"/>
      <c r="GXV10" s="82"/>
      <c r="GXW10" s="82"/>
      <c r="GXX10" s="82"/>
      <c r="GXY10" s="82"/>
      <c r="GXZ10" s="82"/>
      <c r="GYA10" s="82"/>
      <c r="GYB10" s="82"/>
      <c r="GYC10" s="82"/>
      <c r="GYD10" s="82"/>
      <c r="GYE10" s="82"/>
      <c r="GYF10" s="82"/>
      <c r="GYG10" s="82"/>
      <c r="GYH10" s="82"/>
      <c r="GYI10" s="82"/>
      <c r="GYJ10" s="82"/>
      <c r="GYK10" s="82"/>
      <c r="GYL10" s="82"/>
      <c r="GYM10" s="82"/>
      <c r="GYN10" s="82"/>
      <c r="GYO10" s="82"/>
      <c r="GYP10" s="82"/>
      <c r="GYQ10" s="82"/>
      <c r="GYR10" s="82"/>
      <c r="GYS10" s="82"/>
      <c r="GYT10" s="82"/>
      <c r="GYU10" s="82"/>
      <c r="GYV10" s="82"/>
      <c r="GYW10" s="82"/>
      <c r="GYX10" s="82"/>
      <c r="GYY10" s="82"/>
      <c r="GYZ10" s="82"/>
      <c r="GZA10" s="82"/>
      <c r="GZB10" s="82"/>
      <c r="GZC10" s="82"/>
      <c r="GZD10" s="82"/>
      <c r="GZE10" s="82"/>
      <c r="GZF10" s="82"/>
      <c r="GZG10" s="82"/>
      <c r="GZH10" s="82"/>
      <c r="GZI10" s="82"/>
      <c r="GZJ10" s="82"/>
      <c r="GZK10" s="82"/>
      <c r="GZL10" s="82"/>
      <c r="GZM10" s="82"/>
      <c r="GZN10" s="82"/>
      <c r="GZO10" s="82"/>
      <c r="GZP10" s="82"/>
      <c r="GZQ10" s="82"/>
      <c r="GZR10" s="82"/>
      <c r="GZS10" s="82"/>
      <c r="GZT10" s="82"/>
      <c r="GZU10" s="82"/>
      <c r="GZV10" s="82"/>
      <c r="GZW10" s="82"/>
      <c r="GZX10" s="82"/>
      <c r="GZY10" s="82"/>
      <c r="GZZ10" s="82"/>
      <c r="HAA10" s="82"/>
      <c r="HAB10" s="82"/>
      <c r="HAC10" s="82"/>
      <c r="HAD10" s="82"/>
      <c r="HAE10" s="82"/>
      <c r="HAF10" s="82"/>
      <c r="HAG10" s="82"/>
      <c r="HAH10" s="82"/>
      <c r="HAI10" s="82"/>
      <c r="HAJ10" s="82"/>
      <c r="HAK10" s="82"/>
      <c r="HAL10" s="82"/>
      <c r="HAM10" s="82"/>
      <c r="HAN10" s="82"/>
      <c r="HAO10" s="82"/>
      <c r="HAP10" s="82"/>
      <c r="HAQ10" s="82"/>
      <c r="HAR10" s="82"/>
      <c r="HAS10" s="82"/>
      <c r="HAT10" s="82"/>
      <c r="HAU10" s="82"/>
      <c r="HAV10" s="82"/>
      <c r="HAW10" s="82"/>
      <c r="HAX10" s="82"/>
      <c r="HAY10" s="82"/>
      <c r="HAZ10" s="82"/>
      <c r="HBA10" s="82"/>
      <c r="HBB10" s="82"/>
      <c r="HBC10" s="82"/>
      <c r="HBD10" s="82"/>
      <c r="HBE10" s="82"/>
      <c r="HBF10" s="82"/>
      <c r="HBG10" s="82"/>
      <c r="HBH10" s="82"/>
      <c r="HBI10" s="82"/>
      <c r="HBJ10" s="82"/>
      <c r="HBK10" s="82"/>
      <c r="HBL10" s="82"/>
      <c r="HBM10" s="82"/>
      <c r="HBN10" s="82"/>
      <c r="HBO10" s="82"/>
      <c r="HBP10" s="82"/>
      <c r="HBQ10" s="82"/>
      <c r="HBR10" s="82"/>
      <c r="HBS10" s="82"/>
      <c r="HBT10" s="82"/>
      <c r="HBU10" s="82"/>
      <c r="HBV10" s="82"/>
      <c r="HBW10" s="82"/>
      <c r="HBX10" s="82"/>
      <c r="HBY10" s="82"/>
      <c r="HBZ10" s="82"/>
      <c r="HCA10" s="82"/>
      <c r="HCB10" s="82"/>
      <c r="HCC10" s="82"/>
      <c r="HCD10" s="82"/>
      <c r="HCE10" s="82"/>
      <c r="HCF10" s="82"/>
      <c r="HCG10" s="82"/>
      <c r="HCH10" s="82"/>
      <c r="HCI10" s="82"/>
      <c r="HCJ10" s="82"/>
      <c r="HCK10" s="82"/>
      <c r="HCL10" s="82"/>
      <c r="HCM10" s="82"/>
      <c r="HCN10" s="82"/>
      <c r="HCO10" s="82"/>
      <c r="HCP10" s="82"/>
      <c r="HCQ10" s="82"/>
      <c r="HCR10" s="82"/>
      <c r="HCS10" s="82"/>
      <c r="HCT10" s="82"/>
      <c r="HCU10" s="82"/>
      <c r="HCV10" s="82"/>
      <c r="HCW10" s="82"/>
      <c r="HCX10" s="82"/>
      <c r="HCY10" s="82"/>
      <c r="HCZ10" s="82"/>
      <c r="HDA10" s="82"/>
      <c r="HDB10" s="82"/>
      <c r="HDC10" s="82"/>
      <c r="HDD10" s="82"/>
      <c r="HDE10" s="82"/>
      <c r="HDF10" s="82"/>
      <c r="HDG10" s="82"/>
      <c r="HDH10" s="82"/>
      <c r="HDI10" s="82"/>
      <c r="HDJ10" s="82"/>
      <c r="HDK10" s="82"/>
      <c r="HDL10" s="82"/>
      <c r="HDM10" s="82"/>
      <c r="HDN10" s="82"/>
      <c r="HDO10" s="82"/>
      <c r="HDP10" s="82"/>
      <c r="HDQ10" s="82"/>
      <c r="HDR10" s="82"/>
      <c r="HDS10" s="82"/>
      <c r="HDT10" s="82"/>
      <c r="HDU10" s="82"/>
      <c r="HDV10" s="82"/>
      <c r="HDW10" s="82"/>
      <c r="HDX10" s="82"/>
      <c r="HDY10" s="82"/>
      <c r="HDZ10" s="82"/>
      <c r="HEA10" s="82"/>
      <c r="HEB10" s="82"/>
      <c r="HEC10" s="82"/>
      <c r="HED10" s="82"/>
      <c r="HEE10" s="82"/>
      <c r="HEF10" s="82"/>
      <c r="HEG10" s="82"/>
      <c r="HEH10" s="82"/>
      <c r="HEI10" s="82"/>
      <c r="HEJ10" s="82"/>
      <c r="HEK10" s="82"/>
      <c r="HEL10" s="82"/>
      <c r="HEM10" s="82"/>
      <c r="HEN10" s="82"/>
      <c r="HEO10" s="82"/>
      <c r="HEP10" s="82"/>
      <c r="HEQ10" s="82"/>
      <c r="HER10" s="82"/>
      <c r="HES10" s="82"/>
      <c r="HET10" s="82"/>
      <c r="HEU10" s="82"/>
      <c r="HEV10" s="82"/>
      <c r="HEW10" s="82"/>
      <c r="HEX10" s="82"/>
      <c r="HEY10" s="82"/>
      <c r="HEZ10" s="82"/>
      <c r="HFA10" s="82"/>
      <c r="HFB10" s="82"/>
      <c r="HFC10" s="82"/>
      <c r="HFD10" s="82"/>
      <c r="HFE10" s="82"/>
      <c r="HFF10" s="82"/>
      <c r="HFG10" s="82"/>
      <c r="HFH10" s="82"/>
      <c r="HFI10" s="82"/>
      <c r="HFJ10" s="82"/>
      <c r="HFK10" s="82"/>
      <c r="HFL10" s="82"/>
      <c r="HFM10" s="82"/>
      <c r="HFN10" s="82"/>
      <c r="HFO10" s="82"/>
      <c r="HFP10" s="82"/>
      <c r="HFQ10" s="82"/>
      <c r="HFR10" s="82"/>
      <c r="HFS10" s="82"/>
      <c r="HFT10" s="82"/>
      <c r="HFU10" s="82"/>
      <c r="HFV10" s="82"/>
      <c r="HFW10" s="82"/>
      <c r="HFX10" s="82"/>
      <c r="HFY10" s="82"/>
      <c r="HFZ10" s="82"/>
      <c r="HGA10" s="82"/>
      <c r="HGB10" s="82"/>
      <c r="HGC10" s="82"/>
      <c r="HGD10" s="82"/>
      <c r="HGE10" s="82"/>
      <c r="HGF10" s="82"/>
      <c r="HGG10" s="82"/>
      <c r="HGH10" s="82"/>
      <c r="HGI10" s="82"/>
      <c r="HGJ10" s="82"/>
      <c r="HGK10" s="82"/>
      <c r="HGL10" s="82"/>
      <c r="HGM10" s="82"/>
      <c r="HGN10" s="82"/>
      <c r="HGO10" s="82"/>
      <c r="HGP10" s="82"/>
      <c r="HGQ10" s="82"/>
      <c r="HGR10" s="82"/>
      <c r="HGS10" s="82"/>
      <c r="HGT10" s="82"/>
      <c r="HGU10" s="82"/>
      <c r="HGV10" s="82"/>
      <c r="HGW10" s="82"/>
      <c r="HGX10" s="82"/>
      <c r="HGY10" s="82"/>
      <c r="HGZ10" s="82"/>
      <c r="HHA10" s="82"/>
      <c r="HHB10" s="82"/>
      <c r="HHC10" s="82"/>
      <c r="HHD10" s="82"/>
      <c r="HHE10" s="82"/>
      <c r="HHF10" s="82"/>
      <c r="HHG10" s="82"/>
      <c r="HHH10" s="82"/>
      <c r="HHI10" s="82"/>
      <c r="HHJ10" s="82"/>
      <c r="HHK10" s="82"/>
      <c r="HHL10" s="82"/>
      <c r="HHM10" s="82"/>
      <c r="HHN10" s="82"/>
      <c r="HHO10" s="82"/>
      <c r="HHP10" s="82"/>
      <c r="HHQ10" s="82"/>
      <c r="HHR10" s="82"/>
      <c r="HHS10" s="82"/>
      <c r="HHT10" s="82"/>
      <c r="HHU10" s="82"/>
      <c r="HHV10" s="82"/>
      <c r="HHW10" s="82"/>
      <c r="HHX10" s="82"/>
      <c r="HHY10" s="82"/>
      <c r="HHZ10" s="82"/>
      <c r="HIA10" s="82"/>
      <c r="HIB10" s="82"/>
      <c r="HIC10" s="82"/>
      <c r="HID10" s="82"/>
      <c r="HIE10" s="82"/>
      <c r="HIF10" s="82"/>
      <c r="HIG10" s="82"/>
      <c r="HIH10" s="82"/>
      <c r="HII10" s="82"/>
      <c r="HIJ10" s="82"/>
      <c r="HIK10" s="82"/>
      <c r="HIL10" s="82"/>
      <c r="HIM10" s="82"/>
      <c r="HIN10" s="82"/>
      <c r="HIO10" s="82"/>
      <c r="HIP10" s="82"/>
      <c r="HIQ10" s="82"/>
      <c r="HIR10" s="82"/>
      <c r="HIS10" s="82"/>
      <c r="HIT10" s="82"/>
      <c r="HIU10" s="82"/>
      <c r="HIV10" s="82"/>
      <c r="HIW10" s="82"/>
      <c r="HIX10" s="82"/>
      <c r="HIY10" s="82"/>
      <c r="HIZ10" s="82"/>
      <c r="HJA10" s="82"/>
      <c r="HJB10" s="82"/>
      <c r="HJC10" s="82"/>
      <c r="HJD10" s="82"/>
      <c r="HJE10" s="82"/>
      <c r="HJF10" s="82"/>
      <c r="HJG10" s="82"/>
      <c r="HJH10" s="82"/>
      <c r="HJI10" s="82"/>
      <c r="HJJ10" s="82"/>
      <c r="HJK10" s="82"/>
      <c r="HJL10" s="82"/>
      <c r="HJM10" s="82"/>
      <c r="HJN10" s="82"/>
      <c r="HJO10" s="82"/>
      <c r="HJP10" s="82"/>
      <c r="HJQ10" s="82"/>
      <c r="HJR10" s="82"/>
      <c r="HJS10" s="82"/>
      <c r="HJT10" s="82"/>
      <c r="HJU10" s="82"/>
      <c r="HJV10" s="82"/>
      <c r="HJW10" s="82"/>
      <c r="HJX10" s="82"/>
      <c r="HJY10" s="82"/>
      <c r="HJZ10" s="82"/>
      <c r="HKA10" s="82"/>
      <c r="HKB10" s="82"/>
      <c r="HKC10" s="82"/>
      <c r="HKD10" s="82"/>
      <c r="HKE10" s="82"/>
      <c r="HKF10" s="82"/>
      <c r="HKG10" s="82"/>
      <c r="HKH10" s="82"/>
      <c r="HKI10" s="82"/>
      <c r="HKJ10" s="82"/>
      <c r="HKK10" s="82"/>
      <c r="HKL10" s="82"/>
      <c r="HKM10" s="82"/>
      <c r="HKN10" s="82"/>
      <c r="HKO10" s="82"/>
      <c r="HKP10" s="82"/>
      <c r="HKQ10" s="82"/>
      <c r="HKR10" s="82"/>
      <c r="HKS10" s="82"/>
      <c r="HKT10" s="82"/>
      <c r="HKU10" s="82"/>
      <c r="HKV10" s="82"/>
      <c r="HKW10" s="82"/>
      <c r="HKX10" s="82"/>
      <c r="HKY10" s="82"/>
      <c r="HKZ10" s="82"/>
      <c r="HLA10" s="82"/>
      <c r="HLB10" s="82"/>
      <c r="HLC10" s="82"/>
      <c r="HLD10" s="82"/>
      <c r="HLE10" s="82"/>
      <c r="HLF10" s="82"/>
      <c r="HLG10" s="82"/>
      <c r="HLH10" s="82"/>
      <c r="HLI10" s="82"/>
      <c r="HLJ10" s="82"/>
      <c r="HLK10" s="82"/>
      <c r="HLL10" s="82"/>
      <c r="HLM10" s="82"/>
      <c r="HLN10" s="82"/>
      <c r="HLO10" s="82"/>
      <c r="HLP10" s="82"/>
      <c r="HLQ10" s="82"/>
      <c r="HLR10" s="82"/>
      <c r="HLS10" s="82"/>
      <c r="HLT10" s="82"/>
      <c r="HLU10" s="82"/>
      <c r="HLV10" s="82"/>
      <c r="HLW10" s="82"/>
      <c r="HLX10" s="82"/>
      <c r="HLY10" s="82"/>
      <c r="HLZ10" s="82"/>
      <c r="HMA10" s="82"/>
      <c r="HMB10" s="82"/>
      <c r="HMC10" s="82"/>
      <c r="HMD10" s="82"/>
      <c r="HME10" s="82"/>
      <c r="HMF10" s="82"/>
      <c r="HMG10" s="82"/>
      <c r="HMH10" s="82"/>
      <c r="HMI10" s="82"/>
      <c r="HMJ10" s="82"/>
      <c r="HMK10" s="82"/>
      <c r="HML10" s="82"/>
      <c r="HMM10" s="82"/>
      <c r="HMN10" s="82"/>
      <c r="HMO10" s="82"/>
      <c r="HMP10" s="82"/>
      <c r="HMQ10" s="82"/>
      <c r="HMR10" s="82"/>
      <c r="HMS10" s="82"/>
      <c r="HMT10" s="82"/>
      <c r="HMU10" s="82"/>
      <c r="HMV10" s="82"/>
      <c r="HMW10" s="82"/>
      <c r="HMX10" s="82"/>
      <c r="HMY10" s="82"/>
      <c r="HMZ10" s="82"/>
      <c r="HNA10" s="82"/>
      <c r="HNB10" s="82"/>
      <c r="HNC10" s="82"/>
      <c r="HND10" s="82"/>
      <c r="HNE10" s="82"/>
      <c r="HNF10" s="82"/>
      <c r="HNG10" s="82"/>
      <c r="HNH10" s="82"/>
      <c r="HNI10" s="82"/>
      <c r="HNJ10" s="82"/>
      <c r="HNK10" s="82"/>
      <c r="HNL10" s="82"/>
      <c r="HNM10" s="82"/>
      <c r="HNN10" s="82"/>
      <c r="HNO10" s="82"/>
      <c r="HNP10" s="82"/>
      <c r="HNQ10" s="82"/>
      <c r="HNR10" s="82"/>
      <c r="HNS10" s="82"/>
      <c r="HNT10" s="82"/>
      <c r="HNU10" s="82"/>
      <c r="HNV10" s="82"/>
      <c r="HNW10" s="82"/>
      <c r="HNX10" s="82"/>
      <c r="HNY10" s="82"/>
      <c r="HNZ10" s="82"/>
      <c r="HOA10" s="82"/>
      <c r="HOB10" s="82"/>
      <c r="HOC10" s="82"/>
      <c r="HOD10" s="82"/>
      <c r="HOE10" s="82"/>
      <c r="HOF10" s="82"/>
      <c r="HOG10" s="82"/>
      <c r="HOH10" s="82"/>
      <c r="HOI10" s="82"/>
      <c r="HOJ10" s="82"/>
      <c r="HOK10" s="82"/>
      <c r="HOL10" s="82"/>
      <c r="HOM10" s="82"/>
      <c r="HON10" s="82"/>
      <c r="HOO10" s="82"/>
      <c r="HOP10" s="82"/>
      <c r="HOQ10" s="82"/>
      <c r="HOR10" s="82"/>
      <c r="HOS10" s="82"/>
      <c r="HOT10" s="82"/>
      <c r="HOU10" s="82"/>
      <c r="HOV10" s="82"/>
      <c r="HOW10" s="82"/>
      <c r="HOX10" s="82"/>
      <c r="HOY10" s="82"/>
      <c r="HOZ10" s="82"/>
      <c r="HPA10" s="82"/>
      <c r="HPB10" s="82"/>
      <c r="HPC10" s="82"/>
      <c r="HPD10" s="82"/>
      <c r="HPE10" s="82"/>
      <c r="HPF10" s="82"/>
      <c r="HPG10" s="82"/>
      <c r="HPH10" s="82"/>
      <c r="HPI10" s="82"/>
      <c r="HPJ10" s="82"/>
      <c r="HPK10" s="82"/>
      <c r="HPL10" s="82"/>
      <c r="HPM10" s="82"/>
      <c r="HPN10" s="82"/>
      <c r="HPO10" s="82"/>
      <c r="HPP10" s="82"/>
      <c r="HPQ10" s="82"/>
      <c r="HPR10" s="82"/>
      <c r="HPS10" s="82"/>
      <c r="HPT10" s="82"/>
      <c r="HPU10" s="82"/>
      <c r="HPV10" s="82"/>
      <c r="HPW10" s="82"/>
      <c r="HPX10" s="82"/>
      <c r="HPY10" s="82"/>
      <c r="HPZ10" s="82"/>
      <c r="HQA10" s="82"/>
      <c r="HQB10" s="82"/>
      <c r="HQC10" s="82"/>
      <c r="HQD10" s="82"/>
      <c r="HQE10" s="82"/>
      <c r="HQF10" s="82"/>
      <c r="HQG10" s="82"/>
      <c r="HQH10" s="82"/>
      <c r="HQI10" s="82"/>
      <c r="HQJ10" s="82"/>
      <c r="HQK10" s="82"/>
      <c r="HQL10" s="82"/>
      <c r="HQM10" s="82"/>
      <c r="HQN10" s="82"/>
      <c r="HQO10" s="82"/>
      <c r="HQP10" s="82"/>
      <c r="HQQ10" s="82"/>
      <c r="HQR10" s="82"/>
      <c r="HQS10" s="82"/>
      <c r="HQT10" s="82"/>
      <c r="HQU10" s="82"/>
      <c r="HQV10" s="82"/>
      <c r="HQW10" s="82"/>
      <c r="HQX10" s="82"/>
      <c r="HQY10" s="82"/>
      <c r="HQZ10" s="82"/>
      <c r="HRA10" s="82"/>
      <c r="HRB10" s="82"/>
      <c r="HRC10" s="82"/>
      <c r="HRD10" s="82"/>
      <c r="HRE10" s="82"/>
      <c r="HRF10" s="82"/>
      <c r="HRG10" s="82"/>
      <c r="HRH10" s="82"/>
      <c r="HRI10" s="82"/>
      <c r="HRJ10" s="82"/>
      <c r="HRK10" s="82"/>
      <c r="HRL10" s="82"/>
      <c r="HRM10" s="82"/>
      <c r="HRN10" s="82"/>
      <c r="HRO10" s="82"/>
      <c r="HRP10" s="82"/>
      <c r="HRQ10" s="82"/>
      <c r="HRR10" s="82"/>
      <c r="HRS10" s="82"/>
      <c r="HRT10" s="82"/>
      <c r="HRU10" s="82"/>
      <c r="HRV10" s="82"/>
      <c r="HRW10" s="82"/>
      <c r="HRX10" s="82"/>
      <c r="HRY10" s="82"/>
      <c r="HRZ10" s="82"/>
      <c r="HSA10" s="82"/>
      <c r="HSB10" s="82"/>
      <c r="HSC10" s="82"/>
      <c r="HSD10" s="82"/>
      <c r="HSE10" s="82"/>
      <c r="HSF10" s="82"/>
      <c r="HSG10" s="82"/>
      <c r="HSH10" s="82"/>
      <c r="HSI10" s="82"/>
      <c r="HSJ10" s="82"/>
      <c r="HSK10" s="82"/>
      <c r="HSL10" s="82"/>
      <c r="HSM10" s="82"/>
      <c r="HSN10" s="82"/>
      <c r="HSO10" s="82"/>
      <c r="HSP10" s="82"/>
      <c r="HSQ10" s="82"/>
      <c r="HSR10" s="82"/>
      <c r="HSS10" s="82"/>
      <c r="HST10" s="82"/>
      <c r="HSU10" s="82"/>
      <c r="HSV10" s="82"/>
      <c r="HSW10" s="82"/>
      <c r="HSX10" s="82"/>
      <c r="HSY10" s="82"/>
      <c r="HSZ10" s="82"/>
      <c r="HTA10" s="82"/>
      <c r="HTB10" s="82"/>
      <c r="HTC10" s="82"/>
      <c r="HTD10" s="82"/>
      <c r="HTE10" s="82"/>
      <c r="HTF10" s="82"/>
      <c r="HTG10" s="82"/>
      <c r="HTH10" s="82"/>
      <c r="HTI10" s="82"/>
      <c r="HTJ10" s="82"/>
      <c r="HTK10" s="82"/>
      <c r="HTL10" s="82"/>
      <c r="HTM10" s="82"/>
      <c r="HTN10" s="82"/>
      <c r="HTO10" s="82"/>
      <c r="HTP10" s="82"/>
      <c r="HTQ10" s="82"/>
      <c r="HTR10" s="82"/>
      <c r="HTS10" s="82"/>
      <c r="HTT10" s="82"/>
      <c r="HTU10" s="82"/>
      <c r="HTV10" s="82"/>
      <c r="HTW10" s="82"/>
      <c r="HTX10" s="82"/>
      <c r="HTY10" s="82"/>
      <c r="HTZ10" s="82"/>
      <c r="HUA10" s="82"/>
      <c r="HUB10" s="82"/>
      <c r="HUC10" s="82"/>
      <c r="HUD10" s="82"/>
      <c r="HUE10" s="82"/>
      <c r="HUF10" s="82"/>
      <c r="HUG10" s="82"/>
      <c r="HUH10" s="82"/>
      <c r="HUI10" s="82"/>
      <c r="HUJ10" s="82"/>
      <c r="HUK10" s="82"/>
      <c r="HUL10" s="82"/>
      <c r="HUM10" s="82"/>
      <c r="HUN10" s="82"/>
      <c r="HUO10" s="82"/>
      <c r="HUP10" s="82"/>
      <c r="HUQ10" s="82"/>
      <c r="HUR10" s="82"/>
      <c r="HUS10" s="82"/>
      <c r="HUT10" s="82"/>
      <c r="HUU10" s="82"/>
      <c r="HUV10" s="82"/>
      <c r="HUW10" s="82"/>
      <c r="HUX10" s="82"/>
      <c r="HUY10" s="82"/>
      <c r="HUZ10" s="82"/>
      <c r="HVA10" s="82"/>
      <c r="HVB10" s="82"/>
      <c r="HVC10" s="82"/>
      <c r="HVD10" s="82"/>
      <c r="HVE10" s="82"/>
      <c r="HVF10" s="82"/>
      <c r="HVG10" s="82"/>
      <c r="HVH10" s="82"/>
      <c r="HVI10" s="82"/>
      <c r="HVJ10" s="82"/>
      <c r="HVK10" s="82"/>
      <c r="HVL10" s="82"/>
      <c r="HVM10" s="82"/>
      <c r="HVN10" s="82"/>
      <c r="HVO10" s="82"/>
      <c r="HVP10" s="82"/>
      <c r="HVQ10" s="82"/>
      <c r="HVR10" s="82"/>
      <c r="HVS10" s="82"/>
      <c r="HVT10" s="82"/>
      <c r="HVU10" s="82"/>
      <c r="HVV10" s="82"/>
      <c r="HVW10" s="82"/>
      <c r="HVX10" s="82"/>
      <c r="HVY10" s="82"/>
      <c r="HVZ10" s="82"/>
      <c r="HWA10" s="82"/>
      <c r="HWB10" s="82"/>
      <c r="HWC10" s="82"/>
      <c r="HWD10" s="82"/>
      <c r="HWE10" s="82"/>
      <c r="HWF10" s="82"/>
      <c r="HWG10" s="82"/>
      <c r="HWH10" s="82"/>
      <c r="HWI10" s="82"/>
      <c r="HWJ10" s="82"/>
      <c r="HWK10" s="82"/>
      <c r="HWL10" s="82"/>
      <c r="HWM10" s="82"/>
      <c r="HWN10" s="82"/>
      <c r="HWO10" s="82"/>
      <c r="HWP10" s="82"/>
      <c r="HWQ10" s="82"/>
      <c r="HWR10" s="82"/>
      <c r="HWS10" s="82"/>
      <c r="HWT10" s="82"/>
      <c r="HWU10" s="82"/>
      <c r="HWV10" s="82"/>
      <c r="HWW10" s="82"/>
      <c r="HWX10" s="82"/>
      <c r="HWY10" s="82"/>
      <c r="HWZ10" s="82"/>
      <c r="HXA10" s="82"/>
      <c r="HXB10" s="82"/>
      <c r="HXC10" s="82"/>
      <c r="HXD10" s="82"/>
      <c r="HXE10" s="82"/>
      <c r="HXF10" s="82"/>
      <c r="HXG10" s="82"/>
      <c r="HXH10" s="82"/>
      <c r="HXI10" s="82"/>
      <c r="HXJ10" s="82"/>
      <c r="HXK10" s="82"/>
      <c r="HXL10" s="82"/>
      <c r="HXM10" s="82"/>
      <c r="HXN10" s="82"/>
      <c r="HXO10" s="82"/>
      <c r="HXP10" s="82"/>
      <c r="HXQ10" s="82"/>
      <c r="HXR10" s="82"/>
      <c r="HXS10" s="82"/>
      <c r="HXT10" s="82"/>
      <c r="HXU10" s="82"/>
      <c r="HXV10" s="82"/>
      <c r="HXW10" s="82"/>
      <c r="HXX10" s="82"/>
      <c r="HXY10" s="82"/>
      <c r="HXZ10" s="82"/>
      <c r="HYA10" s="82"/>
      <c r="HYB10" s="82"/>
      <c r="HYC10" s="82"/>
      <c r="HYD10" s="82"/>
      <c r="HYE10" s="82"/>
      <c r="HYF10" s="82"/>
      <c r="HYG10" s="82"/>
      <c r="HYH10" s="82"/>
      <c r="HYI10" s="82"/>
      <c r="HYJ10" s="82"/>
      <c r="HYK10" s="82"/>
      <c r="HYL10" s="82"/>
      <c r="HYM10" s="82"/>
      <c r="HYN10" s="82"/>
      <c r="HYO10" s="82"/>
      <c r="HYP10" s="82"/>
      <c r="HYQ10" s="82"/>
      <c r="HYR10" s="82"/>
      <c r="HYS10" s="82"/>
      <c r="HYT10" s="82"/>
      <c r="HYU10" s="82"/>
      <c r="HYV10" s="82"/>
      <c r="HYW10" s="82"/>
      <c r="HYX10" s="82"/>
      <c r="HYY10" s="82"/>
      <c r="HYZ10" s="82"/>
      <c r="HZA10" s="82"/>
      <c r="HZB10" s="82"/>
      <c r="HZC10" s="82"/>
      <c r="HZD10" s="82"/>
      <c r="HZE10" s="82"/>
      <c r="HZF10" s="82"/>
      <c r="HZG10" s="82"/>
      <c r="HZH10" s="82"/>
      <c r="HZI10" s="82"/>
      <c r="HZJ10" s="82"/>
      <c r="HZK10" s="82"/>
      <c r="HZL10" s="82"/>
      <c r="HZM10" s="82"/>
      <c r="HZN10" s="82"/>
      <c r="HZO10" s="82"/>
      <c r="HZP10" s="82"/>
      <c r="HZQ10" s="82"/>
      <c r="HZR10" s="82"/>
      <c r="HZS10" s="82"/>
      <c r="HZT10" s="82"/>
      <c r="HZU10" s="82"/>
      <c r="HZV10" s="82"/>
      <c r="HZW10" s="82"/>
      <c r="HZX10" s="82"/>
      <c r="HZY10" s="82"/>
      <c r="HZZ10" s="82"/>
      <c r="IAA10" s="82"/>
      <c r="IAB10" s="82"/>
      <c r="IAC10" s="82"/>
      <c r="IAD10" s="82"/>
      <c r="IAE10" s="82"/>
      <c r="IAF10" s="82"/>
      <c r="IAG10" s="82"/>
      <c r="IAH10" s="82"/>
      <c r="IAI10" s="82"/>
      <c r="IAJ10" s="82"/>
      <c r="IAK10" s="82"/>
      <c r="IAL10" s="82"/>
      <c r="IAM10" s="82"/>
      <c r="IAN10" s="82"/>
      <c r="IAO10" s="82"/>
      <c r="IAP10" s="82"/>
      <c r="IAQ10" s="82"/>
      <c r="IAR10" s="82"/>
      <c r="IAS10" s="82"/>
      <c r="IAT10" s="82"/>
      <c r="IAU10" s="82"/>
      <c r="IAV10" s="82"/>
      <c r="IAW10" s="82"/>
      <c r="IAX10" s="82"/>
      <c r="IAY10" s="82"/>
      <c r="IAZ10" s="82"/>
      <c r="IBA10" s="82"/>
      <c r="IBB10" s="82"/>
      <c r="IBC10" s="82"/>
      <c r="IBD10" s="82"/>
      <c r="IBE10" s="82"/>
      <c r="IBF10" s="82"/>
      <c r="IBG10" s="82"/>
      <c r="IBH10" s="82"/>
      <c r="IBI10" s="82"/>
      <c r="IBJ10" s="82"/>
      <c r="IBK10" s="82"/>
      <c r="IBL10" s="82"/>
      <c r="IBM10" s="82"/>
      <c r="IBN10" s="82"/>
      <c r="IBO10" s="82"/>
      <c r="IBP10" s="82"/>
      <c r="IBQ10" s="82"/>
      <c r="IBR10" s="82"/>
      <c r="IBS10" s="82"/>
      <c r="IBT10" s="82"/>
      <c r="IBU10" s="82"/>
      <c r="IBV10" s="82"/>
      <c r="IBW10" s="82"/>
      <c r="IBX10" s="82"/>
      <c r="IBY10" s="82"/>
      <c r="IBZ10" s="82"/>
      <c r="ICA10" s="82"/>
      <c r="ICB10" s="82"/>
      <c r="ICC10" s="82"/>
      <c r="ICD10" s="82"/>
      <c r="ICE10" s="82"/>
      <c r="ICF10" s="82"/>
      <c r="ICG10" s="82"/>
      <c r="ICH10" s="82"/>
      <c r="ICI10" s="82"/>
      <c r="ICJ10" s="82"/>
      <c r="ICK10" s="82"/>
      <c r="ICL10" s="82"/>
      <c r="ICM10" s="82"/>
      <c r="ICN10" s="82"/>
      <c r="ICO10" s="82"/>
      <c r="ICP10" s="82"/>
      <c r="ICQ10" s="82"/>
      <c r="ICR10" s="82"/>
      <c r="ICS10" s="82"/>
      <c r="ICT10" s="82"/>
      <c r="ICU10" s="82"/>
      <c r="ICV10" s="82"/>
      <c r="ICW10" s="82"/>
      <c r="ICX10" s="82"/>
      <c r="ICY10" s="82"/>
      <c r="ICZ10" s="82"/>
      <c r="IDA10" s="82"/>
      <c r="IDB10" s="82"/>
      <c r="IDC10" s="82"/>
      <c r="IDD10" s="82"/>
      <c r="IDE10" s="82"/>
      <c r="IDF10" s="82"/>
      <c r="IDG10" s="82"/>
      <c r="IDH10" s="82"/>
      <c r="IDI10" s="82"/>
      <c r="IDJ10" s="82"/>
      <c r="IDK10" s="82"/>
      <c r="IDL10" s="82"/>
      <c r="IDM10" s="82"/>
      <c r="IDN10" s="82"/>
      <c r="IDO10" s="82"/>
      <c r="IDP10" s="82"/>
      <c r="IDQ10" s="82"/>
      <c r="IDR10" s="82"/>
      <c r="IDS10" s="82"/>
      <c r="IDT10" s="82"/>
      <c r="IDU10" s="82"/>
      <c r="IDV10" s="82"/>
      <c r="IDW10" s="82"/>
      <c r="IDX10" s="82"/>
      <c r="IDY10" s="82"/>
      <c r="IDZ10" s="82"/>
      <c r="IEA10" s="82"/>
      <c r="IEB10" s="82"/>
      <c r="IEC10" s="82"/>
      <c r="IED10" s="82"/>
      <c r="IEE10" s="82"/>
      <c r="IEF10" s="82"/>
      <c r="IEG10" s="82"/>
      <c r="IEH10" s="82"/>
      <c r="IEI10" s="82"/>
      <c r="IEJ10" s="82"/>
      <c r="IEK10" s="82"/>
      <c r="IEL10" s="82"/>
      <c r="IEM10" s="82"/>
      <c r="IEN10" s="82"/>
      <c r="IEO10" s="82"/>
      <c r="IEP10" s="82"/>
      <c r="IEQ10" s="82"/>
      <c r="IER10" s="82"/>
      <c r="IES10" s="82"/>
      <c r="IET10" s="82"/>
      <c r="IEU10" s="82"/>
      <c r="IEV10" s="82"/>
      <c r="IEW10" s="82"/>
      <c r="IEX10" s="82"/>
      <c r="IEY10" s="82"/>
      <c r="IEZ10" s="82"/>
      <c r="IFA10" s="82"/>
      <c r="IFB10" s="82"/>
      <c r="IFC10" s="82"/>
      <c r="IFD10" s="82"/>
      <c r="IFE10" s="82"/>
      <c r="IFF10" s="82"/>
      <c r="IFG10" s="82"/>
      <c r="IFH10" s="82"/>
      <c r="IFI10" s="82"/>
      <c r="IFJ10" s="82"/>
      <c r="IFK10" s="82"/>
      <c r="IFL10" s="82"/>
      <c r="IFM10" s="82"/>
      <c r="IFN10" s="82"/>
      <c r="IFO10" s="82"/>
      <c r="IFP10" s="82"/>
      <c r="IFQ10" s="82"/>
      <c r="IFR10" s="82"/>
      <c r="IFS10" s="82"/>
      <c r="IFT10" s="82"/>
      <c r="IFU10" s="82"/>
      <c r="IFV10" s="82"/>
      <c r="IFW10" s="82"/>
      <c r="IFX10" s="82"/>
      <c r="IFY10" s="82"/>
      <c r="IFZ10" s="82"/>
      <c r="IGA10" s="82"/>
      <c r="IGB10" s="82"/>
      <c r="IGC10" s="82"/>
      <c r="IGD10" s="82"/>
      <c r="IGE10" s="82"/>
      <c r="IGF10" s="82"/>
      <c r="IGG10" s="82"/>
      <c r="IGH10" s="82"/>
      <c r="IGI10" s="82"/>
      <c r="IGJ10" s="82"/>
      <c r="IGK10" s="82"/>
      <c r="IGL10" s="82"/>
      <c r="IGM10" s="82"/>
      <c r="IGN10" s="82"/>
      <c r="IGO10" s="82"/>
      <c r="IGP10" s="82"/>
      <c r="IGQ10" s="82"/>
      <c r="IGR10" s="82"/>
      <c r="IGS10" s="82"/>
      <c r="IGT10" s="82"/>
      <c r="IGU10" s="82"/>
      <c r="IGV10" s="82"/>
      <c r="IGW10" s="82"/>
      <c r="IGX10" s="82"/>
      <c r="IGY10" s="82"/>
      <c r="IGZ10" s="82"/>
      <c r="IHA10" s="82"/>
      <c r="IHB10" s="82"/>
      <c r="IHC10" s="82"/>
      <c r="IHD10" s="82"/>
      <c r="IHE10" s="82"/>
      <c r="IHF10" s="82"/>
      <c r="IHG10" s="82"/>
      <c r="IHH10" s="82"/>
      <c r="IHI10" s="82"/>
      <c r="IHJ10" s="82"/>
      <c r="IHK10" s="82"/>
      <c r="IHL10" s="82"/>
      <c r="IHM10" s="82"/>
      <c r="IHN10" s="82"/>
      <c r="IHO10" s="82"/>
      <c r="IHP10" s="82"/>
      <c r="IHQ10" s="82"/>
      <c r="IHR10" s="82"/>
      <c r="IHS10" s="82"/>
      <c r="IHT10" s="82"/>
      <c r="IHU10" s="82"/>
      <c r="IHV10" s="82"/>
      <c r="IHW10" s="82"/>
      <c r="IHX10" s="82"/>
      <c r="IHY10" s="82"/>
      <c r="IHZ10" s="82"/>
      <c r="IIA10" s="82"/>
      <c r="IIB10" s="82"/>
      <c r="IIC10" s="82"/>
      <c r="IID10" s="82"/>
      <c r="IIE10" s="82"/>
      <c r="IIF10" s="82"/>
      <c r="IIG10" s="82"/>
      <c r="IIH10" s="82"/>
      <c r="III10" s="82"/>
      <c r="IIJ10" s="82"/>
      <c r="IIK10" s="82"/>
      <c r="IIL10" s="82"/>
      <c r="IIM10" s="82"/>
      <c r="IIN10" s="82"/>
      <c r="IIO10" s="82"/>
      <c r="IIP10" s="82"/>
      <c r="IIQ10" s="82"/>
      <c r="IIR10" s="82"/>
      <c r="IIS10" s="82"/>
      <c r="IIT10" s="82"/>
      <c r="IIU10" s="82"/>
      <c r="IIV10" s="82"/>
      <c r="IIW10" s="82"/>
      <c r="IIX10" s="82"/>
      <c r="IIY10" s="82"/>
      <c r="IIZ10" s="82"/>
      <c r="IJA10" s="82"/>
      <c r="IJB10" s="82"/>
      <c r="IJC10" s="82"/>
      <c r="IJD10" s="82"/>
      <c r="IJE10" s="82"/>
      <c r="IJF10" s="82"/>
      <c r="IJG10" s="82"/>
      <c r="IJH10" s="82"/>
      <c r="IJI10" s="82"/>
      <c r="IJJ10" s="82"/>
      <c r="IJK10" s="82"/>
      <c r="IJL10" s="82"/>
      <c r="IJM10" s="82"/>
      <c r="IJN10" s="82"/>
      <c r="IJO10" s="82"/>
      <c r="IJP10" s="82"/>
      <c r="IJQ10" s="82"/>
      <c r="IJR10" s="82"/>
      <c r="IJS10" s="82"/>
      <c r="IJT10" s="82"/>
      <c r="IJU10" s="82"/>
      <c r="IJV10" s="82"/>
      <c r="IJW10" s="82"/>
      <c r="IJX10" s="82"/>
      <c r="IJY10" s="82"/>
      <c r="IJZ10" s="82"/>
      <c r="IKA10" s="82"/>
      <c r="IKB10" s="82"/>
      <c r="IKC10" s="82"/>
      <c r="IKD10" s="82"/>
      <c r="IKE10" s="82"/>
      <c r="IKF10" s="82"/>
      <c r="IKG10" s="82"/>
      <c r="IKH10" s="82"/>
      <c r="IKI10" s="82"/>
      <c r="IKJ10" s="82"/>
      <c r="IKK10" s="82"/>
      <c r="IKL10" s="82"/>
      <c r="IKM10" s="82"/>
      <c r="IKN10" s="82"/>
      <c r="IKO10" s="82"/>
      <c r="IKP10" s="82"/>
      <c r="IKQ10" s="82"/>
      <c r="IKR10" s="82"/>
      <c r="IKS10" s="82"/>
      <c r="IKT10" s="82"/>
      <c r="IKU10" s="82"/>
      <c r="IKV10" s="82"/>
      <c r="IKW10" s="82"/>
      <c r="IKX10" s="82"/>
      <c r="IKY10" s="82"/>
      <c r="IKZ10" s="82"/>
      <c r="ILA10" s="82"/>
      <c r="ILB10" s="82"/>
      <c r="ILC10" s="82"/>
      <c r="ILD10" s="82"/>
      <c r="ILE10" s="82"/>
      <c r="ILF10" s="82"/>
      <c r="ILG10" s="82"/>
      <c r="ILH10" s="82"/>
      <c r="ILI10" s="82"/>
      <c r="ILJ10" s="82"/>
      <c r="ILK10" s="82"/>
      <c r="ILL10" s="82"/>
      <c r="ILM10" s="82"/>
      <c r="ILN10" s="82"/>
      <c r="ILO10" s="82"/>
      <c r="ILP10" s="82"/>
      <c r="ILQ10" s="82"/>
      <c r="ILR10" s="82"/>
      <c r="ILS10" s="82"/>
      <c r="ILT10" s="82"/>
      <c r="ILU10" s="82"/>
      <c r="ILV10" s="82"/>
      <c r="ILW10" s="82"/>
      <c r="ILX10" s="82"/>
      <c r="ILY10" s="82"/>
      <c r="ILZ10" s="82"/>
      <c r="IMA10" s="82"/>
      <c r="IMB10" s="82"/>
      <c r="IMC10" s="82"/>
      <c r="IMD10" s="82"/>
      <c r="IME10" s="82"/>
      <c r="IMF10" s="82"/>
      <c r="IMG10" s="82"/>
      <c r="IMH10" s="82"/>
      <c r="IMI10" s="82"/>
      <c r="IMJ10" s="82"/>
      <c r="IMK10" s="82"/>
      <c r="IML10" s="82"/>
      <c r="IMM10" s="82"/>
      <c r="IMN10" s="82"/>
      <c r="IMO10" s="82"/>
      <c r="IMP10" s="82"/>
      <c r="IMQ10" s="82"/>
      <c r="IMR10" s="82"/>
      <c r="IMS10" s="82"/>
      <c r="IMT10" s="82"/>
      <c r="IMU10" s="82"/>
      <c r="IMV10" s="82"/>
      <c r="IMW10" s="82"/>
      <c r="IMX10" s="82"/>
      <c r="IMY10" s="82"/>
      <c r="IMZ10" s="82"/>
      <c r="INA10" s="82"/>
      <c r="INB10" s="82"/>
      <c r="INC10" s="82"/>
      <c r="IND10" s="82"/>
      <c r="INE10" s="82"/>
      <c r="INF10" s="82"/>
      <c r="ING10" s="82"/>
      <c r="INH10" s="82"/>
      <c r="INI10" s="82"/>
      <c r="INJ10" s="82"/>
      <c r="INK10" s="82"/>
      <c r="INL10" s="82"/>
      <c r="INM10" s="82"/>
      <c r="INN10" s="82"/>
      <c r="INO10" s="82"/>
      <c r="INP10" s="82"/>
      <c r="INQ10" s="82"/>
      <c r="INR10" s="82"/>
      <c r="INS10" s="82"/>
      <c r="INT10" s="82"/>
      <c r="INU10" s="82"/>
      <c r="INV10" s="82"/>
      <c r="INW10" s="82"/>
      <c r="INX10" s="82"/>
      <c r="INY10" s="82"/>
      <c r="INZ10" s="82"/>
      <c r="IOA10" s="82"/>
      <c r="IOB10" s="82"/>
      <c r="IOC10" s="82"/>
      <c r="IOD10" s="82"/>
      <c r="IOE10" s="82"/>
      <c r="IOF10" s="82"/>
      <c r="IOG10" s="82"/>
      <c r="IOH10" s="82"/>
      <c r="IOI10" s="82"/>
      <c r="IOJ10" s="82"/>
      <c r="IOK10" s="82"/>
      <c r="IOL10" s="82"/>
      <c r="IOM10" s="82"/>
      <c r="ION10" s="82"/>
      <c r="IOO10" s="82"/>
      <c r="IOP10" s="82"/>
      <c r="IOQ10" s="82"/>
      <c r="IOR10" s="82"/>
      <c r="IOS10" s="82"/>
      <c r="IOT10" s="82"/>
      <c r="IOU10" s="82"/>
      <c r="IOV10" s="82"/>
      <c r="IOW10" s="82"/>
      <c r="IOX10" s="82"/>
      <c r="IOY10" s="82"/>
      <c r="IOZ10" s="82"/>
      <c r="IPA10" s="82"/>
      <c r="IPB10" s="82"/>
      <c r="IPC10" s="82"/>
      <c r="IPD10" s="82"/>
      <c r="IPE10" s="82"/>
      <c r="IPF10" s="82"/>
      <c r="IPG10" s="82"/>
      <c r="IPH10" s="82"/>
      <c r="IPI10" s="82"/>
      <c r="IPJ10" s="82"/>
      <c r="IPK10" s="82"/>
      <c r="IPL10" s="82"/>
      <c r="IPM10" s="82"/>
      <c r="IPN10" s="82"/>
      <c r="IPO10" s="82"/>
      <c r="IPP10" s="82"/>
      <c r="IPQ10" s="82"/>
      <c r="IPR10" s="82"/>
      <c r="IPS10" s="82"/>
      <c r="IPT10" s="82"/>
      <c r="IPU10" s="82"/>
      <c r="IPV10" s="82"/>
      <c r="IPW10" s="82"/>
      <c r="IPX10" s="82"/>
      <c r="IPY10" s="82"/>
      <c r="IPZ10" s="82"/>
      <c r="IQA10" s="82"/>
      <c r="IQB10" s="82"/>
      <c r="IQC10" s="82"/>
      <c r="IQD10" s="82"/>
      <c r="IQE10" s="82"/>
      <c r="IQF10" s="82"/>
      <c r="IQG10" s="82"/>
      <c r="IQH10" s="82"/>
      <c r="IQI10" s="82"/>
      <c r="IQJ10" s="82"/>
      <c r="IQK10" s="82"/>
      <c r="IQL10" s="82"/>
      <c r="IQM10" s="82"/>
      <c r="IQN10" s="82"/>
      <c r="IQO10" s="82"/>
      <c r="IQP10" s="82"/>
      <c r="IQQ10" s="82"/>
      <c r="IQR10" s="82"/>
      <c r="IQS10" s="82"/>
      <c r="IQT10" s="82"/>
      <c r="IQU10" s="82"/>
      <c r="IQV10" s="82"/>
      <c r="IQW10" s="82"/>
      <c r="IQX10" s="82"/>
      <c r="IQY10" s="82"/>
      <c r="IQZ10" s="82"/>
      <c r="IRA10" s="82"/>
      <c r="IRB10" s="82"/>
      <c r="IRC10" s="82"/>
      <c r="IRD10" s="82"/>
      <c r="IRE10" s="82"/>
      <c r="IRF10" s="82"/>
      <c r="IRG10" s="82"/>
      <c r="IRH10" s="82"/>
      <c r="IRI10" s="82"/>
      <c r="IRJ10" s="82"/>
      <c r="IRK10" s="82"/>
      <c r="IRL10" s="82"/>
      <c r="IRM10" s="82"/>
      <c r="IRN10" s="82"/>
      <c r="IRO10" s="82"/>
      <c r="IRP10" s="82"/>
      <c r="IRQ10" s="82"/>
      <c r="IRR10" s="82"/>
      <c r="IRS10" s="82"/>
      <c r="IRT10" s="82"/>
      <c r="IRU10" s="82"/>
      <c r="IRV10" s="82"/>
      <c r="IRW10" s="82"/>
      <c r="IRX10" s="82"/>
      <c r="IRY10" s="82"/>
      <c r="IRZ10" s="82"/>
      <c r="ISA10" s="82"/>
      <c r="ISB10" s="82"/>
      <c r="ISC10" s="82"/>
      <c r="ISD10" s="82"/>
      <c r="ISE10" s="82"/>
      <c r="ISF10" s="82"/>
      <c r="ISG10" s="82"/>
      <c r="ISH10" s="82"/>
      <c r="ISI10" s="82"/>
      <c r="ISJ10" s="82"/>
      <c r="ISK10" s="82"/>
      <c r="ISL10" s="82"/>
      <c r="ISM10" s="82"/>
      <c r="ISN10" s="82"/>
      <c r="ISO10" s="82"/>
      <c r="ISP10" s="82"/>
      <c r="ISQ10" s="82"/>
      <c r="ISR10" s="82"/>
      <c r="ISS10" s="82"/>
      <c r="IST10" s="82"/>
      <c r="ISU10" s="82"/>
      <c r="ISV10" s="82"/>
      <c r="ISW10" s="82"/>
      <c r="ISX10" s="82"/>
      <c r="ISY10" s="82"/>
      <c r="ISZ10" s="82"/>
      <c r="ITA10" s="82"/>
      <c r="ITB10" s="82"/>
      <c r="ITC10" s="82"/>
      <c r="ITD10" s="82"/>
      <c r="ITE10" s="82"/>
      <c r="ITF10" s="82"/>
      <c r="ITG10" s="82"/>
      <c r="ITH10" s="82"/>
      <c r="ITI10" s="82"/>
      <c r="ITJ10" s="82"/>
      <c r="ITK10" s="82"/>
      <c r="ITL10" s="82"/>
      <c r="ITM10" s="82"/>
      <c r="ITN10" s="82"/>
      <c r="ITO10" s="82"/>
      <c r="ITP10" s="82"/>
      <c r="ITQ10" s="82"/>
      <c r="ITR10" s="82"/>
      <c r="ITS10" s="82"/>
      <c r="ITT10" s="82"/>
      <c r="ITU10" s="82"/>
      <c r="ITV10" s="82"/>
      <c r="ITW10" s="82"/>
      <c r="ITX10" s="82"/>
      <c r="ITY10" s="82"/>
      <c r="ITZ10" s="82"/>
      <c r="IUA10" s="82"/>
      <c r="IUB10" s="82"/>
      <c r="IUC10" s="82"/>
      <c r="IUD10" s="82"/>
      <c r="IUE10" s="82"/>
      <c r="IUF10" s="82"/>
      <c r="IUG10" s="82"/>
      <c r="IUH10" s="82"/>
      <c r="IUI10" s="82"/>
      <c r="IUJ10" s="82"/>
      <c r="IUK10" s="82"/>
      <c r="IUL10" s="82"/>
      <c r="IUM10" s="82"/>
      <c r="IUN10" s="82"/>
      <c r="IUO10" s="82"/>
      <c r="IUP10" s="82"/>
      <c r="IUQ10" s="82"/>
      <c r="IUR10" s="82"/>
      <c r="IUS10" s="82"/>
      <c r="IUT10" s="82"/>
      <c r="IUU10" s="82"/>
      <c r="IUV10" s="82"/>
      <c r="IUW10" s="82"/>
      <c r="IUX10" s="82"/>
      <c r="IUY10" s="82"/>
      <c r="IUZ10" s="82"/>
      <c r="IVA10" s="82"/>
      <c r="IVB10" s="82"/>
      <c r="IVC10" s="82"/>
      <c r="IVD10" s="82"/>
      <c r="IVE10" s="82"/>
      <c r="IVF10" s="82"/>
      <c r="IVG10" s="82"/>
      <c r="IVH10" s="82"/>
      <c r="IVI10" s="82"/>
      <c r="IVJ10" s="82"/>
      <c r="IVK10" s="82"/>
      <c r="IVL10" s="82"/>
      <c r="IVM10" s="82"/>
      <c r="IVN10" s="82"/>
      <c r="IVO10" s="82"/>
      <c r="IVP10" s="82"/>
      <c r="IVQ10" s="82"/>
      <c r="IVR10" s="82"/>
      <c r="IVS10" s="82"/>
      <c r="IVT10" s="82"/>
      <c r="IVU10" s="82"/>
      <c r="IVV10" s="82"/>
      <c r="IVW10" s="82"/>
      <c r="IVX10" s="82"/>
      <c r="IVY10" s="82"/>
      <c r="IVZ10" s="82"/>
      <c r="IWA10" s="82"/>
      <c r="IWB10" s="82"/>
      <c r="IWC10" s="82"/>
      <c r="IWD10" s="82"/>
      <c r="IWE10" s="82"/>
      <c r="IWF10" s="82"/>
      <c r="IWG10" s="82"/>
      <c r="IWH10" s="82"/>
      <c r="IWI10" s="82"/>
      <c r="IWJ10" s="82"/>
      <c r="IWK10" s="82"/>
      <c r="IWL10" s="82"/>
      <c r="IWM10" s="82"/>
      <c r="IWN10" s="82"/>
      <c r="IWO10" s="82"/>
      <c r="IWP10" s="82"/>
      <c r="IWQ10" s="82"/>
      <c r="IWR10" s="82"/>
      <c r="IWS10" s="82"/>
      <c r="IWT10" s="82"/>
      <c r="IWU10" s="82"/>
      <c r="IWV10" s="82"/>
      <c r="IWW10" s="82"/>
      <c r="IWX10" s="82"/>
      <c r="IWY10" s="82"/>
      <c r="IWZ10" s="82"/>
      <c r="IXA10" s="82"/>
      <c r="IXB10" s="82"/>
      <c r="IXC10" s="82"/>
      <c r="IXD10" s="82"/>
      <c r="IXE10" s="82"/>
      <c r="IXF10" s="82"/>
      <c r="IXG10" s="82"/>
      <c r="IXH10" s="82"/>
      <c r="IXI10" s="82"/>
      <c r="IXJ10" s="82"/>
      <c r="IXK10" s="82"/>
      <c r="IXL10" s="82"/>
      <c r="IXM10" s="82"/>
      <c r="IXN10" s="82"/>
      <c r="IXO10" s="82"/>
      <c r="IXP10" s="82"/>
      <c r="IXQ10" s="82"/>
      <c r="IXR10" s="82"/>
      <c r="IXS10" s="82"/>
      <c r="IXT10" s="82"/>
      <c r="IXU10" s="82"/>
      <c r="IXV10" s="82"/>
      <c r="IXW10" s="82"/>
      <c r="IXX10" s="82"/>
      <c r="IXY10" s="82"/>
      <c r="IXZ10" s="82"/>
      <c r="IYA10" s="82"/>
      <c r="IYB10" s="82"/>
      <c r="IYC10" s="82"/>
      <c r="IYD10" s="82"/>
      <c r="IYE10" s="82"/>
      <c r="IYF10" s="82"/>
      <c r="IYG10" s="82"/>
      <c r="IYH10" s="82"/>
      <c r="IYI10" s="82"/>
      <c r="IYJ10" s="82"/>
      <c r="IYK10" s="82"/>
      <c r="IYL10" s="82"/>
      <c r="IYM10" s="82"/>
      <c r="IYN10" s="82"/>
      <c r="IYO10" s="82"/>
      <c r="IYP10" s="82"/>
      <c r="IYQ10" s="82"/>
      <c r="IYR10" s="82"/>
      <c r="IYS10" s="82"/>
      <c r="IYT10" s="82"/>
      <c r="IYU10" s="82"/>
      <c r="IYV10" s="82"/>
      <c r="IYW10" s="82"/>
      <c r="IYX10" s="82"/>
      <c r="IYY10" s="82"/>
      <c r="IYZ10" s="82"/>
      <c r="IZA10" s="82"/>
      <c r="IZB10" s="82"/>
      <c r="IZC10" s="82"/>
      <c r="IZD10" s="82"/>
      <c r="IZE10" s="82"/>
      <c r="IZF10" s="82"/>
      <c r="IZG10" s="82"/>
      <c r="IZH10" s="82"/>
      <c r="IZI10" s="82"/>
      <c r="IZJ10" s="82"/>
      <c r="IZK10" s="82"/>
      <c r="IZL10" s="82"/>
      <c r="IZM10" s="82"/>
      <c r="IZN10" s="82"/>
      <c r="IZO10" s="82"/>
      <c r="IZP10" s="82"/>
      <c r="IZQ10" s="82"/>
      <c r="IZR10" s="82"/>
      <c r="IZS10" s="82"/>
      <c r="IZT10" s="82"/>
      <c r="IZU10" s="82"/>
      <c r="IZV10" s="82"/>
      <c r="IZW10" s="82"/>
      <c r="IZX10" s="82"/>
      <c r="IZY10" s="82"/>
      <c r="IZZ10" s="82"/>
      <c r="JAA10" s="82"/>
      <c r="JAB10" s="82"/>
      <c r="JAC10" s="82"/>
      <c r="JAD10" s="82"/>
      <c r="JAE10" s="82"/>
      <c r="JAF10" s="82"/>
      <c r="JAG10" s="82"/>
      <c r="JAH10" s="82"/>
      <c r="JAI10" s="82"/>
      <c r="JAJ10" s="82"/>
      <c r="JAK10" s="82"/>
      <c r="JAL10" s="82"/>
      <c r="JAM10" s="82"/>
      <c r="JAN10" s="82"/>
      <c r="JAO10" s="82"/>
      <c r="JAP10" s="82"/>
      <c r="JAQ10" s="82"/>
      <c r="JAR10" s="82"/>
      <c r="JAS10" s="82"/>
      <c r="JAT10" s="82"/>
      <c r="JAU10" s="82"/>
      <c r="JAV10" s="82"/>
      <c r="JAW10" s="82"/>
      <c r="JAX10" s="82"/>
      <c r="JAY10" s="82"/>
      <c r="JAZ10" s="82"/>
      <c r="JBA10" s="82"/>
      <c r="JBB10" s="82"/>
      <c r="JBC10" s="82"/>
      <c r="JBD10" s="82"/>
      <c r="JBE10" s="82"/>
      <c r="JBF10" s="82"/>
      <c r="JBG10" s="82"/>
      <c r="JBH10" s="82"/>
      <c r="JBI10" s="82"/>
      <c r="JBJ10" s="82"/>
      <c r="JBK10" s="82"/>
      <c r="JBL10" s="82"/>
      <c r="JBM10" s="82"/>
      <c r="JBN10" s="82"/>
      <c r="JBO10" s="82"/>
      <c r="JBP10" s="82"/>
      <c r="JBQ10" s="82"/>
      <c r="JBR10" s="82"/>
      <c r="JBS10" s="82"/>
      <c r="JBT10" s="82"/>
      <c r="JBU10" s="82"/>
      <c r="JBV10" s="82"/>
      <c r="JBW10" s="82"/>
      <c r="JBX10" s="82"/>
      <c r="JBY10" s="82"/>
      <c r="JBZ10" s="82"/>
      <c r="JCA10" s="82"/>
      <c r="JCB10" s="82"/>
      <c r="JCC10" s="82"/>
      <c r="JCD10" s="82"/>
      <c r="JCE10" s="82"/>
      <c r="JCF10" s="82"/>
      <c r="JCG10" s="82"/>
      <c r="JCH10" s="82"/>
      <c r="JCI10" s="82"/>
      <c r="JCJ10" s="82"/>
      <c r="JCK10" s="82"/>
      <c r="JCL10" s="82"/>
      <c r="JCM10" s="82"/>
      <c r="JCN10" s="82"/>
      <c r="JCO10" s="82"/>
      <c r="JCP10" s="82"/>
      <c r="JCQ10" s="82"/>
      <c r="JCR10" s="82"/>
      <c r="JCS10" s="82"/>
      <c r="JCT10" s="82"/>
      <c r="JCU10" s="82"/>
      <c r="JCV10" s="82"/>
      <c r="JCW10" s="82"/>
      <c r="JCX10" s="82"/>
      <c r="JCY10" s="82"/>
      <c r="JCZ10" s="82"/>
      <c r="JDA10" s="82"/>
      <c r="JDB10" s="82"/>
      <c r="JDC10" s="82"/>
      <c r="JDD10" s="82"/>
      <c r="JDE10" s="82"/>
      <c r="JDF10" s="82"/>
      <c r="JDG10" s="82"/>
      <c r="JDH10" s="82"/>
      <c r="JDI10" s="82"/>
      <c r="JDJ10" s="82"/>
      <c r="JDK10" s="82"/>
      <c r="JDL10" s="82"/>
      <c r="JDM10" s="82"/>
      <c r="JDN10" s="82"/>
      <c r="JDO10" s="82"/>
      <c r="JDP10" s="82"/>
      <c r="JDQ10" s="82"/>
      <c r="JDR10" s="82"/>
      <c r="JDS10" s="82"/>
      <c r="JDT10" s="82"/>
      <c r="JDU10" s="82"/>
      <c r="JDV10" s="82"/>
      <c r="JDW10" s="82"/>
      <c r="JDX10" s="82"/>
      <c r="JDY10" s="82"/>
      <c r="JDZ10" s="82"/>
      <c r="JEA10" s="82"/>
      <c r="JEB10" s="82"/>
      <c r="JEC10" s="82"/>
      <c r="JED10" s="82"/>
      <c r="JEE10" s="82"/>
      <c r="JEF10" s="82"/>
      <c r="JEG10" s="82"/>
      <c r="JEH10" s="82"/>
      <c r="JEI10" s="82"/>
      <c r="JEJ10" s="82"/>
      <c r="JEK10" s="82"/>
      <c r="JEL10" s="82"/>
      <c r="JEM10" s="82"/>
      <c r="JEN10" s="82"/>
      <c r="JEO10" s="82"/>
      <c r="JEP10" s="82"/>
      <c r="JEQ10" s="82"/>
      <c r="JER10" s="82"/>
      <c r="JES10" s="82"/>
      <c r="JET10" s="82"/>
      <c r="JEU10" s="82"/>
      <c r="JEV10" s="82"/>
      <c r="JEW10" s="82"/>
      <c r="JEX10" s="82"/>
      <c r="JEY10" s="82"/>
      <c r="JEZ10" s="82"/>
      <c r="JFA10" s="82"/>
      <c r="JFB10" s="82"/>
      <c r="JFC10" s="82"/>
      <c r="JFD10" s="82"/>
      <c r="JFE10" s="82"/>
      <c r="JFF10" s="82"/>
      <c r="JFG10" s="82"/>
      <c r="JFH10" s="82"/>
      <c r="JFI10" s="82"/>
      <c r="JFJ10" s="82"/>
      <c r="JFK10" s="82"/>
      <c r="JFL10" s="82"/>
      <c r="JFM10" s="82"/>
      <c r="JFN10" s="82"/>
      <c r="JFO10" s="82"/>
      <c r="JFP10" s="82"/>
      <c r="JFQ10" s="82"/>
      <c r="JFR10" s="82"/>
      <c r="JFS10" s="82"/>
      <c r="JFT10" s="82"/>
      <c r="JFU10" s="82"/>
      <c r="JFV10" s="82"/>
      <c r="JFW10" s="82"/>
      <c r="JFX10" s="82"/>
      <c r="JFY10" s="82"/>
      <c r="JFZ10" s="82"/>
      <c r="JGA10" s="82"/>
      <c r="JGB10" s="82"/>
      <c r="JGC10" s="82"/>
      <c r="JGD10" s="82"/>
      <c r="JGE10" s="82"/>
      <c r="JGF10" s="82"/>
      <c r="JGG10" s="82"/>
      <c r="JGH10" s="82"/>
      <c r="JGI10" s="82"/>
      <c r="JGJ10" s="82"/>
      <c r="JGK10" s="82"/>
      <c r="JGL10" s="82"/>
      <c r="JGM10" s="82"/>
      <c r="JGN10" s="82"/>
      <c r="JGO10" s="82"/>
      <c r="JGP10" s="82"/>
      <c r="JGQ10" s="82"/>
      <c r="JGR10" s="82"/>
      <c r="JGS10" s="82"/>
      <c r="JGT10" s="82"/>
      <c r="JGU10" s="82"/>
      <c r="JGV10" s="82"/>
      <c r="JGW10" s="82"/>
      <c r="JGX10" s="82"/>
      <c r="JGY10" s="82"/>
      <c r="JGZ10" s="82"/>
      <c r="JHA10" s="82"/>
      <c r="JHB10" s="82"/>
      <c r="JHC10" s="82"/>
      <c r="JHD10" s="82"/>
      <c r="JHE10" s="82"/>
      <c r="JHF10" s="82"/>
      <c r="JHG10" s="82"/>
      <c r="JHH10" s="82"/>
      <c r="JHI10" s="82"/>
      <c r="JHJ10" s="82"/>
      <c r="JHK10" s="82"/>
      <c r="JHL10" s="82"/>
      <c r="JHM10" s="82"/>
      <c r="JHN10" s="82"/>
      <c r="JHO10" s="82"/>
      <c r="JHP10" s="82"/>
      <c r="JHQ10" s="82"/>
      <c r="JHR10" s="82"/>
      <c r="JHS10" s="82"/>
      <c r="JHT10" s="82"/>
      <c r="JHU10" s="82"/>
      <c r="JHV10" s="82"/>
      <c r="JHW10" s="82"/>
      <c r="JHX10" s="82"/>
      <c r="JHY10" s="82"/>
      <c r="JHZ10" s="82"/>
      <c r="JIA10" s="82"/>
      <c r="JIB10" s="82"/>
      <c r="JIC10" s="82"/>
      <c r="JID10" s="82"/>
      <c r="JIE10" s="82"/>
      <c r="JIF10" s="82"/>
      <c r="JIG10" s="82"/>
      <c r="JIH10" s="82"/>
      <c r="JII10" s="82"/>
      <c r="JIJ10" s="82"/>
      <c r="JIK10" s="82"/>
      <c r="JIL10" s="82"/>
      <c r="JIM10" s="82"/>
      <c r="JIN10" s="82"/>
      <c r="JIO10" s="82"/>
      <c r="JIP10" s="82"/>
      <c r="JIQ10" s="82"/>
      <c r="JIR10" s="82"/>
      <c r="JIS10" s="82"/>
      <c r="JIT10" s="82"/>
      <c r="JIU10" s="82"/>
      <c r="JIV10" s="82"/>
      <c r="JIW10" s="82"/>
      <c r="JIX10" s="82"/>
      <c r="JIY10" s="82"/>
      <c r="JIZ10" s="82"/>
      <c r="JJA10" s="82"/>
      <c r="JJB10" s="82"/>
      <c r="JJC10" s="82"/>
      <c r="JJD10" s="82"/>
      <c r="JJE10" s="82"/>
      <c r="JJF10" s="82"/>
      <c r="JJG10" s="82"/>
      <c r="JJH10" s="82"/>
      <c r="JJI10" s="82"/>
      <c r="JJJ10" s="82"/>
      <c r="JJK10" s="82"/>
      <c r="JJL10" s="82"/>
      <c r="JJM10" s="82"/>
      <c r="JJN10" s="82"/>
      <c r="JJO10" s="82"/>
      <c r="JJP10" s="82"/>
      <c r="JJQ10" s="82"/>
      <c r="JJR10" s="82"/>
      <c r="JJS10" s="82"/>
      <c r="JJT10" s="82"/>
      <c r="JJU10" s="82"/>
      <c r="JJV10" s="82"/>
      <c r="JJW10" s="82"/>
      <c r="JJX10" s="82"/>
      <c r="JJY10" s="82"/>
      <c r="JJZ10" s="82"/>
      <c r="JKA10" s="82"/>
      <c r="JKB10" s="82"/>
      <c r="JKC10" s="82"/>
      <c r="JKD10" s="82"/>
      <c r="JKE10" s="82"/>
      <c r="JKF10" s="82"/>
      <c r="JKG10" s="82"/>
      <c r="JKH10" s="82"/>
      <c r="JKI10" s="82"/>
      <c r="JKJ10" s="82"/>
      <c r="JKK10" s="82"/>
      <c r="JKL10" s="82"/>
      <c r="JKM10" s="82"/>
      <c r="JKN10" s="82"/>
      <c r="JKO10" s="82"/>
      <c r="JKP10" s="82"/>
      <c r="JKQ10" s="82"/>
      <c r="JKR10" s="82"/>
      <c r="JKS10" s="82"/>
      <c r="JKT10" s="82"/>
      <c r="JKU10" s="82"/>
      <c r="JKV10" s="82"/>
      <c r="JKW10" s="82"/>
      <c r="JKX10" s="82"/>
      <c r="JKY10" s="82"/>
      <c r="JKZ10" s="82"/>
      <c r="JLA10" s="82"/>
      <c r="JLB10" s="82"/>
      <c r="JLC10" s="82"/>
      <c r="JLD10" s="82"/>
      <c r="JLE10" s="82"/>
      <c r="JLF10" s="82"/>
      <c r="JLG10" s="82"/>
      <c r="JLH10" s="82"/>
      <c r="JLI10" s="82"/>
      <c r="JLJ10" s="82"/>
      <c r="JLK10" s="82"/>
      <c r="JLL10" s="82"/>
      <c r="JLM10" s="82"/>
      <c r="JLN10" s="82"/>
      <c r="JLO10" s="82"/>
      <c r="JLP10" s="82"/>
      <c r="JLQ10" s="82"/>
      <c r="JLR10" s="82"/>
      <c r="JLS10" s="82"/>
      <c r="JLT10" s="82"/>
      <c r="JLU10" s="82"/>
      <c r="JLV10" s="82"/>
      <c r="JLW10" s="82"/>
      <c r="JLX10" s="82"/>
      <c r="JLY10" s="82"/>
      <c r="JLZ10" s="82"/>
      <c r="JMA10" s="82"/>
      <c r="JMB10" s="82"/>
      <c r="JMC10" s="82"/>
      <c r="JMD10" s="82"/>
      <c r="JME10" s="82"/>
      <c r="JMF10" s="82"/>
      <c r="JMG10" s="82"/>
      <c r="JMH10" s="82"/>
      <c r="JMI10" s="82"/>
      <c r="JMJ10" s="82"/>
      <c r="JMK10" s="82"/>
      <c r="JML10" s="82"/>
      <c r="JMM10" s="82"/>
      <c r="JMN10" s="82"/>
      <c r="JMO10" s="82"/>
      <c r="JMP10" s="82"/>
      <c r="JMQ10" s="82"/>
      <c r="JMR10" s="82"/>
      <c r="JMS10" s="82"/>
      <c r="JMT10" s="82"/>
      <c r="JMU10" s="82"/>
      <c r="JMV10" s="82"/>
      <c r="JMW10" s="82"/>
      <c r="JMX10" s="82"/>
      <c r="JMY10" s="82"/>
      <c r="JMZ10" s="82"/>
      <c r="JNA10" s="82"/>
      <c r="JNB10" s="82"/>
      <c r="JNC10" s="82"/>
      <c r="JND10" s="82"/>
      <c r="JNE10" s="82"/>
      <c r="JNF10" s="82"/>
      <c r="JNG10" s="82"/>
      <c r="JNH10" s="82"/>
      <c r="JNI10" s="82"/>
      <c r="JNJ10" s="82"/>
      <c r="JNK10" s="82"/>
      <c r="JNL10" s="82"/>
      <c r="JNM10" s="82"/>
      <c r="JNN10" s="82"/>
      <c r="JNO10" s="82"/>
      <c r="JNP10" s="82"/>
      <c r="JNQ10" s="82"/>
      <c r="JNR10" s="82"/>
      <c r="JNS10" s="82"/>
      <c r="JNT10" s="82"/>
      <c r="JNU10" s="82"/>
      <c r="JNV10" s="82"/>
      <c r="JNW10" s="82"/>
      <c r="JNX10" s="82"/>
      <c r="JNY10" s="82"/>
      <c r="JNZ10" s="82"/>
      <c r="JOA10" s="82"/>
      <c r="JOB10" s="82"/>
      <c r="JOC10" s="82"/>
      <c r="JOD10" s="82"/>
      <c r="JOE10" s="82"/>
      <c r="JOF10" s="82"/>
      <c r="JOG10" s="82"/>
      <c r="JOH10" s="82"/>
      <c r="JOI10" s="82"/>
      <c r="JOJ10" s="82"/>
      <c r="JOK10" s="82"/>
      <c r="JOL10" s="82"/>
      <c r="JOM10" s="82"/>
      <c r="JON10" s="82"/>
      <c r="JOO10" s="82"/>
      <c r="JOP10" s="82"/>
      <c r="JOQ10" s="82"/>
      <c r="JOR10" s="82"/>
      <c r="JOS10" s="82"/>
      <c r="JOT10" s="82"/>
      <c r="JOU10" s="82"/>
      <c r="JOV10" s="82"/>
      <c r="JOW10" s="82"/>
      <c r="JOX10" s="82"/>
      <c r="JOY10" s="82"/>
      <c r="JOZ10" s="82"/>
      <c r="JPA10" s="82"/>
      <c r="JPB10" s="82"/>
      <c r="JPC10" s="82"/>
      <c r="JPD10" s="82"/>
      <c r="JPE10" s="82"/>
      <c r="JPF10" s="82"/>
      <c r="JPG10" s="82"/>
      <c r="JPH10" s="82"/>
      <c r="JPI10" s="82"/>
      <c r="JPJ10" s="82"/>
      <c r="JPK10" s="82"/>
      <c r="JPL10" s="82"/>
      <c r="JPM10" s="82"/>
      <c r="JPN10" s="82"/>
      <c r="JPO10" s="82"/>
      <c r="JPP10" s="82"/>
      <c r="JPQ10" s="82"/>
      <c r="JPR10" s="82"/>
      <c r="JPS10" s="82"/>
      <c r="JPT10" s="82"/>
      <c r="JPU10" s="82"/>
      <c r="JPV10" s="82"/>
      <c r="JPW10" s="82"/>
      <c r="JPX10" s="82"/>
      <c r="JPY10" s="82"/>
      <c r="JPZ10" s="82"/>
      <c r="JQA10" s="82"/>
      <c r="JQB10" s="82"/>
      <c r="JQC10" s="82"/>
      <c r="JQD10" s="82"/>
      <c r="JQE10" s="82"/>
      <c r="JQF10" s="82"/>
      <c r="JQG10" s="82"/>
      <c r="JQH10" s="82"/>
      <c r="JQI10" s="82"/>
      <c r="JQJ10" s="82"/>
      <c r="JQK10" s="82"/>
      <c r="JQL10" s="82"/>
      <c r="JQM10" s="82"/>
      <c r="JQN10" s="82"/>
      <c r="JQO10" s="82"/>
      <c r="JQP10" s="82"/>
      <c r="JQQ10" s="82"/>
      <c r="JQR10" s="82"/>
      <c r="JQS10" s="82"/>
      <c r="JQT10" s="82"/>
      <c r="JQU10" s="82"/>
      <c r="JQV10" s="82"/>
      <c r="JQW10" s="82"/>
      <c r="JQX10" s="82"/>
      <c r="JQY10" s="82"/>
      <c r="JQZ10" s="82"/>
      <c r="JRA10" s="82"/>
      <c r="JRB10" s="82"/>
      <c r="JRC10" s="82"/>
      <c r="JRD10" s="82"/>
      <c r="JRE10" s="82"/>
      <c r="JRF10" s="82"/>
      <c r="JRG10" s="82"/>
      <c r="JRH10" s="82"/>
      <c r="JRI10" s="82"/>
      <c r="JRJ10" s="82"/>
      <c r="JRK10" s="82"/>
      <c r="JRL10" s="82"/>
      <c r="JRM10" s="82"/>
      <c r="JRN10" s="82"/>
      <c r="JRO10" s="82"/>
      <c r="JRP10" s="82"/>
      <c r="JRQ10" s="82"/>
      <c r="JRR10" s="82"/>
      <c r="JRS10" s="82"/>
      <c r="JRT10" s="82"/>
      <c r="JRU10" s="82"/>
      <c r="JRV10" s="82"/>
      <c r="JRW10" s="82"/>
      <c r="JRX10" s="82"/>
      <c r="JRY10" s="82"/>
      <c r="JRZ10" s="82"/>
      <c r="JSA10" s="82"/>
      <c r="JSB10" s="82"/>
      <c r="JSC10" s="82"/>
      <c r="JSD10" s="82"/>
      <c r="JSE10" s="82"/>
      <c r="JSF10" s="82"/>
      <c r="JSG10" s="82"/>
      <c r="JSH10" s="82"/>
      <c r="JSI10" s="82"/>
      <c r="JSJ10" s="82"/>
      <c r="JSK10" s="82"/>
      <c r="JSL10" s="82"/>
      <c r="JSM10" s="82"/>
      <c r="JSN10" s="82"/>
      <c r="JSO10" s="82"/>
      <c r="JSP10" s="82"/>
      <c r="JSQ10" s="82"/>
      <c r="JSR10" s="82"/>
      <c r="JSS10" s="82"/>
      <c r="JST10" s="82"/>
      <c r="JSU10" s="82"/>
      <c r="JSV10" s="82"/>
      <c r="JSW10" s="82"/>
      <c r="JSX10" s="82"/>
      <c r="JSY10" s="82"/>
      <c r="JSZ10" s="82"/>
      <c r="JTA10" s="82"/>
      <c r="JTB10" s="82"/>
      <c r="JTC10" s="82"/>
      <c r="JTD10" s="82"/>
      <c r="JTE10" s="82"/>
      <c r="JTF10" s="82"/>
      <c r="JTG10" s="82"/>
      <c r="JTH10" s="82"/>
      <c r="JTI10" s="82"/>
      <c r="JTJ10" s="82"/>
      <c r="JTK10" s="82"/>
      <c r="JTL10" s="82"/>
      <c r="JTM10" s="82"/>
      <c r="JTN10" s="82"/>
      <c r="JTO10" s="82"/>
      <c r="JTP10" s="82"/>
      <c r="JTQ10" s="82"/>
      <c r="JTR10" s="82"/>
      <c r="JTS10" s="82"/>
      <c r="JTT10" s="82"/>
      <c r="JTU10" s="82"/>
      <c r="JTV10" s="82"/>
      <c r="JTW10" s="82"/>
      <c r="JTX10" s="82"/>
      <c r="JTY10" s="82"/>
      <c r="JTZ10" s="82"/>
      <c r="JUA10" s="82"/>
      <c r="JUB10" s="82"/>
      <c r="JUC10" s="82"/>
      <c r="JUD10" s="82"/>
      <c r="JUE10" s="82"/>
      <c r="JUF10" s="82"/>
      <c r="JUG10" s="82"/>
      <c r="JUH10" s="82"/>
      <c r="JUI10" s="82"/>
      <c r="JUJ10" s="82"/>
      <c r="JUK10" s="82"/>
      <c r="JUL10" s="82"/>
      <c r="JUM10" s="82"/>
      <c r="JUN10" s="82"/>
      <c r="JUO10" s="82"/>
      <c r="JUP10" s="82"/>
      <c r="JUQ10" s="82"/>
      <c r="JUR10" s="82"/>
      <c r="JUS10" s="82"/>
      <c r="JUT10" s="82"/>
      <c r="JUU10" s="82"/>
      <c r="JUV10" s="82"/>
      <c r="JUW10" s="82"/>
      <c r="JUX10" s="82"/>
      <c r="JUY10" s="82"/>
      <c r="JUZ10" s="82"/>
      <c r="JVA10" s="82"/>
      <c r="JVB10" s="82"/>
      <c r="JVC10" s="82"/>
      <c r="JVD10" s="82"/>
      <c r="JVE10" s="82"/>
      <c r="JVF10" s="82"/>
      <c r="JVG10" s="82"/>
      <c r="JVH10" s="82"/>
      <c r="JVI10" s="82"/>
      <c r="JVJ10" s="82"/>
      <c r="JVK10" s="82"/>
      <c r="JVL10" s="82"/>
      <c r="JVM10" s="82"/>
      <c r="JVN10" s="82"/>
      <c r="JVO10" s="82"/>
      <c r="JVP10" s="82"/>
      <c r="JVQ10" s="82"/>
      <c r="JVR10" s="82"/>
      <c r="JVS10" s="82"/>
      <c r="JVT10" s="82"/>
      <c r="JVU10" s="82"/>
      <c r="JVV10" s="82"/>
      <c r="JVW10" s="82"/>
      <c r="JVX10" s="82"/>
      <c r="JVY10" s="82"/>
      <c r="JVZ10" s="82"/>
      <c r="JWA10" s="82"/>
      <c r="JWB10" s="82"/>
      <c r="JWC10" s="82"/>
      <c r="JWD10" s="82"/>
      <c r="JWE10" s="82"/>
      <c r="JWF10" s="82"/>
      <c r="JWG10" s="82"/>
      <c r="JWH10" s="82"/>
      <c r="JWI10" s="82"/>
      <c r="JWJ10" s="82"/>
      <c r="JWK10" s="82"/>
      <c r="JWL10" s="82"/>
      <c r="JWM10" s="82"/>
      <c r="JWN10" s="82"/>
      <c r="JWO10" s="82"/>
      <c r="JWP10" s="82"/>
      <c r="JWQ10" s="82"/>
      <c r="JWR10" s="82"/>
      <c r="JWS10" s="82"/>
      <c r="JWT10" s="82"/>
      <c r="JWU10" s="82"/>
      <c r="JWV10" s="82"/>
      <c r="JWW10" s="82"/>
      <c r="JWX10" s="82"/>
      <c r="JWY10" s="82"/>
      <c r="JWZ10" s="82"/>
      <c r="JXA10" s="82"/>
      <c r="JXB10" s="82"/>
      <c r="JXC10" s="82"/>
      <c r="JXD10" s="82"/>
      <c r="JXE10" s="82"/>
      <c r="JXF10" s="82"/>
      <c r="JXG10" s="82"/>
      <c r="JXH10" s="82"/>
      <c r="JXI10" s="82"/>
      <c r="JXJ10" s="82"/>
      <c r="JXK10" s="82"/>
      <c r="JXL10" s="82"/>
      <c r="JXM10" s="82"/>
      <c r="JXN10" s="82"/>
      <c r="JXO10" s="82"/>
      <c r="JXP10" s="82"/>
      <c r="JXQ10" s="82"/>
      <c r="JXR10" s="82"/>
      <c r="JXS10" s="82"/>
      <c r="JXT10" s="82"/>
      <c r="JXU10" s="82"/>
      <c r="JXV10" s="82"/>
      <c r="JXW10" s="82"/>
      <c r="JXX10" s="82"/>
      <c r="JXY10" s="82"/>
      <c r="JXZ10" s="82"/>
      <c r="JYA10" s="82"/>
      <c r="JYB10" s="82"/>
      <c r="JYC10" s="82"/>
      <c r="JYD10" s="82"/>
      <c r="JYE10" s="82"/>
      <c r="JYF10" s="82"/>
      <c r="JYG10" s="82"/>
      <c r="JYH10" s="82"/>
      <c r="JYI10" s="82"/>
      <c r="JYJ10" s="82"/>
      <c r="JYK10" s="82"/>
      <c r="JYL10" s="82"/>
      <c r="JYM10" s="82"/>
      <c r="JYN10" s="82"/>
      <c r="JYO10" s="82"/>
      <c r="JYP10" s="82"/>
      <c r="JYQ10" s="82"/>
      <c r="JYR10" s="82"/>
      <c r="JYS10" s="82"/>
      <c r="JYT10" s="82"/>
      <c r="JYU10" s="82"/>
      <c r="JYV10" s="82"/>
      <c r="JYW10" s="82"/>
      <c r="JYX10" s="82"/>
      <c r="JYY10" s="82"/>
      <c r="JYZ10" s="82"/>
      <c r="JZA10" s="82"/>
      <c r="JZB10" s="82"/>
      <c r="JZC10" s="82"/>
      <c r="JZD10" s="82"/>
      <c r="JZE10" s="82"/>
      <c r="JZF10" s="82"/>
      <c r="JZG10" s="82"/>
      <c r="JZH10" s="82"/>
      <c r="JZI10" s="82"/>
      <c r="JZJ10" s="82"/>
      <c r="JZK10" s="82"/>
      <c r="JZL10" s="82"/>
      <c r="JZM10" s="82"/>
      <c r="JZN10" s="82"/>
      <c r="JZO10" s="82"/>
      <c r="JZP10" s="82"/>
      <c r="JZQ10" s="82"/>
      <c r="JZR10" s="82"/>
      <c r="JZS10" s="82"/>
      <c r="JZT10" s="82"/>
      <c r="JZU10" s="82"/>
      <c r="JZV10" s="82"/>
      <c r="JZW10" s="82"/>
      <c r="JZX10" s="82"/>
      <c r="JZY10" s="82"/>
      <c r="JZZ10" s="82"/>
      <c r="KAA10" s="82"/>
      <c r="KAB10" s="82"/>
      <c r="KAC10" s="82"/>
      <c r="KAD10" s="82"/>
      <c r="KAE10" s="82"/>
      <c r="KAF10" s="82"/>
      <c r="KAG10" s="82"/>
      <c r="KAH10" s="82"/>
      <c r="KAI10" s="82"/>
      <c r="KAJ10" s="82"/>
      <c r="KAK10" s="82"/>
      <c r="KAL10" s="82"/>
      <c r="KAM10" s="82"/>
      <c r="KAN10" s="82"/>
      <c r="KAO10" s="82"/>
      <c r="KAP10" s="82"/>
      <c r="KAQ10" s="82"/>
      <c r="KAR10" s="82"/>
      <c r="KAS10" s="82"/>
      <c r="KAT10" s="82"/>
      <c r="KAU10" s="82"/>
      <c r="KAV10" s="82"/>
      <c r="KAW10" s="82"/>
      <c r="KAX10" s="82"/>
      <c r="KAY10" s="82"/>
      <c r="KAZ10" s="82"/>
      <c r="KBA10" s="82"/>
      <c r="KBB10" s="82"/>
      <c r="KBC10" s="82"/>
      <c r="KBD10" s="82"/>
      <c r="KBE10" s="82"/>
      <c r="KBF10" s="82"/>
      <c r="KBG10" s="82"/>
      <c r="KBH10" s="82"/>
      <c r="KBI10" s="82"/>
      <c r="KBJ10" s="82"/>
      <c r="KBK10" s="82"/>
      <c r="KBL10" s="82"/>
      <c r="KBM10" s="82"/>
      <c r="KBN10" s="82"/>
      <c r="KBO10" s="82"/>
      <c r="KBP10" s="82"/>
      <c r="KBQ10" s="82"/>
      <c r="KBR10" s="82"/>
      <c r="KBS10" s="82"/>
      <c r="KBT10" s="82"/>
      <c r="KBU10" s="82"/>
      <c r="KBV10" s="82"/>
      <c r="KBW10" s="82"/>
      <c r="KBX10" s="82"/>
      <c r="KBY10" s="82"/>
      <c r="KBZ10" s="82"/>
      <c r="KCA10" s="82"/>
      <c r="KCB10" s="82"/>
      <c r="KCC10" s="82"/>
      <c r="KCD10" s="82"/>
      <c r="KCE10" s="82"/>
      <c r="KCF10" s="82"/>
      <c r="KCG10" s="82"/>
      <c r="KCH10" s="82"/>
      <c r="KCI10" s="82"/>
      <c r="KCJ10" s="82"/>
      <c r="KCK10" s="82"/>
      <c r="KCL10" s="82"/>
      <c r="KCM10" s="82"/>
      <c r="KCN10" s="82"/>
      <c r="KCO10" s="82"/>
      <c r="KCP10" s="82"/>
      <c r="KCQ10" s="82"/>
      <c r="KCR10" s="82"/>
      <c r="KCS10" s="82"/>
      <c r="KCT10" s="82"/>
      <c r="KCU10" s="82"/>
      <c r="KCV10" s="82"/>
      <c r="KCW10" s="82"/>
      <c r="KCX10" s="82"/>
      <c r="KCY10" s="82"/>
      <c r="KCZ10" s="82"/>
      <c r="KDA10" s="82"/>
      <c r="KDB10" s="82"/>
      <c r="KDC10" s="82"/>
      <c r="KDD10" s="82"/>
      <c r="KDE10" s="82"/>
      <c r="KDF10" s="82"/>
      <c r="KDG10" s="82"/>
      <c r="KDH10" s="82"/>
      <c r="KDI10" s="82"/>
      <c r="KDJ10" s="82"/>
      <c r="KDK10" s="82"/>
      <c r="KDL10" s="82"/>
      <c r="KDM10" s="82"/>
      <c r="KDN10" s="82"/>
      <c r="KDO10" s="82"/>
      <c r="KDP10" s="82"/>
      <c r="KDQ10" s="82"/>
      <c r="KDR10" s="82"/>
      <c r="KDS10" s="82"/>
      <c r="KDT10" s="82"/>
      <c r="KDU10" s="82"/>
      <c r="KDV10" s="82"/>
      <c r="KDW10" s="82"/>
      <c r="KDX10" s="82"/>
      <c r="KDY10" s="82"/>
      <c r="KDZ10" s="82"/>
      <c r="KEA10" s="82"/>
      <c r="KEB10" s="82"/>
      <c r="KEC10" s="82"/>
      <c r="KED10" s="82"/>
      <c r="KEE10" s="82"/>
      <c r="KEF10" s="82"/>
      <c r="KEG10" s="82"/>
      <c r="KEH10" s="82"/>
      <c r="KEI10" s="82"/>
      <c r="KEJ10" s="82"/>
      <c r="KEK10" s="82"/>
      <c r="KEL10" s="82"/>
      <c r="KEM10" s="82"/>
      <c r="KEN10" s="82"/>
      <c r="KEO10" s="82"/>
      <c r="KEP10" s="82"/>
      <c r="KEQ10" s="82"/>
      <c r="KER10" s="82"/>
      <c r="KES10" s="82"/>
      <c r="KET10" s="82"/>
      <c r="KEU10" s="82"/>
      <c r="KEV10" s="82"/>
      <c r="KEW10" s="82"/>
      <c r="KEX10" s="82"/>
      <c r="KEY10" s="82"/>
      <c r="KEZ10" s="82"/>
      <c r="KFA10" s="82"/>
      <c r="KFB10" s="82"/>
      <c r="KFC10" s="82"/>
      <c r="KFD10" s="82"/>
      <c r="KFE10" s="82"/>
      <c r="KFF10" s="82"/>
      <c r="KFG10" s="82"/>
      <c r="KFH10" s="82"/>
      <c r="KFI10" s="82"/>
      <c r="KFJ10" s="82"/>
      <c r="KFK10" s="82"/>
      <c r="KFL10" s="82"/>
      <c r="KFM10" s="82"/>
      <c r="KFN10" s="82"/>
      <c r="KFO10" s="82"/>
      <c r="KFP10" s="82"/>
      <c r="KFQ10" s="82"/>
      <c r="KFR10" s="82"/>
      <c r="KFS10" s="82"/>
      <c r="KFT10" s="82"/>
      <c r="KFU10" s="82"/>
      <c r="KFV10" s="82"/>
      <c r="KFW10" s="82"/>
      <c r="KFX10" s="82"/>
      <c r="KFY10" s="82"/>
      <c r="KFZ10" s="82"/>
      <c r="KGA10" s="82"/>
      <c r="KGB10" s="82"/>
      <c r="KGC10" s="82"/>
      <c r="KGD10" s="82"/>
      <c r="KGE10" s="82"/>
      <c r="KGF10" s="82"/>
      <c r="KGG10" s="82"/>
      <c r="KGH10" s="82"/>
      <c r="KGI10" s="82"/>
      <c r="KGJ10" s="82"/>
      <c r="KGK10" s="82"/>
      <c r="KGL10" s="82"/>
      <c r="KGM10" s="82"/>
      <c r="KGN10" s="82"/>
      <c r="KGO10" s="82"/>
      <c r="KGP10" s="82"/>
      <c r="KGQ10" s="82"/>
      <c r="KGR10" s="82"/>
      <c r="KGS10" s="82"/>
      <c r="KGT10" s="82"/>
      <c r="KGU10" s="82"/>
      <c r="KGV10" s="82"/>
      <c r="KGW10" s="82"/>
      <c r="KGX10" s="82"/>
      <c r="KGY10" s="82"/>
      <c r="KGZ10" s="82"/>
      <c r="KHA10" s="82"/>
      <c r="KHB10" s="82"/>
      <c r="KHC10" s="82"/>
      <c r="KHD10" s="82"/>
      <c r="KHE10" s="82"/>
      <c r="KHF10" s="82"/>
      <c r="KHG10" s="82"/>
      <c r="KHH10" s="82"/>
      <c r="KHI10" s="82"/>
      <c r="KHJ10" s="82"/>
      <c r="KHK10" s="82"/>
      <c r="KHL10" s="82"/>
      <c r="KHM10" s="82"/>
      <c r="KHN10" s="82"/>
      <c r="KHO10" s="82"/>
      <c r="KHP10" s="82"/>
      <c r="KHQ10" s="82"/>
      <c r="KHR10" s="82"/>
      <c r="KHS10" s="82"/>
      <c r="KHT10" s="82"/>
      <c r="KHU10" s="82"/>
      <c r="KHV10" s="82"/>
      <c r="KHW10" s="82"/>
      <c r="KHX10" s="82"/>
      <c r="KHY10" s="82"/>
      <c r="KHZ10" s="82"/>
      <c r="KIA10" s="82"/>
      <c r="KIB10" s="82"/>
      <c r="KIC10" s="82"/>
      <c r="KID10" s="82"/>
      <c r="KIE10" s="82"/>
      <c r="KIF10" s="82"/>
      <c r="KIG10" s="82"/>
      <c r="KIH10" s="82"/>
      <c r="KII10" s="82"/>
      <c r="KIJ10" s="82"/>
      <c r="KIK10" s="82"/>
      <c r="KIL10" s="82"/>
      <c r="KIM10" s="82"/>
      <c r="KIN10" s="82"/>
      <c r="KIO10" s="82"/>
      <c r="KIP10" s="82"/>
      <c r="KIQ10" s="82"/>
      <c r="KIR10" s="82"/>
      <c r="KIS10" s="82"/>
      <c r="KIT10" s="82"/>
      <c r="KIU10" s="82"/>
      <c r="KIV10" s="82"/>
      <c r="KIW10" s="82"/>
      <c r="KIX10" s="82"/>
      <c r="KIY10" s="82"/>
      <c r="KIZ10" s="82"/>
      <c r="KJA10" s="82"/>
      <c r="KJB10" s="82"/>
      <c r="KJC10" s="82"/>
      <c r="KJD10" s="82"/>
      <c r="KJE10" s="82"/>
      <c r="KJF10" s="82"/>
      <c r="KJG10" s="82"/>
      <c r="KJH10" s="82"/>
      <c r="KJI10" s="82"/>
      <c r="KJJ10" s="82"/>
      <c r="KJK10" s="82"/>
      <c r="KJL10" s="82"/>
      <c r="KJM10" s="82"/>
      <c r="KJN10" s="82"/>
      <c r="KJO10" s="82"/>
      <c r="KJP10" s="82"/>
      <c r="KJQ10" s="82"/>
      <c r="KJR10" s="82"/>
      <c r="KJS10" s="82"/>
      <c r="KJT10" s="82"/>
      <c r="KJU10" s="82"/>
      <c r="KJV10" s="82"/>
      <c r="KJW10" s="82"/>
      <c r="KJX10" s="82"/>
      <c r="KJY10" s="82"/>
      <c r="KJZ10" s="82"/>
      <c r="KKA10" s="82"/>
      <c r="KKB10" s="82"/>
      <c r="KKC10" s="82"/>
      <c r="KKD10" s="82"/>
      <c r="KKE10" s="82"/>
      <c r="KKF10" s="82"/>
      <c r="KKG10" s="82"/>
      <c r="KKH10" s="82"/>
      <c r="KKI10" s="82"/>
      <c r="KKJ10" s="82"/>
      <c r="KKK10" s="82"/>
      <c r="KKL10" s="82"/>
      <c r="KKM10" s="82"/>
      <c r="KKN10" s="82"/>
      <c r="KKO10" s="82"/>
      <c r="KKP10" s="82"/>
      <c r="KKQ10" s="82"/>
      <c r="KKR10" s="82"/>
      <c r="KKS10" s="82"/>
      <c r="KKT10" s="82"/>
      <c r="KKU10" s="82"/>
      <c r="KKV10" s="82"/>
      <c r="KKW10" s="82"/>
      <c r="KKX10" s="82"/>
      <c r="KKY10" s="82"/>
      <c r="KKZ10" s="82"/>
      <c r="KLA10" s="82"/>
      <c r="KLB10" s="82"/>
      <c r="KLC10" s="82"/>
      <c r="KLD10" s="82"/>
      <c r="KLE10" s="82"/>
      <c r="KLF10" s="82"/>
      <c r="KLG10" s="82"/>
      <c r="KLH10" s="82"/>
      <c r="KLI10" s="82"/>
      <c r="KLJ10" s="82"/>
      <c r="KLK10" s="82"/>
      <c r="KLL10" s="82"/>
      <c r="KLM10" s="82"/>
      <c r="KLN10" s="82"/>
      <c r="KLO10" s="82"/>
      <c r="KLP10" s="82"/>
      <c r="KLQ10" s="82"/>
      <c r="KLR10" s="82"/>
      <c r="KLS10" s="82"/>
      <c r="KLT10" s="82"/>
      <c r="KLU10" s="82"/>
      <c r="KLV10" s="82"/>
      <c r="KLW10" s="82"/>
      <c r="KLX10" s="82"/>
      <c r="KLY10" s="82"/>
      <c r="KLZ10" s="82"/>
      <c r="KMA10" s="82"/>
      <c r="KMB10" s="82"/>
      <c r="KMC10" s="82"/>
      <c r="KMD10" s="82"/>
      <c r="KME10" s="82"/>
      <c r="KMF10" s="82"/>
      <c r="KMG10" s="82"/>
      <c r="KMH10" s="82"/>
      <c r="KMI10" s="82"/>
      <c r="KMJ10" s="82"/>
      <c r="KMK10" s="82"/>
      <c r="KML10" s="82"/>
      <c r="KMM10" s="82"/>
      <c r="KMN10" s="82"/>
      <c r="KMO10" s="82"/>
      <c r="KMP10" s="82"/>
      <c r="KMQ10" s="82"/>
      <c r="KMR10" s="82"/>
      <c r="KMS10" s="82"/>
      <c r="KMT10" s="82"/>
      <c r="KMU10" s="82"/>
      <c r="KMV10" s="82"/>
      <c r="KMW10" s="82"/>
      <c r="KMX10" s="82"/>
      <c r="KMY10" s="82"/>
      <c r="KMZ10" s="82"/>
      <c r="KNA10" s="82"/>
      <c r="KNB10" s="82"/>
      <c r="KNC10" s="82"/>
      <c r="KND10" s="82"/>
      <c r="KNE10" s="82"/>
      <c r="KNF10" s="82"/>
      <c r="KNG10" s="82"/>
      <c r="KNH10" s="82"/>
      <c r="KNI10" s="82"/>
      <c r="KNJ10" s="82"/>
      <c r="KNK10" s="82"/>
      <c r="KNL10" s="82"/>
      <c r="KNM10" s="82"/>
      <c r="KNN10" s="82"/>
      <c r="KNO10" s="82"/>
      <c r="KNP10" s="82"/>
      <c r="KNQ10" s="82"/>
      <c r="KNR10" s="82"/>
      <c r="KNS10" s="82"/>
      <c r="KNT10" s="82"/>
      <c r="KNU10" s="82"/>
      <c r="KNV10" s="82"/>
      <c r="KNW10" s="82"/>
      <c r="KNX10" s="82"/>
      <c r="KNY10" s="82"/>
      <c r="KNZ10" s="82"/>
      <c r="KOA10" s="82"/>
      <c r="KOB10" s="82"/>
      <c r="KOC10" s="82"/>
      <c r="KOD10" s="82"/>
      <c r="KOE10" s="82"/>
      <c r="KOF10" s="82"/>
      <c r="KOG10" s="82"/>
      <c r="KOH10" s="82"/>
      <c r="KOI10" s="82"/>
      <c r="KOJ10" s="82"/>
      <c r="KOK10" s="82"/>
      <c r="KOL10" s="82"/>
      <c r="KOM10" s="82"/>
      <c r="KON10" s="82"/>
      <c r="KOO10" s="82"/>
      <c r="KOP10" s="82"/>
      <c r="KOQ10" s="82"/>
      <c r="KOR10" s="82"/>
      <c r="KOS10" s="82"/>
      <c r="KOT10" s="82"/>
      <c r="KOU10" s="82"/>
      <c r="KOV10" s="82"/>
      <c r="KOW10" s="82"/>
      <c r="KOX10" s="82"/>
      <c r="KOY10" s="82"/>
      <c r="KOZ10" s="82"/>
      <c r="KPA10" s="82"/>
      <c r="KPB10" s="82"/>
      <c r="KPC10" s="82"/>
      <c r="KPD10" s="82"/>
      <c r="KPE10" s="82"/>
      <c r="KPF10" s="82"/>
      <c r="KPG10" s="82"/>
      <c r="KPH10" s="82"/>
      <c r="KPI10" s="82"/>
      <c r="KPJ10" s="82"/>
      <c r="KPK10" s="82"/>
      <c r="KPL10" s="82"/>
      <c r="KPM10" s="82"/>
      <c r="KPN10" s="82"/>
      <c r="KPO10" s="82"/>
      <c r="KPP10" s="82"/>
      <c r="KPQ10" s="82"/>
      <c r="KPR10" s="82"/>
      <c r="KPS10" s="82"/>
      <c r="KPT10" s="82"/>
      <c r="KPU10" s="82"/>
      <c r="KPV10" s="82"/>
      <c r="KPW10" s="82"/>
      <c r="KPX10" s="82"/>
      <c r="KPY10" s="82"/>
      <c r="KPZ10" s="82"/>
      <c r="KQA10" s="82"/>
      <c r="KQB10" s="82"/>
      <c r="KQC10" s="82"/>
      <c r="KQD10" s="82"/>
      <c r="KQE10" s="82"/>
      <c r="KQF10" s="82"/>
      <c r="KQG10" s="82"/>
      <c r="KQH10" s="82"/>
      <c r="KQI10" s="82"/>
      <c r="KQJ10" s="82"/>
      <c r="KQK10" s="82"/>
      <c r="KQL10" s="82"/>
      <c r="KQM10" s="82"/>
      <c r="KQN10" s="82"/>
      <c r="KQO10" s="82"/>
      <c r="KQP10" s="82"/>
      <c r="KQQ10" s="82"/>
      <c r="KQR10" s="82"/>
      <c r="KQS10" s="82"/>
      <c r="KQT10" s="82"/>
      <c r="KQU10" s="82"/>
      <c r="KQV10" s="82"/>
      <c r="KQW10" s="82"/>
      <c r="KQX10" s="82"/>
      <c r="KQY10" s="82"/>
      <c r="KQZ10" s="82"/>
      <c r="KRA10" s="82"/>
      <c r="KRB10" s="82"/>
      <c r="KRC10" s="82"/>
      <c r="KRD10" s="82"/>
      <c r="KRE10" s="82"/>
      <c r="KRF10" s="82"/>
      <c r="KRG10" s="82"/>
      <c r="KRH10" s="82"/>
      <c r="KRI10" s="82"/>
      <c r="KRJ10" s="82"/>
      <c r="KRK10" s="82"/>
      <c r="KRL10" s="82"/>
      <c r="KRM10" s="82"/>
      <c r="KRN10" s="82"/>
      <c r="KRO10" s="82"/>
      <c r="KRP10" s="82"/>
      <c r="KRQ10" s="82"/>
      <c r="KRR10" s="82"/>
      <c r="KRS10" s="82"/>
      <c r="KRT10" s="82"/>
      <c r="KRU10" s="82"/>
      <c r="KRV10" s="82"/>
      <c r="KRW10" s="82"/>
      <c r="KRX10" s="82"/>
      <c r="KRY10" s="82"/>
      <c r="KRZ10" s="82"/>
      <c r="KSA10" s="82"/>
      <c r="KSB10" s="82"/>
      <c r="KSC10" s="82"/>
      <c r="KSD10" s="82"/>
      <c r="KSE10" s="82"/>
      <c r="KSF10" s="82"/>
      <c r="KSG10" s="82"/>
      <c r="KSH10" s="82"/>
      <c r="KSI10" s="82"/>
      <c r="KSJ10" s="82"/>
      <c r="KSK10" s="82"/>
      <c r="KSL10" s="82"/>
      <c r="KSM10" s="82"/>
      <c r="KSN10" s="82"/>
      <c r="KSO10" s="82"/>
      <c r="KSP10" s="82"/>
      <c r="KSQ10" s="82"/>
      <c r="KSR10" s="82"/>
      <c r="KSS10" s="82"/>
      <c r="KST10" s="82"/>
      <c r="KSU10" s="82"/>
      <c r="KSV10" s="82"/>
      <c r="KSW10" s="82"/>
      <c r="KSX10" s="82"/>
      <c r="KSY10" s="82"/>
      <c r="KSZ10" s="82"/>
      <c r="KTA10" s="82"/>
      <c r="KTB10" s="82"/>
      <c r="KTC10" s="82"/>
      <c r="KTD10" s="82"/>
      <c r="KTE10" s="82"/>
      <c r="KTF10" s="82"/>
      <c r="KTG10" s="82"/>
      <c r="KTH10" s="82"/>
      <c r="KTI10" s="82"/>
      <c r="KTJ10" s="82"/>
      <c r="KTK10" s="82"/>
      <c r="KTL10" s="82"/>
      <c r="KTM10" s="82"/>
      <c r="KTN10" s="82"/>
      <c r="KTO10" s="82"/>
      <c r="KTP10" s="82"/>
      <c r="KTQ10" s="82"/>
      <c r="KTR10" s="82"/>
      <c r="KTS10" s="82"/>
      <c r="KTT10" s="82"/>
      <c r="KTU10" s="82"/>
      <c r="KTV10" s="82"/>
      <c r="KTW10" s="82"/>
      <c r="KTX10" s="82"/>
      <c r="KTY10" s="82"/>
      <c r="KTZ10" s="82"/>
      <c r="KUA10" s="82"/>
      <c r="KUB10" s="82"/>
      <c r="KUC10" s="82"/>
      <c r="KUD10" s="82"/>
      <c r="KUE10" s="82"/>
      <c r="KUF10" s="82"/>
      <c r="KUG10" s="82"/>
      <c r="KUH10" s="82"/>
      <c r="KUI10" s="82"/>
      <c r="KUJ10" s="82"/>
      <c r="KUK10" s="82"/>
      <c r="KUL10" s="82"/>
      <c r="KUM10" s="82"/>
      <c r="KUN10" s="82"/>
      <c r="KUO10" s="82"/>
      <c r="KUP10" s="82"/>
      <c r="KUQ10" s="82"/>
      <c r="KUR10" s="82"/>
      <c r="KUS10" s="82"/>
      <c r="KUT10" s="82"/>
      <c r="KUU10" s="82"/>
      <c r="KUV10" s="82"/>
      <c r="KUW10" s="82"/>
      <c r="KUX10" s="82"/>
      <c r="KUY10" s="82"/>
      <c r="KUZ10" s="82"/>
      <c r="KVA10" s="82"/>
      <c r="KVB10" s="82"/>
      <c r="KVC10" s="82"/>
      <c r="KVD10" s="82"/>
      <c r="KVE10" s="82"/>
      <c r="KVF10" s="82"/>
      <c r="KVG10" s="82"/>
      <c r="KVH10" s="82"/>
      <c r="KVI10" s="82"/>
      <c r="KVJ10" s="82"/>
      <c r="KVK10" s="82"/>
      <c r="KVL10" s="82"/>
      <c r="KVM10" s="82"/>
      <c r="KVN10" s="82"/>
      <c r="KVO10" s="82"/>
      <c r="KVP10" s="82"/>
      <c r="KVQ10" s="82"/>
      <c r="KVR10" s="82"/>
      <c r="KVS10" s="82"/>
      <c r="KVT10" s="82"/>
      <c r="KVU10" s="82"/>
      <c r="KVV10" s="82"/>
      <c r="KVW10" s="82"/>
      <c r="KVX10" s="82"/>
      <c r="KVY10" s="82"/>
      <c r="KVZ10" s="82"/>
      <c r="KWA10" s="82"/>
      <c r="KWB10" s="82"/>
      <c r="KWC10" s="82"/>
      <c r="KWD10" s="82"/>
      <c r="KWE10" s="82"/>
      <c r="KWF10" s="82"/>
      <c r="KWG10" s="82"/>
      <c r="KWH10" s="82"/>
      <c r="KWI10" s="82"/>
      <c r="KWJ10" s="82"/>
      <c r="KWK10" s="82"/>
      <c r="KWL10" s="82"/>
      <c r="KWM10" s="82"/>
      <c r="KWN10" s="82"/>
      <c r="KWO10" s="82"/>
      <c r="KWP10" s="82"/>
      <c r="KWQ10" s="82"/>
      <c r="KWR10" s="82"/>
      <c r="KWS10" s="82"/>
      <c r="KWT10" s="82"/>
      <c r="KWU10" s="82"/>
      <c r="KWV10" s="82"/>
      <c r="KWW10" s="82"/>
      <c r="KWX10" s="82"/>
      <c r="KWY10" s="82"/>
      <c r="KWZ10" s="82"/>
      <c r="KXA10" s="82"/>
      <c r="KXB10" s="82"/>
      <c r="KXC10" s="82"/>
      <c r="KXD10" s="82"/>
      <c r="KXE10" s="82"/>
      <c r="KXF10" s="82"/>
      <c r="KXG10" s="82"/>
      <c r="KXH10" s="82"/>
      <c r="KXI10" s="82"/>
      <c r="KXJ10" s="82"/>
      <c r="KXK10" s="82"/>
      <c r="KXL10" s="82"/>
      <c r="KXM10" s="82"/>
      <c r="KXN10" s="82"/>
      <c r="KXO10" s="82"/>
      <c r="KXP10" s="82"/>
      <c r="KXQ10" s="82"/>
      <c r="KXR10" s="82"/>
      <c r="KXS10" s="82"/>
      <c r="KXT10" s="82"/>
      <c r="KXU10" s="82"/>
      <c r="KXV10" s="82"/>
      <c r="KXW10" s="82"/>
      <c r="KXX10" s="82"/>
      <c r="KXY10" s="82"/>
      <c r="KXZ10" s="82"/>
      <c r="KYA10" s="82"/>
      <c r="KYB10" s="82"/>
      <c r="KYC10" s="82"/>
      <c r="KYD10" s="82"/>
      <c r="KYE10" s="82"/>
      <c r="KYF10" s="82"/>
      <c r="KYG10" s="82"/>
      <c r="KYH10" s="82"/>
      <c r="KYI10" s="82"/>
      <c r="KYJ10" s="82"/>
      <c r="KYK10" s="82"/>
      <c r="KYL10" s="82"/>
      <c r="KYM10" s="82"/>
      <c r="KYN10" s="82"/>
      <c r="KYO10" s="82"/>
      <c r="KYP10" s="82"/>
      <c r="KYQ10" s="82"/>
      <c r="KYR10" s="82"/>
      <c r="KYS10" s="82"/>
      <c r="KYT10" s="82"/>
      <c r="KYU10" s="82"/>
      <c r="KYV10" s="82"/>
      <c r="KYW10" s="82"/>
      <c r="KYX10" s="82"/>
      <c r="KYY10" s="82"/>
      <c r="KYZ10" s="82"/>
      <c r="KZA10" s="82"/>
      <c r="KZB10" s="82"/>
      <c r="KZC10" s="82"/>
      <c r="KZD10" s="82"/>
      <c r="KZE10" s="82"/>
      <c r="KZF10" s="82"/>
      <c r="KZG10" s="82"/>
      <c r="KZH10" s="82"/>
      <c r="KZI10" s="82"/>
      <c r="KZJ10" s="82"/>
      <c r="KZK10" s="82"/>
      <c r="KZL10" s="82"/>
      <c r="KZM10" s="82"/>
      <c r="KZN10" s="82"/>
      <c r="KZO10" s="82"/>
      <c r="KZP10" s="82"/>
      <c r="KZQ10" s="82"/>
      <c r="KZR10" s="82"/>
      <c r="KZS10" s="82"/>
      <c r="KZT10" s="82"/>
      <c r="KZU10" s="82"/>
      <c r="KZV10" s="82"/>
      <c r="KZW10" s="82"/>
      <c r="KZX10" s="82"/>
      <c r="KZY10" s="82"/>
      <c r="KZZ10" s="82"/>
      <c r="LAA10" s="82"/>
      <c r="LAB10" s="82"/>
      <c r="LAC10" s="82"/>
      <c r="LAD10" s="82"/>
      <c r="LAE10" s="82"/>
      <c r="LAF10" s="82"/>
      <c r="LAG10" s="82"/>
      <c r="LAH10" s="82"/>
      <c r="LAI10" s="82"/>
      <c r="LAJ10" s="82"/>
      <c r="LAK10" s="82"/>
      <c r="LAL10" s="82"/>
      <c r="LAM10" s="82"/>
      <c r="LAN10" s="82"/>
      <c r="LAO10" s="82"/>
      <c r="LAP10" s="82"/>
      <c r="LAQ10" s="82"/>
      <c r="LAR10" s="82"/>
      <c r="LAS10" s="82"/>
      <c r="LAT10" s="82"/>
      <c r="LAU10" s="82"/>
      <c r="LAV10" s="82"/>
      <c r="LAW10" s="82"/>
      <c r="LAX10" s="82"/>
      <c r="LAY10" s="82"/>
      <c r="LAZ10" s="82"/>
      <c r="LBA10" s="82"/>
      <c r="LBB10" s="82"/>
      <c r="LBC10" s="82"/>
      <c r="LBD10" s="82"/>
      <c r="LBE10" s="82"/>
      <c r="LBF10" s="82"/>
      <c r="LBG10" s="82"/>
      <c r="LBH10" s="82"/>
      <c r="LBI10" s="82"/>
      <c r="LBJ10" s="82"/>
      <c r="LBK10" s="82"/>
      <c r="LBL10" s="82"/>
      <c r="LBM10" s="82"/>
      <c r="LBN10" s="82"/>
      <c r="LBO10" s="82"/>
      <c r="LBP10" s="82"/>
      <c r="LBQ10" s="82"/>
      <c r="LBR10" s="82"/>
      <c r="LBS10" s="82"/>
      <c r="LBT10" s="82"/>
      <c r="LBU10" s="82"/>
      <c r="LBV10" s="82"/>
      <c r="LBW10" s="82"/>
      <c r="LBX10" s="82"/>
      <c r="LBY10" s="82"/>
      <c r="LBZ10" s="82"/>
      <c r="LCA10" s="82"/>
      <c r="LCB10" s="82"/>
      <c r="LCC10" s="82"/>
      <c r="LCD10" s="82"/>
      <c r="LCE10" s="82"/>
      <c r="LCF10" s="82"/>
      <c r="LCG10" s="82"/>
      <c r="LCH10" s="82"/>
      <c r="LCI10" s="82"/>
      <c r="LCJ10" s="82"/>
      <c r="LCK10" s="82"/>
      <c r="LCL10" s="82"/>
      <c r="LCM10" s="82"/>
      <c r="LCN10" s="82"/>
      <c r="LCO10" s="82"/>
      <c r="LCP10" s="82"/>
      <c r="LCQ10" s="82"/>
      <c r="LCR10" s="82"/>
      <c r="LCS10" s="82"/>
      <c r="LCT10" s="82"/>
      <c r="LCU10" s="82"/>
      <c r="LCV10" s="82"/>
      <c r="LCW10" s="82"/>
      <c r="LCX10" s="82"/>
      <c r="LCY10" s="82"/>
      <c r="LCZ10" s="82"/>
      <c r="LDA10" s="82"/>
      <c r="LDB10" s="82"/>
      <c r="LDC10" s="82"/>
      <c r="LDD10" s="82"/>
      <c r="LDE10" s="82"/>
      <c r="LDF10" s="82"/>
      <c r="LDG10" s="82"/>
      <c r="LDH10" s="82"/>
      <c r="LDI10" s="82"/>
      <c r="LDJ10" s="82"/>
      <c r="LDK10" s="82"/>
      <c r="LDL10" s="82"/>
      <c r="LDM10" s="82"/>
      <c r="LDN10" s="82"/>
      <c r="LDO10" s="82"/>
      <c r="LDP10" s="82"/>
      <c r="LDQ10" s="82"/>
      <c r="LDR10" s="82"/>
      <c r="LDS10" s="82"/>
      <c r="LDT10" s="82"/>
      <c r="LDU10" s="82"/>
      <c r="LDV10" s="82"/>
      <c r="LDW10" s="82"/>
      <c r="LDX10" s="82"/>
      <c r="LDY10" s="82"/>
      <c r="LDZ10" s="82"/>
      <c r="LEA10" s="82"/>
      <c r="LEB10" s="82"/>
      <c r="LEC10" s="82"/>
      <c r="LED10" s="82"/>
      <c r="LEE10" s="82"/>
      <c r="LEF10" s="82"/>
      <c r="LEG10" s="82"/>
      <c r="LEH10" s="82"/>
      <c r="LEI10" s="82"/>
      <c r="LEJ10" s="82"/>
      <c r="LEK10" s="82"/>
      <c r="LEL10" s="82"/>
      <c r="LEM10" s="82"/>
      <c r="LEN10" s="82"/>
      <c r="LEO10" s="82"/>
      <c r="LEP10" s="82"/>
      <c r="LEQ10" s="82"/>
      <c r="LER10" s="82"/>
      <c r="LES10" s="82"/>
      <c r="LET10" s="82"/>
      <c r="LEU10" s="82"/>
      <c r="LEV10" s="82"/>
      <c r="LEW10" s="82"/>
      <c r="LEX10" s="82"/>
      <c r="LEY10" s="82"/>
      <c r="LEZ10" s="82"/>
      <c r="LFA10" s="82"/>
      <c r="LFB10" s="82"/>
      <c r="LFC10" s="82"/>
      <c r="LFD10" s="82"/>
      <c r="LFE10" s="82"/>
      <c r="LFF10" s="82"/>
      <c r="LFG10" s="82"/>
      <c r="LFH10" s="82"/>
      <c r="LFI10" s="82"/>
      <c r="LFJ10" s="82"/>
      <c r="LFK10" s="82"/>
      <c r="LFL10" s="82"/>
      <c r="LFM10" s="82"/>
      <c r="LFN10" s="82"/>
      <c r="LFO10" s="82"/>
      <c r="LFP10" s="82"/>
      <c r="LFQ10" s="82"/>
      <c r="LFR10" s="82"/>
      <c r="LFS10" s="82"/>
      <c r="LFT10" s="82"/>
      <c r="LFU10" s="82"/>
      <c r="LFV10" s="82"/>
      <c r="LFW10" s="82"/>
      <c r="LFX10" s="82"/>
      <c r="LFY10" s="82"/>
      <c r="LFZ10" s="82"/>
      <c r="LGA10" s="82"/>
      <c r="LGB10" s="82"/>
      <c r="LGC10" s="82"/>
      <c r="LGD10" s="82"/>
      <c r="LGE10" s="82"/>
      <c r="LGF10" s="82"/>
      <c r="LGG10" s="82"/>
      <c r="LGH10" s="82"/>
      <c r="LGI10" s="82"/>
      <c r="LGJ10" s="82"/>
      <c r="LGK10" s="82"/>
      <c r="LGL10" s="82"/>
      <c r="LGM10" s="82"/>
      <c r="LGN10" s="82"/>
      <c r="LGO10" s="82"/>
      <c r="LGP10" s="82"/>
      <c r="LGQ10" s="82"/>
      <c r="LGR10" s="82"/>
      <c r="LGS10" s="82"/>
      <c r="LGT10" s="82"/>
      <c r="LGU10" s="82"/>
      <c r="LGV10" s="82"/>
      <c r="LGW10" s="82"/>
      <c r="LGX10" s="82"/>
      <c r="LGY10" s="82"/>
      <c r="LGZ10" s="82"/>
      <c r="LHA10" s="82"/>
      <c r="LHB10" s="82"/>
      <c r="LHC10" s="82"/>
      <c r="LHD10" s="82"/>
      <c r="LHE10" s="82"/>
      <c r="LHF10" s="82"/>
      <c r="LHG10" s="82"/>
      <c r="LHH10" s="82"/>
      <c r="LHI10" s="82"/>
      <c r="LHJ10" s="82"/>
      <c r="LHK10" s="82"/>
      <c r="LHL10" s="82"/>
      <c r="LHM10" s="82"/>
      <c r="LHN10" s="82"/>
      <c r="LHO10" s="82"/>
      <c r="LHP10" s="82"/>
      <c r="LHQ10" s="82"/>
      <c r="LHR10" s="82"/>
      <c r="LHS10" s="82"/>
      <c r="LHT10" s="82"/>
      <c r="LHU10" s="82"/>
      <c r="LHV10" s="82"/>
      <c r="LHW10" s="82"/>
      <c r="LHX10" s="82"/>
      <c r="LHY10" s="82"/>
      <c r="LHZ10" s="82"/>
      <c r="LIA10" s="82"/>
      <c r="LIB10" s="82"/>
      <c r="LIC10" s="82"/>
      <c r="LID10" s="82"/>
      <c r="LIE10" s="82"/>
      <c r="LIF10" s="82"/>
      <c r="LIG10" s="82"/>
      <c r="LIH10" s="82"/>
      <c r="LII10" s="82"/>
      <c r="LIJ10" s="82"/>
      <c r="LIK10" s="82"/>
      <c r="LIL10" s="82"/>
      <c r="LIM10" s="82"/>
      <c r="LIN10" s="82"/>
      <c r="LIO10" s="82"/>
      <c r="LIP10" s="82"/>
      <c r="LIQ10" s="82"/>
      <c r="LIR10" s="82"/>
      <c r="LIS10" s="82"/>
      <c r="LIT10" s="82"/>
      <c r="LIU10" s="82"/>
      <c r="LIV10" s="82"/>
      <c r="LIW10" s="82"/>
      <c r="LIX10" s="82"/>
      <c r="LIY10" s="82"/>
      <c r="LIZ10" s="82"/>
      <c r="LJA10" s="82"/>
      <c r="LJB10" s="82"/>
      <c r="LJC10" s="82"/>
      <c r="LJD10" s="82"/>
      <c r="LJE10" s="82"/>
      <c r="LJF10" s="82"/>
      <c r="LJG10" s="82"/>
      <c r="LJH10" s="82"/>
      <c r="LJI10" s="82"/>
      <c r="LJJ10" s="82"/>
      <c r="LJK10" s="82"/>
      <c r="LJL10" s="82"/>
      <c r="LJM10" s="82"/>
      <c r="LJN10" s="82"/>
      <c r="LJO10" s="82"/>
      <c r="LJP10" s="82"/>
      <c r="LJQ10" s="82"/>
      <c r="LJR10" s="82"/>
      <c r="LJS10" s="82"/>
      <c r="LJT10" s="82"/>
      <c r="LJU10" s="82"/>
      <c r="LJV10" s="82"/>
      <c r="LJW10" s="82"/>
      <c r="LJX10" s="82"/>
      <c r="LJY10" s="82"/>
      <c r="LJZ10" s="82"/>
      <c r="LKA10" s="82"/>
      <c r="LKB10" s="82"/>
      <c r="LKC10" s="82"/>
      <c r="LKD10" s="82"/>
      <c r="LKE10" s="82"/>
      <c r="LKF10" s="82"/>
      <c r="LKG10" s="82"/>
      <c r="LKH10" s="82"/>
      <c r="LKI10" s="82"/>
      <c r="LKJ10" s="82"/>
      <c r="LKK10" s="82"/>
      <c r="LKL10" s="82"/>
      <c r="LKM10" s="82"/>
      <c r="LKN10" s="82"/>
      <c r="LKO10" s="82"/>
      <c r="LKP10" s="82"/>
      <c r="LKQ10" s="82"/>
      <c r="LKR10" s="82"/>
      <c r="LKS10" s="82"/>
      <c r="LKT10" s="82"/>
      <c r="LKU10" s="82"/>
      <c r="LKV10" s="82"/>
      <c r="LKW10" s="82"/>
      <c r="LKX10" s="82"/>
      <c r="LKY10" s="82"/>
      <c r="LKZ10" s="82"/>
      <c r="LLA10" s="82"/>
      <c r="LLB10" s="82"/>
      <c r="LLC10" s="82"/>
      <c r="LLD10" s="82"/>
      <c r="LLE10" s="82"/>
      <c r="LLF10" s="82"/>
      <c r="LLG10" s="82"/>
      <c r="LLH10" s="82"/>
      <c r="LLI10" s="82"/>
      <c r="LLJ10" s="82"/>
      <c r="LLK10" s="82"/>
      <c r="LLL10" s="82"/>
      <c r="LLM10" s="82"/>
      <c r="LLN10" s="82"/>
      <c r="LLO10" s="82"/>
      <c r="LLP10" s="82"/>
      <c r="LLQ10" s="82"/>
      <c r="LLR10" s="82"/>
      <c r="LLS10" s="82"/>
      <c r="LLT10" s="82"/>
      <c r="LLU10" s="82"/>
      <c r="LLV10" s="82"/>
      <c r="LLW10" s="82"/>
      <c r="LLX10" s="82"/>
      <c r="LLY10" s="82"/>
      <c r="LLZ10" s="82"/>
      <c r="LMA10" s="82"/>
      <c r="LMB10" s="82"/>
      <c r="LMC10" s="82"/>
      <c r="LMD10" s="82"/>
      <c r="LME10" s="82"/>
      <c r="LMF10" s="82"/>
      <c r="LMG10" s="82"/>
      <c r="LMH10" s="82"/>
      <c r="LMI10" s="82"/>
      <c r="LMJ10" s="82"/>
      <c r="LMK10" s="82"/>
      <c r="LML10" s="82"/>
      <c r="LMM10" s="82"/>
      <c r="LMN10" s="82"/>
      <c r="LMO10" s="82"/>
      <c r="LMP10" s="82"/>
      <c r="LMQ10" s="82"/>
      <c r="LMR10" s="82"/>
      <c r="LMS10" s="82"/>
      <c r="LMT10" s="82"/>
      <c r="LMU10" s="82"/>
      <c r="LMV10" s="82"/>
      <c r="LMW10" s="82"/>
      <c r="LMX10" s="82"/>
      <c r="LMY10" s="82"/>
      <c r="LMZ10" s="82"/>
      <c r="LNA10" s="82"/>
      <c r="LNB10" s="82"/>
      <c r="LNC10" s="82"/>
      <c r="LND10" s="82"/>
      <c r="LNE10" s="82"/>
      <c r="LNF10" s="82"/>
      <c r="LNG10" s="82"/>
      <c r="LNH10" s="82"/>
      <c r="LNI10" s="82"/>
      <c r="LNJ10" s="82"/>
      <c r="LNK10" s="82"/>
      <c r="LNL10" s="82"/>
      <c r="LNM10" s="82"/>
      <c r="LNN10" s="82"/>
      <c r="LNO10" s="82"/>
      <c r="LNP10" s="82"/>
      <c r="LNQ10" s="82"/>
      <c r="LNR10" s="82"/>
      <c r="LNS10" s="82"/>
      <c r="LNT10" s="82"/>
      <c r="LNU10" s="82"/>
      <c r="LNV10" s="82"/>
      <c r="LNW10" s="82"/>
      <c r="LNX10" s="82"/>
      <c r="LNY10" s="82"/>
      <c r="LNZ10" s="82"/>
      <c r="LOA10" s="82"/>
      <c r="LOB10" s="82"/>
      <c r="LOC10" s="82"/>
      <c r="LOD10" s="82"/>
      <c r="LOE10" s="82"/>
      <c r="LOF10" s="82"/>
      <c r="LOG10" s="82"/>
      <c r="LOH10" s="82"/>
      <c r="LOI10" s="82"/>
      <c r="LOJ10" s="82"/>
      <c r="LOK10" s="82"/>
      <c r="LOL10" s="82"/>
      <c r="LOM10" s="82"/>
      <c r="LON10" s="82"/>
      <c r="LOO10" s="82"/>
      <c r="LOP10" s="82"/>
      <c r="LOQ10" s="82"/>
      <c r="LOR10" s="82"/>
      <c r="LOS10" s="82"/>
      <c r="LOT10" s="82"/>
      <c r="LOU10" s="82"/>
      <c r="LOV10" s="82"/>
      <c r="LOW10" s="82"/>
      <c r="LOX10" s="82"/>
      <c r="LOY10" s="82"/>
      <c r="LOZ10" s="82"/>
      <c r="LPA10" s="82"/>
      <c r="LPB10" s="82"/>
      <c r="LPC10" s="82"/>
      <c r="LPD10" s="82"/>
      <c r="LPE10" s="82"/>
      <c r="LPF10" s="82"/>
      <c r="LPG10" s="82"/>
      <c r="LPH10" s="82"/>
      <c r="LPI10" s="82"/>
      <c r="LPJ10" s="82"/>
      <c r="LPK10" s="82"/>
      <c r="LPL10" s="82"/>
      <c r="LPM10" s="82"/>
      <c r="LPN10" s="82"/>
      <c r="LPO10" s="82"/>
      <c r="LPP10" s="82"/>
      <c r="LPQ10" s="82"/>
      <c r="LPR10" s="82"/>
      <c r="LPS10" s="82"/>
      <c r="LPT10" s="82"/>
      <c r="LPU10" s="82"/>
      <c r="LPV10" s="82"/>
      <c r="LPW10" s="82"/>
      <c r="LPX10" s="82"/>
      <c r="LPY10" s="82"/>
      <c r="LPZ10" s="82"/>
      <c r="LQA10" s="82"/>
      <c r="LQB10" s="82"/>
      <c r="LQC10" s="82"/>
      <c r="LQD10" s="82"/>
      <c r="LQE10" s="82"/>
      <c r="LQF10" s="82"/>
      <c r="LQG10" s="82"/>
      <c r="LQH10" s="82"/>
      <c r="LQI10" s="82"/>
      <c r="LQJ10" s="82"/>
      <c r="LQK10" s="82"/>
      <c r="LQL10" s="82"/>
      <c r="LQM10" s="82"/>
      <c r="LQN10" s="82"/>
      <c r="LQO10" s="82"/>
      <c r="LQP10" s="82"/>
      <c r="LQQ10" s="82"/>
      <c r="LQR10" s="82"/>
      <c r="LQS10" s="82"/>
      <c r="LQT10" s="82"/>
      <c r="LQU10" s="82"/>
      <c r="LQV10" s="82"/>
      <c r="LQW10" s="82"/>
      <c r="LQX10" s="82"/>
      <c r="LQY10" s="82"/>
      <c r="LQZ10" s="82"/>
      <c r="LRA10" s="82"/>
      <c r="LRB10" s="82"/>
      <c r="LRC10" s="82"/>
      <c r="LRD10" s="82"/>
      <c r="LRE10" s="82"/>
      <c r="LRF10" s="82"/>
      <c r="LRG10" s="82"/>
      <c r="LRH10" s="82"/>
      <c r="LRI10" s="82"/>
      <c r="LRJ10" s="82"/>
      <c r="LRK10" s="82"/>
      <c r="LRL10" s="82"/>
      <c r="LRM10" s="82"/>
      <c r="LRN10" s="82"/>
      <c r="LRO10" s="82"/>
      <c r="LRP10" s="82"/>
      <c r="LRQ10" s="82"/>
      <c r="LRR10" s="82"/>
      <c r="LRS10" s="82"/>
      <c r="LRT10" s="82"/>
      <c r="LRU10" s="82"/>
      <c r="LRV10" s="82"/>
      <c r="LRW10" s="82"/>
      <c r="LRX10" s="82"/>
      <c r="LRY10" s="82"/>
      <c r="LRZ10" s="82"/>
      <c r="LSA10" s="82"/>
      <c r="LSB10" s="82"/>
      <c r="LSC10" s="82"/>
      <c r="LSD10" s="82"/>
      <c r="LSE10" s="82"/>
      <c r="LSF10" s="82"/>
      <c r="LSG10" s="82"/>
      <c r="LSH10" s="82"/>
      <c r="LSI10" s="82"/>
      <c r="LSJ10" s="82"/>
      <c r="LSK10" s="82"/>
      <c r="LSL10" s="82"/>
      <c r="LSM10" s="82"/>
      <c r="LSN10" s="82"/>
      <c r="LSO10" s="82"/>
      <c r="LSP10" s="82"/>
      <c r="LSQ10" s="82"/>
      <c r="LSR10" s="82"/>
      <c r="LSS10" s="82"/>
      <c r="LST10" s="82"/>
      <c r="LSU10" s="82"/>
      <c r="LSV10" s="82"/>
      <c r="LSW10" s="82"/>
      <c r="LSX10" s="82"/>
      <c r="LSY10" s="82"/>
      <c r="LSZ10" s="82"/>
      <c r="LTA10" s="82"/>
      <c r="LTB10" s="82"/>
      <c r="LTC10" s="82"/>
      <c r="LTD10" s="82"/>
      <c r="LTE10" s="82"/>
      <c r="LTF10" s="82"/>
      <c r="LTG10" s="82"/>
      <c r="LTH10" s="82"/>
      <c r="LTI10" s="82"/>
      <c r="LTJ10" s="82"/>
      <c r="LTK10" s="82"/>
      <c r="LTL10" s="82"/>
      <c r="LTM10" s="82"/>
      <c r="LTN10" s="82"/>
      <c r="LTO10" s="82"/>
      <c r="LTP10" s="82"/>
      <c r="LTQ10" s="82"/>
      <c r="LTR10" s="82"/>
      <c r="LTS10" s="82"/>
      <c r="LTT10" s="82"/>
      <c r="LTU10" s="82"/>
      <c r="LTV10" s="82"/>
      <c r="LTW10" s="82"/>
      <c r="LTX10" s="82"/>
      <c r="LTY10" s="82"/>
      <c r="LTZ10" s="82"/>
      <c r="LUA10" s="82"/>
      <c r="LUB10" s="82"/>
      <c r="LUC10" s="82"/>
      <c r="LUD10" s="82"/>
      <c r="LUE10" s="82"/>
      <c r="LUF10" s="82"/>
      <c r="LUG10" s="82"/>
      <c r="LUH10" s="82"/>
      <c r="LUI10" s="82"/>
      <c r="LUJ10" s="82"/>
      <c r="LUK10" s="82"/>
      <c r="LUL10" s="82"/>
      <c r="LUM10" s="82"/>
      <c r="LUN10" s="82"/>
      <c r="LUO10" s="82"/>
      <c r="LUP10" s="82"/>
      <c r="LUQ10" s="82"/>
      <c r="LUR10" s="82"/>
      <c r="LUS10" s="82"/>
      <c r="LUT10" s="82"/>
      <c r="LUU10" s="82"/>
      <c r="LUV10" s="82"/>
      <c r="LUW10" s="82"/>
      <c r="LUX10" s="82"/>
      <c r="LUY10" s="82"/>
      <c r="LUZ10" s="82"/>
      <c r="LVA10" s="82"/>
      <c r="LVB10" s="82"/>
      <c r="LVC10" s="82"/>
      <c r="LVD10" s="82"/>
      <c r="LVE10" s="82"/>
      <c r="LVF10" s="82"/>
      <c r="LVG10" s="82"/>
      <c r="LVH10" s="82"/>
      <c r="LVI10" s="82"/>
      <c r="LVJ10" s="82"/>
      <c r="LVK10" s="82"/>
      <c r="LVL10" s="82"/>
      <c r="LVM10" s="82"/>
      <c r="LVN10" s="82"/>
      <c r="LVO10" s="82"/>
      <c r="LVP10" s="82"/>
      <c r="LVQ10" s="82"/>
      <c r="LVR10" s="82"/>
      <c r="LVS10" s="82"/>
      <c r="LVT10" s="82"/>
      <c r="LVU10" s="82"/>
      <c r="LVV10" s="82"/>
      <c r="LVW10" s="82"/>
      <c r="LVX10" s="82"/>
      <c r="LVY10" s="82"/>
      <c r="LVZ10" s="82"/>
      <c r="LWA10" s="82"/>
      <c r="LWB10" s="82"/>
      <c r="LWC10" s="82"/>
      <c r="LWD10" s="82"/>
      <c r="LWE10" s="82"/>
      <c r="LWF10" s="82"/>
      <c r="LWG10" s="82"/>
      <c r="LWH10" s="82"/>
      <c r="LWI10" s="82"/>
      <c r="LWJ10" s="82"/>
      <c r="LWK10" s="82"/>
      <c r="LWL10" s="82"/>
      <c r="LWM10" s="82"/>
      <c r="LWN10" s="82"/>
      <c r="LWO10" s="82"/>
      <c r="LWP10" s="82"/>
      <c r="LWQ10" s="82"/>
      <c r="LWR10" s="82"/>
      <c r="LWS10" s="82"/>
      <c r="LWT10" s="82"/>
      <c r="LWU10" s="82"/>
      <c r="LWV10" s="82"/>
      <c r="LWW10" s="82"/>
      <c r="LWX10" s="82"/>
      <c r="LWY10" s="82"/>
      <c r="LWZ10" s="82"/>
      <c r="LXA10" s="82"/>
      <c r="LXB10" s="82"/>
      <c r="LXC10" s="82"/>
      <c r="LXD10" s="82"/>
      <c r="LXE10" s="82"/>
      <c r="LXF10" s="82"/>
      <c r="LXG10" s="82"/>
      <c r="LXH10" s="82"/>
      <c r="LXI10" s="82"/>
      <c r="LXJ10" s="82"/>
      <c r="LXK10" s="82"/>
      <c r="LXL10" s="82"/>
      <c r="LXM10" s="82"/>
      <c r="LXN10" s="82"/>
      <c r="LXO10" s="82"/>
      <c r="LXP10" s="82"/>
      <c r="LXQ10" s="82"/>
      <c r="LXR10" s="82"/>
      <c r="LXS10" s="82"/>
      <c r="LXT10" s="82"/>
      <c r="LXU10" s="82"/>
      <c r="LXV10" s="82"/>
      <c r="LXW10" s="82"/>
      <c r="LXX10" s="82"/>
      <c r="LXY10" s="82"/>
      <c r="LXZ10" s="82"/>
      <c r="LYA10" s="82"/>
      <c r="LYB10" s="82"/>
      <c r="LYC10" s="82"/>
      <c r="LYD10" s="82"/>
      <c r="LYE10" s="82"/>
      <c r="LYF10" s="82"/>
      <c r="LYG10" s="82"/>
      <c r="LYH10" s="82"/>
      <c r="LYI10" s="82"/>
      <c r="LYJ10" s="82"/>
      <c r="LYK10" s="82"/>
      <c r="LYL10" s="82"/>
      <c r="LYM10" s="82"/>
      <c r="LYN10" s="82"/>
      <c r="LYO10" s="82"/>
      <c r="LYP10" s="82"/>
      <c r="LYQ10" s="82"/>
      <c r="LYR10" s="82"/>
      <c r="LYS10" s="82"/>
      <c r="LYT10" s="82"/>
      <c r="LYU10" s="82"/>
      <c r="LYV10" s="82"/>
      <c r="LYW10" s="82"/>
      <c r="LYX10" s="82"/>
      <c r="LYY10" s="82"/>
      <c r="LYZ10" s="82"/>
      <c r="LZA10" s="82"/>
      <c r="LZB10" s="82"/>
      <c r="LZC10" s="82"/>
      <c r="LZD10" s="82"/>
      <c r="LZE10" s="82"/>
      <c r="LZF10" s="82"/>
      <c r="LZG10" s="82"/>
      <c r="LZH10" s="82"/>
      <c r="LZI10" s="82"/>
      <c r="LZJ10" s="82"/>
      <c r="LZK10" s="82"/>
      <c r="LZL10" s="82"/>
      <c r="LZM10" s="82"/>
      <c r="LZN10" s="82"/>
      <c r="LZO10" s="82"/>
      <c r="LZP10" s="82"/>
      <c r="LZQ10" s="82"/>
      <c r="LZR10" s="82"/>
      <c r="LZS10" s="82"/>
      <c r="LZT10" s="82"/>
      <c r="LZU10" s="82"/>
      <c r="LZV10" s="82"/>
      <c r="LZW10" s="82"/>
      <c r="LZX10" s="82"/>
      <c r="LZY10" s="82"/>
      <c r="LZZ10" s="82"/>
      <c r="MAA10" s="82"/>
      <c r="MAB10" s="82"/>
      <c r="MAC10" s="82"/>
      <c r="MAD10" s="82"/>
      <c r="MAE10" s="82"/>
      <c r="MAF10" s="82"/>
      <c r="MAG10" s="82"/>
      <c r="MAH10" s="82"/>
      <c r="MAI10" s="82"/>
      <c r="MAJ10" s="82"/>
      <c r="MAK10" s="82"/>
      <c r="MAL10" s="82"/>
      <c r="MAM10" s="82"/>
      <c r="MAN10" s="82"/>
      <c r="MAO10" s="82"/>
      <c r="MAP10" s="82"/>
      <c r="MAQ10" s="82"/>
      <c r="MAR10" s="82"/>
      <c r="MAS10" s="82"/>
      <c r="MAT10" s="82"/>
      <c r="MAU10" s="82"/>
      <c r="MAV10" s="82"/>
      <c r="MAW10" s="82"/>
      <c r="MAX10" s="82"/>
      <c r="MAY10" s="82"/>
      <c r="MAZ10" s="82"/>
      <c r="MBA10" s="82"/>
      <c r="MBB10" s="82"/>
      <c r="MBC10" s="82"/>
      <c r="MBD10" s="82"/>
      <c r="MBE10" s="82"/>
      <c r="MBF10" s="82"/>
      <c r="MBG10" s="82"/>
      <c r="MBH10" s="82"/>
      <c r="MBI10" s="82"/>
      <c r="MBJ10" s="82"/>
      <c r="MBK10" s="82"/>
      <c r="MBL10" s="82"/>
      <c r="MBM10" s="82"/>
      <c r="MBN10" s="82"/>
      <c r="MBO10" s="82"/>
      <c r="MBP10" s="82"/>
      <c r="MBQ10" s="82"/>
      <c r="MBR10" s="82"/>
      <c r="MBS10" s="82"/>
      <c r="MBT10" s="82"/>
      <c r="MBU10" s="82"/>
      <c r="MBV10" s="82"/>
      <c r="MBW10" s="82"/>
      <c r="MBX10" s="82"/>
      <c r="MBY10" s="82"/>
      <c r="MBZ10" s="82"/>
      <c r="MCA10" s="82"/>
      <c r="MCB10" s="82"/>
      <c r="MCC10" s="82"/>
      <c r="MCD10" s="82"/>
      <c r="MCE10" s="82"/>
      <c r="MCF10" s="82"/>
      <c r="MCG10" s="82"/>
      <c r="MCH10" s="82"/>
      <c r="MCI10" s="82"/>
      <c r="MCJ10" s="82"/>
      <c r="MCK10" s="82"/>
      <c r="MCL10" s="82"/>
      <c r="MCM10" s="82"/>
      <c r="MCN10" s="82"/>
      <c r="MCO10" s="82"/>
      <c r="MCP10" s="82"/>
      <c r="MCQ10" s="82"/>
      <c r="MCR10" s="82"/>
      <c r="MCS10" s="82"/>
      <c r="MCT10" s="82"/>
      <c r="MCU10" s="82"/>
      <c r="MCV10" s="82"/>
      <c r="MCW10" s="82"/>
      <c r="MCX10" s="82"/>
      <c r="MCY10" s="82"/>
      <c r="MCZ10" s="82"/>
      <c r="MDA10" s="82"/>
      <c r="MDB10" s="82"/>
      <c r="MDC10" s="82"/>
      <c r="MDD10" s="82"/>
      <c r="MDE10" s="82"/>
      <c r="MDF10" s="82"/>
      <c r="MDG10" s="82"/>
      <c r="MDH10" s="82"/>
      <c r="MDI10" s="82"/>
      <c r="MDJ10" s="82"/>
      <c r="MDK10" s="82"/>
      <c r="MDL10" s="82"/>
      <c r="MDM10" s="82"/>
      <c r="MDN10" s="82"/>
      <c r="MDO10" s="82"/>
      <c r="MDP10" s="82"/>
      <c r="MDQ10" s="82"/>
      <c r="MDR10" s="82"/>
      <c r="MDS10" s="82"/>
      <c r="MDT10" s="82"/>
      <c r="MDU10" s="82"/>
      <c r="MDV10" s="82"/>
      <c r="MDW10" s="82"/>
      <c r="MDX10" s="82"/>
      <c r="MDY10" s="82"/>
      <c r="MDZ10" s="82"/>
      <c r="MEA10" s="82"/>
      <c r="MEB10" s="82"/>
      <c r="MEC10" s="82"/>
      <c r="MED10" s="82"/>
      <c r="MEE10" s="82"/>
      <c r="MEF10" s="82"/>
      <c r="MEG10" s="82"/>
      <c r="MEH10" s="82"/>
      <c r="MEI10" s="82"/>
      <c r="MEJ10" s="82"/>
      <c r="MEK10" s="82"/>
      <c r="MEL10" s="82"/>
      <c r="MEM10" s="82"/>
      <c r="MEN10" s="82"/>
      <c r="MEO10" s="82"/>
      <c r="MEP10" s="82"/>
      <c r="MEQ10" s="82"/>
      <c r="MER10" s="82"/>
      <c r="MES10" s="82"/>
      <c r="MET10" s="82"/>
      <c r="MEU10" s="82"/>
      <c r="MEV10" s="82"/>
      <c r="MEW10" s="82"/>
      <c r="MEX10" s="82"/>
      <c r="MEY10" s="82"/>
      <c r="MEZ10" s="82"/>
      <c r="MFA10" s="82"/>
      <c r="MFB10" s="82"/>
      <c r="MFC10" s="82"/>
      <c r="MFD10" s="82"/>
      <c r="MFE10" s="82"/>
      <c r="MFF10" s="82"/>
      <c r="MFG10" s="82"/>
      <c r="MFH10" s="82"/>
      <c r="MFI10" s="82"/>
      <c r="MFJ10" s="82"/>
      <c r="MFK10" s="82"/>
      <c r="MFL10" s="82"/>
      <c r="MFM10" s="82"/>
      <c r="MFN10" s="82"/>
      <c r="MFO10" s="82"/>
      <c r="MFP10" s="82"/>
      <c r="MFQ10" s="82"/>
      <c r="MFR10" s="82"/>
      <c r="MFS10" s="82"/>
      <c r="MFT10" s="82"/>
      <c r="MFU10" s="82"/>
      <c r="MFV10" s="82"/>
      <c r="MFW10" s="82"/>
      <c r="MFX10" s="82"/>
      <c r="MFY10" s="82"/>
      <c r="MFZ10" s="82"/>
      <c r="MGA10" s="82"/>
      <c r="MGB10" s="82"/>
      <c r="MGC10" s="82"/>
      <c r="MGD10" s="82"/>
      <c r="MGE10" s="82"/>
      <c r="MGF10" s="82"/>
      <c r="MGG10" s="82"/>
      <c r="MGH10" s="82"/>
      <c r="MGI10" s="82"/>
      <c r="MGJ10" s="82"/>
      <c r="MGK10" s="82"/>
      <c r="MGL10" s="82"/>
      <c r="MGM10" s="82"/>
      <c r="MGN10" s="82"/>
      <c r="MGO10" s="82"/>
      <c r="MGP10" s="82"/>
      <c r="MGQ10" s="82"/>
      <c r="MGR10" s="82"/>
      <c r="MGS10" s="82"/>
      <c r="MGT10" s="82"/>
      <c r="MGU10" s="82"/>
      <c r="MGV10" s="82"/>
      <c r="MGW10" s="82"/>
      <c r="MGX10" s="82"/>
      <c r="MGY10" s="82"/>
      <c r="MGZ10" s="82"/>
      <c r="MHA10" s="82"/>
      <c r="MHB10" s="82"/>
      <c r="MHC10" s="82"/>
      <c r="MHD10" s="82"/>
      <c r="MHE10" s="82"/>
      <c r="MHF10" s="82"/>
      <c r="MHG10" s="82"/>
      <c r="MHH10" s="82"/>
      <c r="MHI10" s="82"/>
      <c r="MHJ10" s="82"/>
      <c r="MHK10" s="82"/>
      <c r="MHL10" s="82"/>
      <c r="MHM10" s="82"/>
      <c r="MHN10" s="82"/>
      <c r="MHO10" s="82"/>
      <c r="MHP10" s="82"/>
      <c r="MHQ10" s="82"/>
      <c r="MHR10" s="82"/>
      <c r="MHS10" s="82"/>
      <c r="MHT10" s="82"/>
      <c r="MHU10" s="82"/>
      <c r="MHV10" s="82"/>
      <c r="MHW10" s="82"/>
      <c r="MHX10" s="82"/>
      <c r="MHY10" s="82"/>
      <c r="MHZ10" s="82"/>
      <c r="MIA10" s="82"/>
      <c r="MIB10" s="82"/>
      <c r="MIC10" s="82"/>
      <c r="MID10" s="82"/>
      <c r="MIE10" s="82"/>
      <c r="MIF10" s="82"/>
      <c r="MIG10" s="82"/>
      <c r="MIH10" s="82"/>
      <c r="MII10" s="82"/>
      <c r="MIJ10" s="82"/>
      <c r="MIK10" s="82"/>
      <c r="MIL10" s="82"/>
      <c r="MIM10" s="82"/>
      <c r="MIN10" s="82"/>
      <c r="MIO10" s="82"/>
      <c r="MIP10" s="82"/>
      <c r="MIQ10" s="82"/>
      <c r="MIR10" s="82"/>
      <c r="MIS10" s="82"/>
      <c r="MIT10" s="82"/>
      <c r="MIU10" s="82"/>
      <c r="MIV10" s="82"/>
      <c r="MIW10" s="82"/>
      <c r="MIX10" s="82"/>
      <c r="MIY10" s="82"/>
      <c r="MIZ10" s="82"/>
      <c r="MJA10" s="82"/>
      <c r="MJB10" s="82"/>
      <c r="MJC10" s="82"/>
      <c r="MJD10" s="82"/>
      <c r="MJE10" s="82"/>
      <c r="MJF10" s="82"/>
      <c r="MJG10" s="82"/>
      <c r="MJH10" s="82"/>
      <c r="MJI10" s="82"/>
      <c r="MJJ10" s="82"/>
      <c r="MJK10" s="82"/>
      <c r="MJL10" s="82"/>
      <c r="MJM10" s="82"/>
      <c r="MJN10" s="82"/>
      <c r="MJO10" s="82"/>
      <c r="MJP10" s="82"/>
      <c r="MJQ10" s="82"/>
      <c r="MJR10" s="82"/>
      <c r="MJS10" s="82"/>
      <c r="MJT10" s="82"/>
      <c r="MJU10" s="82"/>
      <c r="MJV10" s="82"/>
      <c r="MJW10" s="82"/>
      <c r="MJX10" s="82"/>
      <c r="MJY10" s="82"/>
      <c r="MJZ10" s="82"/>
      <c r="MKA10" s="82"/>
      <c r="MKB10" s="82"/>
      <c r="MKC10" s="82"/>
      <c r="MKD10" s="82"/>
      <c r="MKE10" s="82"/>
      <c r="MKF10" s="82"/>
      <c r="MKG10" s="82"/>
      <c r="MKH10" s="82"/>
      <c r="MKI10" s="82"/>
      <c r="MKJ10" s="82"/>
      <c r="MKK10" s="82"/>
      <c r="MKL10" s="82"/>
      <c r="MKM10" s="82"/>
      <c r="MKN10" s="82"/>
      <c r="MKO10" s="82"/>
      <c r="MKP10" s="82"/>
      <c r="MKQ10" s="82"/>
      <c r="MKR10" s="82"/>
      <c r="MKS10" s="82"/>
      <c r="MKT10" s="82"/>
      <c r="MKU10" s="82"/>
      <c r="MKV10" s="82"/>
      <c r="MKW10" s="82"/>
      <c r="MKX10" s="82"/>
      <c r="MKY10" s="82"/>
      <c r="MKZ10" s="82"/>
      <c r="MLA10" s="82"/>
      <c r="MLB10" s="82"/>
      <c r="MLC10" s="82"/>
      <c r="MLD10" s="82"/>
      <c r="MLE10" s="82"/>
      <c r="MLF10" s="82"/>
      <c r="MLG10" s="82"/>
      <c r="MLH10" s="82"/>
      <c r="MLI10" s="82"/>
      <c r="MLJ10" s="82"/>
      <c r="MLK10" s="82"/>
      <c r="MLL10" s="82"/>
      <c r="MLM10" s="82"/>
      <c r="MLN10" s="82"/>
      <c r="MLO10" s="82"/>
      <c r="MLP10" s="82"/>
      <c r="MLQ10" s="82"/>
      <c r="MLR10" s="82"/>
      <c r="MLS10" s="82"/>
      <c r="MLT10" s="82"/>
      <c r="MLU10" s="82"/>
      <c r="MLV10" s="82"/>
      <c r="MLW10" s="82"/>
      <c r="MLX10" s="82"/>
      <c r="MLY10" s="82"/>
      <c r="MLZ10" s="82"/>
      <c r="MMA10" s="82"/>
      <c r="MMB10" s="82"/>
      <c r="MMC10" s="82"/>
      <c r="MMD10" s="82"/>
      <c r="MME10" s="82"/>
      <c r="MMF10" s="82"/>
      <c r="MMG10" s="82"/>
      <c r="MMH10" s="82"/>
      <c r="MMI10" s="82"/>
      <c r="MMJ10" s="82"/>
      <c r="MMK10" s="82"/>
      <c r="MML10" s="82"/>
      <c r="MMM10" s="82"/>
      <c r="MMN10" s="82"/>
      <c r="MMO10" s="82"/>
      <c r="MMP10" s="82"/>
      <c r="MMQ10" s="82"/>
      <c r="MMR10" s="82"/>
      <c r="MMS10" s="82"/>
      <c r="MMT10" s="82"/>
      <c r="MMU10" s="82"/>
      <c r="MMV10" s="82"/>
      <c r="MMW10" s="82"/>
      <c r="MMX10" s="82"/>
      <c r="MMY10" s="82"/>
      <c r="MMZ10" s="82"/>
      <c r="MNA10" s="82"/>
      <c r="MNB10" s="82"/>
      <c r="MNC10" s="82"/>
      <c r="MND10" s="82"/>
      <c r="MNE10" s="82"/>
      <c r="MNF10" s="82"/>
      <c r="MNG10" s="82"/>
      <c r="MNH10" s="82"/>
      <c r="MNI10" s="82"/>
      <c r="MNJ10" s="82"/>
      <c r="MNK10" s="82"/>
      <c r="MNL10" s="82"/>
      <c r="MNM10" s="82"/>
      <c r="MNN10" s="82"/>
      <c r="MNO10" s="82"/>
      <c r="MNP10" s="82"/>
      <c r="MNQ10" s="82"/>
      <c r="MNR10" s="82"/>
      <c r="MNS10" s="82"/>
      <c r="MNT10" s="82"/>
      <c r="MNU10" s="82"/>
      <c r="MNV10" s="82"/>
      <c r="MNW10" s="82"/>
      <c r="MNX10" s="82"/>
      <c r="MNY10" s="82"/>
      <c r="MNZ10" s="82"/>
      <c r="MOA10" s="82"/>
      <c r="MOB10" s="82"/>
      <c r="MOC10" s="82"/>
      <c r="MOD10" s="82"/>
      <c r="MOE10" s="82"/>
      <c r="MOF10" s="82"/>
      <c r="MOG10" s="82"/>
      <c r="MOH10" s="82"/>
      <c r="MOI10" s="82"/>
      <c r="MOJ10" s="82"/>
      <c r="MOK10" s="82"/>
      <c r="MOL10" s="82"/>
      <c r="MOM10" s="82"/>
      <c r="MON10" s="82"/>
      <c r="MOO10" s="82"/>
      <c r="MOP10" s="82"/>
      <c r="MOQ10" s="82"/>
      <c r="MOR10" s="82"/>
      <c r="MOS10" s="82"/>
      <c r="MOT10" s="82"/>
      <c r="MOU10" s="82"/>
      <c r="MOV10" s="82"/>
      <c r="MOW10" s="82"/>
      <c r="MOX10" s="82"/>
      <c r="MOY10" s="82"/>
      <c r="MOZ10" s="82"/>
      <c r="MPA10" s="82"/>
      <c r="MPB10" s="82"/>
      <c r="MPC10" s="82"/>
      <c r="MPD10" s="82"/>
      <c r="MPE10" s="82"/>
      <c r="MPF10" s="82"/>
      <c r="MPG10" s="82"/>
      <c r="MPH10" s="82"/>
      <c r="MPI10" s="82"/>
      <c r="MPJ10" s="82"/>
      <c r="MPK10" s="82"/>
      <c r="MPL10" s="82"/>
      <c r="MPM10" s="82"/>
      <c r="MPN10" s="82"/>
      <c r="MPO10" s="82"/>
      <c r="MPP10" s="82"/>
      <c r="MPQ10" s="82"/>
      <c r="MPR10" s="82"/>
      <c r="MPS10" s="82"/>
      <c r="MPT10" s="82"/>
      <c r="MPU10" s="82"/>
      <c r="MPV10" s="82"/>
      <c r="MPW10" s="82"/>
      <c r="MPX10" s="82"/>
      <c r="MPY10" s="82"/>
      <c r="MPZ10" s="82"/>
      <c r="MQA10" s="82"/>
      <c r="MQB10" s="82"/>
      <c r="MQC10" s="82"/>
      <c r="MQD10" s="82"/>
      <c r="MQE10" s="82"/>
      <c r="MQF10" s="82"/>
      <c r="MQG10" s="82"/>
      <c r="MQH10" s="82"/>
      <c r="MQI10" s="82"/>
      <c r="MQJ10" s="82"/>
      <c r="MQK10" s="82"/>
      <c r="MQL10" s="82"/>
      <c r="MQM10" s="82"/>
      <c r="MQN10" s="82"/>
      <c r="MQO10" s="82"/>
      <c r="MQP10" s="82"/>
      <c r="MQQ10" s="82"/>
      <c r="MQR10" s="82"/>
      <c r="MQS10" s="82"/>
      <c r="MQT10" s="82"/>
      <c r="MQU10" s="82"/>
      <c r="MQV10" s="82"/>
      <c r="MQW10" s="82"/>
      <c r="MQX10" s="82"/>
      <c r="MQY10" s="82"/>
      <c r="MQZ10" s="82"/>
      <c r="MRA10" s="82"/>
      <c r="MRB10" s="82"/>
      <c r="MRC10" s="82"/>
      <c r="MRD10" s="82"/>
      <c r="MRE10" s="82"/>
      <c r="MRF10" s="82"/>
      <c r="MRG10" s="82"/>
      <c r="MRH10" s="82"/>
      <c r="MRI10" s="82"/>
      <c r="MRJ10" s="82"/>
      <c r="MRK10" s="82"/>
      <c r="MRL10" s="82"/>
      <c r="MRM10" s="82"/>
      <c r="MRN10" s="82"/>
      <c r="MRO10" s="82"/>
      <c r="MRP10" s="82"/>
      <c r="MRQ10" s="82"/>
      <c r="MRR10" s="82"/>
      <c r="MRS10" s="82"/>
      <c r="MRT10" s="82"/>
      <c r="MRU10" s="82"/>
      <c r="MRV10" s="82"/>
      <c r="MRW10" s="82"/>
      <c r="MRX10" s="82"/>
      <c r="MRY10" s="82"/>
      <c r="MRZ10" s="82"/>
      <c r="MSA10" s="82"/>
      <c r="MSB10" s="82"/>
      <c r="MSC10" s="82"/>
      <c r="MSD10" s="82"/>
      <c r="MSE10" s="82"/>
      <c r="MSF10" s="82"/>
      <c r="MSG10" s="82"/>
      <c r="MSH10" s="82"/>
      <c r="MSI10" s="82"/>
      <c r="MSJ10" s="82"/>
      <c r="MSK10" s="82"/>
      <c r="MSL10" s="82"/>
      <c r="MSM10" s="82"/>
      <c r="MSN10" s="82"/>
      <c r="MSO10" s="82"/>
      <c r="MSP10" s="82"/>
      <c r="MSQ10" s="82"/>
      <c r="MSR10" s="82"/>
      <c r="MSS10" s="82"/>
      <c r="MST10" s="82"/>
      <c r="MSU10" s="82"/>
      <c r="MSV10" s="82"/>
      <c r="MSW10" s="82"/>
      <c r="MSX10" s="82"/>
      <c r="MSY10" s="82"/>
      <c r="MSZ10" s="82"/>
      <c r="MTA10" s="82"/>
      <c r="MTB10" s="82"/>
      <c r="MTC10" s="82"/>
      <c r="MTD10" s="82"/>
      <c r="MTE10" s="82"/>
      <c r="MTF10" s="82"/>
      <c r="MTG10" s="82"/>
      <c r="MTH10" s="82"/>
      <c r="MTI10" s="82"/>
      <c r="MTJ10" s="82"/>
      <c r="MTK10" s="82"/>
      <c r="MTL10" s="82"/>
      <c r="MTM10" s="82"/>
      <c r="MTN10" s="82"/>
      <c r="MTO10" s="82"/>
      <c r="MTP10" s="82"/>
      <c r="MTQ10" s="82"/>
      <c r="MTR10" s="82"/>
      <c r="MTS10" s="82"/>
      <c r="MTT10" s="82"/>
      <c r="MTU10" s="82"/>
      <c r="MTV10" s="82"/>
      <c r="MTW10" s="82"/>
      <c r="MTX10" s="82"/>
      <c r="MTY10" s="82"/>
      <c r="MTZ10" s="82"/>
      <c r="MUA10" s="82"/>
      <c r="MUB10" s="82"/>
      <c r="MUC10" s="82"/>
      <c r="MUD10" s="82"/>
      <c r="MUE10" s="82"/>
      <c r="MUF10" s="82"/>
      <c r="MUG10" s="82"/>
      <c r="MUH10" s="82"/>
      <c r="MUI10" s="82"/>
      <c r="MUJ10" s="82"/>
      <c r="MUK10" s="82"/>
      <c r="MUL10" s="82"/>
      <c r="MUM10" s="82"/>
      <c r="MUN10" s="82"/>
      <c r="MUO10" s="82"/>
      <c r="MUP10" s="82"/>
      <c r="MUQ10" s="82"/>
      <c r="MUR10" s="82"/>
      <c r="MUS10" s="82"/>
      <c r="MUT10" s="82"/>
      <c r="MUU10" s="82"/>
      <c r="MUV10" s="82"/>
      <c r="MUW10" s="82"/>
      <c r="MUX10" s="82"/>
      <c r="MUY10" s="82"/>
      <c r="MUZ10" s="82"/>
      <c r="MVA10" s="82"/>
      <c r="MVB10" s="82"/>
      <c r="MVC10" s="82"/>
      <c r="MVD10" s="82"/>
      <c r="MVE10" s="82"/>
      <c r="MVF10" s="82"/>
      <c r="MVG10" s="82"/>
      <c r="MVH10" s="82"/>
      <c r="MVI10" s="82"/>
      <c r="MVJ10" s="82"/>
      <c r="MVK10" s="82"/>
      <c r="MVL10" s="82"/>
      <c r="MVM10" s="82"/>
      <c r="MVN10" s="82"/>
      <c r="MVO10" s="82"/>
      <c r="MVP10" s="82"/>
      <c r="MVQ10" s="82"/>
      <c r="MVR10" s="82"/>
      <c r="MVS10" s="82"/>
      <c r="MVT10" s="82"/>
      <c r="MVU10" s="82"/>
      <c r="MVV10" s="82"/>
      <c r="MVW10" s="82"/>
      <c r="MVX10" s="82"/>
      <c r="MVY10" s="82"/>
      <c r="MVZ10" s="82"/>
      <c r="MWA10" s="82"/>
      <c r="MWB10" s="82"/>
      <c r="MWC10" s="82"/>
      <c r="MWD10" s="82"/>
      <c r="MWE10" s="82"/>
      <c r="MWF10" s="82"/>
      <c r="MWG10" s="82"/>
      <c r="MWH10" s="82"/>
      <c r="MWI10" s="82"/>
      <c r="MWJ10" s="82"/>
      <c r="MWK10" s="82"/>
      <c r="MWL10" s="82"/>
      <c r="MWM10" s="82"/>
      <c r="MWN10" s="82"/>
      <c r="MWO10" s="82"/>
      <c r="MWP10" s="82"/>
      <c r="MWQ10" s="82"/>
      <c r="MWR10" s="82"/>
      <c r="MWS10" s="82"/>
      <c r="MWT10" s="82"/>
      <c r="MWU10" s="82"/>
      <c r="MWV10" s="82"/>
      <c r="MWW10" s="82"/>
      <c r="MWX10" s="82"/>
      <c r="MWY10" s="82"/>
      <c r="MWZ10" s="82"/>
      <c r="MXA10" s="82"/>
      <c r="MXB10" s="82"/>
      <c r="MXC10" s="82"/>
      <c r="MXD10" s="82"/>
      <c r="MXE10" s="82"/>
      <c r="MXF10" s="82"/>
      <c r="MXG10" s="82"/>
      <c r="MXH10" s="82"/>
      <c r="MXI10" s="82"/>
      <c r="MXJ10" s="82"/>
      <c r="MXK10" s="82"/>
      <c r="MXL10" s="82"/>
      <c r="MXM10" s="82"/>
      <c r="MXN10" s="82"/>
      <c r="MXO10" s="82"/>
      <c r="MXP10" s="82"/>
      <c r="MXQ10" s="82"/>
      <c r="MXR10" s="82"/>
      <c r="MXS10" s="82"/>
      <c r="MXT10" s="82"/>
      <c r="MXU10" s="82"/>
      <c r="MXV10" s="82"/>
      <c r="MXW10" s="82"/>
      <c r="MXX10" s="82"/>
      <c r="MXY10" s="82"/>
      <c r="MXZ10" s="82"/>
      <c r="MYA10" s="82"/>
      <c r="MYB10" s="82"/>
      <c r="MYC10" s="82"/>
      <c r="MYD10" s="82"/>
      <c r="MYE10" s="82"/>
      <c r="MYF10" s="82"/>
      <c r="MYG10" s="82"/>
      <c r="MYH10" s="82"/>
      <c r="MYI10" s="82"/>
      <c r="MYJ10" s="82"/>
      <c r="MYK10" s="82"/>
      <c r="MYL10" s="82"/>
      <c r="MYM10" s="82"/>
      <c r="MYN10" s="82"/>
      <c r="MYO10" s="82"/>
      <c r="MYP10" s="82"/>
      <c r="MYQ10" s="82"/>
      <c r="MYR10" s="82"/>
      <c r="MYS10" s="82"/>
      <c r="MYT10" s="82"/>
      <c r="MYU10" s="82"/>
      <c r="MYV10" s="82"/>
      <c r="MYW10" s="82"/>
      <c r="MYX10" s="82"/>
      <c r="MYY10" s="82"/>
      <c r="MYZ10" s="82"/>
      <c r="MZA10" s="82"/>
      <c r="MZB10" s="82"/>
      <c r="MZC10" s="82"/>
      <c r="MZD10" s="82"/>
      <c r="MZE10" s="82"/>
      <c r="MZF10" s="82"/>
      <c r="MZG10" s="82"/>
      <c r="MZH10" s="82"/>
      <c r="MZI10" s="82"/>
      <c r="MZJ10" s="82"/>
      <c r="MZK10" s="82"/>
      <c r="MZL10" s="82"/>
      <c r="MZM10" s="82"/>
      <c r="MZN10" s="82"/>
      <c r="MZO10" s="82"/>
      <c r="MZP10" s="82"/>
      <c r="MZQ10" s="82"/>
      <c r="MZR10" s="82"/>
      <c r="MZS10" s="82"/>
      <c r="MZT10" s="82"/>
      <c r="MZU10" s="82"/>
      <c r="MZV10" s="82"/>
      <c r="MZW10" s="82"/>
      <c r="MZX10" s="82"/>
      <c r="MZY10" s="82"/>
      <c r="MZZ10" s="82"/>
      <c r="NAA10" s="82"/>
      <c r="NAB10" s="82"/>
      <c r="NAC10" s="82"/>
      <c r="NAD10" s="82"/>
      <c r="NAE10" s="82"/>
      <c r="NAF10" s="82"/>
      <c r="NAG10" s="82"/>
      <c r="NAH10" s="82"/>
      <c r="NAI10" s="82"/>
      <c r="NAJ10" s="82"/>
      <c r="NAK10" s="82"/>
      <c r="NAL10" s="82"/>
      <c r="NAM10" s="82"/>
      <c r="NAN10" s="82"/>
      <c r="NAO10" s="82"/>
      <c r="NAP10" s="82"/>
      <c r="NAQ10" s="82"/>
      <c r="NAR10" s="82"/>
      <c r="NAS10" s="82"/>
      <c r="NAT10" s="82"/>
      <c r="NAU10" s="82"/>
      <c r="NAV10" s="82"/>
      <c r="NAW10" s="82"/>
      <c r="NAX10" s="82"/>
      <c r="NAY10" s="82"/>
      <c r="NAZ10" s="82"/>
      <c r="NBA10" s="82"/>
      <c r="NBB10" s="82"/>
      <c r="NBC10" s="82"/>
      <c r="NBD10" s="82"/>
      <c r="NBE10" s="82"/>
      <c r="NBF10" s="82"/>
      <c r="NBG10" s="82"/>
      <c r="NBH10" s="82"/>
      <c r="NBI10" s="82"/>
      <c r="NBJ10" s="82"/>
      <c r="NBK10" s="82"/>
      <c r="NBL10" s="82"/>
      <c r="NBM10" s="82"/>
      <c r="NBN10" s="82"/>
      <c r="NBO10" s="82"/>
      <c r="NBP10" s="82"/>
      <c r="NBQ10" s="82"/>
      <c r="NBR10" s="82"/>
      <c r="NBS10" s="82"/>
      <c r="NBT10" s="82"/>
      <c r="NBU10" s="82"/>
      <c r="NBV10" s="82"/>
      <c r="NBW10" s="82"/>
      <c r="NBX10" s="82"/>
      <c r="NBY10" s="82"/>
      <c r="NBZ10" s="82"/>
      <c r="NCA10" s="82"/>
      <c r="NCB10" s="82"/>
      <c r="NCC10" s="82"/>
      <c r="NCD10" s="82"/>
      <c r="NCE10" s="82"/>
      <c r="NCF10" s="82"/>
      <c r="NCG10" s="82"/>
      <c r="NCH10" s="82"/>
      <c r="NCI10" s="82"/>
      <c r="NCJ10" s="82"/>
      <c r="NCK10" s="82"/>
      <c r="NCL10" s="82"/>
      <c r="NCM10" s="82"/>
      <c r="NCN10" s="82"/>
      <c r="NCO10" s="82"/>
      <c r="NCP10" s="82"/>
      <c r="NCQ10" s="82"/>
      <c r="NCR10" s="82"/>
      <c r="NCS10" s="82"/>
      <c r="NCT10" s="82"/>
      <c r="NCU10" s="82"/>
      <c r="NCV10" s="82"/>
      <c r="NCW10" s="82"/>
      <c r="NCX10" s="82"/>
      <c r="NCY10" s="82"/>
      <c r="NCZ10" s="82"/>
      <c r="NDA10" s="82"/>
      <c r="NDB10" s="82"/>
      <c r="NDC10" s="82"/>
      <c r="NDD10" s="82"/>
      <c r="NDE10" s="82"/>
      <c r="NDF10" s="82"/>
      <c r="NDG10" s="82"/>
      <c r="NDH10" s="82"/>
      <c r="NDI10" s="82"/>
      <c r="NDJ10" s="82"/>
      <c r="NDK10" s="82"/>
      <c r="NDL10" s="82"/>
      <c r="NDM10" s="82"/>
      <c r="NDN10" s="82"/>
      <c r="NDO10" s="82"/>
      <c r="NDP10" s="82"/>
      <c r="NDQ10" s="82"/>
      <c r="NDR10" s="82"/>
      <c r="NDS10" s="82"/>
      <c r="NDT10" s="82"/>
      <c r="NDU10" s="82"/>
      <c r="NDV10" s="82"/>
      <c r="NDW10" s="82"/>
      <c r="NDX10" s="82"/>
      <c r="NDY10" s="82"/>
      <c r="NDZ10" s="82"/>
      <c r="NEA10" s="82"/>
      <c r="NEB10" s="82"/>
      <c r="NEC10" s="82"/>
      <c r="NED10" s="82"/>
      <c r="NEE10" s="82"/>
      <c r="NEF10" s="82"/>
      <c r="NEG10" s="82"/>
      <c r="NEH10" s="82"/>
      <c r="NEI10" s="82"/>
      <c r="NEJ10" s="82"/>
      <c r="NEK10" s="82"/>
      <c r="NEL10" s="82"/>
      <c r="NEM10" s="82"/>
      <c r="NEN10" s="82"/>
      <c r="NEO10" s="82"/>
      <c r="NEP10" s="82"/>
      <c r="NEQ10" s="82"/>
      <c r="NER10" s="82"/>
      <c r="NES10" s="82"/>
      <c r="NET10" s="82"/>
      <c r="NEU10" s="82"/>
      <c r="NEV10" s="82"/>
      <c r="NEW10" s="82"/>
      <c r="NEX10" s="82"/>
      <c r="NEY10" s="82"/>
      <c r="NEZ10" s="82"/>
      <c r="NFA10" s="82"/>
      <c r="NFB10" s="82"/>
      <c r="NFC10" s="82"/>
      <c r="NFD10" s="82"/>
      <c r="NFE10" s="82"/>
      <c r="NFF10" s="82"/>
      <c r="NFG10" s="82"/>
      <c r="NFH10" s="82"/>
      <c r="NFI10" s="82"/>
      <c r="NFJ10" s="82"/>
      <c r="NFK10" s="82"/>
      <c r="NFL10" s="82"/>
      <c r="NFM10" s="82"/>
      <c r="NFN10" s="82"/>
      <c r="NFO10" s="82"/>
      <c r="NFP10" s="82"/>
      <c r="NFQ10" s="82"/>
      <c r="NFR10" s="82"/>
      <c r="NFS10" s="82"/>
      <c r="NFT10" s="82"/>
      <c r="NFU10" s="82"/>
      <c r="NFV10" s="82"/>
      <c r="NFW10" s="82"/>
      <c r="NFX10" s="82"/>
      <c r="NFY10" s="82"/>
      <c r="NFZ10" s="82"/>
      <c r="NGA10" s="82"/>
      <c r="NGB10" s="82"/>
      <c r="NGC10" s="82"/>
      <c r="NGD10" s="82"/>
      <c r="NGE10" s="82"/>
      <c r="NGF10" s="82"/>
      <c r="NGG10" s="82"/>
      <c r="NGH10" s="82"/>
      <c r="NGI10" s="82"/>
      <c r="NGJ10" s="82"/>
      <c r="NGK10" s="82"/>
      <c r="NGL10" s="82"/>
      <c r="NGM10" s="82"/>
      <c r="NGN10" s="82"/>
      <c r="NGO10" s="82"/>
      <c r="NGP10" s="82"/>
      <c r="NGQ10" s="82"/>
      <c r="NGR10" s="82"/>
      <c r="NGS10" s="82"/>
      <c r="NGT10" s="82"/>
      <c r="NGU10" s="82"/>
      <c r="NGV10" s="82"/>
      <c r="NGW10" s="82"/>
      <c r="NGX10" s="82"/>
      <c r="NGY10" s="82"/>
      <c r="NGZ10" s="82"/>
      <c r="NHA10" s="82"/>
      <c r="NHB10" s="82"/>
      <c r="NHC10" s="82"/>
      <c r="NHD10" s="82"/>
      <c r="NHE10" s="82"/>
      <c r="NHF10" s="82"/>
      <c r="NHG10" s="82"/>
      <c r="NHH10" s="82"/>
      <c r="NHI10" s="82"/>
      <c r="NHJ10" s="82"/>
      <c r="NHK10" s="82"/>
      <c r="NHL10" s="82"/>
      <c r="NHM10" s="82"/>
      <c r="NHN10" s="82"/>
      <c r="NHO10" s="82"/>
      <c r="NHP10" s="82"/>
      <c r="NHQ10" s="82"/>
      <c r="NHR10" s="82"/>
      <c r="NHS10" s="82"/>
      <c r="NHT10" s="82"/>
      <c r="NHU10" s="82"/>
      <c r="NHV10" s="82"/>
      <c r="NHW10" s="82"/>
      <c r="NHX10" s="82"/>
      <c r="NHY10" s="82"/>
      <c r="NHZ10" s="82"/>
      <c r="NIA10" s="82"/>
      <c r="NIB10" s="82"/>
      <c r="NIC10" s="82"/>
      <c r="NID10" s="82"/>
      <c r="NIE10" s="82"/>
      <c r="NIF10" s="82"/>
      <c r="NIG10" s="82"/>
      <c r="NIH10" s="82"/>
      <c r="NII10" s="82"/>
      <c r="NIJ10" s="82"/>
      <c r="NIK10" s="82"/>
      <c r="NIL10" s="82"/>
      <c r="NIM10" s="82"/>
      <c r="NIN10" s="82"/>
      <c r="NIO10" s="82"/>
      <c r="NIP10" s="82"/>
      <c r="NIQ10" s="82"/>
      <c r="NIR10" s="82"/>
      <c r="NIS10" s="82"/>
      <c r="NIT10" s="82"/>
      <c r="NIU10" s="82"/>
      <c r="NIV10" s="82"/>
      <c r="NIW10" s="82"/>
      <c r="NIX10" s="82"/>
      <c r="NIY10" s="82"/>
      <c r="NIZ10" s="82"/>
      <c r="NJA10" s="82"/>
      <c r="NJB10" s="82"/>
      <c r="NJC10" s="82"/>
      <c r="NJD10" s="82"/>
      <c r="NJE10" s="82"/>
      <c r="NJF10" s="82"/>
      <c r="NJG10" s="82"/>
      <c r="NJH10" s="82"/>
      <c r="NJI10" s="82"/>
      <c r="NJJ10" s="82"/>
      <c r="NJK10" s="82"/>
      <c r="NJL10" s="82"/>
      <c r="NJM10" s="82"/>
      <c r="NJN10" s="82"/>
      <c r="NJO10" s="82"/>
      <c r="NJP10" s="82"/>
      <c r="NJQ10" s="82"/>
      <c r="NJR10" s="82"/>
      <c r="NJS10" s="82"/>
      <c r="NJT10" s="82"/>
      <c r="NJU10" s="82"/>
      <c r="NJV10" s="82"/>
      <c r="NJW10" s="82"/>
      <c r="NJX10" s="82"/>
      <c r="NJY10" s="82"/>
      <c r="NJZ10" s="82"/>
      <c r="NKA10" s="82"/>
      <c r="NKB10" s="82"/>
      <c r="NKC10" s="82"/>
      <c r="NKD10" s="82"/>
      <c r="NKE10" s="82"/>
      <c r="NKF10" s="82"/>
      <c r="NKG10" s="82"/>
      <c r="NKH10" s="82"/>
      <c r="NKI10" s="82"/>
      <c r="NKJ10" s="82"/>
      <c r="NKK10" s="82"/>
      <c r="NKL10" s="82"/>
      <c r="NKM10" s="82"/>
      <c r="NKN10" s="82"/>
      <c r="NKO10" s="82"/>
      <c r="NKP10" s="82"/>
      <c r="NKQ10" s="82"/>
      <c r="NKR10" s="82"/>
      <c r="NKS10" s="82"/>
      <c r="NKT10" s="82"/>
      <c r="NKU10" s="82"/>
      <c r="NKV10" s="82"/>
      <c r="NKW10" s="82"/>
      <c r="NKX10" s="82"/>
      <c r="NKY10" s="82"/>
      <c r="NKZ10" s="82"/>
      <c r="NLA10" s="82"/>
      <c r="NLB10" s="82"/>
      <c r="NLC10" s="82"/>
      <c r="NLD10" s="82"/>
      <c r="NLE10" s="82"/>
      <c r="NLF10" s="82"/>
      <c r="NLG10" s="82"/>
      <c r="NLH10" s="82"/>
      <c r="NLI10" s="82"/>
      <c r="NLJ10" s="82"/>
      <c r="NLK10" s="82"/>
      <c r="NLL10" s="82"/>
      <c r="NLM10" s="82"/>
      <c r="NLN10" s="82"/>
      <c r="NLO10" s="82"/>
      <c r="NLP10" s="82"/>
      <c r="NLQ10" s="82"/>
      <c r="NLR10" s="82"/>
      <c r="NLS10" s="82"/>
      <c r="NLT10" s="82"/>
      <c r="NLU10" s="82"/>
      <c r="NLV10" s="82"/>
      <c r="NLW10" s="82"/>
      <c r="NLX10" s="82"/>
      <c r="NLY10" s="82"/>
      <c r="NLZ10" s="82"/>
      <c r="NMA10" s="82"/>
      <c r="NMB10" s="82"/>
      <c r="NMC10" s="82"/>
      <c r="NMD10" s="82"/>
      <c r="NME10" s="82"/>
      <c r="NMF10" s="82"/>
      <c r="NMG10" s="82"/>
      <c r="NMH10" s="82"/>
      <c r="NMI10" s="82"/>
      <c r="NMJ10" s="82"/>
      <c r="NMK10" s="82"/>
      <c r="NML10" s="82"/>
      <c r="NMM10" s="82"/>
      <c r="NMN10" s="82"/>
      <c r="NMO10" s="82"/>
      <c r="NMP10" s="82"/>
      <c r="NMQ10" s="82"/>
      <c r="NMR10" s="82"/>
      <c r="NMS10" s="82"/>
      <c r="NMT10" s="82"/>
      <c r="NMU10" s="82"/>
      <c r="NMV10" s="82"/>
      <c r="NMW10" s="82"/>
      <c r="NMX10" s="82"/>
      <c r="NMY10" s="82"/>
      <c r="NMZ10" s="82"/>
      <c r="NNA10" s="82"/>
      <c r="NNB10" s="82"/>
      <c r="NNC10" s="82"/>
      <c r="NND10" s="82"/>
      <c r="NNE10" s="82"/>
      <c r="NNF10" s="82"/>
      <c r="NNG10" s="82"/>
      <c r="NNH10" s="82"/>
      <c r="NNI10" s="82"/>
      <c r="NNJ10" s="82"/>
      <c r="NNK10" s="82"/>
      <c r="NNL10" s="82"/>
      <c r="NNM10" s="82"/>
      <c r="NNN10" s="82"/>
      <c r="NNO10" s="82"/>
      <c r="NNP10" s="82"/>
      <c r="NNQ10" s="82"/>
      <c r="NNR10" s="82"/>
      <c r="NNS10" s="82"/>
      <c r="NNT10" s="82"/>
      <c r="NNU10" s="82"/>
      <c r="NNV10" s="82"/>
      <c r="NNW10" s="82"/>
      <c r="NNX10" s="82"/>
      <c r="NNY10" s="82"/>
      <c r="NNZ10" s="82"/>
      <c r="NOA10" s="82"/>
      <c r="NOB10" s="82"/>
      <c r="NOC10" s="82"/>
      <c r="NOD10" s="82"/>
      <c r="NOE10" s="82"/>
      <c r="NOF10" s="82"/>
      <c r="NOG10" s="82"/>
      <c r="NOH10" s="82"/>
      <c r="NOI10" s="82"/>
      <c r="NOJ10" s="82"/>
      <c r="NOK10" s="82"/>
      <c r="NOL10" s="82"/>
      <c r="NOM10" s="82"/>
      <c r="NON10" s="82"/>
      <c r="NOO10" s="82"/>
      <c r="NOP10" s="82"/>
      <c r="NOQ10" s="82"/>
      <c r="NOR10" s="82"/>
      <c r="NOS10" s="82"/>
      <c r="NOT10" s="82"/>
      <c r="NOU10" s="82"/>
      <c r="NOV10" s="82"/>
      <c r="NOW10" s="82"/>
      <c r="NOX10" s="82"/>
      <c r="NOY10" s="82"/>
      <c r="NOZ10" s="82"/>
      <c r="NPA10" s="82"/>
      <c r="NPB10" s="82"/>
      <c r="NPC10" s="82"/>
      <c r="NPD10" s="82"/>
      <c r="NPE10" s="82"/>
      <c r="NPF10" s="82"/>
      <c r="NPG10" s="82"/>
      <c r="NPH10" s="82"/>
      <c r="NPI10" s="82"/>
      <c r="NPJ10" s="82"/>
      <c r="NPK10" s="82"/>
      <c r="NPL10" s="82"/>
      <c r="NPM10" s="82"/>
      <c r="NPN10" s="82"/>
      <c r="NPO10" s="82"/>
      <c r="NPP10" s="82"/>
      <c r="NPQ10" s="82"/>
      <c r="NPR10" s="82"/>
      <c r="NPS10" s="82"/>
      <c r="NPT10" s="82"/>
      <c r="NPU10" s="82"/>
      <c r="NPV10" s="82"/>
      <c r="NPW10" s="82"/>
      <c r="NPX10" s="82"/>
      <c r="NPY10" s="82"/>
      <c r="NPZ10" s="82"/>
      <c r="NQA10" s="82"/>
      <c r="NQB10" s="82"/>
      <c r="NQC10" s="82"/>
      <c r="NQD10" s="82"/>
      <c r="NQE10" s="82"/>
      <c r="NQF10" s="82"/>
      <c r="NQG10" s="82"/>
      <c r="NQH10" s="82"/>
      <c r="NQI10" s="82"/>
      <c r="NQJ10" s="82"/>
      <c r="NQK10" s="82"/>
      <c r="NQL10" s="82"/>
      <c r="NQM10" s="82"/>
      <c r="NQN10" s="82"/>
      <c r="NQO10" s="82"/>
      <c r="NQP10" s="82"/>
      <c r="NQQ10" s="82"/>
      <c r="NQR10" s="82"/>
      <c r="NQS10" s="82"/>
      <c r="NQT10" s="82"/>
      <c r="NQU10" s="82"/>
      <c r="NQV10" s="82"/>
      <c r="NQW10" s="82"/>
      <c r="NQX10" s="82"/>
      <c r="NQY10" s="82"/>
      <c r="NQZ10" s="82"/>
      <c r="NRA10" s="82"/>
      <c r="NRB10" s="82"/>
      <c r="NRC10" s="82"/>
      <c r="NRD10" s="82"/>
      <c r="NRE10" s="82"/>
      <c r="NRF10" s="82"/>
      <c r="NRG10" s="82"/>
      <c r="NRH10" s="82"/>
      <c r="NRI10" s="82"/>
      <c r="NRJ10" s="82"/>
      <c r="NRK10" s="82"/>
      <c r="NRL10" s="82"/>
      <c r="NRM10" s="82"/>
      <c r="NRN10" s="82"/>
      <c r="NRO10" s="82"/>
      <c r="NRP10" s="82"/>
      <c r="NRQ10" s="82"/>
      <c r="NRR10" s="82"/>
      <c r="NRS10" s="82"/>
      <c r="NRT10" s="82"/>
      <c r="NRU10" s="82"/>
      <c r="NRV10" s="82"/>
      <c r="NRW10" s="82"/>
      <c r="NRX10" s="82"/>
      <c r="NRY10" s="82"/>
      <c r="NRZ10" s="82"/>
      <c r="NSA10" s="82"/>
      <c r="NSB10" s="82"/>
      <c r="NSC10" s="82"/>
      <c r="NSD10" s="82"/>
      <c r="NSE10" s="82"/>
      <c r="NSF10" s="82"/>
      <c r="NSG10" s="82"/>
      <c r="NSH10" s="82"/>
      <c r="NSI10" s="82"/>
      <c r="NSJ10" s="82"/>
      <c r="NSK10" s="82"/>
      <c r="NSL10" s="82"/>
      <c r="NSM10" s="82"/>
      <c r="NSN10" s="82"/>
      <c r="NSO10" s="82"/>
      <c r="NSP10" s="82"/>
      <c r="NSQ10" s="82"/>
      <c r="NSR10" s="82"/>
      <c r="NSS10" s="82"/>
      <c r="NST10" s="82"/>
      <c r="NSU10" s="82"/>
      <c r="NSV10" s="82"/>
      <c r="NSW10" s="82"/>
      <c r="NSX10" s="82"/>
      <c r="NSY10" s="82"/>
      <c r="NSZ10" s="82"/>
      <c r="NTA10" s="82"/>
      <c r="NTB10" s="82"/>
      <c r="NTC10" s="82"/>
      <c r="NTD10" s="82"/>
      <c r="NTE10" s="82"/>
      <c r="NTF10" s="82"/>
      <c r="NTG10" s="82"/>
      <c r="NTH10" s="82"/>
      <c r="NTI10" s="82"/>
      <c r="NTJ10" s="82"/>
      <c r="NTK10" s="82"/>
      <c r="NTL10" s="82"/>
      <c r="NTM10" s="82"/>
      <c r="NTN10" s="82"/>
      <c r="NTO10" s="82"/>
      <c r="NTP10" s="82"/>
      <c r="NTQ10" s="82"/>
      <c r="NTR10" s="82"/>
      <c r="NTS10" s="82"/>
      <c r="NTT10" s="82"/>
      <c r="NTU10" s="82"/>
      <c r="NTV10" s="82"/>
      <c r="NTW10" s="82"/>
      <c r="NTX10" s="82"/>
      <c r="NTY10" s="82"/>
      <c r="NTZ10" s="82"/>
      <c r="NUA10" s="82"/>
      <c r="NUB10" s="82"/>
      <c r="NUC10" s="82"/>
      <c r="NUD10" s="82"/>
      <c r="NUE10" s="82"/>
      <c r="NUF10" s="82"/>
      <c r="NUG10" s="82"/>
      <c r="NUH10" s="82"/>
      <c r="NUI10" s="82"/>
      <c r="NUJ10" s="82"/>
      <c r="NUK10" s="82"/>
      <c r="NUL10" s="82"/>
      <c r="NUM10" s="82"/>
      <c r="NUN10" s="82"/>
      <c r="NUO10" s="82"/>
      <c r="NUP10" s="82"/>
      <c r="NUQ10" s="82"/>
      <c r="NUR10" s="82"/>
      <c r="NUS10" s="82"/>
      <c r="NUT10" s="82"/>
      <c r="NUU10" s="82"/>
      <c r="NUV10" s="82"/>
      <c r="NUW10" s="82"/>
      <c r="NUX10" s="82"/>
      <c r="NUY10" s="82"/>
      <c r="NUZ10" s="82"/>
      <c r="NVA10" s="82"/>
      <c r="NVB10" s="82"/>
      <c r="NVC10" s="82"/>
      <c r="NVD10" s="82"/>
      <c r="NVE10" s="82"/>
      <c r="NVF10" s="82"/>
      <c r="NVG10" s="82"/>
      <c r="NVH10" s="82"/>
      <c r="NVI10" s="82"/>
      <c r="NVJ10" s="82"/>
      <c r="NVK10" s="82"/>
      <c r="NVL10" s="82"/>
      <c r="NVM10" s="82"/>
      <c r="NVN10" s="82"/>
      <c r="NVO10" s="82"/>
      <c r="NVP10" s="82"/>
      <c r="NVQ10" s="82"/>
      <c r="NVR10" s="82"/>
      <c r="NVS10" s="82"/>
      <c r="NVT10" s="82"/>
      <c r="NVU10" s="82"/>
      <c r="NVV10" s="82"/>
      <c r="NVW10" s="82"/>
      <c r="NVX10" s="82"/>
      <c r="NVY10" s="82"/>
      <c r="NVZ10" s="82"/>
      <c r="NWA10" s="82"/>
      <c r="NWB10" s="82"/>
      <c r="NWC10" s="82"/>
      <c r="NWD10" s="82"/>
      <c r="NWE10" s="82"/>
      <c r="NWF10" s="82"/>
      <c r="NWG10" s="82"/>
      <c r="NWH10" s="82"/>
      <c r="NWI10" s="82"/>
      <c r="NWJ10" s="82"/>
      <c r="NWK10" s="82"/>
      <c r="NWL10" s="82"/>
      <c r="NWM10" s="82"/>
      <c r="NWN10" s="82"/>
      <c r="NWO10" s="82"/>
      <c r="NWP10" s="82"/>
      <c r="NWQ10" s="82"/>
      <c r="NWR10" s="82"/>
      <c r="NWS10" s="82"/>
      <c r="NWT10" s="82"/>
      <c r="NWU10" s="82"/>
      <c r="NWV10" s="82"/>
      <c r="NWW10" s="82"/>
      <c r="NWX10" s="82"/>
      <c r="NWY10" s="82"/>
      <c r="NWZ10" s="82"/>
      <c r="NXA10" s="82"/>
      <c r="NXB10" s="82"/>
      <c r="NXC10" s="82"/>
      <c r="NXD10" s="82"/>
      <c r="NXE10" s="82"/>
      <c r="NXF10" s="82"/>
      <c r="NXG10" s="82"/>
      <c r="NXH10" s="82"/>
      <c r="NXI10" s="82"/>
      <c r="NXJ10" s="82"/>
      <c r="NXK10" s="82"/>
      <c r="NXL10" s="82"/>
      <c r="NXM10" s="82"/>
      <c r="NXN10" s="82"/>
      <c r="NXO10" s="82"/>
      <c r="NXP10" s="82"/>
      <c r="NXQ10" s="82"/>
      <c r="NXR10" s="82"/>
      <c r="NXS10" s="82"/>
      <c r="NXT10" s="82"/>
      <c r="NXU10" s="82"/>
      <c r="NXV10" s="82"/>
      <c r="NXW10" s="82"/>
      <c r="NXX10" s="82"/>
      <c r="NXY10" s="82"/>
      <c r="NXZ10" s="82"/>
      <c r="NYA10" s="82"/>
      <c r="NYB10" s="82"/>
      <c r="NYC10" s="82"/>
      <c r="NYD10" s="82"/>
      <c r="NYE10" s="82"/>
      <c r="NYF10" s="82"/>
      <c r="NYG10" s="82"/>
      <c r="NYH10" s="82"/>
      <c r="NYI10" s="82"/>
      <c r="NYJ10" s="82"/>
      <c r="NYK10" s="82"/>
      <c r="NYL10" s="82"/>
      <c r="NYM10" s="82"/>
      <c r="NYN10" s="82"/>
      <c r="NYO10" s="82"/>
      <c r="NYP10" s="82"/>
      <c r="NYQ10" s="82"/>
      <c r="NYR10" s="82"/>
      <c r="NYS10" s="82"/>
      <c r="NYT10" s="82"/>
      <c r="NYU10" s="82"/>
      <c r="NYV10" s="82"/>
      <c r="NYW10" s="82"/>
      <c r="NYX10" s="82"/>
      <c r="NYY10" s="82"/>
      <c r="NYZ10" s="82"/>
      <c r="NZA10" s="82"/>
      <c r="NZB10" s="82"/>
      <c r="NZC10" s="82"/>
      <c r="NZD10" s="82"/>
      <c r="NZE10" s="82"/>
      <c r="NZF10" s="82"/>
      <c r="NZG10" s="82"/>
      <c r="NZH10" s="82"/>
      <c r="NZI10" s="82"/>
      <c r="NZJ10" s="82"/>
      <c r="NZK10" s="82"/>
      <c r="NZL10" s="82"/>
      <c r="NZM10" s="82"/>
      <c r="NZN10" s="82"/>
      <c r="NZO10" s="82"/>
      <c r="NZP10" s="82"/>
      <c r="NZQ10" s="82"/>
      <c r="NZR10" s="82"/>
      <c r="NZS10" s="82"/>
      <c r="NZT10" s="82"/>
      <c r="NZU10" s="82"/>
      <c r="NZV10" s="82"/>
      <c r="NZW10" s="82"/>
      <c r="NZX10" s="82"/>
      <c r="NZY10" s="82"/>
      <c r="NZZ10" s="82"/>
      <c r="OAA10" s="82"/>
      <c r="OAB10" s="82"/>
      <c r="OAC10" s="82"/>
      <c r="OAD10" s="82"/>
      <c r="OAE10" s="82"/>
      <c r="OAF10" s="82"/>
      <c r="OAG10" s="82"/>
      <c r="OAH10" s="82"/>
      <c r="OAI10" s="82"/>
      <c r="OAJ10" s="82"/>
      <c r="OAK10" s="82"/>
      <c r="OAL10" s="82"/>
      <c r="OAM10" s="82"/>
      <c r="OAN10" s="82"/>
      <c r="OAO10" s="82"/>
      <c r="OAP10" s="82"/>
      <c r="OAQ10" s="82"/>
      <c r="OAR10" s="82"/>
      <c r="OAS10" s="82"/>
      <c r="OAT10" s="82"/>
      <c r="OAU10" s="82"/>
      <c r="OAV10" s="82"/>
      <c r="OAW10" s="82"/>
      <c r="OAX10" s="82"/>
      <c r="OAY10" s="82"/>
      <c r="OAZ10" s="82"/>
      <c r="OBA10" s="82"/>
      <c r="OBB10" s="82"/>
      <c r="OBC10" s="82"/>
      <c r="OBD10" s="82"/>
      <c r="OBE10" s="82"/>
      <c r="OBF10" s="82"/>
      <c r="OBG10" s="82"/>
      <c r="OBH10" s="82"/>
      <c r="OBI10" s="82"/>
      <c r="OBJ10" s="82"/>
      <c r="OBK10" s="82"/>
      <c r="OBL10" s="82"/>
      <c r="OBM10" s="82"/>
      <c r="OBN10" s="82"/>
      <c r="OBO10" s="82"/>
      <c r="OBP10" s="82"/>
      <c r="OBQ10" s="82"/>
      <c r="OBR10" s="82"/>
      <c r="OBS10" s="82"/>
      <c r="OBT10" s="82"/>
      <c r="OBU10" s="82"/>
      <c r="OBV10" s="82"/>
      <c r="OBW10" s="82"/>
      <c r="OBX10" s="82"/>
      <c r="OBY10" s="82"/>
      <c r="OBZ10" s="82"/>
      <c r="OCA10" s="82"/>
      <c r="OCB10" s="82"/>
      <c r="OCC10" s="82"/>
      <c r="OCD10" s="82"/>
      <c r="OCE10" s="82"/>
      <c r="OCF10" s="82"/>
      <c r="OCG10" s="82"/>
      <c r="OCH10" s="82"/>
      <c r="OCI10" s="82"/>
      <c r="OCJ10" s="82"/>
      <c r="OCK10" s="82"/>
      <c r="OCL10" s="82"/>
      <c r="OCM10" s="82"/>
      <c r="OCN10" s="82"/>
      <c r="OCO10" s="82"/>
      <c r="OCP10" s="82"/>
      <c r="OCQ10" s="82"/>
      <c r="OCR10" s="82"/>
      <c r="OCS10" s="82"/>
      <c r="OCT10" s="82"/>
      <c r="OCU10" s="82"/>
      <c r="OCV10" s="82"/>
      <c r="OCW10" s="82"/>
      <c r="OCX10" s="82"/>
      <c r="OCY10" s="82"/>
      <c r="OCZ10" s="82"/>
      <c r="ODA10" s="82"/>
      <c r="ODB10" s="82"/>
      <c r="ODC10" s="82"/>
      <c r="ODD10" s="82"/>
      <c r="ODE10" s="82"/>
      <c r="ODF10" s="82"/>
      <c r="ODG10" s="82"/>
      <c r="ODH10" s="82"/>
      <c r="ODI10" s="82"/>
      <c r="ODJ10" s="82"/>
      <c r="ODK10" s="82"/>
      <c r="ODL10" s="82"/>
      <c r="ODM10" s="82"/>
      <c r="ODN10" s="82"/>
      <c r="ODO10" s="82"/>
      <c r="ODP10" s="82"/>
      <c r="ODQ10" s="82"/>
      <c r="ODR10" s="82"/>
      <c r="ODS10" s="82"/>
      <c r="ODT10" s="82"/>
      <c r="ODU10" s="82"/>
      <c r="ODV10" s="82"/>
      <c r="ODW10" s="82"/>
      <c r="ODX10" s="82"/>
      <c r="ODY10" s="82"/>
      <c r="ODZ10" s="82"/>
      <c r="OEA10" s="82"/>
      <c r="OEB10" s="82"/>
      <c r="OEC10" s="82"/>
      <c r="OED10" s="82"/>
      <c r="OEE10" s="82"/>
      <c r="OEF10" s="82"/>
      <c r="OEG10" s="82"/>
      <c r="OEH10" s="82"/>
      <c r="OEI10" s="82"/>
      <c r="OEJ10" s="82"/>
      <c r="OEK10" s="82"/>
      <c r="OEL10" s="82"/>
      <c r="OEM10" s="82"/>
      <c r="OEN10" s="82"/>
      <c r="OEO10" s="82"/>
      <c r="OEP10" s="82"/>
      <c r="OEQ10" s="82"/>
      <c r="OER10" s="82"/>
      <c r="OES10" s="82"/>
      <c r="OET10" s="82"/>
      <c r="OEU10" s="82"/>
      <c r="OEV10" s="82"/>
      <c r="OEW10" s="82"/>
      <c r="OEX10" s="82"/>
      <c r="OEY10" s="82"/>
      <c r="OEZ10" s="82"/>
      <c r="OFA10" s="82"/>
      <c r="OFB10" s="82"/>
      <c r="OFC10" s="82"/>
      <c r="OFD10" s="82"/>
      <c r="OFE10" s="82"/>
      <c r="OFF10" s="82"/>
      <c r="OFG10" s="82"/>
      <c r="OFH10" s="82"/>
      <c r="OFI10" s="82"/>
      <c r="OFJ10" s="82"/>
      <c r="OFK10" s="82"/>
      <c r="OFL10" s="82"/>
      <c r="OFM10" s="82"/>
      <c r="OFN10" s="82"/>
      <c r="OFO10" s="82"/>
      <c r="OFP10" s="82"/>
      <c r="OFQ10" s="82"/>
      <c r="OFR10" s="82"/>
      <c r="OFS10" s="82"/>
      <c r="OFT10" s="82"/>
      <c r="OFU10" s="82"/>
      <c r="OFV10" s="82"/>
      <c r="OFW10" s="82"/>
      <c r="OFX10" s="82"/>
      <c r="OFY10" s="82"/>
      <c r="OFZ10" s="82"/>
      <c r="OGA10" s="82"/>
      <c r="OGB10" s="82"/>
      <c r="OGC10" s="82"/>
      <c r="OGD10" s="82"/>
      <c r="OGE10" s="82"/>
      <c r="OGF10" s="82"/>
      <c r="OGG10" s="82"/>
      <c r="OGH10" s="82"/>
      <c r="OGI10" s="82"/>
      <c r="OGJ10" s="82"/>
      <c r="OGK10" s="82"/>
      <c r="OGL10" s="82"/>
      <c r="OGM10" s="82"/>
      <c r="OGN10" s="82"/>
      <c r="OGO10" s="82"/>
      <c r="OGP10" s="82"/>
      <c r="OGQ10" s="82"/>
      <c r="OGR10" s="82"/>
      <c r="OGS10" s="82"/>
      <c r="OGT10" s="82"/>
      <c r="OGU10" s="82"/>
      <c r="OGV10" s="82"/>
      <c r="OGW10" s="82"/>
      <c r="OGX10" s="82"/>
      <c r="OGY10" s="82"/>
      <c r="OGZ10" s="82"/>
      <c r="OHA10" s="82"/>
      <c r="OHB10" s="82"/>
      <c r="OHC10" s="82"/>
      <c r="OHD10" s="82"/>
      <c r="OHE10" s="82"/>
      <c r="OHF10" s="82"/>
      <c r="OHG10" s="82"/>
      <c r="OHH10" s="82"/>
      <c r="OHI10" s="82"/>
      <c r="OHJ10" s="82"/>
      <c r="OHK10" s="82"/>
      <c r="OHL10" s="82"/>
      <c r="OHM10" s="82"/>
      <c r="OHN10" s="82"/>
      <c r="OHO10" s="82"/>
      <c r="OHP10" s="82"/>
      <c r="OHQ10" s="82"/>
      <c r="OHR10" s="82"/>
      <c r="OHS10" s="82"/>
      <c r="OHT10" s="82"/>
      <c r="OHU10" s="82"/>
      <c r="OHV10" s="82"/>
      <c r="OHW10" s="82"/>
      <c r="OHX10" s="82"/>
      <c r="OHY10" s="82"/>
      <c r="OHZ10" s="82"/>
      <c r="OIA10" s="82"/>
      <c r="OIB10" s="82"/>
      <c r="OIC10" s="82"/>
      <c r="OID10" s="82"/>
      <c r="OIE10" s="82"/>
      <c r="OIF10" s="82"/>
      <c r="OIG10" s="82"/>
      <c r="OIH10" s="82"/>
      <c r="OII10" s="82"/>
      <c r="OIJ10" s="82"/>
      <c r="OIK10" s="82"/>
      <c r="OIL10" s="82"/>
      <c r="OIM10" s="82"/>
      <c r="OIN10" s="82"/>
      <c r="OIO10" s="82"/>
      <c r="OIP10" s="82"/>
      <c r="OIQ10" s="82"/>
      <c r="OIR10" s="82"/>
      <c r="OIS10" s="82"/>
      <c r="OIT10" s="82"/>
      <c r="OIU10" s="82"/>
      <c r="OIV10" s="82"/>
      <c r="OIW10" s="82"/>
      <c r="OIX10" s="82"/>
      <c r="OIY10" s="82"/>
      <c r="OIZ10" s="82"/>
      <c r="OJA10" s="82"/>
      <c r="OJB10" s="82"/>
      <c r="OJC10" s="82"/>
      <c r="OJD10" s="82"/>
      <c r="OJE10" s="82"/>
      <c r="OJF10" s="82"/>
      <c r="OJG10" s="82"/>
      <c r="OJH10" s="82"/>
      <c r="OJI10" s="82"/>
      <c r="OJJ10" s="82"/>
      <c r="OJK10" s="82"/>
      <c r="OJL10" s="82"/>
      <c r="OJM10" s="82"/>
      <c r="OJN10" s="82"/>
      <c r="OJO10" s="82"/>
      <c r="OJP10" s="82"/>
      <c r="OJQ10" s="82"/>
      <c r="OJR10" s="82"/>
      <c r="OJS10" s="82"/>
      <c r="OJT10" s="82"/>
      <c r="OJU10" s="82"/>
      <c r="OJV10" s="82"/>
      <c r="OJW10" s="82"/>
      <c r="OJX10" s="82"/>
      <c r="OJY10" s="82"/>
      <c r="OJZ10" s="82"/>
      <c r="OKA10" s="82"/>
      <c r="OKB10" s="82"/>
      <c r="OKC10" s="82"/>
      <c r="OKD10" s="82"/>
      <c r="OKE10" s="82"/>
      <c r="OKF10" s="82"/>
      <c r="OKG10" s="82"/>
      <c r="OKH10" s="82"/>
      <c r="OKI10" s="82"/>
      <c r="OKJ10" s="82"/>
      <c r="OKK10" s="82"/>
      <c r="OKL10" s="82"/>
      <c r="OKM10" s="82"/>
      <c r="OKN10" s="82"/>
      <c r="OKO10" s="82"/>
      <c r="OKP10" s="82"/>
      <c r="OKQ10" s="82"/>
      <c r="OKR10" s="82"/>
      <c r="OKS10" s="82"/>
      <c r="OKT10" s="82"/>
      <c r="OKU10" s="82"/>
      <c r="OKV10" s="82"/>
      <c r="OKW10" s="82"/>
      <c r="OKX10" s="82"/>
      <c r="OKY10" s="82"/>
      <c r="OKZ10" s="82"/>
      <c r="OLA10" s="82"/>
      <c r="OLB10" s="82"/>
      <c r="OLC10" s="82"/>
      <c r="OLD10" s="82"/>
      <c r="OLE10" s="82"/>
      <c r="OLF10" s="82"/>
      <c r="OLG10" s="82"/>
      <c r="OLH10" s="82"/>
      <c r="OLI10" s="82"/>
      <c r="OLJ10" s="82"/>
      <c r="OLK10" s="82"/>
      <c r="OLL10" s="82"/>
      <c r="OLM10" s="82"/>
      <c r="OLN10" s="82"/>
      <c r="OLO10" s="82"/>
      <c r="OLP10" s="82"/>
      <c r="OLQ10" s="82"/>
      <c r="OLR10" s="82"/>
      <c r="OLS10" s="82"/>
      <c r="OLT10" s="82"/>
      <c r="OLU10" s="82"/>
      <c r="OLV10" s="82"/>
      <c r="OLW10" s="82"/>
      <c r="OLX10" s="82"/>
      <c r="OLY10" s="82"/>
      <c r="OLZ10" s="82"/>
      <c r="OMA10" s="82"/>
      <c r="OMB10" s="82"/>
      <c r="OMC10" s="82"/>
      <c r="OMD10" s="82"/>
      <c r="OME10" s="82"/>
      <c r="OMF10" s="82"/>
      <c r="OMG10" s="82"/>
      <c r="OMH10" s="82"/>
      <c r="OMI10" s="82"/>
      <c r="OMJ10" s="82"/>
      <c r="OMK10" s="82"/>
      <c r="OML10" s="82"/>
      <c r="OMM10" s="82"/>
      <c r="OMN10" s="82"/>
      <c r="OMO10" s="82"/>
      <c r="OMP10" s="82"/>
      <c r="OMQ10" s="82"/>
      <c r="OMR10" s="82"/>
      <c r="OMS10" s="82"/>
      <c r="OMT10" s="82"/>
      <c r="OMU10" s="82"/>
      <c r="OMV10" s="82"/>
      <c r="OMW10" s="82"/>
      <c r="OMX10" s="82"/>
      <c r="OMY10" s="82"/>
      <c r="OMZ10" s="82"/>
      <c r="ONA10" s="82"/>
      <c r="ONB10" s="82"/>
      <c r="ONC10" s="82"/>
      <c r="OND10" s="82"/>
      <c r="ONE10" s="82"/>
      <c r="ONF10" s="82"/>
      <c r="ONG10" s="82"/>
      <c r="ONH10" s="82"/>
      <c r="ONI10" s="82"/>
      <c r="ONJ10" s="82"/>
      <c r="ONK10" s="82"/>
      <c r="ONL10" s="82"/>
      <c r="ONM10" s="82"/>
      <c r="ONN10" s="82"/>
      <c r="ONO10" s="82"/>
      <c r="ONP10" s="82"/>
      <c r="ONQ10" s="82"/>
      <c r="ONR10" s="82"/>
      <c r="ONS10" s="82"/>
      <c r="ONT10" s="82"/>
      <c r="ONU10" s="82"/>
      <c r="ONV10" s="82"/>
      <c r="ONW10" s="82"/>
      <c r="ONX10" s="82"/>
      <c r="ONY10" s="82"/>
      <c r="ONZ10" s="82"/>
      <c r="OOA10" s="82"/>
      <c r="OOB10" s="82"/>
      <c r="OOC10" s="82"/>
      <c r="OOD10" s="82"/>
      <c r="OOE10" s="82"/>
      <c r="OOF10" s="82"/>
      <c r="OOG10" s="82"/>
      <c r="OOH10" s="82"/>
      <c r="OOI10" s="82"/>
      <c r="OOJ10" s="82"/>
      <c r="OOK10" s="82"/>
      <c r="OOL10" s="82"/>
      <c r="OOM10" s="82"/>
      <c r="OON10" s="82"/>
      <c r="OOO10" s="82"/>
      <c r="OOP10" s="82"/>
      <c r="OOQ10" s="82"/>
      <c r="OOR10" s="82"/>
      <c r="OOS10" s="82"/>
      <c r="OOT10" s="82"/>
      <c r="OOU10" s="82"/>
      <c r="OOV10" s="82"/>
      <c r="OOW10" s="82"/>
      <c r="OOX10" s="82"/>
      <c r="OOY10" s="82"/>
      <c r="OOZ10" s="82"/>
      <c r="OPA10" s="82"/>
      <c r="OPB10" s="82"/>
      <c r="OPC10" s="82"/>
      <c r="OPD10" s="82"/>
      <c r="OPE10" s="82"/>
      <c r="OPF10" s="82"/>
      <c r="OPG10" s="82"/>
      <c r="OPH10" s="82"/>
      <c r="OPI10" s="82"/>
      <c r="OPJ10" s="82"/>
      <c r="OPK10" s="82"/>
      <c r="OPL10" s="82"/>
      <c r="OPM10" s="82"/>
      <c r="OPN10" s="82"/>
      <c r="OPO10" s="82"/>
      <c r="OPP10" s="82"/>
      <c r="OPQ10" s="82"/>
      <c r="OPR10" s="82"/>
      <c r="OPS10" s="82"/>
      <c r="OPT10" s="82"/>
      <c r="OPU10" s="82"/>
      <c r="OPV10" s="82"/>
      <c r="OPW10" s="82"/>
      <c r="OPX10" s="82"/>
      <c r="OPY10" s="82"/>
      <c r="OPZ10" s="82"/>
      <c r="OQA10" s="82"/>
      <c r="OQB10" s="82"/>
      <c r="OQC10" s="82"/>
      <c r="OQD10" s="82"/>
      <c r="OQE10" s="82"/>
      <c r="OQF10" s="82"/>
      <c r="OQG10" s="82"/>
      <c r="OQH10" s="82"/>
      <c r="OQI10" s="82"/>
      <c r="OQJ10" s="82"/>
      <c r="OQK10" s="82"/>
      <c r="OQL10" s="82"/>
      <c r="OQM10" s="82"/>
      <c r="OQN10" s="82"/>
      <c r="OQO10" s="82"/>
      <c r="OQP10" s="82"/>
      <c r="OQQ10" s="82"/>
      <c r="OQR10" s="82"/>
      <c r="OQS10" s="82"/>
      <c r="OQT10" s="82"/>
      <c r="OQU10" s="82"/>
      <c r="OQV10" s="82"/>
      <c r="OQW10" s="82"/>
      <c r="OQX10" s="82"/>
      <c r="OQY10" s="82"/>
      <c r="OQZ10" s="82"/>
      <c r="ORA10" s="82"/>
      <c r="ORB10" s="82"/>
      <c r="ORC10" s="82"/>
      <c r="ORD10" s="82"/>
      <c r="ORE10" s="82"/>
      <c r="ORF10" s="82"/>
      <c r="ORG10" s="82"/>
      <c r="ORH10" s="82"/>
      <c r="ORI10" s="82"/>
      <c r="ORJ10" s="82"/>
      <c r="ORK10" s="82"/>
      <c r="ORL10" s="82"/>
      <c r="ORM10" s="82"/>
      <c r="ORN10" s="82"/>
      <c r="ORO10" s="82"/>
      <c r="ORP10" s="82"/>
      <c r="ORQ10" s="82"/>
      <c r="ORR10" s="82"/>
      <c r="ORS10" s="82"/>
      <c r="ORT10" s="82"/>
      <c r="ORU10" s="82"/>
      <c r="ORV10" s="82"/>
      <c r="ORW10" s="82"/>
      <c r="ORX10" s="82"/>
      <c r="ORY10" s="82"/>
      <c r="ORZ10" s="82"/>
      <c r="OSA10" s="82"/>
      <c r="OSB10" s="82"/>
      <c r="OSC10" s="82"/>
      <c r="OSD10" s="82"/>
      <c r="OSE10" s="82"/>
      <c r="OSF10" s="82"/>
      <c r="OSG10" s="82"/>
      <c r="OSH10" s="82"/>
      <c r="OSI10" s="82"/>
      <c r="OSJ10" s="82"/>
      <c r="OSK10" s="82"/>
      <c r="OSL10" s="82"/>
      <c r="OSM10" s="82"/>
      <c r="OSN10" s="82"/>
      <c r="OSO10" s="82"/>
      <c r="OSP10" s="82"/>
      <c r="OSQ10" s="82"/>
      <c r="OSR10" s="82"/>
      <c r="OSS10" s="82"/>
      <c r="OST10" s="82"/>
      <c r="OSU10" s="82"/>
      <c r="OSV10" s="82"/>
      <c r="OSW10" s="82"/>
      <c r="OSX10" s="82"/>
      <c r="OSY10" s="82"/>
      <c r="OSZ10" s="82"/>
      <c r="OTA10" s="82"/>
      <c r="OTB10" s="82"/>
      <c r="OTC10" s="82"/>
      <c r="OTD10" s="82"/>
      <c r="OTE10" s="82"/>
      <c r="OTF10" s="82"/>
      <c r="OTG10" s="82"/>
      <c r="OTH10" s="82"/>
      <c r="OTI10" s="82"/>
      <c r="OTJ10" s="82"/>
      <c r="OTK10" s="82"/>
      <c r="OTL10" s="82"/>
      <c r="OTM10" s="82"/>
      <c r="OTN10" s="82"/>
      <c r="OTO10" s="82"/>
      <c r="OTP10" s="82"/>
      <c r="OTQ10" s="82"/>
      <c r="OTR10" s="82"/>
      <c r="OTS10" s="82"/>
      <c r="OTT10" s="82"/>
      <c r="OTU10" s="82"/>
      <c r="OTV10" s="82"/>
      <c r="OTW10" s="82"/>
      <c r="OTX10" s="82"/>
      <c r="OTY10" s="82"/>
      <c r="OTZ10" s="82"/>
      <c r="OUA10" s="82"/>
      <c r="OUB10" s="82"/>
      <c r="OUC10" s="82"/>
      <c r="OUD10" s="82"/>
      <c r="OUE10" s="82"/>
      <c r="OUF10" s="82"/>
      <c r="OUG10" s="82"/>
      <c r="OUH10" s="82"/>
      <c r="OUI10" s="82"/>
      <c r="OUJ10" s="82"/>
      <c r="OUK10" s="82"/>
      <c r="OUL10" s="82"/>
      <c r="OUM10" s="82"/>
      <c r="OUN10" s="82"/>
      <c r="OUO10" s="82"/>
      <c r="OUP10" s="82"/>
      <c r="OUQ10" s="82"/>
      <c r="OUR10" s="82"/>
      <c r="OUS10" s="82"/>
      <c r="OUT10" s="82"/>
      <c r="OUU10" s="82"/>
      <c r="OUV10" s="82"/>
      <c r="OUW10" s="82"/>
      <c r="OUX10" s="82"/>
      <c r="OUY10" s="82"/>
      <c r="OUZ10" s="82"/>
      <c r="OVA10" s="82"/>
      <c r="OVB10" s="82"/>
      <c r="OVC10" s="82"/>
      <c r="OVD10" s="82"/>
      <c r="OVE10" s="82"/>
      <c r="OVF10" s="82"/>
      <c r="OVG10" s="82"/>
      <c r="OVH10" s="82"/>
      <c r="OVI10" s="82"/>
      <c r="OVJ10" s="82"/>
      <c r="OVK10" s="82"/>
      <c r="OVL10" s="82"/>
      <c r="OVM10" s="82"/>
      <c r="OVN10" s="82"/>
      <c r="OVO10" s="82"/>
      <c r="OVP10" s="82"/>
      <c r="OVQ10" s="82"/>
      <c r="OVR10" s="82"/>
      <c r="OVS10" s="82"/>
      <c r="OVT10" s="82"/>
      <c r="OVU10" s="82"/>
      <c r="OVV10" s="82"/>
      <c r="OVW10" s="82"/>
      <c r="OVX10" s="82"/>
      <c r="OVY10" s="82"/>
      <c r="OVZ10" s="82"/>
      <c r="OWA10" s="82"/>
      <c r="OWB10" s="82"/>
      <c r="OWC10" s="82"/>
      <c r="OWD10" s="82"/>
      <c r="OWE10" s="82"/>
      <c r="OWF10" s="82"/>
      <c r="OWG10" s="82"/>
      <c r="OWH10" s="82"/>
      <c r="OWI10" s="82"/>
      <c r="OWJ10" s="82"/>
      <c r="OWK10" s="82"/>
      <c r="OWL10" s="82"/>
      <c r="OWM10" s="82"/>
      <c r="OWN10" s="82"/>
      <c r="OWO10" s="82"/>
      <c r="OWP10" s="82"/>
      <c r="OWQ10" s="82"/>
      <c r="OWR10" s="82"/>
      <c r="OWS10" s="82"/>
      <c r="OWT10" s="82"/>
      <c r="OWU10" s="82"/>
      <c r="OWV10" s="82"/>
      <c r="OWW10" s="82"/>
      <c r="OWX10" s="82"/>
      <c r="OWY10" s="82"/>
      <c r="OWZ10" s="82"/>
      <c r="OXA10" s="82"/>
      <c r="OXB10" s="82"/>
      <c r="OXC10" s="82"/>
      <c r="OXD10" s="82"/>
      <c r="OXE10" s="82"/>
      <c r="OXF10" s="82"/>
      <c r="OXG10" s="82"/>
      <c r="OXH10" s="82"/>
      <c r="OXI10" s="82"/>
      <c r="OXJ10" s="82"/>
      <c r="OXK10" s="82"/>
      <c r="OXL10" s="82"/>
      <c r="OXM10" s="82"/>
      <c r="OXN10" s="82"/>
      <c r="OXO10" s="82"/>
      <c r="OXP10" s="82"/>
      <c r="OXQ10" s="82"/>
      <c r="OXR10" s="82"/>
      <c r="OXS10" s="82"/>
      <c r="OXT10" s="82"/>
      <c r="OXU10" s="82"/>
      <c r="OXV10" s="82"/>
      <c r="OXW10" s="82"/>
      <c r="OXX10" s="82"/>
      <c r="OXY10" s="82"/>
      <c r="OXZ10" s="82"/>
      <c r="OYA10" s="82"/>
      <c r="OYB10" s="82"/>
      <c r="OYC10" s="82"/>
      <c r="OYD10" s="82"/>
      <c r="OYE10" s="82"/>
      <c r="OYF10" s="82"/>
      <c r="OYG10" s="82"/>
      <c r="OYH10" s="82"/>
      <c r="OYI10" s="82"/>
      <c r="OYJ10" s="82"/>
      <c r="OYK10" s="82"/>
      <c r="OYL10" s="82"/>
      <c r="OYM10" s="82"/>
      <c r="OYN10" s="82"/>
      <c r="OYO10" s="82"/>
      <c r="OYP10" s="82"/>
      <c r="OYQ10" s="82"/>
      <c r="OYR10" s="82"/>
      <c r="OYS10" s="82"/>
      <c r="OYT10" s="82"/>
      <c r="OYU10" s="82"/>
      <c r="OYV10" s="82"/>
      <c r="OYW10" s="82"/>
      <c r="OYX10" s="82"/>
      <c r="OYY10" s="82"/>
      <c r="OYZ10" s="82"/>
      <c r="OZA10" s="82"/>
      <c r="OZB10" s="82"/>
      <c r="OZC10" s="82"/>
      <c r="OZD10" s="82"/>
      <c r="OZE10" s="82"/>
      <c r="OZF10" s="82"/>
      <c r="OZG10" s="82"/>
      <c r="OZH10" s="82"/>
      <c r="OZI10" s="82"/>
      <c r="OZJ10" s="82"/>
      <c r="OZK10" s="82"/>
      <c r="OZL10" s="82"/>
      <c r="OZM10" s="82"/>
      <c r="OZN10" s="82"/>
      <c r="OZO10" s="82"/>
      <c r="OZP10" s="82"/>
      <c r="OZQ10" s="82"/>
      <c r="OZR10" s="82"/>
      <c r="OZS10" s="82"/>
      <c r="OZT10" s="82"/>
      <c r="OZU10" s="82"/>
      <c r="OZV10" s="82"/>
      <c r="OZW10" s="82"/>
      <c r="OZX10" s="82"/>
      <c r="OZY10" s="82"/>
      <c r="OZZ10" s="82"/>
      <c r="PAA10" s="82"/>
      <c r="PAB10" s="82"/>
      <c r="PAC10" s="82"/>
      <c r="PAD10" s="82"/>
      <c r="PAE10" s="82"/>
      <c r="PAF10" s="82"/>
      <c r="PAG10" s="82"/>
      <c r="PAH10" s="82"/>
      <c r="PAI10" s="82"/>
      <c r="PAJ10" s="82"/>
      <c r="PAK10" s="82"/>
      <c r="PAL10" s="82"/>
      <c r="PAM10" s="82"/>
      <c r="PAN10" s="82"/>
      <c r="PAO10" s="82"/>
      <c r="PAP10" s="82"/>
      <c r="PAQ10" s="82"/>
      <c r="PAR10" s="82"/>
      <c r="PAS10" s="82"/>
      <c r="PAT10" s="82"/>
      <c r="PAU10" s="82"/>
      <c r="PAV10" s="82"/>
      <c r="PAW10" s="82"/>
      <c r="PAX10" s="82"/>
      <c r="PAY10" s="82"/>
      <c r="PAZ10" s="82"/>
      <c r="PBA10" s="82"/>
      <c r="PBB10" s="82"/>
      <c r="PBC10" s="82"/>
      <c r="PBD10" s="82"/>
      <c r="PBE10" s="82"/>
      <c r="PBF10" s="82"/>
      <c r="PBG10" s="82"/>
      <c r="PBH10" s="82"/>
      <c r="PBI10" s="82"/>
      <c r="PBJ10" s="82"/>
      <c r="PBK10" s="82"/>
      <c r="PBL10" s="82"/>
      <c r="PBM10" s="82"/>
      <c r="PBN10" s="82"/>
      <c r="PBO10" s="82"/>
      <c r="PBP10" s="82"/>
      <c r="PBQ10" s="82"/>
      <c r="PBR10" s="82"/>
      <c r="PBS10" s="82"/>
      <c r="PBT10" s="82"/>
      <c r="PBU10" s="82"/>
      <c r="PBV10" s="82"/>
      <c r="PBW10" s="82"/>
      <c r="PBX10" s="82"/>
      <c r="PBY10" s="82"/>
      <c r="PBZ10" s="82"/>
      <c r="PCA10" s="82"/>
      <c r="PCB10" s="82"/>
      <c r="PCC10" s="82"/>
      <c r="PCD10" s="82"/>
      <c r="PCE10" s="82"/>
      <c r="PCF10" s="82"/>
      <c r="PCG10" s="82"/>
      <c r="PCH10" s="82"/>
      <c r="PCI10" s="82"/>
      <c r="PCJ10" s="82"/>
      <c r="PCK10" s="82"/>
      <c r="PCL10" s="82"/>
      <c r="PCM10" s="82"/>
      <c r="PCN10" s="82"/>
      <c r="PCO10" s="82"/>
      <c r="PCP10" s="82"/>
      <c r="PCQ10" s="82"/>
      <c r="PCR10" s="82"/>
      <c r="PCS10" s="82"/>
      <c r="PCT10" s="82"/>
      <c r="PCU10" s="82"/>
      <c r="PCV10" s="82"/>
      <c r="PCW10" s="82"/>
      <c r="PCX10" s="82"/>
      <c r="PCY10" s="82"/>
      <c r="PCZ10" s="82"/>
      <c r="PDA10" s="82"/>
      <c r="PDB10" s="82"/>
      <c r="PDC10" s="82"/>
      <c r="PDD10" s="82"/>
      <c r="PDE10" s="82"/>
      <c r="PDF10" s="82"/>
      <c r="PDG10" s="82"/>
      <c r="PDH10" s="82"/>
      <c r="PDI10" s="82"/>
      <c r="PDJ10" s="82"/>
      <c r="PDK10" s="82"/>
      <c r="PDL10" s="82"/>
      <c r="PDM10" s="82"/>
      <c r="PDN10" s="82"/>
      <c r="PDO10" s="82"/>
      <c r="PDP10" s="82"/>
      <c r="PDQ10" s="82"/>
      <c r="PDR10" s="82"/>
      <c r="PDS10" s="82"/>
      <c r="PDT10" s="82"/>
      <c r="PDU10" s="82"/>
      <c r="PDV10" s="82"/>
      <c r="PDW10" s="82"/>
      <c r="PDX10" s="82"/>
      <c r="PDY10" s="82"/>
      <c r="PDZ10" s="82"/>
      <c r="PEA10" s="82"/>
      <c r="PEB10" s="82"/>
      <c r="PEC10" s="82"/>
      <c r="PED10" s="82"/>
      <c r="PEE10" s="82"/>
      <c r="PEF10" s="82"/>
      <c r="PEG10" s="82"/>
      <c r="PEH10" s="82"/>
      <c r="PEI10" s="82"/>
      <c r="PEJ10" s="82"/>
      <c r="PEK10" s="82"/>
      <c r="PEL10" s="82"/>
      <c r="PEM10" s="82"/>
      <c r="PEN10" s="82"/>
      <c r="PEO10" s="82"/>
      <c r="PEP10" s="82"/>
      <c r="PEQ10" s="82"/>
      <c r="PER10" s="82"/>
      <c r="PES10" s="82"/>
      <c r="PET10" s="82"/>
      <c r="PEU10" s="82"/>
      <c r="PEV10" s="82"/>
      <c r="PEW10" s="82"/>
      <c r="PEX10" s="82"/>
      <c r="PEY10" s="82"/>
      <c r="PEZ10" s="82"/>
      <c r="PFA10" s="82"/>
      <c r="PFB10" s="82"/>
      <c r="PFC10" s="82"/>
      <c r="PFD10" s="82"/>
      <c r="PFE10" s="82"/>
      <c r="PFF10" s="82"/>
      <c r="PFG10" s="82"/>
      <c r="PFH10" s="82"/>
      <c r="PFI10" s="82"/>
      <c r="PFJ10" s="82"/>
      <c r="PFK10" s="82"/>
      <c r="PFL10" s="82"/>
      <c r="PFM10" s="82"/>
      <c r="PFN10" s="82"/>
      <c r="PFO10" s="82"/>
      <c r="PFP10" s="82"/>
      <c r="PFQ10" s="82"/>
      <c r="PFR10" s="82"/>
      <c r="PFS10" s="82"/>
      <c r="PFT10" s="82"/>
      <c r="PFU10" s="82"/>
      <c r="PFV10" s="82"/>
      <c r="PFW10" s="82"/>
      <c r="PFX10" s="82"/>
      <c r="PFY10" s="82"/>
      <c r="PFZ10" s="82"/>
      <c r="PGA10" s="82"/>
      <c r="PGB10" s="82"/>
      <c r="PGC10" s="82"/>
      <c r="PGD10" s="82"/>
      <c r="PGE10" s="82"/>
      <c r="PGF10" s="82"/>
      <c r="PGG10" s="82"/>
      <c r="PGH10" s="82"/>
      <c r="PGI10" s="82"/>
      <c r="PGJ10" s="82"/>
      <c r="PGK10" s="82"/>
      <c r="PGL10" s="82"/>
      <c r="PGM10" s="82"/>
      <c r="PGN10" s="82"/>
      <c r="PGO10" s="82"/>
      <c r="PGP10" s="82"/>
      <c r="PGQ10" s="82"/>
      <c r="PGR10" s="82"/>
      <c r="PGS10" s="82"/>
      <c r="PGT10" s="82"/>
      <c r="PGU10" s="82"/>
      <c r="PGV10" s="82"/>
      <c r="PGW10" s="82"/>
      <c r="PGX10" s="82"/>
      <c r="PGY10" s="82"/>
      <c r="PGZ10" s="82"/>
      <c r="PHA10" s="82"/>
      <c r="PHB10" s="82"/>
      <c r="PHC10" s="82"/>
      <c r="PHD10" s="82"/>
      <c r="PHE10" s="82"/>
      <c r="PHF10" s="82"/>
      <c r="PHG10" s="82"/>
      <c r="PHH10" s="82"/>
      <c r="PHI10" s="82"/>
      <c r="PHJ10" s="82"/>
      <c r="PHK10" s="82"/>
      <c r="PHL10" s="82"/>
      <c r="PHM10" s="82"/>
      <c r="PHN10" s="82"/>
      <c r="PHO10" s="82"/>
      <c r="PHP10" s="82"/>
      <c r="PHQ10" s="82"/>
      <c r="PHR10" s="82"/>
      <c r="PHS10" s="82"/>
      <c r="PHT10" s="82"/>
      <c r="PHU10" s="82"/>
      <c r="PHV10" s="82"/>
      <c r="PHW10" s="82"/>
      <c r="PHX10" s="82"/>
      <c r="PHY10" s="82"/>
      <c r="PHZ10" s="82"/>
      <c r="PIA10" s="82"/>
      <c r="PIB10" s="82"/>
      <c r="PIC10" s="82"/>
      <c r="PID10" s="82"/>
      <c r="PIE10" s="82"/>
      <c r="PIF10" s="82"/>
      <c r="PIG10" s="82"/>
      <c r="PIH10" s="82"/>
      <c r="PII10" s="82"/>
      <c r="PIJ10" s="82"/>
      <c r="PIK10" s="82"/>
      <c r="PIL10" s="82"/>
      <c r="PIM10" s="82"/>
      <c r="PIN10" s="82"/>
      <c r="PIO10" s="82"/>
      <c r="PIP10" s="82"/>
      <c r="PIQ10" s="82"/>
      <c r="PIR10" s="82"/>
      <c r="PIS10" s="82"/>
      <c r="PIT10" s="82"/>
      <c r="PIU10" s="82"/>
      <c r="PIV10" s="82"/>
      <c r="PIW10" s="82"/>
      <c r="PIX10" s="82"/>
      <c r="PIY10" s="82"/>
      <c r="PIZ10" s="82"/>
      <c r="PJA10" s="82"/>
      <c r="PJB10" s="82"/>
      <c r="PJC10" s="82"/>
      <c r="PJD10" s="82"/>
      <c r="PJE10" s="82"/>
      <c r="PJF10" s="82"/>
      <c r="PJG10" s="82"/>
      <c r="PJH10" s="82"/>
      <c r="PJI10" s="82"/>
      <c r="PJJ10" s="82"/>
      <c r="PJK10" s="82"/>
      <c r="PJL10" s="82"/>
      <c r="PJM10" s="82"/>
      <c r="PJN10" s="82"/>
      <c r="PJO10" s="82"/>
      <c r="PJP10" s="82"/>
      <c r="PJQ10" s="82"/>
      <c r="PJR10" s="82"/>
      <c r="PJS10" s="82"/>
      <c r="PJT10" s="82"/>
      <c r="PJU10" s="82"/>
      <c r="PJV10" s="82"/>
      <c r="PJW10" s="82"/>
      <c r="PJX10" s="82"/>
      <c r="PJY10" s="82"/>
      <c r="PJZ10" s="82"/>
      <c r="PKA10" s="82"/>
      <c r="PKB10" s="82"/>
      <c r="PKC10" s="82"/>
      <c r="PKD10" s="82"/>
      <c r="PKE10" s="82"/>
      <c r="PKF10" s="82"/>
      <c r="PKG10" s="82"/>
      <c r="PKH10" s="82"/>
      <c r="PKI10" s="82"/>
      <c r="PKJ10" s="82"/>
      <c r="PKK10" s="82"/>
      <c r="PKL10" s="82"/>
      <c r="PKM10" s="82"/>
      <c r="PKN10" s="82"/>
      <c r="PKO10" s="82"/>
      <c r="PKP10" s="82"/>
      <c r="PKQ10" s="82"/>
      <c r="PKR10" s="82"/>
      <c r="PKS10" s="82"/>
      <c r="PKT10" s="82"/>
      <c r="PKU10" s="82"/>
      <c r="PKV10" s="82"/>
      <c r="PKW10" s="82"/>
      <c r="PKX10" s="82"/>
      <c r="PKY10" s="82"/>
      <c r="PKZ10" s="82"/>
      <c r="PLA10" s="82"/>
      <c r="PLB10" s="82"/>
      <c r="PLC10" s="82"/>
      <c r="PLD10" s="82"/>
      <c r="PLE10" s="82"/>
      <c r="PLF10" s="82"/>
      <c r="PLG10" s="82"/>
      <c r="PLH10" s="82"/>
      <c r="PLI10" s="82"/>
      <c r="PLJ10" s="82"/>
      <c r="PLK10" s="82"/>
      <c r="PLL10" s="82"/>
      <c r="PLM10" s="82"/>
      <c r="PLN10" s="82"/>
      <c r="PLO10" s="82"/>
      <c r="PLP10" s="82"/>
      <c r="PLQ10" s="82"/>
      <c r="PLR10" s="82"/>
      <c r="PLS10" s="82"/>
      <c r="PLT10" s="82"/>
      <c r="PLU10" s="82"/>
      <c r="PLV10" s="82"/>
      <c r="PLW10" s="82"/>
      <c r="PLX10" s="82"/>
      <c r="PLY10" s="82"/>
      <c r="PLZ10" s="82"/>
      <c r="PMA10" s="82"/>
      <c r="PMB10" s="82"/>
      <c r="PMC10" s="82"/>
      <c r="PMD10" s="82"/>
      <c r="PME10" s="82"/>
      <c r="PMF10" s="82"/>
      <c r="PMG10" s="82"/>
      <c r="PMH10" s="82"/>
      <c r="PMI10" s="82"/>
      <c r="PMJ10" s="82"/>
      <c r="PMK10" s="82"/>
      <c r="PML10" s="82"/>
      <c r="PMM10" s="82"/>
      <c r="PMN10" s="82"/>
      <c r="PMO10" s="82"/>
      <c r="PMP10" s="82"/>
      <c r="PMQ10" s="82"/>
      <c r="PMR10" s="82"/>
      <c r="PMS10" s="82"/>
      <c r="PMT10" s="82"/>
      <c r="PMU10" s="82"/>
      <c r="PMV10" s="82"/>
      <c r="PMW10" s="82"/>
      <c r="PMX10" s="82"/>
      <c r="PMY10" s="82"/>
      <c r="PMZ10" s="82"/>
      <c r="PNA10" s="82"/>
      <c r="PNB10" s="82"/>
      <c r="PNC10" s="82"/>
      <c r="PND10" s="82"/>
      <c r="PNE10" s="82"/>
      <c r="PNF10" s="82"/>
      <c r="PNG10" s="82"/>
      <c r="PNH10" s="82"/>
      <c r="PNI10" s="82"/>
      <c r="PNJ10" s="82"/>
      <c r="PNK10" s="82"/>
      <c r="PNL10" s="82"/>
      <c r="PNM10" s="82"/>
      <c r="PNN10" s="82"/>
      <c r="PNO10" s="82"/>
      <c r="PNP10" s="82"/>
      <c r="PNQ10" s="82"/>
      <c r="PNR10" s="82"/>
      <c r="PNS10" s="82"/>
      <c r="PNT10" s="82"/>
      <c r="PNU10" s="82"/>
      <c r="PNV10" s="82"/>
      <c r="PNW10" s="82"/>
      <c r="PNX10" s="82"/>
      <c r="PNY10" s="82"/>
      <c r="PNZ10" s="82"/>
      <c r="POA10" s="82"/>
      <c r="POB10" s="82"/>
      <c r="POC10" s="82"/>
      <c r="POD10" s="82"/>
      <c r="POE10" s="82"/>
      <c r="POF10" s="82"/>
      <c r="POG10" s="82"/>
      <c r="POH10" s="82"/>
      <c r="POI10" s="82"/>
      <c r="POJ10" s="82"/>
      <c r="POK10" s="82"/>
      <c r="POL10" s="82"/>
      <c r="POM10" s="82"/>
      <c r="PON10" s="82"/>
      <c r="POO10" s="82"/>
      <c r="POP10" s="82"/>
      <c r="POQ10" s="82"/>
      <c r="POR10" s="82"/>
      <c r="POS10" s="82"/>
      <c r="POT10" s="82"/>
      <c r="POU10" s="82"/>
      <c r="POV10" s="82"/>
      <c r="POW10" s="82"/>
      <c r="POX10" s="82"/>
      <c r="POY10" s="82"/>
      <c r="POZ10" s="82"/>
      <c r="PPA10" s="82"/>
      <c r="PPB10" s="82"/>
      <c r="PPC10" s="82"/>
      <c r="PPD10" s="82"/>
      <c r="PPE10" s="82"/>
      <c r="PPF10" s="82"/>
      <c r="PPG10" s="82"/>
      <c r="PPH10" s="82"/>
      <c r="PPI10" s="82"/>
      <c r="PPJ10" s="82"/>
      <c r="PPK10" s="82"/>
      <c r="PPL10" s="82"/>
      <c r="PPM10" s="82"/>
      <c r="PPN10" s="82"/>
      <c r="PPO10" s="82"/>
      <c r="PPP10" s="82"/>
      <c r="PPQ10" s="82"/>
      <c r="PPR10" s="82"/>
      <c r="PPS10" s="82"/>
      <c r="PPT10" s="82"/>
      <c r="PPU10" s="82"/>
      <c r="PPV10" s="82"/>
      <c r="PPW10" s="82"/>
      <c r="PPX10" s="82"/>
      <c r="PPY10" s="82"/>
      <c r="PPZ10" s="82"/>
      <c r="PQA10" s="82"/>
      <c r="PQB10" s="82"/>
      <c r="PQC10" s="82"/>
      <c r="PQD10" s="82"/>
      <c r="PQE10" s="82"/>
      <c r="PQF10" s="82"/>
      <c r="PQG10" s="82"/>
      <c r="PQH10" s="82"/>
      <c r="PQI10" s="82"/>
      <c r="PQJ10" s="82"/>
      <c r="PQK10" s="82"/>
      <c r="PQL10" s="82"/>
      <c r="PQM10" s="82"/>
      <c r="PQN10" s="82"/>
      <c r="PQO10" s="82"/>
      <c r="PQP10" s="82"/>
      <c r="PQQ10" s="82"/>
      <c r="PQR10" s="82"/>
      <c r="PQS10" s="82"/>
      <c r="PQT10" s="82"/>
      <c r="PQU10" s="82"/>
      <c r="PQV10" s="82"/>
      <c r="PQW10" s="82"/>
      <c r="PQX10" s="82"/>
      <c r="PQY10" s="82"/>
      <c r="PQZ10" s="82"/>
      <c r="PRA10" s="82"/>
      <c r="PRB10" s="82"/>
      <c r="PRC10" s="82"/>
      <c r="PRD10" s="82"/>
      <c r="PRE10" s="82"/>
      <c r="PRF10" s="82"/>
      <c r="PRG10" s="82"/>
      <c r="PRH10" s="82"/>
      <c r="PRI10" s="82"/>
      <c r="PRJ10" s="82"/>
      <c r="PRK10" s="82"/>
      <c r="PRL10" s="82"/>
      <c r="PRM10" s="82"/>
      <c r="PRN10" s="82"/>
      <c r="PRO10" s="82"/>
      <c r="PRP10" s="82"/>
      <c r="PRQ10" s="82"/>
      <c r="PRR10" s="82"/>
      <c r="PRS10" s="82"/>
      <c r="PRT10" s="82"/>
      <c r="PRU10" s="82"/>
      <c r="PRV10" s="82"/>
      <c r="PRW10" s="82"/>
      <c r="PRX10" s="82"/>
      <c r="PRY10" s="82"/>
      <c r="PRZ10" s="82"/>
      <c r="PSA10" s="82"/>
      <c r="PSB10" s="82"/>
      <c r="PSC10" s="82"/>
      <c r="PSD10" s="82"/>
      <c r="PSE10" s="82"/>
      <c r="PSF10" s="82"/>
      <c r="PSG10" s="82"/>
      <c r="PSH10" s="82"/>
      <c r="PSI10" s="82"/>
      <c r="PSJ10" s="82"/>
      <c r="PSK10" s="82"/>
      <c r="PSL10" s="82"/>
      <c r="PSM10" s="82"/>
      <c r="PSN10" s="82"/>
      <c r="PSO10" s="82"/>
      <c r="PSP10" s="82"/>
      <c r="PSQ10" s="82"/>
      <c r="PSR10" s="82"/>
      <c r="PSS10" s="82"/>
      <c r="PST10" s="82"/>
      <c r="PSU10" s="82"/>
      <c r="PSV10" s="82"/>
      <c r="PSW10" s="82"/>
      <c r="PSX10" s="82"/>
      <c r="PSY10" s="82"/>
      <c r="PSZ10" s="82"/>
      <c r="PTA10" s="82"/>
      <c r="PTB10" s="82"/>
      <c r="PTC10" s="82"/>
      <c r="PTD10" s="82"/>
      <c r="PTE10" s="82"/>
      <c r="PTF10" s="82"/>
      <c r="PTG10" s="82"/>
      <c r="PTH10" s="82"/>
      <c r="PTI10" s="82"/>
      <c r="PTJ10" s="82"/>
      <c r="PTK10" s="82"/>
      <c r="PTL10" s="82"/>
      <c r="PTM10" s="82"/>
      <c r="PTN10" s="82"/>
      <c r="PTO10" s="82"/>
      <c r="PTP10" s="82"/>
      <c r="PTQ10" s="82"/>
      <c r="PTR10" s="82"/>
      <c r="PTS10" s="82"/>
      <c r="PTT10" s="82"/>
      <c r="PTU10" s="82"/>
      <c r="PTV10" s="82"/>
      <c r="PTW10" s="82"/>
      <c r="PTX10" s="82"/>
      <c r="PTY10" s="82"/>
      <c r="PTZ10" s="82"/>
      <c r="PUA10" s="82"/>
      <c r="PUB10" s="82"/>
      <c r="PUC10" s="82"/>
      <c r="PUD10" s="82"/>
      <c r="PUE10" s="82"/>
      <c r="PUF10" s="82"/>
      <c r="PUG10" s="82"/>
      <c r="PUH10" s="82"/>
      <c r="PUI10" s="82"/>
      <c r="PUJ10" s="82"/>
      <c r="PUK10" s="82"/>
      <c r="PUL10" s="82"/>
      <c r="PUM10" s="82"/>
      <c r="PUN10" s="82"/>
      <c r="PUO10" s="82"/>
      <c r="PUP10" s="82"/>
      <c r="PUQ10" s="82"/>
      <c r="PUR10" s="82"/>
      <c r="PUS10" s="82"/>
      <c r="PUT10" s="82"/>
      <c r="PUU10" s="82"/>
      <c r="PUV10" s="82"/>
      <c r="PUW10" s="82"/>
      <c r="PUX10" s="82"/>
      <c r="PUY10" s="82"/>
      <c r="PUZ10" s="82"/>
      <c r="PVA10" s="82"/>
      <c r="PVB10" s="82"/>
      <c r="PVC10" s="82"/>
      <c r="PVD10" s="82"/>
      <c r="PVE10" s="82"/>
      <c r="PVF10" s="82"/>
      <c r="PVG10" s="82"/>
      <c r="PVH10" s="82"/>
      <c r="PVI10" s="82"/>
      <c r="PVJ10" s="82"/>
      <c r="PVK10" s="82"/>
      <c r="PVL10" s="82"/>
      <c r="PVM10" s="82"/>
      <c r="PVN10" s="82"/>
      <c r="PVO10" s="82"/>
      <c r="PVP10" s="82"/>
      <c r="PVQ10" s="82"/>
      <c r="PVR10" s="82"/>
      <c r="PVS10" s="82"/>
      <c r="PVT10" s="82"/>
      <c r="PVU10" s="82"/>
      <c r="PVV10" s="82"/>
      <c r="PVW10" s="82"/>
      <c r="PVX10" s="82"/>
      <c r="PVY10" s="82"/>
      <c r="PVZ10" s="82"/>
      <c r="PWA10" s="82"/>
      <c r="PWB10" s="82"/>
      <c r="PWC10" s="82"/>
      <c r="PWD10" s="82"/>
      <c r="PWE10" s="82"/>
      <c r="PWF10" s="82"/>
      <c r="PWG10" s="82"/>
      <c r="PWH10" s="82"/>
      <c r="PWI10" s="82"/>
      <c r="PWJ10" s="82"/>
      <c r="PWK10" s="82"/>
      <c r="PWL10" s="82"/>
      <c r="PWM10" s="82"/>
      <c r="PWN10" s="82"/>
      <c r="PWO10" s="82"/>
      <c r="PWP10" s="82"/>
      <c r="PWQ10" s="82"/>
      <c r="PWR10" s="82"/>
      <c r="PWS10" s="82"/>
      <c r="PWT10" s="82"/>
      <c r="PWU10" s="82"/>
      <c r="PWV10" s="82"/>
      <c r="PWW10" s="82"/>
      <c r="PWX10" s="82"/>
      <c r="PWY10" s="82"/>
      <c r="PWZ10" s="82"/>
      <c r="PXA10" s="82"/>
      <c r="PXB10" s="82"/>
      <c r="PXC10" s="82"/>
      <c r="PXD10" s="82"/>
      <c r="PXE10" s="82"/>
      <c r="PXF10" s="82"/>
      <c r="PXG10" s="82"/>
      <c r="PXH10" s="82"/>
      <c r="PXI10" s="82"/>
      <c r="PXJ10" s="82"/>
      <c r="PXK10" s="82"/>
      <c r="PXL10" s="82"/>
      <c r="PXM10" s="82"/>
      <c r="PXN10" s="82"/>
      <c r="PXO10" s="82"/>
      <c r="PXP10" s="82"/>
      <c r="PXQ10" s="82"/>
      <c r="PXR10" s="82"/>
      <c r="PXS10" s="82"/>
      <c r="PXT10" s="82"/>
      <c r="PXU10" s="82"/>
      <c r="PXV10" s="82"/>
      <c r="PXW10" s="82"/>
      <c r="PXX10" s="82"/>
      <c r="PXY10" s="82"/>
      <c r="PXZ10" s="82"/>
      <c r="PYA10" s="82"/>
      <c r="PYB10" s="82"/>
      <c r="PYC10" s="82"/>
      <c r="PYD10" s="82"/>
      <c r="PYE10" s="82"/>
      <c r="PYF10" s="82"/>
      <c r="PYG10" s="82"/>
      <c r="PYH10" s="82"/>
      <c r="PYI10" s="82"/>
      <c r="PYJ10" s="82"/>
      <c r="PYK10" s="82"/>
      <c r="PYL10" s="82"/>
      <c r="PYM10" s="82"/>
      <c r="PYN10" s="82"/>
      <c r="PYO10" s="82"/>
      <c r="PYP10" s="82"/>
      <c r="PYQ10" s="82"/>
      <c r="PYR10" s="82"/>
      <c r="PYS10" s="82"/>
      <c r="PYT10" s="82"/>
      <c r="PYU10" s="82"/>
      <c r="PYV10" s="82"/>
      <c r="PYW10" s="82"/>
      <c r="PYX10" s="82"/>
      <c r="PYY10" s="82"/>
      <c r="PYZ10" s="82"/>
      <c r="PZA10" s="82"/>
      <c r="PZB10" s="82"/>
      <c r="PZC10" s="82"/>
      <c r="PZD10" s="82"/>
      <c r="PZE10" s="82"/>
      <c r="PZF10" s="82"/>
      <c r="PZG10" s="82"/>
      <c r="PZH10" s="82"/>
      <c r="PZI10" s="82"/>
      <c r="PZJ10" s="82"/>
      <c r="PZK10" s="82"/>
      <c r="PZL10" s="82"/>
      <c r="PZM10" s="82"/>
      <c r="PZN10" s="82"/>
      <c r="PZO10" s="82"/>
      <c r="PZP10" s="82"/>
      <c r="PZQ10" s="82"/>
      <c r="PZR10" s="82"/>
      <c r="PZS10" s="82"/>
      <c r="PZT10" s="82"/>
      <c r="PZU10" s="82"/>
      <c r="PZV10" s="82"/>
      <c r="PZW10" s="82"/>
      <c r="PZX10" s="82"/>
      <c r="PZY10" s="82"/>
      <c r="PZZ10" s="82"/>
      <c r="QAA10" s="82"/>
      <c r="QAB10" s="82"/>
      <c r="QAC10" s="82"/>
      <c r="QAD10" s="82"/>
      <c r="QAE10" s="82"/>
      <c r="QAF10" s="82"/>
      <c r="QAG10" s="82"/>
      <c r="QAH10" s="82"/>
      <c r="QAI10" s="82"/>
      <c r="QAJ10" s="82"/>
      <c r="QAK10" s="82"/>
      <c r="QAL10" s="82"/>
      <c r="QAM10" s="82"/>
      <c r="QAN10" s="82"/>
      <c r="QAO10" s="82"/>
      <c r="QAP10" s="82"/>
      <c r="QAQ10" s="82"/>
      <c r="QAR10" s="82"/>
      <c r="QAS10" s="82"/>
      <c r="QAT10" s="82"/>
      <c r="QAU10" s="82"/>
      <c r="QAV10" s="82"/>
      <c r="QAW10" s="82"/>
      <c r="QAX10" s="82"/>
      <c r="QAY10" s="82"/>
      <c r="QAZ10" s="82"/>
      <c r="QBA10" s="82"/>
      <c r="QBB10" s="82"/>
      <c r="QBC10" s="82"/>
      <c r="QBD10" s="82"/>
      <c r="QBE10" s="82"/>
      <c r="QBF10" s="82"/>
      <c r="QBG10" s="82"/>
      <c r="QBH10" s="82"/>
      <c r="QBI10" s="82"/>
      <c r="QBJ10" s="82"/>
      <c r="QBK10" s="82"/>
      <c r="QBL10" s="82"/>
      <c r="QBM10" s="82"/>
      <c r="QBN10" s="82"/>
      <c r="QBO10" s="82"/>
      <c r="QBP10" s="82"/>
      <c r="QBQ10" s="82"/>
      <c r="QBR10" s="82"/>
      <c r="QBS10" s="82"/>
      <c r="QBT10" s="82"/>
      <c r="QBU10" s="82"/>
      <c r="QBV10" s="82"/>
      <c r="QBW10" s="82"/>
      <c r="QBX10" s="82"/>
      <c r="QBY10" s="82"/>
      <c r="QBZ10" s="82"/>
      <c r="QCA10" s="82"/>
      <c r="QCB10" s="82"/>
      <c r="QCC10" s="82"/>
      <c r="QCD10" s="82"/>
      <c r="QCE10" s="82"/>
      <c r="QCF10" s="82"/>
      <c r="QCG10" s="82"/>
      <c r="QCH10" s="82"/>
      <c r="QCI10" s="82"/>
      <c r="QCJ10" s="82"/>
      <c r="QCK10" s="82"/>
      <c r="QCL10" s="82"/>
      <c r="QCM10" s="82"/>
      <c r="QCN10" s="82"/>
      <c r="QCO10" s="82"/>
      <c r="QCP10" s="82"/>
      <c r="QCQ10" s="82"/>
      <c r="QCR10" s="82"/>
      <c r="QCS10" s="82"/>
      <c r="QCT10" s="82"/>
      <c r="QCU10" s="82"/>
      <c r="QCV10" s="82"/>
      <c r="QCW10" s="82"/>
      <c r="QCX10" s="82"/>
      <c r="QCY10" s="82"/>
      <c r="QCZ10" s="82"/>
      <c r="QDA10" s="82"/>
      <c r="QDB10" s="82"/>
      <c r="QDC10" s="82"/>
      <c r="QDD10" s="82"/>
      <c r="QDE10" s="82"/>
      <c r="QDF10" s="82"/>
      <c r="QDG10" s="82"/>
      <c r="QDH10" s="82"/>
      <c r="QDI10" s="82"/>
      <c r="QDJ10" s="82"/>
      <c r="QDK10" s="82"/>
      <c r="QDL10" s="82"/>
      <c r="QDM10" s="82"/>
      <c r="QDN10" s="82"/>
      <c r="QDO10" s="82"/>
      <c r="QDP10" s="82"/>
      <c r="QDQ10" s="82"/>
      <c r="QDR10" s="82"/>
      <c r="QDS10" s="82"/>
      <c r="QDT10" s="82"/>
      <c r="QDU10" s="82"/>
      <c r="QDV10" s="82"/>
      <c r="QDW10" s="82"/>
      <c r="QDX10" s="82"/>
      <c r="QDY10" s="82"/>
      <c r="QDZ10" s="82"/>
      <c r="QEA10" s="82"/>
      <c r="QEB10" s="82"/>
      <c r="QEC10" s="82"/>
      <c r="QED10" s="82"/>
      <c r="QEE10" s="82"/>
      <c r="QEF10" s="82"/>
      <c r="QEG10" s="82"/>
      <c r="QEH10" s="82"/>
      <c r="QEI10" s="82"/>
      <c r="QEJ10" s="82"/>
      <c r="QEK10" s="82"/>
      <c r="QEL10" s="82"/>
      <c r="QEM10" s="82"/>
      <c r="QEN10" s="82"/>
      <c r="QEO10" s="82"/>
      <c r="QEP10" s="82"/>
      <c r="QEQ10" s="82"/>
      <c r="QER10" s="82"/>
      <c r="QES10" s="82"/>
      <c r="QET10" s="82"/>
      <c r="QEU10" s="82"/>
      <c r="QEV10" s="82"/>
      <c r="QEW10" s="82"/>
      <c r="QEX10" s="82"/>
      <c r="QEY10" s="82"/>
      <c r="QEZ10" s="82"/>
      <c r="QFA10" s="82"/>
      <c r="QFB10" s="82"/>
      <c r="QFC10" s="82"/>
      <c r="QFD10" s="82"/>
      <c r="QFE10" s="82"/>
      <c r="QFF10" s="82"/>
      <c r="QFG10" s="82"/>
      <c r="QFH10" s="82"/>
      <c r="QFI10" s="82"/>
      <c r="QFJ10" s="82"/>
      <c r="QFK10" s="82"/>
      <c r="QFL10" s="82"/>
      <c r="QFM10" s="82"/>
      <c r="QFN10" s="82"/>
      <c r="QFO10" s="82"/>
      <c r="QFP10" s="82"/>
      <c r="QFQ10" s="82"/>
      <c r="QFR10" s="82"/>
      <c r="QFS10" s="82"/>
      <c r="QFT10" s="82"/>
      <c r="QFU10" s="82"/>
      <c r="QFV10" s="82"/>
      <c r="QFW10" s="82"/>
      <c r="QFX10" s="82"/>
      <c r="QFY10" s="82"/>
      <c r="QFZ10" s="82"/>
      <c r="QGA10" s="82"/>
      <c r="QGB10" s="82"/>
      <c r="QGC10" s="82"/>
      <c r="QGD10" s="82"/>
      <c r="QGE10" s="82"/>
      <c r="QGF10" s="82"/>
      <c r="QGG10" s="82"/>
      <c r="QGH10" s="82"/>
      <c r="QGI10" s="82"/>
      <c r="QGJ10" s="82"/>
      <c r="QGK10" s="82"/>
      <c r="QGL10" s="82"/>
      <c r="QGM10" s="82"/>
      <c r="QGN10" s="82"/>
      <c r="QGO10" s="82"/>
      <c r="QGP10" s="82"/>
      <c r="QGQ10" s="82"/>
      <c r="QGR10" s="82"/>
      <c r="QGS10" s="82"/>
      <c r="QGT10" s="82"/>
      <c r="QGU10" s="82"/>
      <c r="QGV10" s="82"/>
      <c r="QGW10" s="82"/>
      <c r="QGX10" s="82"/>
      <c r="QGY10" s="82"/>
      <c r="QGZ10" s="82"/>
      <c r="QHA10" s="82"/>
      <c r="QHB10" s="82"/>
      <c r="QHC10" s="82"/>
      <c r="QHD10" s="82"/>
      <c r="QHE10" s="82"/>
      <c r="QHF10" s="82"/>
      <c r="QHG10" s="82"/>
      <c r="QHH10" s="82"/>
      <c r="QHI10" s="82"/>
      <c r="QHJ10" s="82"/>
      <c r="QHK10" s="82"/>
      <c r="QHL10" s="82"/>
      <c r="QHM10" s="82"/>
      <c r="QHN10" s="82"/>
      <c r="QHO10" s="82"/>
      <c r="QHP10" s="82"/>
      <c r="QHQ10" s="82"/>
      <c r="QHR10" s="82"/>
      <c r="QHS10" s="82"/>
      <c r="QHT10" s="82"/>
      <c r="QHU10" s="82"/>
      <c r="QHV10" s="82"/>
      <c r="QHW10" s="82"/>
      <c r="QHX10" s="82"/>
      <c r="QHY10" s="82"/>
      <c r="QHZ10" s="82"/>
      <c r="QIA10" s="82"/>
      <c r="QIB10" s="82"/>
      <c r="QIC10" s="82"/>
      <c r="QID10" s="82"/>
      <c r="QIE10" s="82"/>
      <c r="QIF10" s="82"/>
      <c r="QIG10" s="82"/>
      <c r="QIH10" s="82"/>
      <c r="QII10" s="82"/>
      <c r="QIJ10" s="82"/>
      <c r="QIK10" s="82"/>
      <c r="QIL10" s="82"/>
      <c r="QIM10" s="82"/>
      <c r="QIN10" s="82"/>
      <c r="QIO10" s="82"/>
      <c r="QIP10" s="82"/>
      <c r="QIQ10" s="82"/>
      <c r="QIR10" s="82"/>
      <c r="QIS10" s="82"/>
      <c r="QIT10" s="82"/>
      <c r="QIU10" s="82"/>
      <c r="QIV10" s="82"/>
      <c r="QIW10" s="82"/>
      <c r="QIX10" s="82"/>
      <c r="QIY10" s="82"/>
      <c r="QIZ10" s="82"/>
      <c r="QJA10" s="82"/>
      <c r="QJB10" s="82"/>
      <c r="QJC10" s="82"/>
      <c r="QJD10" s="82"/>
      <c r="QJE10" s="82"/>
      <c r="QJF10" s="82"/>
      <c r="QJG10" s="82"/>
      <c r="QJH10" s="82"/>
      <c r="QJI10" s="82"/>
      <c r="QJJ10" s="82"/>
      <c r="QJK10" s="82"/>
      <c r="QJL10" s="82"/>
      <c r="QJM10" s="82"/>
      <c r="QJN10" s="82"/>
      <c r="QJO10" s="82"/>
      <c r="QJP10" s="82"/>
      <c r="QJQ10" s="82"/>
      <c r="QJR10" s="82"/>
      <c r="QJS10" s="82"/>
      <c r="QJT10" s="82"/>
      <c r="QJU10" s="82"/>
      <c r="QJV10" s="82"/>
      <c r="QJW10" s="82"/>
      <c r="QJX10" s="82"/>
      <c r="QJY10" s="82"/>
      <c r="QJZ10" s="82"/>
      <c r="QKA10" s="82"/>
      <c r="QKB10" s="82"/>
      <c r="QKC10" s="82"/>
      <c r="QKD10" s="82"/>
      <c r="QKE10" s="82"/>
      <c r="QKF10" s="82"/>
      <c r="QKG10" s="82"/>
      <c r="QKH10" s="82"/>
      <c r="QKI10" s="82"/>
      <c r="QKJ10" s="82"/>
      <c r="QKK10" s="82"/>
      <c r="QKL10" s="82"/>
      <c r="QKM10" s="82"/>
      <c r="QKN10" s="82"/>
      <c r="QKO10" s="82"/>
      <c r="QKP10" s="82"/>
      <c r="QKQ10" s="82"/>
      <c r="QKR10" s="82"/>
      <c r="QKS10" s="82"/>
      <c r="QKT10" s="82"/>
      <c r="QKU10" s="82"/>
      <c r="QKV10" s="82"/>
      <c r="QKW10" s="82"/>
      <c r="QKX10" s="82"/>
      <c r="QKY10" s="82"/>
      <c r="QKZ10" s="82"/>
      <c r="QLA10" s="82"/>
      <c r="QLB10" s="82"/>
      <c r="QLC10" s="82"/>
      <c r="QLD10" s="82"/>
      <c r="QLE10" s="82"/>
      <c r="QLF10" s="82"/>
      <c r="QLG10" s="82"/>
      <c r="QLH10" s="82"/>
      <c r="QLI10" s="82"/>
      <c r="QLJ10" s="82"/>
      <c r="QLK10" s="82"/>
      <c r="QLL10" s="82"/>
      <c r="QLM10" s="82"/>
      <c r="QLN10" s="82"/>
      <c r="QLO10" s="82"/>
      <c r="QLP10" s="82"/>
      <c r="QLQ10" s="82"/>
      <c r="QLR10" s="82"/>
      <c r="QLS10" s="82"/>
      <c r="QLT10" s="82"/>
      <c r="QLU10" s="82"/>
      <c r="QLV10" s="82"/>
      <c r="QLW10" s="82"/>
      <c r="QLX10" s="82"/>
      <c r="QLY10" s="82"/>
      <c r="QLZ10" s="82"/>
      <c r="QMA10" s="82"/>
      <c r="QMB10" s="82"/>
      <c r="QMC10" s="82"/>
      <c r="QMD10" s="82"/>
      <c r="QME10" s="82"/>
      <c r="QMF10" s="82"/>
      <c r="QMG10" s="82"/>
      <c r="QMH10" s="82"/>
      <c r="QMI10" s="82"/>
      <c r="QMJ10" s="82"/>
      <c r="QMK10" s="82"/>
      <c r="QML10" s="82"/>
      <c r="QMM10" s="82"/>
      <c r="QMN10" s="82"/>
      <c r="QMO10" s="82"/>
      <c r="QMP10" s="82"/>
      <c r="QMQ10" s="82"/>
      <c r="QMR10" s="82"/>
      <c r="QMS10" s="82"/>
      <c r="QMT10" s="82"/>
      <c r="QMU10" s="82"/>
      <c r="QMV10" s="82"/>
      <c r="QMW10" s="82"/>
      <c r="QMX10" s="82"/>
      <c r="QMY10" s="82"/>
      <c r="QMZ10" s="82"/>
      <c r="QNA10" s="82"/>
      <c r="QNB10" s="82"/>
      <c r="QNC10" s="82"/>
      <c r="QND10" s="82"/>
      <c r="QNE10" s="82"/>
      <c r="QNF10" s="82"/>
      <c r="QNG10" s="82"/>
      <c r="QNH10" s="82"/>
      <c r="QNI10" s="82"/>
      <c r="QNJ10" s="82"/>
      <c r="QNK10" s="82"/>
      <c r="QNL10" s="82"/>
      <c r="QNM10" s="82"/>
      <c r="QNN10" s="82"/>
      <c r="QNO10" s="82"/>
      <c r="QNP10" s="82"/>
      <c r="QNQ10" s="82"/>
      <c r="QNR10" s="82"/>
      <c r="QNS10" s="82"/>
      <c r="QNT10" s="82"/>
      <c r="QNU10" s="82"/>
      <c r="QNV10" s="82"/>
      <c r="QNW10" s="82"/>
      <c r="QNX10" s="82"/>
      <c r="QNY10" s="82"/>
      <c r="QNZ10" s="82"/>
      <c r="QOA10" s="82"/>
      <c r="QOB10" s="82"/>
      <c r="QOC10" s="82"/>
      <c r="QOD10" s="82"/>
      <c r="QOE10" s="82"/>
      <c r="QOF10" s="82"/>
      <c r="QOG10" s="82"/>
      <c r="QOH10" s="82"/>
      <c r="QOI10" s="82"/>
      <c r="QOJ10" s="82"/>
      <c r="QOK10" s="82"/>
      <c r="QOL10" s="82"/>
      <c r="QOM10" s="82"/>
      <c r="QON10" s="82"/>
      <c r="QOO10" s="82"/>
      <c r="QOP10" s="82"/>
      <c r="QOQ10" s="82"/>
      <c r="QOR10" s="82"/>
      <c r="QOS10" s="82"/>
      <c r="QOT10" s="82"/>
      <c r="QOU10" s="82"/>
      <c r="QOV10" s="82"/>
      <c r="QOW10" s="82"/>
      <c r="QOX10" s="82"/>
      <c r="QOY10" s="82"/>
      <c r="QOZ10" s="82"/>
      <c r="QPA10" s="82"/>
      <c r="QPB10" s="82"/>
      <c r="QPC10" s="82"/>
      <c r="QPD10" s="82"/>
      <c r="QPE10" s="82"/>
      <c r="QPF10" s="82"/>
      <c r="QPG10" s="82"/>
      <c r="QPH10" s="82"/>
      <c r="QPI10" s="82"/>
      <c r="QPJ10" s="82"/>
      <c r="QPK10" s="82"/>
      <c r="QPL10" s="82"/>
      <c r="QPM10" s="82"/>
      <c r="QPN10" s="82"/>
      <c r="QPO10" s="82"/>
      <c r="QPP10" s="82"/>
      <c r="QPQ10" s="82"/>
      <c r="QPR10" s="82"/>
      <c r="QPS10" s="82"/>
      <c r="QPT10" s="82"/>
      <c r="QPU10" s="82"/>
      <c r="QPV10" s="82"/>
      <c r="QPW10" s="82"/>
      <c r="QPX10" s="82"/>
      <c r="QPY10" s="82"/>
      <c r="QPZ10" s="82"/>
      <c r="QQA10" s="82"/>
      <c r="QQB10" s="82"/>
      <c r="QQC10" s="82"/>
      <c r="QQD10" s="82"/>
      <c r="QQE10" s="82"/>
      <c r="QQF10" s="82"/>
      <c r="QQG10" s="82"/>
      <c r="QQH10" s="82"/>
      <c r="QQI10" s="82"/>
      <c r="QQJ10" s="82"/>
      <c r="QQK10" s="82"/>
      <c r="QQL10" s="82"/>
      <c r="QQM10" s="82"/>
      <c r="QQN10" s="82"/>
      <c r="QQO10" s="82"/>
      <c r="QQP10" s="82"/>
      <c r="QQQ10" s="82"/>
      <c r="QQR10" s="82"/>
      <c r="QQS10" s="82"/>
      <c r="QQT10" s="82"/>
      <c r="QQU10" s="82"/>
      <c r="QQV10" s="82"/>
      <c r="QQW10" s="82"/>
      <c r="QQX10" s="82"/>
      <c r="QQY10" s="82"/>
      <c r="QQZ10" s="82"/>
      <c r="QRA10" s="82"/>
      <c r="QRB10" s="82"/>
      <c r="QRC10" s="82"/>
      <c r="QRD10" s="82"/>
      <c r="QRE10" s="82"/>
      <c r="QRF10" s="82"/>
      <c r="QRG10" s="82"/>
      <c r="QRH10" s="82"/>
      <c r="QRI10" s="82"/>
      <c r="QRJ10" s="82"/>
      <c r="QRK10" s="82"/>
      <c r="QRL10" s="82"/>
      <c r="QRM10" s="82"/>
      <c r="QRN10" s="82"/>
      <c r="QRO10" s="82"/>
      <c r="QRP10" s="82"/>
      <c r="QRQ10" s="82"/>
      <c r="QRR10" s="82"/>
      <c r="QRS10" s="82"/>
      <c r="QRT10" s="82"/>
      <c r="QRU10" s="82"/>
      <c r="QRV10" s="82"/>
      <c r="QRW10" s="82"/>
      <c r="QRX10" s="82"/>
      <c r="QRY10" s="82"/>
      <c r="QRZ10" s="82"/>
      <c r="QSA10" s="82"/>
      <c r="QSB10" s="82"/>
      <c r="QSC10" s="82"/>
      <c r="QSD10" s="82"/>
      <c r="QSE10" s="82"/>
      <c r="QSF10" s="82"/>
      <c r="QSG10" s="82"/>
      <c r="QSH10" s="82"/>
      <c r="QSI10" s="82"/>
      <c r="QSJ10" s="82"/>
      <c r="QSK10" s="82"/>
      <c r="QSL10" s="82"/>
      <c r="QSM10" s="82"/>
      <c r="QSN10" s="82"/>
      <c r="QSO10" s="82"/>
      <c r="QSP10" s="82"/>
      <c r="QSQ10" s="82"/>
      <c r="QSR10" s="82"/>
      <c r="QSS10" s="82"/>
      <c r="QST10" s="82"/>
      <c r="QSU10" s="82"/>
      <c r="QSV10" s="82"/>
      <c r="QSW10" s="82"/>
      <c r="QSX10" s="82"/>
      <c r="QSY10" s="82"/>
      <c r="QSZ10" s="82"/>
      <c r="QTA10" s="82"/>
      <c r="QTB10" s="82"/>
      <c r="QTC10" s="82"/>
      <c r="QTD10" s="82"/>
      <c r="QTE10" s="82"/>
      <c r="QTF10" s="82"/>
      <c r="QTG10" s="82"/>
      <c r="QTH10" s="82"/>
      <c r="QTI10" s="82"/>
      <c r="QTJ10" s="82"/>
      <c r="QTK10" s="82"/>
      <c r="QTL10" s="82"/>
      <c r="QTM10" s="82"/>
      <c r="QTN10" s="82"/>
      <c r="QTO10" s="82"/>
      <c r="QTP10" s="82"/>
      <c r="QTQ10" s="82"/>
      <c r="QTR10" s="82"/>
      <c r="QTS10" s="82"/>
      <c r="QTT10" s="82"/>
      <c r="QTU10" s="82"/>
      <c r="QTV10" s="82"/>
      <c r="QTW10" s="82"/>
      <c r="QTX10" s="82"/>
      <c r="QTY10" s="82"/>
      <c r="QTZ10" s="82"/>
      <c r="QUA10" s="82"/>
      <c r="QUB10" s="82"/>
      <c r="QUC10" s="82"/>
      <c r="QUD10" s="82"/>
      <c r="QUE10" s="82"/>
      <c r="QUF10" s="82"/>
      <c r="QUG10" s="82"/>
      <c r="QUH10" s="82"/>
      <c r="QUI10" s="82"/>
      <c r="QUJ10" s="82"/>
      <c r="QUK10" s="82"/>
      <c r="QUL10" s="82"/>
      <c r="QUM10" s="82"/>
      <c r="QUN10" s="82"/>
      <c r="QUO10" s="82"/>
      <c r="QUP10" s="82"/>
      <c r="QUQ10" s="82"/>
      <c r="QUR10" s="82"/>
      <c r="QUS10" s="82"/>
      <c r="QUT10" s="82"/>
      <c r="QUU10" s="82"/>
      <c r="QUV10" s="82"/>
      <c r="QUW10" s="82"/>
      <c r="QUX10" s="82"/>
      <c r="QUY10" s="82"/>
      <c r="QUZ10" s="82"/>
      <c r="QVA10" s="82"/>
      <c r="QVB10" s="82"/>
      <c r="QVC10" s="82"/>
      <c r="QVD10" s="82"/>
      <c r="QVE10" s="82"/>
      <c r="QVF10" s="82"/>
      <c r="QVG10" s="82"/>
      <c r="QVH10" s="82"/>
      <c r="QVI10" s="82"/>
      <c r="QVJ10" s="82"/>
      <c r="QVK10" s="82"/>
      <c r="QVL10" s="82"/>
      <c r="QVM10" s="82"/>
      <c r="QVN10" s="82"/>
      <c r="QVO10" s="82"/>
      <c r="QVP10" s="82"/>
      <c r="QVQ10" s="82"/>
      <c r="QVR10" s="82"/>
      <c r="QVS10" s="82"/>
      <c r="QVT10" s="82"/>
      <c r="QVU10" s="82"/>
      <c r="QVV10" s="82"/>
      <c r="QVW10" s="82"/>
      <c r="QVX10" s="82"/>
      <c r="QVY10" s="82"/>
      <c r="QVZ10" s="82"/>
      <c r="QWA10" s="82"/>
      <c r="QWB10" s="82"/>
      <c r="QWC10" s="82"/>
      <c r="QWD10" s="82"/>
      <c r="QWE10" s="82"/>
      <c r="QWF10" s="82"/>
      <c r="QWG10" s="82"/>
      <c r="QWH10" s="82"/>
      <c r="QWI10" s="82"/>
      <c r="QWJ10" s="82"/>
      <c r="QWK10" s="82"/>
      <c r="QWL10" s="82"/>
      <c r="QWM10" s="82"/>
      <c r="QWN10" s="82"/>
      <c r="QWO10" s="82"/>
      <c r="QWP10" s="82"/>
      <c r="QWQ10" s="82"/>
      <c r="QWR10" s="82"/>
      <c r="QWS10" s="82"/>
      <c r="QWT10" s="82"/>
      <c r="QWU10" s="82"/>
      <c r="QWV10" s="82"/>
      <c r="QWW10" s="82"/>
      <c r="QWX10" s="82"/>
      <c r="QWY10" s="82"/>
      <c r="QWZ10" s="82"/>
      <c r="QXA10" s="82"/>
      <c r="QXB10" s="82"/>
      <c r="QXC10" s="82"/>
      <c r="QXD10" s="82"/>
      <c r="QXE10" s="82"/>
      <c r="QXF10" s="82"/>
      <c r="QXG10" s="82"/>
      <c r="QXH10" s="82"/>
      <c r="QXI10" s="82"/>
      <c r="QXJ10" s="82"/>
      <c r="QXK10" s="82"/>
      <c r="QXL10" s="82"/>
      <c r="QXM10" s="82"/>
      <c r="QXN10" s="82"/>
      <c r="QXO10" s="82"/>
      <c r="QXP10" s="82"/>
      <c r="QXQ10" s="82"/>
      <c r="QXR10" s="82"/>
      <c r="QXS10" s="82"/>
      <c r="QXT10" s="82"/>
      <c r="QXU10" s="82"/>
      <c r="QXV10" s="82"/>
      <c r="QXW10" s="82"/>
      <c r="QXX10" s="82"/>
      <c r="QXY10" s="82"/>
      <c r="QXZ10" s="82"/>
      <c r="QYA10" s="82"/>
      <c r="QYB10" s="82"/>
      <c r="QYC10" s="82"/>
      <c r="QYD10" s="82"/>
      <c r="QYE10" s="82"/>
      <c r="QYF10" s="82"/>
      <c r="QYG10" s="82"/>
      <c r="QYH10" s="82"/>
      <c r="QYI10" s="82"/>
      <c r="QYJ10" s="82"/>
      <c r="QYK10" s="82"/>
      <c r="QYL10" s="82"/>
      <c r="QYM10" s="82"/>
      <c r="QYN10" s="82"/>
      <c r="QYO10" s="82"/>
      <c r="QYP10" s="82"/>
      <c r="QYQ10" s="82"/>
      <c r="QYR10" s="82"/>
      <c r="QYS10" s="82"/>
      <c r="QYT10" s="82"/>
      <c r="QYU10" s="82"/>
      <c r="QYV10" s="82"/>
      <c r="QYW10" s="82"/>
      <c r="QYX10" s="82"/>
      <c r="QYY10" s="82"/>
      <c r="QYZ10" s="82"/>
      <c r="QZA10" s="82"/>
      <c r="QZB10" s="82"/>
      <c r="QZC10" s="82"/>
      <c r="QZD10" s="82"/>
      <c r="QZE10" s="82"/>
      <c r="QZF10" s="82"/>
      <c r="QZG10" s="82"/>
      <c r="QZH10" s="82"/>
      <c r="QZI10" s="82"/>
      <c r="QZJ10" s="82"/>
      <c r="QZK10" s="82"/>
      <c r="QZL10" s="82"/>
      <c r="QZM10" s="82"/>
      <c r="QZN10" s="82"/>
      <c r="QZO10" s="82"/>
      <c r="QZP10" s="82"/>
      <c r="QZQ10" s="82"/>
      <c r="QZR10" s="82"/>
      <c r="QZS10" s="82"/>
      <c r="QZT10" s="82"/>
      <c r="QZU10" s="82"/>
      <c r="QZV10" s="82"/>
      <c r="QZW10" s="82"/>
      <c r="QZX10" s="82"/>
      <c r="QZY10" s="82"/>
      <c r="QZZ10" s="82"/>
      <c r="RAA10" s="82"/>
      <c r="RAB10" s="82"/>
      <c r="RAC10" s="82"/>
      <c r="RAD10" s="82"/>
      <c r="RAE10" s="82"/>
      <c r="RAF10" s="82"/>
      <c r="RAG10" s="82"/>
      <c r="RAH10" s="82"/>
      <c r="RAI10" s="82"/>
      <c r="RAJ10" s="82"/>
      <c r="RAK10" s="82"/>
      <c r="RAL10" s="82"/>
      <c r="RAM10" s="82"/>
      <c r="RAN10" s="82"/>
      <c r="RAO10" s="82"/>
      <c r="RAP10" s="82"/>
      <c r="RAQ10" s="82"/>
      <c r="RAR10" s="82"/>
      <c r="RAS10" s="82"/>
      <c r="RAT10" s="82"/>
      <c r="RAU10" s="82"/>
      <c r="RAV10" s="82"/>
      <c r="RAW10" s="82"/>
      <c r="RAX10" s="82"/>
      <c r="RAY10" s="82"/>
      <c r="RAZ10" s="82"/>
      <c r="RBA10" s="82"/>
      <c r="RBB10" s="82"/>
      <c r="RBC10" s="82"/>
      <c r="RBD10" s="82"/>
      <c r="RBE10" s="82"/>
      <c r="RBF10" s="82"/>
      <c r="RBG10" s="82"/>
      <c r="RBH10" s="82"/>
      <c r="RBI10" s="82"/>
      <c r="RBJ10" s="82"/>
      <c r="RBK10" s="82"/>
      <c r="RBL10" s="82"/>
      <c r="RBM10" s="82"/>
      <c r="RBN10" s="82"/>
      <c r="RBO10" s="82"/>
      <c r="RBP10" s="82"/>
      <c r="RBQ10" s="82"/>
      <c r="RBR10" s="82"/>
      <c r="RBS10" s="82"/>
      <c r="RBT10" s="82"/>
      <c r="RBU10" s="82"/>
      <c r="RBV10" s="82"/>
      <c r="RBW10" s="82"/>
      <c r="RBX10" s="82"/>
      <c r="RBY10" s="82"/>
      <c r="RBZ10" s="82"/>
      <c r="RCA10" s="82"/>
      <c r="RCB10" s="82"/>
      <c r="RCC10" s="82"/>
      <c r="RCD10" s="82"/>
      <c r="RCE10" s="82"/>
      <c r="RCF10" s="82"/>
      <c r="RCG10" s="82"/>
      <c r="RCH10" s="82"/>
      <c r="RCI10" s="82"/>
      <c r="RCJ10" s="82"/>
      <c r="RCK10" s="82"/>
      <c r="RCL10" s="82"/>
      <c r="RCM10" s="82"/>
      <c r="RCN10" s="82"/>
      <c r="RCO10" s="82"/>
      <c r="RCP10" s="82"/>
      <c r="RCQ10" s="82"/>
      <c r="RCR10" s="82"/>
      <c r="RCS10" s="82"/>
      <c r="RCT10" s="82"/>
      <c r="RCU10" s="82"/>
      <c r="RCV10" s="82"/>
      <c r="RCW10" s="82"/>
      <c r="RCX10" s="82"/>
      <c r="RCY10" s="82"/>
      <c r="RCZ10" s="82"/>
      <c r="RDA10" s="82"/>
      <c r="RDB10" s="82"/>
      <c r="RDC10" s="82"/>
      <c r="RDD10" s="82"/>
      <c r="RDE10" s="82"/>
      <c r="RDF10" s="82"/>
      <c r="RDG10" s="82"/>
      <c r="RDH10" s="82"/>
      <c r="RDI10" s="82"/>
      <c r="RDJ10" s="82"/>
      <c r="RDK10" s="82"/>
      <c r="RDL10" s="82"/>
      <c r="RDM10" s="82"/>
      <c r="RDN10" s="82"/>
      <c r="RDO10" s="82"/>
      <c r="RDP10" s="82"/>
      <c r="RDQ10" s="82"/>
      <c r="RDR10" s="82"/>
      <c r="RDS10" s="82"/>
      <c r="RDT10" s="82"/>
      <c r="RDU10" s="82"/>
      <c r="RDV10" s="82"/>
      <c r="RDW10" s="82"/>
      <c r="RDX10" s="82"/>
      <c r="RDY10" s="82"/>
      <c r="RDZ10" s="82"/>
      <c r="REA10" s="82"/>
      <c r="REB10" s="82"/>
      <c r="REC10" s="82"/>
      <c r="RED10" s="82"/>
      <c r="REE10" s="82"/>
      <c r="REF10" s="82"/>
      <c r="REG10" s="82"/>
      <c r="REH10" s="82"/>
      <c r="REI10" s="82"/>
      <c r="REJ10" s="82"/>
      <c r="REK10" s="82"/>
      <c r="REL10" s="82"/>
      <c r="REM10" s="82"/>
      <c r="REN10" s="82"/>
      <c r="REO10" s="82"/>
      <c r="REP10" s="82"/>
      <c r="REQ10" s="82"/>
      <c r="RER10" s="82"/>
      <c r="RES10" s="82"/>
      <c r="RET10" s="82"/>
      <c r="REU10" s="82"/>
      <c r="REV10" s="82"/>
      <c r="REW10" s="82"/>
      <c r="REX10" s="82"/>
      <c r="REY10" s="82"/>
      <c r="REZ10" s="82"/>
      <c r="RFA10" s="82"/>
      <c r="RFB10" s="82"/>
      <c r="RFC10" s="82"/>
      <c r="RFD10" s="82"/>
      <c r="RFE10" s="82"/>
      <c r="RFF10" s="82"/>
      <c r="RFG10" s="82"/>
      <c r="RFH10" s="82"/>
      <c r="RFI10" s="82"/>
      <c r="RFJ10" s="82"/>
      <c r="RFK10" s="82"/>
      <c r="RFL10" s="82"/>
      <c r="RFM10" s="82"/>
      <c r="RFN10" s="82"/>
      <c r="RFO10" s="82"/>
      <c r="RFP10" s="82"/>
      <c r="RFQ10" s="82"/>
      <c r="RFR10" s="82"/>
      <c r="RFS10" s="82"/>
      <c r="RFT10" s="82"/>
      <c r="RFU10" s="82"/>
      <c r="RFV10" s="82"/>
      <c r="RFW10" s="82"/>
      <c r="RFX10" s="82"/>
      <c r="RFY10" s="82"/>
      <c r="RFZ10" s="82"/>
      <c r="RGA10" s="82"/>
      <c r="RGB10" s="82"/>
      <c r="RGC10" s="82"/>
      <c r="RGD10" s="82"/>
      <c r="RGE10" s="82"/>
      <c r="RGF10" s="82"/>
      <c r="RGG10" s="82"/>
      <c r="RGH10" s="82"/>
      <c r="RGI10" s="82"/>
      <c r="RGJ10" s="82"/>
      <c r="RGK10" s="82"/>
      <c r="RGL10" s="82"/>
      <c r="RGM10" s="82"/>
      <c r="RGN10" s="82"/>
      <c r="RGO10" s="82"/>
      <c r="RGP10" s="82"/>
      <c r="RGQ10" s="82"/>
      <c r="RGR10" s="82"/>
      <c r="RGS10" s="82"/>
      <c r="RGT10" s="82"/>
      <c r="RGU10" s="82"/>
      <c r="RGV10" s="82"/>
      <c r="RGW10" s="82"/>
      <c r="RGX10" s="82"/>
      <c r="RGY10" s="82"/>
      <c r="RGZ10" s="82"/>
      <c r="RHA10" s="82"/>
      <c r="RHB10" s="82"/>
      <c r="RHC10" s="82"/>
      <c r="RHD10" s="82"/>
      <c r="RHE10" s="82"/>
      <c r="RHF10" s="82"/>
      <c r="RHG10" s="82"/>
      <c r="RHH10" s="82"/>
      <c r="RHI10" s="82"/>
      <c r="RHJ10" s="82"/>
      <c r="RHK10" s="82"/>
      <c r="RHL10" s="82"/>
      <c r="RHM10" s="82"/>
      <c r="RHN10" s="82"/>
      <c r="RHO10" s="82"/>
      <c r="RHP10" s="82"/>
      <c r="RHQ10" s="82"/>
      <c r="RHR10" s="82"/>
      <c r="RHS10" s="82"/>
      <c r="RHT10" s="82"/>
      <c r="RHU10" s="82"/>
      <c r="RHV10" s="82"/>
      <c r="RHW10" s="82"/>
      <c r="RHX10" s="82"/>
      <c r="RHY10" s="82"/>
      <c r="RHZ10" s="82"/>
      <c r="RIA10" s="82"/>
      <c r="RIB10" s="82"/>
      <c r="RIC10" s="82"/>
      <c r="RID10" s="82"/>
      <c r="RIE10" s="82"/>
      <c r="RIF10" s="82"/>
      <c r="RIG10" s="82"/>
      <c r="RIH10" s="82"/>
      <c r="RII10" s="82"/>
      <c r="RIJ10" s="82"/>
      <c r="RIK10" s="82"/>
      <c r="RIL10" s="82"/>
      <c r="RIM10" s="82"/>
      <c r="RIN10" s="82"/>
      <c r="RIO10" s="82"/>
      <c r="RIP10" s="82"/>
      <c r="RIQ10" s="82"/>
      <c r="RIR10" s="82"/>
      <c r="RIS10" s="82"/>
      <c r="RIT10" s="82"/>
      <c r="RIU10" s="82"/>
      <c r="RIV10" s="82"/>
      <c r="RIW10" s="82"/>
      <c r="RIX10" s="82"/>
      <c r="RIY10" s="82"/>
      <c r="RIZ10" s="82"/>
      <c r="RJA10" s="82"/>
      <c r="RJB10" s="82"/>
      <c r="RJC10" s="82"/>
      <c r="RJD10" s="82"/>
      <c r="RJE10" s="82"/>
      <c r="RJF10" s="82"/>
      <c r="RJG10" s="82"/>
      <c r="RJH10" s="82"/>
      <c r="RJI10" s="82"/>
      <c r="RJJ10" s="82"/>
      <c r="RJK10" s="82"/>
      <c r="RJL10" s="82"/>
      <c r="RJM10" s="82"/>
      <c r="RJN10" s="82"/>
      <c r="RJO10" s="82"/>
      <c r="RJP10" s="82"/>
      <c r="RJQ10" s="82"/>
      <c r="RJR10" s="82"/>
      <c r="RJS10" s="82"/>
      <c r="RJT10" s="82"/>
      <c r="RJU10" s="82"/>
      <c r="RJV10" s="82"/>
      <c r="RJW10" s="82"/>
      <c r="RJX10" s="82"/>
      <c r="RJY10" s="82"/>
      <c r="RJZ10" s="82"/>
      <c r="RKA10" s="82"/>
      <c r="RKB10" s="82"/>
      <c r="RKC10" s="82"/>
      <c r="RKD10" s="82"/>
      <c r="RKE10" s="82"/>
      <c r="RKF10" s="82"/>
      <c r="RKG10" s="82"/>
      <c r="RKH10" s="82"/>
      <c r="RKI10" s="82"/>
      <c r="RKJ10" s="82"/>
      <c r="RKK10" s="82"/>
      <c r="RKL10" s="82"/>
      <c r="RKM10" s="82"/>
      <c r="RKN10" s="82"/>
      <c r="RKO10" s="82"/>
      <c r="RKP10" s="82"/>
      <c r="RKQ10" s="82"/>
      <c r="RKR10" s="82"/>
      <c r="RKS10" s="82"/>
      <c r="RKT10" s="82"/>
      <c r="RKU10" s="82"/>
      <c r="RKV10" s="82"/>
      <c r="RKW10" s="82"/>
      <c r="RKX10" s="82"/>
      <c r="RKY10" s="82"/>
      <c r="RKZ10" s="82"/>
      <c r="RLA10" s="82"/>
      <c r="RLB10" s="82"/>
      <c r="RLC10" s="82"/>
      <c r="RLD10" s="82"/>
      <c r="RLE10" s="82"/>
      <c r="RLF10" s="82"/>
      <c r="RLG10" s="82"/>
      <c r="RLH10" s="82"/>
      <c r="RLI10" s="82"/>
      <c r="RLJ10" s="82"/>
      <c r="RLK10" s="82"/>
      <c r="RLL10" s="82"/>
      <c r="RLM10" s="82"/>
      <c r="RLN10" s="82"/>
      <c r="RLO10" s="82"/>
      <c r="RLP10" s="82"/>
      <c r="RLQ10" s="82"/>
      <c r="RLR10" s="82"/>
      <c r="RLS10" s="82"/>
      <c r="RLT10" s="82"/>
      <c r="RLU10" s="82"/>
      <c r="RLV10" s="82"/>
      <c r="RLW10" s="82"/>
      <c r="RLX10" s="82"/>
      <c r="RLY10" s="82"/>
      <c r="RLZ10" s="82"/>
      <c r="RMA10" s="82"/>
      <c r="RMB10" s="82"/>
      <c r="RMC10" s="82"/>
      <c r="RMD10" s="82"/>
      <c r="RME10" s="82"/>
      <c r="RMF10" s="82"/>
      <c r="RMG10" s="82"/>
      <c r="RMH10" s="82"/>
      <c r="RMI10" s="82"/>
      <c r="RMJ10" s="82"/>
      <c r="RMK10" s="82"/>
      <c r="RML10" s="82"/>
      <c r="RMM10" s="82"/>
      <c r="RMN10" s="82"/>
      <c r="RMO10" s="82"/>
      <c r="RMP10" s="82"/>
      <c r="RMQ10" s="82"/>
      <c r="RMR10" s="82"/>
      <c r="RMS10" s="82"/>
      <c r="RMT10" s="82"/>
      <c r="RMU10" s="82"/>
      <c r="RMV10" s="82"/>
      <c r="RMW10" s="82"/>
      <c r="RMX10" s="82"/>
      <c r="RMY10" s="82"/>
      <c r="RMZ10" s="82"/>
      <c r="RNA10" s="82"/>
      <c r="RNB10" s="82"/>
      <c r="RNC10" s="82"/>
      <c r="RND10" s="82"/>
      <c r="RNE10" s="82"/>
      <c r="RNF10" s="82"/>
      <c r="RNG10" s="82"/>
      <c r="RNH10" s="82"/>
      <c r="RNI10" s="82"/>
      <c r="RNJ10" s="82"/>
      <c r="RNK10" s="82"/>
      <c r="RNL10" s="82"/>
      <c r="RNM10" s="82"/>
      <c r="RNN10" s="82"/>
      <c r="RNO10" s="82"/>
      <c r="RNP10" s="82"/>
      <c r="RNQ10" s="82"/>
      <c r="RNR10" s="82"/>
      <c r="RNS10" s="82"/>
      <c r="RNT10" s="82"/>
      <c r="RNU10" s="82"/>
      <c r="RNV10" s="82"/>
      <c r="RNW10" s="82"/>
      <c r="RNX10" s="82"/>
      <c r="RNY10" s="82"/>
      <c r="RNZ10" s="82"/>
      <c r="ROA10" s="82"/>
      <c r="ROB10" s="82"/>
      <c r="ROC10" s="82"/>
      <c r="ROD10" s="82"/>
      <c r="ROE10" s="82"/>
      <c r="ROF10" s="82"/>
      <c r="ROG10" s="82"/>
      <c r="ROH10" s="82"/>
      <c r="ROI10" s="82"/>
      <c r="ROJ10" s="82"/>
      <c r="ROK10" s="82"/>
      <c r="ROL10" s="82"/>
      <c r="ROM10" s="82"/>
      <c r="RON10" s="82"/>
      <c r="ROO10" s="82"/>
      <c r="ROP10" s="82"/>
      <c r="ROQ10" s="82"/>
      <c r="ROR10" s="82"/>
      <c r="ROS10" s="82"/>
      <c r="ROT10" s="82"/>
      <c r="ROU10" s="82"/>
      <c r="ROV10" s="82"/>
      <c r="ROW10" s="82"/>
      <c r="ROX10" s="82"/>
      <c r="ROY10" s="82"/>
      <c r="ROZ10" s="82"/>
      <c r="RPA10" s="82"/>
      <c r="RPB10" s="82"/>
      <c r="RPC10" s="82"/>
      <c r="RPD10" s="82"/>
      <c r="RPE10" s="82"/>
      <c r="RPF10" s="82"/>
      <c r="RPG10" s="82"/>
      <c r="RPH10" s="82"/>
      <c r="RPI10" s="82"/>
      <c r="RPJ10" s="82"/>
      <c r="RPK10" s="82"/>
      <c r="RPL10" s="82"/>
      <c r="RPM10" s="82"/>
      <c r="RPN10" s="82"/>
      <c r="RPO10" s="82"/>
      <c r="RPP10" s="82"/>
      <c r="RPQ10" s="82"/>
      <c r="RPR10" s="82"/>
      <c r="RPS10" s="82"/>
      <c r="RPT10" s="82"/>
      <c r="RPU10" s="82"/>
      <c r="RPV10" s="82"/>
      <c r="RPW10" s="82"/>
      <c r="RPX10" s="82"/>
      <c r="RPY10" s="82"/>
      <c r="RPZ10" s="82"/>
      <c r="RQA10" s="82"/>
      <c r="RQB10" s="82"/>
      <c r="RQC10" s="82"/>
      <c r="RQD10" s="82"/>
      <c r="RQE10" s="82"/>
      <c r="RQF10" s="82"/>
      <c r="RQG10" s="82"/>
      <c r="RQH10" s="82"/>
      <c r="RQI10" s="82"/>
      <c r="RQJ10" s="82"/>
      <c r="RQK10" s="82"/>
      <c r="RQL10" s="82"/>
      <c r="RQM10" s="82"/>
      <c r="RQN10" s="82"/>
      <c r="RQO10" s="82"/>
      <c r="RQP10" s="82"/>
      <c r="RQQ10" s="82"/>
      <c r="RQR10" s="82"/>
      <c r="RQS10" s="82"/>
      <c r="RQT10" s="82"/>
      <c r="RQU10" s="82"/>
      <c r="RQV10" s="82"/>
      <c r="RQW10" s="82"/>
      <c r="RQX10" s="82"/>
      <c r="RQY10" s="82"/>
      <c r="RQZ10" s="82"/>
      <c r="RRA10" s="82"/>
      <c r="RRB10" s="82"/>
      <c r="RRC10" s="82"/>
      <c r="RRD10" s="82"/>
      <c r="RRE10" s="82"/>
      <c r="RRF10" s="82"/>
      <c r="RRG10" s="82"/>
      <c r="RRH10" s="82"/>
      <c r="RRI10" s="82"/>
      <c r="RRJ10" s="82"/>
      <c r="RRK10" s="82"/>
      <c r="RRL10" s="82"/>
      <c r="RRM10" s="82"/>
      <c r="RRN10" s="82"/>
      <c r="RRO10" s="82"/>
      <c r="RRP10" s="82"/>
      <c r="RRQ10" s="82"/>
      <c r="RRR10" s="82"/>
      <c r="RRS10" s="82"/>
      <c r="RRT10" s="82"/>
      <c r="RRU10" s="82"/>
      <c r="RRV10" s="82"/>
      <c r="RRW10" s="82"/>
      <c r="RRX10" s="82"/>
      <c r="RRY10" s="82"/>
      <c r="RRZ10" s="82"/>
      <c r="RSA10" s="82"/>
      <c r="RSB10" s="82"/>
      <c r="RSC10" s="82"/>
      <c r="RSD10" s="82"/>
      <c r="RSE10" s="82"/>
      <c r="RSF10" s="82"/>
      <c r="RSG10" s="82"/>
      <c r="RSH10" s="82"/>
      <c r="RSI10" s="82"/>
      <c r="RSJ10" s="82"/>
      <c r="RSK10" s="82"/>
      <c r="RSL10" s="82"/>
      <c r="RSM10" s="82"/>
      <c r="RSN10" s="82"/>
      <c r="RSO10" s="82"/>
      <c r="RSP10" s="82"/>
      <c r="RSQ10" s="82"/>
      <c r="RSR10" s="82"/>
      <c r="RSS10" s="82"/>
      <c r="RST10" s="82"/>
      <c r="RSU10" s="82"/>
      <c r="RSV10" s="82"/>
      <c r="RSW10" s="82"/>
      <c r="RSX10" s="82"/>
      <c r="RSY10" s="82"/>
      <c r="RSZ10" s="82"/>
      <c r="RTA10" s="82"/>
      <c r="RTB10" s="82"/>
      <c r="RTC10" s="82"/>
      <c r="RTD10" s="82"/>
      <c r="RTE10" s="82"/>
      <c r="RTF10" s="82"/>
      <c r="RTG10" s="82"/>
      <c r="RTH10" s="82"/>
      <c r="RTI10" s="82"/>
      <c r="RTJ10" s="82"/>
      <c r="RTK10" s="82"/>
      <c r="RTL10" s="82"/>
      <c r="RTM10" s="82"/>
      <c r="RTN10" s="82"/>
      <c r="RTO10" s="82"/>
      <c r="RTP10" s="82"/>
      <c r="RTQ10" s="82"/>
      <c r="RTR10" s="82"/>
      <c r="RTS10" s="82"/>
      <c r="RTT10" s="82"/>
      <c r="RTU10" s="82"/>
      <c r="RTV10" s="82"/>
      <c r="RTW10" s="82"/>
      <c r="RTX10" s="82"/>
      <c r="RTY10" s="82"/>
      <c r="RTZ10" s="82"/>
      <c r="RUA10" s="82"/>
      <c r="RUB10" s="82"/>
      <c r="RUC10" s="82"/>
      <c r="RUD10" s="82"/>
      <c r="RUE10" s="82"/>
      <c r="RUF10" s="82"/>
      <c r="RUG10" s="82"/>
      <c r="RUH10" s="82"/>
      <c r="RUI10" s="82"/>
      <c r="RUJ10" s="82"/>
      <c r="RUK10" s="82"/>
      <c r="RUL10" s="82"/>
      <c r="RUM10" s="82"/>
      <c r="RUN10" s="82"/>
      <c r="RUO10" s="82"/>
      <c r="RUP10" s="82"/>
      <c r="RUQ10" s="82"/>
      <c r="RUR10" s="82"/>
      <c r="RUS10" s="82"/>
      <c r="RUT10" s="82"/>
      <c r="RUU10" s="82"/>
      <c r="RUV10" s="82"/>
      <c r="RUW10" s="82"/>
      <c r="RUX10" s="82"/>
      <c r="RUY10" s="82"/>
      <c r="RUZ10" s="82"/>
      <c r="RVA10" s="82"/>
      <c r="RVB10" s="82"/>
      <c r="RVC10" s="82"/>
      <c r="RVD10" s="82"/>
      <c r="RVE10" s="82"/>
      <c r="RVF10" s="82"/>
      <c r="RVG10" s="82"/>
      <c r="RVH10" s="82"/>
      <c r="RVI10" s="82"/>
      <c r="RVJ10" s="82"/>
      <c r="RVK10" s="82"/>
      <c r="RVL10" s="82"/>
      <c r="RVM10" s="82"/>
      <c r="RVN10" s="82"/>
      <c r="RVO10" s="82"/>
      <c r="RVP10" s="82"/>
      <c r="RVQ10" s="82"/>
      <c r="RVR10" s="82"/>
      <c r="RVS10" s="82"/>
      <c r="RVT10" s="82"/>
      <c r="RVU10" s="82"/>
      <c r="RVV10" s="82"/>
      <c r="RVW10" s="82"/>
      <c r="RVX10" s="82"/>
      <c r="RVY10" s="82"/>
      <c r="RVZ10" s="82"/>
      <c r="RWA10" s="82"/>
      <c r="RWB10" s="82"/>
      <c r="RWC10" s="82"/>
      <c r="RWD10" s="82"/>
      <c r="RWE10" s="82"/>
      <c r="RWF10" s="82"/>
      <c r="RWG10" s="82"/>
      <c r="RWH10" s="82"/>
      <c r="RWI10" s="82"/>
      <c r="RWJ10" s="82"/>
      <c r="RWK10" s="82"/>
      <c r="RWL10" s="82"/>
      <c r="RWM10" s="82"/>
      <c r="RWN10" s="82"/>
      <c r="RWO10" s="82"/>
      <c r="RWP10" s="82"/>
      <c r="RWQ10" s="82"/>
      <c r="RWR10" s="82"/>
      <c r="RWS10" s="82"/>
      <c r="RWT10" s="82"/>
      <c r="RWU10" s="82"/>
      <c r="RWV10" s="82"/>
      <c r="RWW10" s="82"/>
      <c r="RWX10" s="82"/>
      <c r="RWY10" s="82"/>
      <c r="RWZ10" s="82"/>
      <c r="RXA10" s="82"/>
      <c r="RXB10" s="82"/>
      <c r="RXC10" s="82"/>
      <c r="RXD10" s="82"/>
      <c r="RXE10" s="82"/>
      <c r="RXF10" s="82"/>
      <c r="RXG10" s="82"/>
      <c r="RXH10" s="82"/>
      <c r="RXI10" s="82"/>
      <c r="RXJ10" s="82"/>
      <c r="RXK10" s="82"/>
      <c r="RXL10" s="82"/>
      <c r="RXM10" s="82"/>
      <c r="RXN10" s="82"/>
      <c r="RXO10" s="82"/>
      <c r="RXP10" s="82"/>
      <c r="RXQ10" s="82"/>
      <c r="RXR10" s="82"/>
      <c r="RXS10" s="82"/>
      <c r="RXT10" s="82"/>
      <c r="RXU10" s="82"/>
      <c r="RXV10" s="82"/>
      <c r="RXW10" s="82"/>
      <c r="RXX10" s="82"/>
      <c r="RXY10" s="82"/>
      <c r="RXZ10" s="82"/>
      <c r="RYA10" s="82"/>
      <c r="RYB10" s="82"/>
      <c r="RYC10" s="82"/>
      <c r="RYD10" s="82"/>
      <c r="RYE10" s="82"/>
      <c r="RYF10" s="82"/>
      <c r="RYG10" s="82"/>
      <c r="RYH10" s="82"/>
      <c r="RYI10" s="82"/>
      <c r="RYJ10" s="82"/>
      <c r="RYK10" s="82"/>
      <c r="RYL10" s="82"/>
      <c r="RYM10" s="82"/>
      <c r="RYN10" s="82"/>
      <c r="RYO10" s="82"/>
      <c r="RYP10" s="82"/>
      <c r="RYQ10" s="82"/>
      <c r="RYR10" s="82"/>
      <c r="RYS10" s="82"/>
      <c r="RYT10" s="82"/>
      <c r="RYU10" s="82"/>
      <c r="RYV10" s="82"/>
      <c r="RYW10" s="82"/>
      <c r="RYX10" s="82"/>
      <c r="RYY10" s="82"/>
      <c r="RYZ10" s="82"/>
      <c r="RZA10" s="82"/>
      <c r="RZB10" s="82"/>
      <c r="RZC10" s="82"/>
      <c r="RZD10" s="82"/>
      <c r="RZE10" s="82"/>
      <c r="RZF10" s="82"/>
      <c r="RZG10" s="82"/>
      <c r="RZH10" s="82"/>
      <c r="RZI10" s="82"/>
      <c r="RZJ10" s="82"/>
      <c r="RZK10" s="82"/>
      <c r="RZL10" s="82"/>
      <c r="RZM10" s="82"/>
      <c r="RZN10" s="82"/>
      <c r="RZO10" s="82"/>
      <c r="RZP10" s="82"/>
      <c r="RZQ10" s="82"/>
      <c r="RZR10" s="82"/>
      <c r="RZS10" s="82"/>
      <c r="RZT10" s="82"/>
      <c r="RZU10" s="82"/>
      <c r="RZV10" s="82"/>
      <c r="RZW10" s="82"/>
      <c r="RZX10" s="82"/>
      <c r="RZY10" s="82"/>
      <c r="RZZ10" s="82"/>
      <c r="SAA10" s="82"/>
      <c r="SAB10" s="82"/>
      <c r="SAC10" s="82"/>
      <c r="SAD10" s="82"/>
      <c r="SAE10" s="82"/>
      <c r="SAF10" s="82"/>
      <c r="SAG10" s="82"/>
      <c r="SAH10" s="82"/>
      <c r="SAI10" s="82"/>
      <c r="SAJ10" s="82"/>
      <c r="SAK10" s="82"/>
      <c r="SAL10" s="82"/>
      <c r="SAM10" s="82"/>
      <c r="SAN10" s="82"/>
      <c r="SAO10" s="82"/>
      <c r="SAP10" s="82"/>
      <c r="SAQ10" s="82"/>
      <c r="SAR10" s="82"/>
      <c r="SAS10" s="82"/>
      <c r="SAT10" s="82"/>
      <c r="SAU10" s="82"/>
      <c r="SAV10" s="82"/>
      <c r="SAW10" s="82"/>
      <c r="SAX10" s="82"/>
      <c r="SAY10" s="82"/>
      <c r="SAZ10" s="82"/>
      <c r="SBA10" s="82"/>
      <c r="SBB10" s="82"/>
      <c r="SBC10" s="82"/>
      <c r="SBD10" s="82"/>
      <c r="SBE10" s="82"/>
      <c r="SBF10" s="82"/>
      <c r="SBG10" s="82"/>
      <c r="SBH10" s="82"/>
      <c r="SBI10" s="82"/>
      <c r="SBJ10" s="82"/>
      <c r="SBK10" s="82"/>
      <c r="SBL10" s="82"/>
      <c r="SBM10" s="82"/>
      <c r="SBN10" s="82"/>
      <c r="SBO10" s="82"/>
      <c r="SBP10" s="82"/>
      <c r="SBQ10" s="82"/>
      <c r="SBR10" s="82"/>
      <c r="SBS10" s="82"/>
      <c r="SBT10" s="82"/>
      <c r="SBU10" s="82"/>
      <c r="SBV10" s="82"/>
      <c r="SBW10" s="82"/>
      <c r="SBX10" s="82"/>
      <c r="SBY10" s="82"/>
      <c r="SBZ10" s="82"/>
      <c r="SCA10" s="82"/>
      <c r="SCB10" s="82"/>
      <c r="SCC10" s="82"/>
      <c r="SCD10" s="82"/>
      <c r="SCE10" s="82"/>
      <c r="SCF10" s="82"/>
      <c r="SCG10" s="82"/>
      <c r="SCH10" s="82"/>
      <c r="SCI10" s="82"/>
      <c r="SCJ10" s="82"/>
      <c r="SCK10" s="82"/>
      <c r="SCL10" s="82"/>
      <c r="SCM10" s="82"/>
      <c r="SCN10" s="82"/>
      <c r="SCO10" s="82"/>
      <c r="SCP10" s="82"/>
      <c r="SCQ10" s="82"/>
      <c r="SCR10" s="82"/>
      <c r="SCS10" s="82"/>
      <c r="SCT10" s="82"/>
      <c r="SCU10" s="82"/>
      <c r="SCV10" s="82"/>
      <c r="SCW10" s="82"/>
      <c r="SCX10" s="82"/>
      <c r="SCY10" s="82"/>
      <c r="SCZ10" s="82"/>
      <c r="SDA10" s="82"/>
      <c r="SDB10" s="82"/>
      <c r="SDC10" s="82"/>
      <c r="SDD10" s="82"/>
      <c r="SDE10" s="82"/>
      <c r="SDF10" s="82"/>
      <c r="SDG10" s="82"/>
      <c r="SDH10" s="82"/>
      <c r="SDI10" s="82"/>
      <c r="SDJ10" s="82"/>
      <c r="SDK10" s="82"/>
      <c r="SDL10" s="82"/>
      <c r="SDM10" s="82"/>
      <c r="SDN10" s="82"/>
      <c r="SDO10" s="82"/>
      <c r="SDP10" s="82"/>
      <c r="SDQ10" s="82"/>
      <c r="SDR10" s="82"/>
      <c r="SDS10" s="82"/>
      <c r="SDT10" s="82"/>
      <c r="SDU10" s="82"/>
      <c r="SDV10" s="82"/>
      <c r="SDW10" s="82"/>
      <c r="SDX10" s="82"/>
      <c r="SDY10" s="82"/>
      <c r="SDZ10" s="82"/>
      <c r="SEA10" s="82"/>
      <c r="SEB10" s="82"/>
      <c r="SEC10" s="82"/>
      <c r="SED10" s="82"/>
      <c r="SEE10" s="82"/>
      <c r="SEF10" s="82"/>
      <c r="SEG10" s="82"/>
      <c r="SEH10" s="82"/>
      <c r="SEI10" s="82"/>
      <c r="SEJ10" s="82"/>
      <c r="SEK10" s="82"/>
      <c r="SEL10" s="82"/>
      <c r="SEM10" s="82"/>
      <c r="SEN10" s="82"/>
      <c r="SEO10" s="82"/>
      <c r="SEP10" s="82"/>
      <c r="SEQ10" s="82"/>
      <c r="SER10" s="82"/>
      <c r="SES10" s="82"/>
      <c r="SET10" s="82"/>
      <c r="SEU10" s="82"/>
      <c r="SEV10" s="82"/>
      <c r="SEW10" s="82"/>
      <c r="SEX10" s="82"/>
      <c r="SEY10" s="82"/>
      <c r="SEZ10" s="82"/>
      <c r="SFA10" s="82"/>
      <c r="SFB10" s="82"/>
      <c r="SFC10" s="82"/>
      <c r="SFD10" s="82"/>
      <c r="SFE10" s="82"/>
      <c r="SFF10" s="82"/>
      <c r="SFG10" s="82"/>
      <c r="SFH10" s="82"/>
      <c r="SFI10" s="82"/>
      <c r="SFJ10" s="82"/>
      <c r="SFK10" s="82"/>
      <c r="SFL10" s="82"/>
      <c r="SFM10" s="82"/>
      <c r="SFN10" s="82"/>
      <c r="SFO10" s="82"/>
      <c r="SFP10" s="82"/>
      <c r="SFQ10" s="82"/>
      <c r="SFR10" s="82"/>
      <c r="SFS10" s="82"/>
      <c r="SFT10" s="82"/>
      <c r="SFU10" s="82"/>
      <c r="SFV10" s="82"/>
      <c r="SFW10" s="82"/>
      <c r="SFX10" s="82"/>
      <c r="SFY10" s="82"/>
      <c r="SFZ10" s="82"/>
      <c r="SGA10" s="82"/>
      <c r="SGB10" s="82"/>
      <c r="SGC10" s="82"/>
      <c r="SGD10" s="82"/>
      <c r="SGE10" s="82"/>
      <c r="SGF10" s="82"/>
      <c r="SGG10" s="82"/>
      <c r="SGH10" s="82"/>
      <c r="SGI10" s="82"/>
      <c r="SGJ10" s="82"/>
      <c r="SGK10" s="82"/>
      <c r="SGL10" s="82"/>
      <c r="SGM10" s="82"/>
      <c r="SGN10" s="82"/>
      <c r="SGO10" s="82"/>
      <c r="SGP10" s="82"/>
      <c r="SGQ10" s="82"/>
      <c r="SGR10" s="82"/>
      <c r="SGS10" s="82"/>
      <c r="SGT10" s="82"/>
      <c r="SGU10" s="82"/>
      <c r="SGV10" s="82"/>
      <c r="SGW10" s="82"/>
      <c r="SGX10" s="82"/>
      <c r="SGY10" s="82"/>
      <c r="SGZ10" s="82"/>
      <c r="SHA10" s="82"/>
      <c r="SHB10" s="82"/>
      <c r="SHC10" s="82"/>
      <c r="SHD10" s="82"/>
      <c r="SHE10" s="82"/>
      <c r="SHF10" s="82"/>
      <c r="SHG10" s="82"/>
      <c r="SHH10" s="82"/>
      <c r="SHI10" s="82"/>
      <c r="SHJ10" s="82"/>
      <c r="SHK10" s="82"/>
      <c r="SHL10" s="82"/>
      <c r="SHM10" s="82"/>
      <c r="SHN10" s="82"/>
      <c r="SHO10" s="82"/>
      <c r="SHP10" s="82"/>
      <c r="SHQ10" s="82"/>
      <c r="SHR10" s="82"/>
      <c r="SHS10" s="82"/>
      <c r="SHT10" s="82"/>
      <c r="SHU10" s="82"/>
      <c r="SHV10" s="82"/>
      <c r="SHW10" s="82"/>
      <c r="SHX10" s="82"/>
      <c r="SHY10" s="82"/>
      <c r="SHZ10" s="82"/>
      <c r="SIA10" s="82"/>
      <c r="SIB10" s="82"/>
      <c r="SIC10" s="82"/>
      <c r="SID10" s="82"/>
      <c r="SIE10" s="82"/>
      <c r="SIF10" s="82"/>
      <c r="SIG10" s="82"/>
      <c r="SIH10" s="82"/>
      <c r="SII10" s="82"/>
      <c r="SIJ10" s="82"/>
      <c r="SIK10" s="82"/>
      <c r="SIL10" s="82"/>
      <c r="SIM10" s="82"/>
      <c r="SIN10" s="82"/>
      <c r="SIO10" s="82"/>
      <c r="SIP10" s="82"/>
      <c r="SIQ10" s="82"/>
      <c r="SIR10" s="82"/>
      <c r="SIS10" s="82"/>
      <c r="SIT10" s="82"/>
      <c r="SIU10" s="82"/>
      <c r="SIV10" s="82"/>
      <c r="SIW10" s="82"/>
      <c r="SIX10" s="82"/>
      <c r="SIY10" s="82"/>
      <c r="SIZ10" s="82"/>
      <c r="SJA10" s="82"/>
      <c r="SJB10" s="82"/>
      <c r="SJC10" s="82"/>
      <c r="SJD10" s="82"/>
      <c r="SJE10" s="82"/>
      <c r="SJF10" s="82"/>
      <c r="SJG10" s="82"/>
      <c r="SJH10" s="82"/>
      <c r="SJI10" s="82"/>
      <c r="SJJ10" s="82"/>
      <c r="SJK10" s="82"/>
      <c r="SJL10" s="82"/>
      <c r="SJM10" s="82"/>
      <c r="SJN10" s="82"/>
      <c r="SJO10" s="82"/>
      <c r="SJP10" s="82"/>
      <c r="SJQ10" s="82"/>
      <c r="SJR10" s="82"/>
      <c r="SJS10" s="82"/>
      <c r="SJT10" s="82"/>
      <c r="SJU10" s="82"/>
      <c r="SJV10" s="82"/>
      <c r="SJW10" s="82"/>
      <c r="SJX10" s="82"/>
      <c r="SJY10" s="82"/>
      <c r="SJZ10" s="82"/>
      <c r="SKA10" s="82"/>
      <c r="SKB10" s="82"/>
      <c r="SKC10" s="82"/>
      <c r="SKD10" s="82"/>
      <c r="SKE10" s="82"/>
      <c r="SKF10" s="82"/>
      <c r="SKG10" s="82"/>
      <c r="SKH10" s="82"/>
      <c r="SKI10" s="82"/>
      <c r="SKJ10" s="82"/>
      <c r="SKK10" s="82"/>
      <c r="SKL10" s="82"/>
      <c r="SKM10" s="82"/>
      <c r="SKN10" s="82"/>
      <c r="SKO10" s="82"/>
      <c r="SKP10" s="82"/>
      <c r="SKQ10" s="82"/>
      <c r="SKR10" s="82"/>
      <c r="SKS10" s="82"/>
      <c r="SKT10" s="82"/>
      <c r="SKU10" s="82"/>
      <c r="SKV10" s="82"/>
      <c r="SKW10" s="82"/>
      <c r="SKX10" s="82"/>
      <c r="SKY10" s="82"/>
      <c r="SKZ10" s="82"/>
      <c r="SLA10" s="82"/>
      <c r="SLB10" s="82"/>
      <c r="SLC10" s="82"/>
      <c r="SLD10" s="82"/>
      <c r="SLE10" s="82"/>
      <c r="SLF10" s="82"/>
      <c r="SLG10" s="82"/>
      <c r="SLH10" s="82"/>
      <c r="SLI10" s="82"/>
      <c r="SLJ10" s="82"/>
      <c r="SLK10" s="82"/>
      <c r="SLL10" s="82"/>
      <c r="SLM10" s="82"/>
      <c r="SLN10" s="82"/>
      <c r="SLO10" s="82"/>
      <c r="SLP10" s="82"/>
      <c r="SLQ10" s="82"/>
      <c r="SLR10" s="82"/>
      <c r="SLS10" s="82"/>
      <c r="SLT10" s="82"/>
      <c r="SLU10" s="82"/>
      <c r="SLV10" s="82"/>
      <c r="SLW10" s="82"/>
      <c r="SLX10" s="82"/>
      <c r="SLY10" s="82"/>
      <c r="SLZ10" s="82"/>
      <c r="SMA10" s="82"/>
      <c r="SMB10" s="82"/>
      <c r="SMC10" s="82"/>
      <c r="SMD10" s="82"/>
      <c r="SME10" s="82"/>
      <c r="SMF10" s="82"/>
      <c r="SMG10" s="82"/>
      <c r="SMH10" s="82"/>
      <c r="SMI10" s="82"/>
      <c r="SMJ10" s="82"/>
      <c r="SMK10" s="82"/>
      <c r="SML10" s="82"/>
      <c r="SMM10" s="82"/>
      <c r="SMN10" s="82"/>
      <c r="SMO10" s="82"/>
      <c r="SMP10" s="82"/>
      <c r="SMQ10" s="82"/>
      <c r="SMR10" s="82"/>
      <c r="SMS10" s="82"/>
      <c r="SMT10" s="82"/>
      <c r="SMU10" s="82"/>
      <c r="SMV10" s="82"/>
      <c r="SMW10" s="82"/>
      <c r="SMX10" s="82"/>
      <c r="SMY10" s="82"/>
      <c r="SMZ10" s="82"/>
      <c r="SNA10" s="82"/>
      <c r="SNB10" s="82"/>
      <c r="SNC10" s="82"/>
      <c r="SND10" s="82"/>
      <c r="SNE10" s="82"/>
      <c r="SNF10" s="82"/>
      <c r="SNG10" s="82"/>
      <c r="SNH10" s="82"/>
      <c r="SNI10" s="82"/>
      <c r="SNJ10" s="82"/>
      <c r="SNK10" s="82"/>
      <c r="SNL10" s="82"/>
      <c r="SNM10" s="82"/>
      <c r="SNN10" s="82"/>
      <c r="SNO10" s="82"/>
      <c r="SNP10" s="82"/>
      <c r="SNQ10" s="82"/>
      <c r="SNR10" s="82"/>
      <c r="SNS10" s="82"/>
      <c r="SNT10" s="82"/>
      <c r="SNU10" s="82"/>
      <c r="SNV10" s="82"/>
      <c r="SNW10" s="82"/>
      <c r="SNX10" s="82"/>
      <c r="SNY10" s="82"/>
      <c r="SNZ10" s="82"/>
      <c r="SOA10" s="82"/>
      <c r="SOB10" s="82"/>
      <c r="SOC10" s="82"/>
      <c r="SOD10" s="82"/>
      <c r="SOE10" s="82"/>
      <c r="SOF10" s="82"/>
      <c r="SOG10" s="82"/>
      <c r="SOH10" s="82"/>
      <c r="SOI10" s="82"/>
      <c r="SOJ10" s="82"/>
      <c r="SOK10" s="82"/>
      <c r="SOL10" s="82"/>
      <c r="SOM10" s="82"/>
      <c r="SON10" s="82"/>
      <c r="SOO10" s="82"/>
      <c r="SOP10" s="82"/>
      <c r="SOQ10" s="82"/>
      <c r="SOR10" s="82"/>
      <c r="SOS10" s="82"/>
      <c r="SOT10" s="82"/>
      <c r="SOU10" s="82"/>
      <c r="SOV10" s="82"/>
      <c r="SOW10" s="82"/>
      <c r="SOX10" s="82"/>
      <c r="SOY10" s="82"/>
      <c r="SOZ10" s="82"/>
      <c r="SPA10" s="82"/>
      <c r="SPB10" s="82"/>
      <c r="SPC10" s="82"/>
      <c r="SPD10" s="82"/>
      <c r="SPE10" s="82"/>
      <c r="SPF10" s="82"/>
      <c r="SPG10" s="82"/>
      <c r="SPH10" s="82"/>
      <c r="SPI10" s="82"/>
      <c r="SPJ10" s="82"/>
      <c r="SPK10" s="82"/>
      <c r="SPL10" s="82"/>
      <c r="SPM10" s="82"/>
      <c r="SPN10" s="82"/>
      <c r="SPO10" s="82"/>
      <c r="SPP10" s="82"/>
      <c r="SPQ10" s="82"/>
      <c r="SPR10" s="82"/>
      <c r="SPS10" s="82"/>
      <c r="SPT10" s="82"/>
      <c r="SPU10" s="82"/>
      <c r="SPV10" s="82"/>
      <c r="SPW10" s="82"/>
      <c r="SPX10" s="82"/>
      <c r="SPY10" s="82"/>
      <c r="SPZ10" s="82"/>
      <c r="SQA10" s="82"/>
      <c r="SQB10" s="82"/>
      <c r="SQC10" s="82"/>
      <c r="SQD10" s="82"/>
      <c r="SQE10" s="82"/>
      <c r="SQF10" s="82"/>
      <c r="SQG10" s="82"/>
      <c r="SQH10" s="82"/>
      <c r="SQI10" s="82"/>
      <c r="SQJ10" s="82"/>
      <c r="SQK10" s="82"/>
      <c r="SQL10" s="82"/>
      <c r="SQM10" s="82"/>
      <c r="SQN10" s="82"/>
      <c r="SQO10" s="82"/>
      <c r="SQP10" s="82"/>
      <c r="SQQ10" s="82"/>
      <c r="SQR10" s="82"/>
      <c r="SQS10" s="82"/>
      <c r="SQT10" s="82"/>
      <c r="SQU10" s="82"/>
      <c r="SQV10" s="82"/>
      <c r="SQW10" s="82"/>
      <c r="SQX10" s="82"/>
      <c r="SQY10" s="82"/>
      <c r="SQZ10" s="82"/>
      <c r="SRA10" s="82"/>
      <c r="SRB10" s="82"/>
      <c r="SRC10" s="82"/>
      <c r="SRD10" s="82"/>
      <c r="SRE10" s="82"/>
      <c r="SRF10" s="82"/>
      <c r="SRG10" s="82"/>
      <c r="SRH10" s="82"/>
      <c r="SRI10" s="82"/>
      <c r="SRJ10" s="82"/>
      <c r="SRK10" s="82"/>
      <c r="SRL10" s="82"/>
      <c r="SRM10" s="82"/>
      <c r="SRN10" s="82"/>
      <c r="SRO10" s="82"/>
      <c r="SRP10" s="82"/>
      <c r="SRQ10" s="82"/>
      <c r="SRR10" s="82"/>
      <c r="SRS10" s="82"/>
      <c r="SRT10" s="82"/>
      <c r="SRU10" s="82"/>
      <c r="SRV10" s="82"/>
      <c r="SRW10" s="82"/>
      <c r="SRX10" s="82"/>
      <c r="SRY10" s="82"/>
      <c r="SRZ10" s="82"/>
      <c r="SSA10" s="82"/>
      <c r="SSB10" s="82"/>
      <c r="SSC10" s="82"/>
      <c r="SSD10" s="82"/>
      <c r="SSE10" s="82"/>
      <c r="SSF10" s="82"/>
      <c r="SSG10" s="82"/>
      <c r="SSH10" s="82"/>
      <c r="SSI10" s="82"/>
      <c r="SSJ10" s="82"/>
      <c r="SSK10" s="82"/>
      <c r="SSL10" s="82"/>
      <c r="SSM10" s="82"/>
      <c r="SSN10" s="82"/>
      <c r="SSO10" s="82"/>
      <c r="SSP10" s="82"/>
      <c r="SSQ10" s="82"/>
      <c r="SSR10" s="82"/>
      <c r="SSS10" s="82"/>
      <c r="SST10" s="82"/>
      <c r="SSU10" s="82"/>
      <c r="SSV10" s="82"/>
      <c r="SSW10" s="82"/>
      <c r="SSX10" s="82"/>
      <c r="SSY10" s="82"/>
      <c r="SSZ10" s="82"/>
      <c r="STA10" s="82"/>
      <c r="STB10" s="82"/>
      <c r="STC10" s="82"/>
      <c r="STD10" s="82"/>
      <c r="STE10" s="82"/>
      <c r="STF10" s="82"/>
      <c r="STG10" s="82"/>
      <c r="STH10" s="82"/>
      <c r="STI10" s="82"/>
      <c r="STJ10" s="82"/>
      <c r="STK10" s="82"/>
      <c r="STL10" s="82"/>
      <c r="STM10" s="82"/>
      <c r="STN10" s="82"/>
      <c r="STO10" s="82"/>
      <c r="STP10" s="82"/>
      <c r="STQ10" s="82"/>
      <c r="STR10" s="82"/>
      <c r="STS10" s="82"/>
      <c r="STT10" s="82"/>
      <c r="STU10" s="82"/>
      <c r="STV10" s="82"/>
      <c r="STW10" s="82"/>
      <c r="STX10" s="82"/>
      <c r="STY10" s="82"/>
      <c r="STZ10" s="82"/>
      <c r="SUA10" s="82"/>
      <c r="SUB10" s="82"/>
      <c r="SUC10" s="82"/>
      <c r="SUD10" s="82"/>
      <c r="SUE10" s="82"/>
      <c r="SUF10" s="82"/>
      <c r="SUG10" s="82"/>
      <c r="SUH10" s="82"/>
      <c r="SUI10" s="82"/>
      <c r="SUJ10" s="82"/>
      <c r="SUK10" s="82"/>
      <c r="SUL10" s="82"/>
      <c r="SUM10" s="82"/>
      <c r="SUN10" s="82"/>
      <c r="SUO10" s="82"/>
      <c r="SUP10" s="82"/>
      <c r="SUQ10" s="82"/>
      <c r="SUR10" s="82"/>
      <c r="SUS10" s="82"/>
      <c r="SUT10" s="82"/>
      <c r="SUU10" s="82"/>
      <c r="SUV10" s="82"/>
      <c r="SUW10" s="82"/>
      <c r="SUX10" s="82"/>
      <c r="SUY10" s="82"/>
      <c r="SUZ10" s="82"/>
      <c r="SVA10" s="82"/>
      <c r="SVB10" s="82"/>
      <c r="SVC10" s="82"/>
      <c r="SVD10" s="82"/>
      <c r="SVE10" s="82"/>
      <c r="SVF10" s="82"/>
      <c r="SVG10" s="82"/>
      <c r="SVH10" s="82"/>
      <c r="SVI10" s="82"/>
      <c r="SVJ10" s="82"/>
      <c r="SVK10" s="82"/>
      <c r="SVL10" s="82"/>
      <c r="SVM10" s="82"/>
      <c r="SVN10" s="82"/>
      <c r="SVO10" s="82"/>
      <c r="SVP10" s="82"/>
      <c r="SVQ10" s="82"/>
      <c r="SVR10" s="82"/>
      <c r="SVS10" s="82"/>
      <c r="SVT10" s="82"/>
      <c r="SVU10" s="82"/>
      <c r="SVV10" s="82"/>
      <c r="SVW10" s="82"/>
      <c r="SVX10" s="82"/>
      <c r="SVY10" s="82"/>
      <c r="SVZ10" s="82"/>
      <c r="SWA10" s="82"/>
      <c r="SWB10" s="82"/>
      <c r="SWC10" s="82"/>
      <c r="SWD10" s="82"/>
      <c r="SWE10" s="82"/>
      <c r="SWF10" s="82"/>
      <c r="SWG10" s="82"/>
      <c r="SWH10" s="82"/>
      <c r="SWI10" s="82"/>
      <c r="SWJ10" s="82"/>
      <c r="SWK10" s="82"/>
      <c r="SWL10" s="82"/>
      <c r="SWM10" s="82"/>
      <c r="SWN10" s="82"/>
      <c r="SWO10" s="82"/>
      <c r="SWP10" s="82"/>
      <c r="SWQ10" s="82"/>
      <c r="SWR10" s="82"/>
      <c r="SWS10" s="82"/>
      <c r="SWT10" s="82"/>
      <c r="SWU10" s="82"/>
      <c r="SWV10" s="82"/>
      <c r="SWW10" s="82"/>
      <c r="SWX10" s="82"/>
      <c r="SWY10" s="82"/>
      <c r="SWZ10" s="82"/>
      <c r="SXA10" s="82"/>
      <c r="SXB10" s="82"/>
      <c r="SXC10" s="82"/>
      <c r="SXD10" s="82"/>
      <c r="SXE10" s="82"/>
      <c r="SXF10" s="82"/>
      <c r="SXG10" s="82"/>
      <c r="SXH10" s="82"/>
      <c r="SXI10" s="82"/>
      <c r="SXJ10" s="82"/>
      <c r="SXK10" s="82"/>
      <c r="SXL10" s="82"/>
      <c r="SXM10" s="82"/>
      <c r="SXN10" s="82"/>
      <c r="SXO10" s="82"/>
      <c r="SXP10" s="82"/>
      <c r="SXQ10" s="82"/>
      <c r="SXR10" s="82"/>
      <c r="SXS10" s="82"/>
      <c r="SXT10" s="82"/>
      <c r="SXU10" s="82"/>
      <c r="SXV10" s="82"/>
      <c r="SXW10" s="82"/>
      <c r="SXX10" s="82"/>
      <c r="SXY10" s="82"/>
      <c r="SXZ10" s="82"/>
      <c r="SYA10" s="82"/>
      <c r="SYB10" s="82"/>
      <c r="SYC10" s="82"/>
      <c r="SYD10" s="82"/>
      <c r="SYE10" s="82"/>
      <c r="SYF10" s="82"/>
      <c r="SYG10" s="82"/>
      <c r="SYH10" s="82"/>
      <c r="SYI10" s="82"/>
      <c r="SYJ10" s="82"/>
      <c r="SYK10" s="82"/>
      <c r="SYL10" s="82"/>
      <c r="SYM10" s="82"/>
      <c r="SYN10" s="82"/>
      <c r="SYO10" s="82"/>
      <c r="SYP10" s="82"/>
      <c r="SYQ10" s="82"/>
      <c r="SYR10" s="82"/>
      <c r="SYS10" s="82"/>
      <c r="SYT10" s="82"/>
      <c r="SYU10" s="82"/>
      <c r="SYV10" s="82"/>
      <c r="SYW10" s="82"/>
      <c r="SYX10" s="82"/>
      <c r="SYY10" s="82"/>
      <c r="SYZ10" s="82"/>
      <c r="SZA10" s="82"/>
      <c r="SZB10" s="82"/>
      <c r="SZC10" s="82"/>
      <c r="SZD10" s="82"/>
      <c r="SZE10" s="82"/>
      <c r="SZF10" s="82"/>
      <c r="SZG10" s="82"/>
      <c r="SZH10" s="82"/>
      <c r="SZI10" s="82"/>
      <c r="SZJ10" s="82"/>
      <c r="SZK10" s="82"/>
      <c r="SZL10" s="82"/>
      <c r="SZM10" s="82"/>
      <c r="SZN10" s="82"/>
      <c r="SZO10" s="82"/>
      <c r="SZP10" s="82"/>
      <c r="SZQ10" s="82"/>
      <c r="SZR10" s="82"/>
      <c r="SZS10" s="82"/>
      <c r="SZT10" s="82"/>
      <c r="SZU10" s="82"/>
      <c r="SZV10" s="82"/>
      <c r="SZW10" s="82"/>
      <c r="SZX10" s="82"/>
      <c r="SZY10" s="82"/>
      <c r="SZZ10" s="82"/>
      <c r="TAA10" s="82"/>
      <c r="TAB10" s="82"/>
      <c r="TAC10" s="82"/>
      <c r="TAD10" s="82"/>
      <c r="TAE10" s="82"/>
      <c r="TAF10" s="82"/>
      <c r="TAG10" s="82"/>
      <c r="TAH10" s="82"/>
      <c r="TAI10" s="82"/>
      <c r="TAJ10" s="82"/>
      <c r="TAK10" s="82"/>
      <c r="TAL10" s="82"/>
      <c r="TAM10" s="82"/>
      <c r="TAN10" s="82"/>
      <c r="TAO10" s="82"/>
      <c r="TAP10" s="82"/>
      <c r="TAQ10" s="82"/>
      <c r="TAR10" s="82"/>
      <c r="TAS10" s="82"/>
      <c r="TAT10" s="82"/>
      <c r="TAU10" s="82"/>
      <c r="TAV10" s="82"/>
      <c r="TAW10" s="82"/>
      <c r="TAX10" s="82"/>
      <c r="TAY10" s="82"/>
      <c r="TAZ10" s="82"/>
      <c r="TBA10" s="82"/>
      <c r="TBB10" s="82"/>
      <c r="TBC10" s="82"/>
      <c r="TBD10" s="82"/>
      <c r="TBE10" s="82"/>
      <c r="TBF10" s="82"/>
      <c r="TBG10" s="82"/>
      <c r="TBH10" s="82"/>
      <c r="TBI10" s="82"/>
      <c r="TBJ10" s="82"/>
      <c r="TBK10" s="82"/>
      <c r="TBL10" s="82"/>
      <c r="TBM10" s="82"/>
      <c r="TBN10" s="82"/>
      <c r="TBO10" s="82"/>
      <c r="TBP10" s="82"/>
      <c r="TBQ10" s="82"/>
      <c r="TBR10" s="82"/>
      <c r="TBS10" s="82"/>
      <c r="TBT10" s="82"/>
      <c r="TBU10" s="82"/>
      <c r="TBV10" s="82"/>
      <c r="TBW10" s="82"/>
      <c r="TBX10" s="82"/>
      <c r="TBY10" s="82"/>
      <c r="TBZ10" s="82"/>
      <c r="TCA10" s="82"/>
      <c r="TCB10" s="82"/>
      <c r="TCC10" s="82"/>
      <c r="TCD10" s="82"/>
      <c r="TCE10" s="82"/>
      <c r="TCF10" s="82"/>
      <c r="TCG10" s="82"/>
      <c r="TCH10" s="82"/>
      <c r="TCI10" s="82"/>
      <c r="TCJ10" s="82"/>
      <c r="TCK10" s="82"/>
      <c r="TCL10" s="82"/>
      <c r="TCM10" s="82"/>
      <c r="TCN10" s="82"/>
      <c r="TCO10" s="82"/>
      <c r="TCP10" s="82"/>
      <c r="TCQ10" s="82"/>
      <c r="TCR10" s="82"/>
      <c r="TCS10" s="82"/>
      <c r="TCT10" s="82"/>
      <c r="TCU10" s="82"/>
      <c r="TCV10" s="82"/>
      <c r="TCW10" s="82"/>
      <c r="TCX10" s="82"/>
      <c r="TCY10" s="82"/>
      <c r="TCZ10" s="82"/>
      <c r="TDA10" s="82"/>
      <c r="TDB10" s="82"/>
      <c r="TDC10" s="82"/>
      <c r="TDD10" s="82"/>
      <c r="TDE10" s="82"/>
      <c r="TDF10" s="82"/>
      <c r="TDG10" s="82"/>
      <c r="TDH10" s="82"/>
      <c r="TDI10" s="82"/>
      <c r="TDJ10" s="82"/>
      <c r="TDK10" s="82"/>
      <c r="TDL10" s="82"/>
      <c r="TDM10" s="82"/>
      <c r="TDN10" s="82"/>
      <c r="TDO10" s="82"/>
      <c r="TDP10" s="82"/>
      <c r="TDQ10" s="82"/>
      <c r="TDR10" s="82"/>
      <c r="TDS10" s="82"/>
      <c r="TDT10" s="82"/>
      <c r="TDU10" s="82"/>
      <c r="TDV10" s="82"/>
      <c r="TDW10" s="82"/>
      <c r="TDX10" s="82"/>
      <c r="TDY10" s="82"/>
      <c r="TDZ10" s="82"/>
      <c r="TEA10" s="82"/>
      <c r="TEB10" s="82"/>
      <c r="TEC10" s="82"/>
      <c r="TED10" s="82"/>
      <c r="TEE10" s="82"/>
      <c r="TEF10" s="82"/>
      <c r="TEG10" s="82"/>
      <c r="TEH10" s="82"/>
      <c r="TEI10" s="82"/>
      <c r="TEJ10" s="82"/>
      <c r="TEK10" s="82"/>
      <c r="TEL10" s="82"/>
      <c r="TEM10" s="82"/>
      <c r="TEN10" s="82"/>
      <c r="TEO10" s="82"/>
      <c r="TEP10" s="82"/>
      <c r="TEQ10" s="82"/>
      <c r="TER10" s="82"/>
      <c r="TES10" s="82"/>
      <c r="TET10" s="82"/>
      <c r="TEU10" s="82"/>
      <c r="TEV10" s="82"/>
      <c r="TEW10" s="82"/>
      <c r="TEX10" s="82"/>
      <c r="TEY10" s="82"/>
      <c r="TEZ10" s="82"/>
      <c r="TFA10" s="82"/>
      <c r="TFB10" s="82"/>
      <c r="TFC10" s="82"/>
      <c r="TFD10" s="82"/>
      <c r="TFE10" s="82"/>
      <c r="TFF10" s="82"/>
      <c r="TFG10" s="82"/>
      <c r="TFH10" s="82"/>
      <c r="TFI10" s="82"/>
      <c r="TFJ10" s="82"/>
      <c r="TFK10" s="82"/>
      <c r="TFL10" s="82"/>
      <c r="TFM10" s="82"/>
      <c r="TFN10" s="82"/>
      <c r="TFO10" s="82"/>
      <c r="TFP10" s="82"/>
      <c r="TFQ10" s="82"/>
      <c r="TFR10" s="82"/>
      <c r="TFS10" s="82"/>
      <c r="TFT10" s="82"/>
      <c r="TFU10" s="82"/>
      <c r="TFV10" s="82"/>
      <c r="TFW10" s="82"/>
      <c r="TFX10" s="82"/>
      <c r="TFY10" s="82"/>
      <c r="TFZ10" s="82"/>
      <c r="TGA10" s="82"/>
      <c r="TGB10" s="82"/>
      <c r="TGC10" s="82"/>
      <c r="TGD10" s="82"/>
      <c r="TGE10" s="82"/>
      <c r="TGF10" s="82"/>
      <c r="TGG10" s="82"/>
      <c r="TGH10" s="82"/>
      <c r="TGI10" s="82"/>
      <c r="TGJ10" s="82"/>
      <c r="TGK10" s="82"/>
      <c r="TGL10" s="82"/>
      <c r="TGM10" s="82"/>
      <c r="TGN10" s="82"/>
      <c r="TGO10" s="82"/>
      <c r="TGP10" s="82"/>
      <c r="TGQ10" s="82"/>
      <c r="TGR10" s="82"/>
      <c r="TGS10" s="82"/>
      <c r="TGT10" s="82"/>
      <c r="TGU10" s="82"/>
      <c r="TGV10" s="82"/>
      <c r="TGW10" s="82"/>
      <c r="TGX10" s="82"/>
      <c r="TGY10" s="82"/>
      <c r="TGZ10" s="82"/>
      <c r="THA10" s="82"/>
      <c r="THB10" s="82"/>
      <c r="THC10" s="82"/>
      <c r="THD10" s="82"/>
      <c r="THE10" s="82"/>
      <c r="THF10" s="82"/>
      <c r="THG10" s="82"/>
      <c r="THH10" s="82"/>
      <c r="THI10" s="82"/>
      <c r="THJ10" s="82"/>
      <c r="THK10" s="82"/>
      <c r="THL10" s="82"/>
      <c r="THM10" s="82"/>
      <c r="THN10" s="82"/>
      <c r="THO10" s="82"/>
      <c r="THP10" s="82"/>
      <c r="THQ10" s="82"/>
      <c r="THR10" s="82"/>
      <c r="THS10" s="82"/>
      <c r="THT10" s="82"/>
      <c r="THU10" s="82"/>
      <c r="THV10" s="82"/>
      <c r="THW10" s="82"/>
      <c r="THX10" s="82"/>
      <c r="THY10" s="82"/>
      <c r="THZ10" s="82"/>
      <c r="TIA10" s="82"/>
      <c r="TIB10" s="82"/>
      <c r="TIC10" s="82"/>
      <c r="TID10" s="82"/>
      <c r="TIE10" s="82"/>
      <c r="TIF10" s="82"/>
      <c r="TIG10" s="82"/>
      <c r="TIH10" s="82"/>
      <c r="TII10" s="82"/>
      <c r="TIJ10" s="82"/>
      <c r="TIK10" s="82"/>
      <c r="TIL10" s="82"/>
      <c r="TIM10" s="82"/>
      <c r="TIN10" s="82"/>
      <c r="TIO10" s="82"/>
      <c r="TIP10" s="82"/>
      <c r="TIQ10" s="82"/>
      <c r="TIR10" s="82"/>
      <c r="TIS10" s="82"/>
      <c r="TIT10" s="82"/>
      <c r="TIU10" s="82"/>
      <c r="TIV10" s="82"/>
      <c r="TIW10" s="82"/>
      <c r="TIX10" s="82"/>
      <c r="TIY10" s="82"/>
      <c r="TIZ10" s="82"/>
      <c r="TJA10" s="82"/>
      <c r="TJB10" s="82"/>
      <c r="TJC10" s="82"/>
      <c r="TJD10" s="82"/>
      <c r="TJE10" s="82"/>
      <c r="TJF10" s="82"/>
      <c r="TJG10" s="82"/>
      <c r="TJH10" s="82"/>
      <c r="TJI10" s="82"/>
      <c r="TJJ10" s="82"/>
      <c r="TJK10" s="82"/>
      <c r="TJL10" s="82"/>
      <c r="TJM10" s="82"/>
      <c r="TJN10" s="82"/>
      <c r="TJO10" s="82"/>
      <c r="TJP10" s="82"/>
      <c r="TJQ10" s="82"/>
      <c r="TJR10" s="82"/>
      <c r="TJS10" s="82"/>
      <c r="TJT10" s="82"/>
      <c r="TJU10" s="82"/>
      <c r="TJV10" s="82"/>
      <c r="TJW10" s="82"/>
      <c r="TJX10" s="82"/>
      <c r="TJY10" s="82"/>
      <c r="TJZ10" s="82"/>
      <c r="TKA10" s="82"/>
      <c r="TKB10" s="82"/>
      <c r="TKC10" s="82"/>
      <c r="TKD10" s="82"/>
      <c r="TKE10" s="82"/>
      <c r="TKF10" s="82"/>
      <c r="TKG10" s="82"/>
      <c r="TKH10" s="82"/>
      <c r="TKI10" s="82"/>
      <c r="TKJ10" s="82"/>
      <c r="TKK10" s="82"/>
      <c r="TKL10" s="82"/>
      <c r="TKM10" s="82"/>
      <c r="TKN10" s="82"/>
      <c r="TKO10" s="82"/>
      <c r="TKP10" s="82"/>
      <c r="TKQ10" s="82"/>
      <c r="TKR10" s="82"/>
      <c r="TKS10" s="82"/>
      <c r="TKT10" s="82"/>
      <c r="TKU10" s="82"/>
      <c r="TKV10" s="82"/>
      <c r="TKW10" s="82"/>
      <c r="TKX10" s="82"/>
      <c r="TKY10" s="82"/>
      <c r="TKZ10" s="82"/>
      <c r="TLA10" s="82"/>
      <c r="TLB10" s="82"/>
      <c r="TLC10" s="82"/>
      <c r="TLD10" s="82"/>
      <c r="TLE10" s="82"/>
      <c r="TLF10" s="82"/>
      <c r="TLG10" s="82"/>
      <c r="TLH10" s="82"/>
      <c r="TLI10" s="82"/>
      <c r="TLJ10" s="82"/>
      <c r="TLK10" s="82"/>
      <c r="TLL10" s="82"/>
      <c r="TLM10" s="82"/>
      <c r="TLN10" s="82"/>
      <c r="TLO10" s="82"/>
      <c r="TLP10" s="82"/>
      <c r="TLQ10" s="82"/>
      <c r="TLR10" s="82"/>
      <c r="TLS10" s="82"/>
      <c r="TLT10" s="82"/>
      <c r="TLU10" s="82"/>
      <c r="TLV10" s="82"/>
      <c r="TLW10" s="82"/>
      <c r="TLX10" s="82"/>
      <c r="TLY10" s="82"/>
      <c r="TLZ10" s="82"/>
      <c r="TMA10" s="82"/>
      <c r="TMB10" s="82"/>
      <c r="TMC10" s="82"/>
      <c r="TMD10" s="82"/>
      <c r="TME10" s="82"/>
      <c r="TMF10" s="82"/>
      <c r="TMG10" s="82"/>
      <c r="TMH10" s="82"/>
      <c r="TMI10" s="82"/>
      <c r="TMJ10" s="82"/>
      <c r="TMK10" s="82"/>
      <c r="TML10" s="82"/>
      <c r="TMM10" s="82"/>
      <c r="TMN10" s="82"/>
      <c r="TMO10" s="82"/>
      <c r="TMP10" s="82"/>
      <c r="TMQ10" s="82"/>
      <c r="TMR10" s="82"/>
      <c r="TMS10" s="82"/>
      <c r="TMT10" s="82"/>
      <c r="TMU10" s="82"/>
      <c r="TMV10" s="82"/>
      <c r="TMW10" s="82"/>
      <c r="TMX10" s="82"/>
      <c r="TMY10" s="82"/>
      <c r="TMZ10" s="82"/>
      <c r="TNA10" s="82"/>
      <c r="TNB10" s="82"/>
      <c r="TNC10" s="82"/>
      <c r="TND10" s="82"/>
      <c r="TNE10" s="82"/>
      <c r="TNF10" s="82"/>
      <c r="TNG10" s="82"/>
      <c r="TNH10" s="82"/>
      <c r="TNI10" s="82"/>
      <c r="TNJ10" s="82"/>
      <c r="TNK10" s="82"/>
      <c r="TNL10" s="82"/>
      <c r="TNM10" s="82"/>
      <c r="TNN10" s="82"/>
      <c r="TNO10" s="82"/>
      <c r="TNP10" s="82"/>
      <c r="TNQ10" s="82"/>
      <c r="TNR10" s="82"/>
      <c r="TNS10" s="82"/>
      <c r="TNT10" s="82"/>
      <c r="TNU10" s="82"/>
      <c r="TNV10" s="82"/>
      <c r="TNW10" s="82"/>
      <c r="TNX10" s="82"/>
      <c r="TNY10" s="82"/>
      <c r="TNZ10" s="82"/>
      <c r="TOA10" s="82"/>
      <c r="TOB10" s="82"/>
      <c r="TOC10" s="82"/>
      <c r="TOD10" s="82"/>
      <c r="TOE10" s="82"/>
      <c r="TOF10" s="82"/>
      <c r="TOG10" s="82"/>
      <c r="TOH10" s="82"/>
      <c r="TOI10" s="82"/>
      <c r="TOJ10" s="82"/>
      <c r="TOK10" s="82"/>
      <c r="TOL10" s="82"/>
      <c r="TOM10" s="82"/>
      <c r="TON10" s="82"/>
      <c r="TOO10" s="82"/>
      <c r="TOP10" s="82"/>
      <c r="TOQ10" s="82"/>
      <c r="TOR10" s="82"/>
      <c r="TOS10" s="82"/>
      <c r="TOT10" s="82"/>
      <c r="TOU10" s="82"/>
      <c r="TOV10" s="82"/>
      <c r="TOW10" s="82"/>
      <c r="TOX10" s="82"/>
      <c r="TOY10" s="82"/>
      <c r="TOZ10" s="82"/>
      <c r="TPA10" s="82"/>
      <c r="TPB10" s="82"/>
      <c r="TPC10" s="82"/>
      <c r="TPD10" s="82"/>
      <c r="TPE10" s="82"/>
      <c r="TPF10" s="82"/>
      <c r="TPG10" s="82"/>
      <c r="TPH10" s="82"/>
      <c r="TPI10" s="82"/>
      <c r="TPJ10" s="82"/>
      <c r="TPK10" s="82"/>
      <c r="TPL10" s="82"/>
      <c r="TPM10" s="82"/>
      <c r="TPN10" s="82"/>
      <c r="TPO10" s="82"/>
      <c r="TPP10" s="82"/>
      <c r="TPQ10" s="82"/>
      <c r="TPR10" s="82"/>
      <c r="TPS10" s="82"/>
      <c r="TPT10" s="82"/>
      <c r="TPU10" s="82"/>
      <c r="TPV10" s="82"/>
      <c r="TPW10" s="82"/>
      <c r="TPX10" s="82"/>
      <c r="TPY10" s="82"/>
      <c r="TPZ10" s="82"/>
      <c r="TQA10" s="82"/>
      <c r="TQB10" s="82"/>
      <c r="TQC10" s="82"/>
      <c r="TQD10" s="82"/>
      <c r="TQE10" s="82"/>
      <c r="TQF10" s="82"/>
      <c r="TQG10" s="82"/>
      <c r="TQH10" s="82"/>
      <c r="TQI10" s="82"/>
      <c r="TQJ10" s="82"/>
      <c r="TQK10" s="82"/>
      <c r="TQL10" s="82"/>
      <c r="TQM10" s="82"/>
      <c r="TQN10" s="82"/>
      <c r="TQO10" s="82"/>
      <c r="TQP10" s="82"/>
      <c r="TQQ10" s="82"/>
      <c r="TQR10" s="82"/>
      <c r="TQS10" s="82"/>
      <c r="TQT10" s="82"/>
      <c r="TQU10" s="82"/>
      <c r="TQV10" s="82"/>
      <c r="TQW10" s="82"/>
      <c r="TQX10" s="82"/>
      <c r="TQY10" s="82"/>
      <c r="TQZ10" s="82"/>
      <c r="TRA10" s="82"/>
      <c r="TRB10" s="82"/>
      <c r="TRC10" s="82"/>
      <c r="TRD10" s="82"/>
      <c r="TRE10" s="82"/>
      <c r="TRF10" s="82"/>
      <c r="TRG10" s="82"/>
      <c r="TRH10" s="82"/>
      <c r="TRI10" s="82"/>
      <c r="TRJ10" s="82"/>
      <c r="TRK10" s="82"/>
      <c r="TRL10" s="82"/>
      <c r="TRM10" s="82"/>
      <c r="TRN10" s="82"/>
      <c r="TRO10" s="82"/>
      <c r="TRP10" s="82"/>
      <c r="TRQ10" s="82"/>
      <c r="TRR10" s="82"/>
      <c r="TRS10" s="82"/>
      <c r="TRT10" s="82"/>
      <c r="TRU10" s="82"/>
      <c r="TRV10" s="82"/>
      <c r="TRW10" s="82"/>
      <c r="TRX10" s="82"/>
      <c r="TRY10" s="82"/>
      <c r="TRZ10" s="82"/>
      <c r="TSA10" s="82"/>
      <c r="TSB10" s="82"/>
      <c r="TSC10" s="82"/>
      <c r="TSD10" s="82"/>
      <c r="TSE10" s="82"/>
      <c r="TSF10" s="82"/>
      <c r="TSG10" s="82"/>
      <c r="TSH10" s="82"/>
      <c r="TSI10" s="82"/>
      <c r="TSJ10" s="82"/>
      <c r="TSK10" s="82"/>
      <c r="TSL10" s="82"/>
      <c r="TSM10" s="82"/>
      <c r="TSN10" s="82"/>
      <c r="TSO10" s="82"/>
      <c r="TSP10" s="82"/>
      <c r="TSQ10" s="82"/>
      <c r="TSR10" s="82"/>
      <c r="TSS10" s="82"/>
      <c r="TST10" s="82"/>
      <c r="TSU10" s="82"/>
      <c r="TSV10" s="82"/>
      <c r="TSW10" s="82"/>
      <c r="TSX10" s="82"/>
      <c r="TSY10" s="82"/>
      <c r="TSZ10" s="82"/>
      <c r="TTA10" s="82"/>
      <c r="TTB10" s="82"/>
      <c r="TTC10" s="82"/>
      <c r="TTD10" s="82"/>
      <c r="TTE10" s="82"/>
      <c r="TTF10" s="82"/>
      <c r="TTG10" s="82"/>
      <c r="TTH10" s="82"/>
      <c r="TTI10" s="82"/>
      <c r="TTJ10" s="82"/>
      <c r="TTK10" s="82"/>
      <c r="TTL10" s="82"/>
      <c r="TTM10" s="82"/>
      <c r="TTN10" s="82"/>
      <c r="TTO10" s="82"/>
      <c r="TTP10" s="82"/>
      <c r="TTQ10" s="82"/>
      <c r="TTR10" s="82"/>
      <c r="TTS10" s="82"/>
      <c r="TTT10" s="82"/>
      <c r="TTU10" s="82"/>
      <c r="TTV10" s="82"/>
      <c r="TTW10" s="82"/>
      <c r="TTX10" s="82"/>
      <c r="TTY10" s="82"/>
      <c r="TTZ10" s="82"/>
      <c r="TUA10" s="82"/>
      <c r="TUB10" s="82"/>
      <c r="TUC10" s="82"/>
      <c r="TUD10" s="82"/>
      <c r="TUE10" s="82"/>
      <c r="TUF10" s="82"/>
      <c r="TUG10" s="82"/>
      <c r="TUH10" s="82"/>
      <c r="TUI10" s="82"/>
      <c r="TUJ10" s="82"/>
      <c r="TUK10" s="82"/>
      <c r="TUL10" s="82"/>
      <c r="TUM10" s="82"/>
      <c r="TUN10" s="82"/>
      <c r="TUO10" s="82"/>
      <c r="TUP10" s="82"/>
      <c r="TUQ10" s="82"/>
      <c r="TUR10" s="82"/>
      <c r="TUS10" s="82"/>
      <c r="TUT10" s="82"/>
      <c r="TUU10" s="82"/>
      <c r="TUV10" s="82"/>
      <c r="TUW10" s="82"/>
      <c r="TUX10" s="82"/>
      <c r="TUY10" s="82"/>
      <c r="TUZ10" s="82"/>
      <c r="TVA10" s="82"/>
      <c r="TVB10" s="82"/>
      <c r="TVC10" s="82"/>
      <c r="TVD10" s="82"/>
      <c r="TVE10" s="82"/>
      <c r="TVF10" s="82"/>
      <c r="TVG10" s="82"/>
      <c r="TVH10" s="82"/>
      <c r="TVI10" s="82"/>
      <c r="TVJ10" s="82"/>
      <c r="TVK10" s="82"/>
      <c r="TVL10" s="82"/>
      <c r="TVM10" s="82"/>
      <c r="TVN10" s="82"/>
      <c r="TVO10" s="82"/>
      <c r="TVP10" s="82"/>
      <c r="TVQ10" s="82"/>
      <c r="TVR10" s="82"/>
      <c r="TVS10" s="82"/>
      <c r="TVT10" s="82"/>
      <c r="TVU10" s="82"/>
      <c r="TVV10" s="82"/>
      <c r="TVW10" s="82"/>
      <c r="TVX10" s="82"/>
      <c r="TVY10" s="82"/>
      <c r="TVZ10" s="82"/>
      <c r="TWA10" s="82"/>
      <c r="TWB10" s="82"/>
      <c r="TWC10" s="82"/>
      <c r="TWD10" s="82"/>
      <c r="TWE10" s="82"/>
      <c r="TWF10" s="82"/>
      <c r="TWG10" s="82"/>
      <c r="TWH10" s="82"/>
      <c r="TWI10" s="82"/>
      <c r="TWJ10" s="82"/>
      <c r="TWK10" s="82"/>
      <c r="TWL10" s="82"/>
      <c r="TWM10" s="82"/>
      <c r="TWN10" s="82"/>
      <c r="TWO10" s="82"/>
      <c r="TWP10" s="82"/>
      <c r="TWQ10" s="82"/>
      <c r="TWR10" s="82"/>
      <c r="TWS10" s="82"/>
      <c r="TWT10" s="82"/>
      <c r="TWU10" s="82"/>
      <c r="TWV10" s="82"/>
      <c r="TWW10" s="82"/>
      <c r="TWX10" s="82"/>
      <c r="TWY10" s="82"/>
      <c r="TWZ10" s="82"/>
      <c r="TXA10" s="82"/>
      <c r="TXB10" s="82"/>
      <c r="TXC10" s="82"/>
      <c r="TXD10" s="82"/>
      <c r="TXE10" s="82"/>
      <c r="TXF10" s="82"/>
      <c r="TXG10" s="82"/>
      <c r="TXH10" s="82"/>
      <c r="TXI10" s="82"/>
      <c r="TXJ10" s="82"/>
      <c r="TXK10" s="82"/>
      <c r="TXL10" s="82"/>
      <c r="TXM10" s="82"/>
      <c r="TXN10" s="82"/>
      <c r="TXO10" s="82"/>
      <c r="TXP10" s="82"/>
      <c r="TXQ10" s="82"/>
      <c r="TXR10" s="82"/>
      <c r="TXS10" s="82"/>
      <c r="TXT10" s="82"/>
      <c r="TXU10" s="82"/>
      <c r="TXV10" s="82"/>
      <c r="TXW10" s="82"/>
      <c r="TXX10" s="82"/>
      <c r="TXY10" s="82"/>
      <c r="TXZ10" s="82"/>
      <c r="TYA10" s="82"/>
      <c r="TYB10" s="82"/>
      <c r="TYC10" s="82"/>
      <c r="TYD10" s="82"/>
      <c r="TYE10" s="82"/>
      <c r="TYF10" s="82"/>
      <c r="TYG10" s="82"/>
      <c r="TYH10" s="82"/>
      <c r="TYI10" s="82"/>
      <c r="TYJ10" s="82"/>
      <c r="TYK10" s="82"/>
      <c r="TYL10" s="82"/>
      <c r="TYM10" s="82"/>
      <c r="TYN10" s="82"/>
      <c r="TYO10" s="82"/>
      <c r="TYP10" s="82"/>
      <c r="TYQ10" s="82"/>
      <c r="TYR10" s="82"/>
      <c r="TYS10" s="82"/>
      <c r="TYT10" s="82"/>
      <c r="TYU10" s="82"/>
      <c r="TYV10" s="82"/>
      <c r="TYW10" s="82"/>
      <c r="TYX10" s="82"/>
      <c r="TYY10" s="82"/>
      <c r="TYZ10" s="82"/>
      <c r="TZA10" s="82"/>
      <c r="TZB10" s="82"/>
      <c r="TZC10" s="82"/>
      <c r="TZD10" s="82"/>
      <c r="TZE10" s="82"/>
      <c r="TZF10" s="82"/>
      <c r="TZG10" s="82"/>
      <c r="TZH10" s="82"/>
      <c r="TZI10" s="82"/>
      <c r="TZJ10" s="82"/>
      <c r="TZK10" s="82"/>
      <c r="TZL10" s="82"/>
      <c r="TZM10" s="82"/>
      <c r="TZN10" s="82"/>
      <c r="TZO10" s="82"/>
      <c r="TZP10" s="82"/>
      <c r="TZQ10" s="82"/>
      <c r="TZR10" s="82"/>
      <c r="TZS10" s="82"/>
      <c r="TZT10" s="82"/>
      <c r="TZU10" s="82"/>
      <c r="TZV10" s="82"/>
      <c r="TZW10" s="82"/>
      <c r="TZX10" s="82"/>
      <c r="TZY10" s="82"/>
      <c r="TZZ10" s="82"/>
      <c r="UAA10" s="82"/>
      <c r="UAB10" s="82"/>
      <c r="UAC10" s="82"/>
      <c r="UAD10" s="82"/>
      <c r="UAE10" s="82"/>
      <c r="UAF10" s="82"/>
      <c r="UAG10" s="82"/>
      <c r="UAH10" s="82"/>
      <c r="UAI10" s="82"/>
      <c r="UAJ10" s="82"/>
      <c r="UAK10" s="82"/>
      <c r="UAL10" s="82"/>
      <c r="UAM10" s="82"/>
      <c r="UAN10" s="82"/>
      <c r="UAO10" s="82"/>
      <c r="UAP10" s="82"/>
      <c r="UAQ10" s="82"/>
      <c r="UAR10" s="82"/>
      <c r="UAS10" s="82"/>
      <c r="UAT10" s="82"/>
      <c r="UAU10" s="82"/>
      <c r="UAV10" s="82"/>
      <c r="UAW10" s="82"/>
      <c r="UAX10" s="82"/>
      <c r="UAY10" s="82"/>
      <c r="UAZ10" s="82"/>
      <c r="UBA10" s="82"/>
      <c r="UBB10" s="82"/>
      <c r="UBC10" s="82"/>
      <c r="UBD10" s="82"/>
      <c r="UBE10" s="82"/>
      <c r="UBF10" s="82"/>
      <c r="UBG10" s="82"/>
      <c r="UBH10" s="82"/>
      <c r="UBI10" s="82"/>
      <c r="UBJ10" s="82"/>
      <c r="UBK10" s="82"/>
      <c r="UBL10" s="82"/>
      <c r="UBM10" s="82"/>
      <c r="UBN10" s="82"/>
      <c r="UBO10" s="82"/>
      <c r="UBP10" s="82"/>
      <c r="UBQ10" s="82"/>
      <c r="UBR10" s="82"/>
      <c r="UBS10" s="82"/>
      <c r="UBT10" s="82"/>
      <c r="UBU10" s="82"/>
      <c r="UBV10" s="82"/>
      <c r="UBW10" s="82"/>
      <c r="UBX10" s="82"/>
      <c r="UBY10" s="82"/>
      <c r="UBZ10" s="82"/>
      <c r="UCA10" s="82"/>
      <c r="UCB10" s="82"/>
      <c r="UCC10" s="82"/>
      <c r="UCD10" s="82"/>
      <c r="UCE10" s="82"/>
      <c r="UCF10" s="82"/>
      <c r="UCG10" s="82"/>
      <c r="UCH10" s="82"/>
      <c r="UCI10" s="82"/>
      <c r="UCJ10" s="82"/>
      <c r="UCK10" s="82"/>
      <c r="UCL10" s="82"/>
      <c r="UCM10" s="82"/>
      <c r="UCN10" s="82"/>
      <c r="UCO10" s="82"/>
      <c r="UCP10" s="82"/>
      <c r="UCQ10" s="82"/>
      <c r="UCR10" s="82"/>
      <c r="UCS10" s="82"/>
      <c r="UCT10" s="82"/>
      <c r="UCU10" s="82"/>
      <c r="UCV10" s="82"/>
      <c r="UCW10" s="82"/>
      <c r="UCX10" s="82"/>
      <c r="UCY10" s="82"/>
      <c r="UCZ10" s="82"/>
      <c r="UDA10" s="82"/>
      <c r="UDB10" s="82"/>
      <c r="UDC10" s="82"/>
      <c r="UDD10" s="82"/>
      <c r="UDE10" s="82"/>
      <c r="UDF10" s="82"/>
      <c r="UDG10" s="82"/>
      <c r="UDH10" s="82"/>
      <c r="UDI10" s="82"/>
      <c r="UDJ10" s="82"/>
      <c r="UDK10" s="82"/>
      <c r="UDL10" s="82"/>
      <c r="UDM10" s="82"/>
      <c r="UDN10" s="82"/>
      <c r="UDO10" s="82"/>
      <c r="UDP10" s="82"/>
      <c r="UDQ10" s="82"/>
      <c r="UDR10" s="82"/>
      <c r="UDS10" s="82"/>
      <c r="UDT10" s="82"/>
      <c r="UDU10" s="82"/>
      <c r="UDV10" s="82"/>
      <c r="UDW10" s="82"/>
      <c r="UDX10" s="82"/>
      <c r="UDY10" s="82"/>
      <c r="UDZ10" s="82"/>
      <c r="UEA10" s="82"/>
      <c r="UEB10" s="82"/>
      <c r="UEC10" s="82"/>
      <c r="UED10" s="82"/>
      <c r="UEE10" s="82"/>
      <c r="UEF10" s="82"/>
      <c r="UEG10" s="82"/>
      <c r="UEH10" s="82"/>
      <c r="UEI10" s="82"/>
      <c r="UEJ10" s="82"/>
      <c r="UEK10" s="82"/>
      <c r="UEL10" s="82"/>
      <c r="UEM10" s="82"/>
      <c r="UEN10" s="82"/>
      <c r="UEO10" s="82"/>
      <c r="UEP10" s="82"/>
      <c r="UEQ10" s="82"/>
      <c r="UER10" s="82"/>
      <c r="UES10" s="82"/>
      <c r="UET10" s="82"/>
      <c r="UEU10" s="82"/>
      <c r="UEV10" s="82"/>
      <c r="UEW10" s="82"/>
      <c r="UEX10" s="82"/>
      <c r="UEY10" s="82"/>
      <c r="UEZ10" s="82"/>
      <c r="UFA10" s="82"/>
      <c r="UFB10" s="82"/>
      <c r="UFC10" s="82"/>
      <c r="UFD10" s="82"/>
      <c r="UFE10" s="82"/>
      <c r="UFF10" s="82"/>
      <c r="UFG10" s="82"/>
      <c r="UFH10" s="82"/>
      <c r="UFI10" s="82"/>
      <c r="UFJ10" s="82"/>
      <c r="UFK10" s="82"/>
      <c r="UFL10" s="82"/>
      <c r="UFM10" s="82"/>
      <c r="UFN10" s="82"/>
      <c r="UFO10" s="82"/>
      <c r="UFP10" s="82"/>
      <c r="UFQ10" s="82"/>
      <c r="UFR10" s="82"/>
      <c r="UFS10" s="82"/>
      <c r="UFT10" s="82"/>
      <c r="UFU10" s="82"/>
      <c r="UFV10" s="82"/>
      <c r="UFW10" s="82"/>
      <c r="UFX10" s="82"/>
      <c r="UFY10" s="82"/>
      <c r="UFZ10" s="82"/>
      <c r="UGA10" s="82"/>
      <c r="UGB10" s="82"/>
      <c r="UGC10" s="82"/>
      <c r="UGD10" s="82"/>
      <c r="UGE10" s="82"/>
      <c r="UGF10" s="82"/>
      <c r="UGG10" s="82"/>
      <c r="UGH10" s="82"/>
      <c r="UGI10" s="82"/>
      <c r="UGJ10" s="82"/>
      <c r="UGK10" s="82"/>
      <c r="UGL10" s="82"/>
      <c r="UGM10" s="82"/>
      <c r="UGN10" s="82"/>
      <c r="UGO10" s="82"/>
      <c r="UGP10" s="82"/>
      <c r="UGQ10" s="82"/>
      <c r="UGR10" s="82"/>
      <c r="UGS10" s="82"/>
      <c r="UGT10" s="82"/>
      <c r="UGU10" s="82"/>
      <c r="UGV10" s="82"/>
      <c r="UGW10" s="82"/>
      <c r="UGX10" s="82"/>
      <c r="UGY10" s="82"/>
      <c r="UGZ10" s="82"/>
      <c r="UHA10" s="82"/>
      <c r="UHB10" s="82"/>
      <c r="UHC10" s="82"/>
      <c r="UHD10" s="82"/>
      <c r="UHE10" s="82"/>
      <c r="UHF10" s="82"/>
      <c r="UHG10" s="82"/>
      <c r="UHH10" s="82"/>
      <c r="UHI10" s="82"/>
      <c r="UHJ10" s="82"/>
      <c r="UHK10" s="82"/>
      <c r="UHL10" s="82"/>
      <c r="UHM10" s="82"/>
      <c r="UHN10" s="82"/>
      <c r="UHO10" s="82"/>
      <c r="UHP10" s="82"/>
      <c r="UHQ10" s="82"/>
      <c r="UHR10" s="82"/>
      <c r="UHS10" s="82"/>
      <c r="UHT10" s="82"/>
      <c r="UHU10" s="82"/>
      <c r="UHV10" s="82"/>
      <c r="UHW10" s="82"/>
      <c r="UHX10" s="82"/>
      <c r="UHY10" s="82"/>
      <c r="UHZ10" s="82"/>
      <c r="UIA10" s="82"/>
      <c r="UIB10" s="82"/>
      <c r="UIC10" s="82"/>
      <c r="UID10" s="82"/>
      <c r="UIE10" s="82"/>
      <c r="UIF10" s="82"/>
      <c r="UIG10" s="82"/>
      <c r="UIH10" s="82"/>
      <c r="UII10" s="82"/>
      <c r="UIJ10" s="82"/>
      <c r="UIK10" s="82"/>
      <c r="UIL10" s="82"/>
      <c r="UIM10" s="82"/>
      <c r="UIN10" s="82"/>
      <c r="UIO10" s="82"/>
      <c r="UIP10" s="82"/>
      <c r="UIQ10" s="82"/>
      <c r="UIR10" s="82"/>
      <c r="UIS10" s="82"/>
      <c r="UIT10" s="82"/>
      <c r="UIU10" s="82"/>
      <c r="UIV10" s="82"/>
      <c r="UIW10" s="82"/>
      <c r="UIX10" s="82"/>
      <c r="UIY10" s="82"/>
      <c r="UIZ10" s="82"/>
      <c r="UJA10" s="82"/>
      <c r="UJB10" s="82"/>
      <c r="UJC10" s="82"/>
      <c r="UJD10" s="82"/>
      <c r="UJE10" s="82"/>
      <c r="UJF10" s="82"/>
      <c r="UJG10" s="82"/>
      <c r="UJH10" s="82"/>
      <c r="UJI10" s="82"/>
      <c r="UJJ10" s="82"/>
      <c r="UJK10" s="82"/>
      <c r="UJL10" s="82"/>
      <c r="UJM10" s="82"/>
      <c r="UJN10" s="82"/>
      <c r="UJO10" s="82"/>
      <c r="UJP10" s="82"/>
      <c r="UJQ10" s="82"/>
      <c r="UJR10" s="82"/>
      <c r="UJS10" s="82"/>
      <c r="UJT10" s="82"/>
      <c r="UJU10" s="82"/>
      <c r="UJV10" s="82"/>
      <c r="UJW10" s="82"/>
      <c r="UJX10" s="82"/>
      <c r="UJY10" s="82"/>
      <c r="UJZ10" s="82"/>
      <c r="UKA10" s="82"/>
      <c r="UKB10" s="82"/>
      <c r="UKC10" s="82"/>
      <c r="UKD10" s="82"/>
      <c r="UKE10" s="82"/>
      <c r="UKF10" s="82"/>
      <c r="UKG10" s="82"/>
      <c r="UKH10" s="82"/>
      <c r="UKI10" s="82"/>
      <c r="UKJ10" s="82"/>
      <c r="UKK10" s="82"/>
      <c r="UKL10" s="82"/>
      <c r="UKM10" s="82"/>
      <c r="UKN10" s="82"/>
      <c r="UKO10" s="82"/>
      <c r="UKP10" s="82"/>
      <c r="UKQ10" s="82"/>
      <c r="UKR10" s="82"/>
      <c r="UKS10" s="82"/>
      <c r="UKT10" s="82"/>
      <c r="UKU10" s="82"/>
      <c r="UKV10" s="82"/>
      <c r="UKW10" s="82"/>
      <c r="UKX10" s="82"/>
      <c r="UKY10" s="82"/>
      <c r="UKZ10" s="82"/>
      <c r="ULA10" s="82"/>
      <c r="ULB10" s="82"/>
      <c r="ULC10" s="82"/>
      <c r="ULD10" s="82"/>
      <c r="ULE10" s="82"/>
      <c r="ULF10" s="82"/>
      <c r="ULG10" s="82"/>
      <c r="ULH10" s="82"/>
      <c r="ULI10" s="82"/>
      <c r="ULJ10" s="82"/>
      <c r="ULK10" s="82"/>
      <c r="ULL10" s="82"/>
      <c r="ULM10" s="82"/>
      <c r="ULN10" s="82"/>
      <c r="ULO10" s="82"/>
      <c r="ULP10" s="82"/>
      <c r="ULQ10" s="82"/>
      <c r="ULR10" s="82"/>
      <c r="ULS10" s="82"/>
      <c r="ULT10" s="82"/>
      <c r="ULU10" s="82"/>
      <c r="ULV10" s="82"/>
      <c r="ULW10" s="82"/>
      <c r="ULX10" s="82"/>
      <c r="ULY10" s="82"/>
      <c r="ULZ10" s="82"/>
      <c r="UMA10" s="82"/>
      <c r="UMB10" s="82"/>
      <c r="UMC10" s="82"/>
      <c r="UMD10" s="82"/>
      <c r="UME10" s="82"/>
      <c r="UMF10" s="82"/>
      <c r="UMG10" s="82"/>
      <c r="UMH10" s="82"/>
      <c r="UMI10" s="82"/>
      <c r="UMJ10" s="82"/>
      <c r="UMK10" s="82"/>
      <c r="UML10" s="82"/>
      <c r="UMM10" s="82"/>
      <c r="UMN10" s="82"/>
      <c r="UMO10" s="82"/>
      <c r="UMP10" s="82"/>
      <c r="UMQ10" s="82"/>
      <c r="UMR10" s="82"/>
      <c r="UMS10" s="82"/>
      <c r="UMT10" s="82"/>
      <c r="UMU10" s="82"/>
      <c r="UMV10" s="82"/>
      <c r="UMW10" s="82"/>
      <c r="UMX10" s="82"/>
      <c r="UMY10" s="82"/>
      <c r="UMZ10" s="82"/>
      <c r="UNA10" s="82"/>
      <c r="UNB10" s="82"/>
      <c r="UNC10" s="82"/>
      <c r="UND10" s="82"/>
      <c r="UNE10" s="82"/>
      <c r="UNF10" s="82"/>
      <c r="UNG10" s="82"/>
      <c r="UNH10" s="82"/>
      <c r="UNI10" s="82"/>
      <c r="UNJ10" s="82"/>
      <c r="UNK10" s="82"/>
      <c r="UNL10" s="82"/>
      <c r="UNM10" s="82"/>
      <c r="UNN10" s="82"/>
      <c r="UNO10" s="82"/>
      <c r="UNP10" s="82"/>
      <c r="UNQ10" s="82"/>
      <c r="UNR10" s="82"/>
      <c r="UNS10" s="82"/>
      <c r="UNT10" s="82"/>
      <c r="UNU10" s="82"/>
      <c r="UNV10" s="82"/>
      <c r="UNW10" s="82"/>
      <c r="UNX10" s="82"/>
      <c r="UNY10" s="82"/>
      <c r="UNZ10" s="82"/>
      <c r="UOA10" s="82"/>
      <c r="UOB10" s="82"/>
      <c r="UOC10" s="82"/>
      <c r="UOD10" s="82"/>
      <c r="UOE10" s="82"/>
      <c r="UOF10" s="82"/>
      <c r="UOG10" s="82"/>
      <c r="UOH10" s="82"/>
      <c r="UOI10" s="82"/>
      <c r="UOJ10" s="82"/>
      <c r="UOK10" s="82"/>
      <c r="UOL10" s="82"/>
      <c r="UOM10" s="82"/>
      <c r="UON10" s="82"/>
      <c r="UOO10" s="82"/>
      <c r="UOP10" s="82"/>
      <c r="UOQ10" s="82"/>
      <c r="UOR10" s="82"/>
      <c r="UOS10" s="82"/>
      <c r="UOT10" s="82"/>
      <c r="UOU10" s="82"/>
      <c r="UOV10" s="82"/>
      <c r="UOW10" s="82"/>
      <c r="UOX10" s="82"/>
      <c r="UOY10" s="82"/>
      <c r="UOZ10" s="82"/>
      <c r="UPA10" s="82"/>
      <c r="UPB10" s="82"/>
      <c r="UPC10" s="82"/>
      <c r="UPD10" s="82"/>
      <c r="UPE10" s="82"/>
      <c r="UPF10" s="82"/>
      <c r="UPG10" s="82"/>
      <c r="UPH10" s="82"/>
      <c r="UPI10" s="82"/>
      <c r="UPJ10" s="82"/>
      <c r="UPK10" s="82"/>
      <c r="UPL10" s="82"/>
      <c r="UPM10" s="82"/>
      <c r="UPN10" s="82"/>
      <c r="UPO10" s="82"/>
      <c r="UPP10" s="82"/>
      <c r="UPQ10" s="82"/>
      <c r="UPR10" s="82"/>
      <c r="UPS10" s="82"/>
      <c r="UPT10" s="82"/>
      <c r="UPU10" s="82"/>
      <c r="UPV10" s="82"/>
      <c r="UPW10" s="82"/>
      <c r="UPX10" s="82"/>
      <c r="UPY10" s="82"/>
      <c r="UPZ10" s="82"/>
      <c r="UQA10" s="82"/>
      <c r="UQB10" s="82"/>
      <c r="UQC10" s="82"/>
      <c r="UQD10" s="82"/>
      <c r="UQE10" s="82"/>
      <c r="UQF10" s="82"/>
      <c r="UQG10" s="82"/>
      <c r="UQH10" s="82"/>
      <c r="UQI10" s="82"/>
      <c r="UQJ10" s="82"/>
      <c r="UQK10" s="82"/>
      <c r="UQL10" s="82"/>
      <c r="UQM10" s="82"/>
      <c r="UQN10" s="82"/>
      <c r="UQO10" s="82"/>
      <c r="UQP10" s="82"/>
      <c r="UQQ10" s="82"/>
      <c r="UQR10" s="82"/>
      <c r="UQS10" s="82"/>
      <c r="UQT10" s="82"/>
      <c r="UQU10" s="82"/>
      <c r="UQV10" s="82"/>
      <c r="UQW10" s="82"/>
      <c r="UQX10" s="82"/>
      <c r="UQY10" s="82"/>
      <c r="UQZ10" s="82"/>
      <c r="URA10" s="82"/>
      <c r="URB10" s="82"/>
      <c r="URC10" s="82"/>
      <c r="URD10" s="82"/>
      <c r="URE10" s="82"/>
      <c r="URF10" s="82"/>
      <c r="URG10" s="82"/>
      <c r="URH10" s="82"/>
      <c r="URI10" s="82"/>
      <c r="URJ10" s="82"/>
      <c r="URK10" s="82"/>
      <c r="URL10" s="82"/>
      <c r="URM10" s="82"/>
      <c r="URN10" s="82"/>
      <c r="URO10" s="82"/>
      <c r="URP10" s="82"/>
      <c r="URQ10" s="82"/>
      <c r="URR10" s="82"/>
      <c r="URS10" s="82"/>
      <c r="URT10" s="82"/>
      <c r="URU10" s="82"/>
      <c r="URV10" s="82"/>
      <c r="URW10" s="82"/>
      <c r="URX10" s="82"/>
      <c r="URY10" s="82"/>
      <c r="URZ10" s="82"/>
      <c r="USA10" s="82"/>
      <c r="USB10" s="82"/>
      <c r="USC10" s="82"/>
      <c r="USD10" s="82"/>
      <c r="USE10" s="82"/>
      <c r="USF10" s="82"/>
      <c r="USG10" s="82"/>
      <c r="USH10" s="82"/>
      <c r="USI10" s="82"/>
      <c r="USJ10" s="82"/>
      <c r="USK10" s="82"/>
      <c r="USL10" s="82"/>
      <c r="USM10" s="82"/>
      <c r="USN10" s="82"/>
      <c r="USO10" s="82"/>
      <c r="USP10" s="82"/>
      <c r="USQ10" s="82"/>
      <c r="USR10" s="82"/>
      <c r="USS10" s="82"/>
      <c r="UST10" s="82"/>
      <c r="USU10" s="82"/>
      <c r="USV10" s="82"/>
      <c r="USW10" s="82"/>
      <c r="USX10" s="82"/>
      <c r="USY10" s="82"/>
      <c r="USZ10" s="82"/>
      <c r="UTA10" s="82"/>
      <c r="UTB10" s="82"/>
      <c r="UTC10" s="82"/>
      <c r="UTD10" s="82"/>
      <c r="UTE10" s="82"/>
      <c r="UTF10" s="82"/>
      <c r="UTG10" s="82"/>
      <c r="UTH10" s="82"/>
      <c r="UTI10" s="82"/>
      <c r="UTJ10" s="82"/>
      <c r="UTK10" s="82"/>
      <c r="UTL10" s="82"/>
      <c r="UTM10" s="82"/>
      <c r="UTN10" s="82"/>
      <c r="UTO10" s="82"/>
      <c r="UTP10" s="82"/>
      <c r="UTQ10" s="82"/>
      <c r="UTR10" s="82"/>
      <c r="UTS10" s="82"/>
      <c r="UTT10" s="82"/>
      <c r="UTU10" s="82"/>
      <c r="UTV10" s="82"/>
      <c r="UTW10" s="82"/>
      <c r="UTX10" s="82"/>
      <c r="UTY10" s="82"/>
      <c r="UTZ10" s="82"/>
      <c r="UUA10" s="82"/>
      <c r="UUB10" s="82"/>
      <c r="UUC10" s="82"/>
      <c r="UUD10" s="82"/>
      <c r="UUE10" s="82"/>
      <c r="UUF10" s="82"/>
      <c r="UUG10" s="82"/>
      <c r="UUH10" s="82"/>
      <c r="UUI10" s="82"/>
      <c r="UUJ10" s="82"/>
      <c r="UUK10" s="82"/>
      <c r="UUL10" s="82"/>
      <c r="UUM10" s="82"/>
      <c r="UUN10" s="82"/>
      <c r="UUO10" s="82"/>
      <c r="UUP10" s="82"/>
      <c r="UUQ10" s="82"/>
      <c r="UUR10" s="82"/>
      <c r="UUS10" s="82"/>
      <c r="UUT10" s="82"/>
      <c r="UUU10" s="82"/>
      <c r="UUV10" s="82"/>
      <c r="UUW10" s="82"/>
      <c r="UUX10" s="82"/>
      <c r="UUY10" s="82"/>
      <c r="UUZ10" s="82"/>
      <c r="UVA10" s="82"/>
      <c r="UVB10" s="82"/>
      <c r="UVC10" s="82"/>
      <c r="UVD10" s="82"/>
      <c r="UVE10" s="82"/>
      <c r="UVF10" s="82"/>
      <c r="UVG10" s="82"/>
      <c r="UVH10" s="82"/>
      <c r="UVI10" s="82"/>
      <c r="UVJ10" s="82"/>
      <c r="UVK10" s="82"/>
      <c r="UVL10" s="82"/>
      <c r="UVM10" s="82"/>
      <c r="UVN10" s="82"/>
      <c r="UVO10" s="82"/>
      <c r="UVP10" s="82"/>
      <c r="UVQ10" s="82"/>
      <c r="UVR10" s="82"/>
      <c r="UVS10" s="82"/>
      <c r="UVT10" s="82"/>
      <c r="UVU10" s="82"/>
      <c r="UVV10" s="82"/>
      <c r="UVW10" s="82"/>
      <c r="UVX10" s="82"/>
      <c r="UVY10" s="82"/>
      <c r="UVZ10" s="82"/>
      <c r="UWA10" s="82"/>
      <c r="UWB10" s="82"/>
      <c r="UWC10" s="82"/>
      <c r="UWD10" s="82"/>
      <c r="UWE10" s="82"/>
      <c r="UWF10" s="82"/>
      <c r="UWG10" s="82"/>
      <c r="UWH10" s="82"/>
      <c r="UWI10" s="82"/>
      <c r="UWJ10" s="82"/>
      <c r="UWK10" s="82"/>
      <c r="UWL10" s="82"/>
      <c r="UWM10" s="82"/>
      <c r="UWN10" s="82"/>
      <c r="UWO10" s="82"/>
      <c r="UWP10" s="82"/>
      <c r="UWQ10" s="82"/>
      <c r="UWR10" s="82"/>
      <c r="UWS10" s="82"/>
      <c r="UWT10" s="82"/>
      <c r="UWU10" s="82"/>
      <c r="UWV10" s="82"/>
      <c r="UWW10" s="82"/>
      <c r="UWX10" s="82"/>
      <c r="UWY10" s="82"/>
      <c r="UWZ10" s="82"/>
      <c r="UXA10" s="82"/>
      <c r="UXB10" s="82"/>
      <c r="UXC10" s="82"/>
      <c r="UXD10" s="82"/>
      <c r="UXE10" s="82"/>
      <c r="UXF10" s="82"/>
      <c r="UXG10" s="82"/>
      <c r="UXH10" s="82"/>
      <c r="UXI10" s="82"/>
      <c r="UXJ10" s="82"/>
      <c r="UXK10" s="82"/>
      <c r="UXL10" s="82"/>
      <c r="UXM10" s="82"/>
      <c r="UXN10" s="82"/>
      <c r="UXO10" s="82"/>
      <c r="UXP10" s="82"/>
      <c r="UXQ10" s="82"/>
      <c r="UXR10" s="82"/>
      <c r="UXS10" s="82"/>
      <c r="UXT10" s="82"/>
      <c r="UXU10" s="82"/>
      <c r="UXV10" s="82"/>
      <c r="UXW10" s="82"/>
      <c r="UXX10" s="82"/>
      <c r="UXY10" s="82"/>
      <c r="UXZ10" s="82"/>
      <c r="UYA10" s="82"/>
      <c r="UYB10" s="82"/>
      <c r="UYC10" s="82"/>
      <c r="UYD10" s="82"/>
      <c r="UYE10" s="82"/>
      <c r="UYF10" s="82"/>
      <c r="UYG10" s="82"/>
      <c r="UYH10" s="82"/>
      <c r="UYI10" s="82"/>
      <c r="UYJ10" s="82"/>
      <c r="UYK10" s="82"/>
      <c r="UYL10" s="82"/>
      <c r="UYM10" s="82"/>
      <c r="UYN10" s="82"/>
      <c r="UYO10" s="82"/>
      <c r="UYP10" s="82"/>
      <c r="UYQ10" s="82"/>
      <c r="UYR10" s="82"/>
      <c r="UYS10" s="82"/>
      <c r="UYT10" s="82"/>
      <c r="UYU10" s="82"/>
      <c r="UYV10" s="82"/>
      <c r="UYW10" s="82"/>
      <c r="UYX10" s="82"/>
      <c r="UYY10" s="82"/>
      <c r="UYZ10" s="82"/>
      <c r="UZA10" s="82"/>
      <c r="UZB10" s="82"/>
      <c r="UZC10" s="82"/>
      <c r="UZD10" s="82"/>
      <c r="UZE10" s="82"/>
      <c r="UZF10" s="82"/>
      <c r="UZG10" s="82"/>
      <c r="UZH10" s="82"/>
      <c r="UZI10" s="82"/>
      <c r="UZJ10" s="82"/>
      <c r="UZK10" s="82"/>
      <c r="UZL10" s="82"/>
      <c r="UZM10" s="82"/>
      <c r="UZN10" s="82"/>
      <c r="UZO10" s="82"/>
      <c r="UZP10" s="82"/>
      <c r="UZQ10" s="82"/>
      <c r="UZR10" s="82"/>
      <c r="UZS10" s="82"/>
      <c r="UZT10" s="82"/>
      <c r="UZU10" s="82"/>
      <c r="UZV10" s="82"/>
      <c r="UZW10" s="82"/>
      <c r="UZX10" s="82"/>
      <c r="UZY10" s="82"/>
      <c r="UZZ10" s="82"/>
      <c r="VAA10" s="82"/>
      <c r="VAB10" s="82"/>
      <c r="VAC10" s="82"/>
      <c r="VAD10" s="82"/>
      <c r="VAE10" s="82"/>
      <c r="VAF10" s="82"/>
      <c r="VAG10" s="82"/>
      <c r="VAH10" s="82"/>
      <c r="VAI10" s="82"/>
      <c r="VAJ10" s="82"/>
      <c r="VAK10" s="82"/>
      <c r="VAL10" s="82"/>
      <c r="VAM10" s="82"/>
      <c r="VAN10" s="82"/>
      <c r="VAO10" s="82"/>
      <c r="VAP10" s="82"/>
      <c r="VAQ10" s="82"/>
      <c r="VAR10" s="82"/>
      <c r="VAS10" s="82"/>
      <c r="VAT10" s="82"/>
      <c r="VAU10" s="82"/>
      <c r="VAV10" s="82"/>
      <c r="VAW10" s="82"/>
      <c r="VAX10" s="82"/>
      <c r="VAY10" s="82"/>
      <c r="VAZ10" s="82"/>
      <c r="VBA10" s="82"/>
      <c r="VBB10" s="82"/>
      <c r="VBC10" s="82"/>
      <c r="VBD10" s="82"/>
      <c r="VBE10" s="82"/>
      <c r="VBF10" s="82"/>
      <c r="VBG10" s="82"/>
      <c r="VBH10" s="82"/>
      <c r="VBI10" s="82"/>
      <c r="VBJ10" s="82"/>
      <c r="VBK10" s="82"/>
      <c r="VBL10" s="82"/>
      <c r="VBM10" s="82"/>
      <c r="VBN10" s="82"/>
      <c r="VBO10" s="82"/>
      <c r="VBP10" s="82"/>
      <c r="VBQ10" s="82"/>
      <c r="VBR10" s="82"/>
      <c r="VBS10" s="82"/>
      <c r="VBT10" s="82"/>
      <c r="VBU10" s="82"/>
      <c r="VBV10" s="82"/>
      <c r="VBW10" s="82"/>
      <c r="VBX10" s="82"/>
      <c r="VBY10" s="82"/>
      <c r="VBZ10" s="82"/>
      <c r="VCA10" s="82"/>
      <c r="VCB10" s="82"/>
      <c r="VCC10" s="82"/>
      <c r="VCD10" s="82"/>
      <c r="VCE10" s="82"/>
      <c r="VCF10" s="82"/>
      <c r="VCG10" s="82"/>
      <c r="VCH10" s="82"/>
      <c r="VCI10" s="82"/>
      <c r="VCJ10" s="82"/>
      <c r="VCK10" s="82"/>
      <c r="VCL10" s="82"/>
      <c r="VCM10" s="82"/>
      <c r="VCN10" s="82"/>
      <c r="VCO10" s="82"/>
      <c r="VCP10" s="82"/>
      <c r="VCQ10" s="82"/>
      <c r="VCR10" s="82"/>
      <c r="VCS10" s="82"/>
      <c r="VCT10" s="82"/>
      <c r="VCU10" s="82"/>
      <c r="VCV10" s="82"/>
      <c r="VCW10" s="82"/>
      <c r="VCX10" s="82"/>
      <c r="VCY10" s="82"/>
      <c r="VCZ10" s="82"/>
      <c r="VDA10" s="82"/>
      <c r="VDB10" s="82"/>
      <c r="VDC10" s="82"/>
      <c r="VDD10" s="82"/>
      <c r="VDE10" s="82"/>
      <c r="VDF10" s="82"/>
      <c r="VDG10" s="82"/>
      <c r="VDH10" s="82"/>
      <c r="VDI10" s="82"/>
      <c r="VDJ10" s="82"/>
      <c r="VDK10" s="82"/>
      <c r="VDL10" s="82"/>
      <c r="VDM10" s="82"/>
      <c r="VDN10" s="82"/>
      <c r="VDO10" s="82"/>
      <c r="VDP10" s="82"/>
      <c r="VDQ10" s="82"/>
      <c r="VDR10" s="82"/>
      <c r="VDS10" s="82"/>
      <c r="VDT10" s="82"/>
      <c r="VDU10" s="82"/>
      <c r="VDV10" s="82"/>
      <c r="VDW10" s="82"/>
      <c r="VDX10" s="82"/>
      <c r="VDY10" s="82"/>
      <c r="VDZ10" s="82"/>
      <c r="VEA10" s="82"/>
      <c r="VEB10" s="82"/>
      <c r="VEC10" s="82"/>
      <c r="VED10" s="82"/>
      <c r="VEE10" s="82"/>
      <c r="VEF10" s="82"/>
      <c r="VEG10" s="82"/>
      <c r="VEH10" s="82"/>
      <c r="VEI10" s="82"/>
      <c r="VEJ10" s="82"/>
      <c r="VEK10" s="82"/>
      <c r="VEL10" s="82"/>
      <c r="VEM10" s="82"/>
      <c r="VEN10" s="82"/>
      <c r="VEO10" s="82"/>
      <c r="VEP10" s="82"/>
      <c r="VEQ10" s="82"/>
      <c r="VER10" s="82"/>
      <c r="VES10" s="82"/>
      <c r="VET10" s="82"/>
      <c r="VEU10" s="82"/>
      <c r="VEV10" s="82"/>
      <c r="VEW10" s="82"/>
      <c r="VEX10" s="82"/>
      <c r="VEY10" s="82"/>
      <c r="VEZ10" s="82"/>
      <c r="VFA10" s="82"/>
      <c r="VFB10" s="82"/>
      <c r="VFC10" s="82"/>
      <c r="VFD10" s="82"/>
      <c r="VFE10" s="82"/>
      <c r="VFF10" s="82"/>
      <c r="VFG10" s="82"/>
      <c r="VFH10" s="82"/>
      <c r="VFI10" s="82"/>
      <c r="VFJ10" s="82"/>
      <c r="VFK10" s="82"/>
      <c r="VFL10" s="82"/>
      <c r="VFM10" s="82"/>
      <c r="VFN10" s="82"/>
      <c r="VFO10" s="82"/>
      <c r="VFP10" s="82"/>
      <c r="VFQ10" s="82"/>
      <c r="VFR10" s="82"/>
      <c r="VFS10" s="82"/>
      <c r="VFT10" s="82"/>
      <c r="VFU10" s="82"/>
      <c r="VFV10" s="82"/>
      <c r="VFW10" s="82"/>
      <c r="VFX10" s="82"/>
      <c r="VFY10" s="82"/>
      <c r="VFZ10" s="82"/>
      <c r="VGA10" s="82"/>
      <c r="VGB10" s="82"/>
      <c r="VGC10" s="82"/>
      <c r="VGD10" s="82"/>
      <c r="VGE10" s="82"/>
      <c r="VGF10" s="82"/>
      <c r="VGG10" s="82"/>
      <c r="VGH10" s="82"/>
      <c r="VGI10" s="82"/>
      <c r="VGJ10" s="82"/>
      <c r="VGK10" s="82"/>
      <c r="VGL10" s="82"/>
      <c r="VGM10" s="82"/>
      <c r="VGN10" s="82"/>
      <c r="VGO10" s="82"/>
      <c r="VGP10" s="82"/>
      <c r="VGQ10" s="82"/>
      <c r="VGR10" s="82"/>
      <c r="VGS10" s="82"/>
      <c r="VGT10" s="82"/>
      <c r="VGU10" s="82"/>
      <c r="VGV10" s="82"/>
      <c r="VGW10" s="82"/>
      <c r="VGX10" s="82"/>
      <c r="VGY10" s="82"/>
      <c r="VGZ10" s="82"/>
      <c r="VHA10" s="82"/>
      <c r="VHB10" s="82"/>
      <c r="VHC10" s="82"/>
      <c r="VHD10" s="82"/>
      <c r="VHE10" s="82"/>
      <c r="VHF10" s="82"/>
      <c r="VHG10" s="82"/>
      <c r="VHH10" s="82"/>
      <c r="VHI10" s="82"/>
      <c r="VHJ10" s="82"/>
      <c r="VHK10" s="82"/>
      <c r="VHL10" s="82"/>
      <c r="VHM10" s="82"/>
      <c r="VHN10" s="82"/>
      <c r="VHO10" s="82"/>
      <c r="VHP10" s="82"/>
      <c r="VHQ10" s="82"/>
      <c r="VHR10" s="82"/>
      <c r="VHS10" s="82"/>
      <c r="VHT10" s="82"/>
      <c r="VHU10" s="82"/>
      <c r="VHV10" s="82"/>
      <c r="VHW10" s="82"/>
      <c r="VHX10" s="82"/>
      <c r="VHY10" s="82"/>
      <c r="VHZ10" s="82"/>
      <c r="VIA10" s="82"/>
      <c r="VIB10" s="82"/>
      <c r="VIC10" s="82"/>
      <c r="VID10" s="82"/>
      <c r="VIE10" s="82"/>
      <c r="VIF10" s="82"/>
      <c r="VIG10" s="82"/>
      <c r="VIH10" s="82"/>
      <c r="VII10" s="82"/>
      <c r="VIJ10" s="82"/>
      <c r="VIK10" s="82"/>
      <c r="VIL10" s="82"/>
      <c r="VIM10" s="82"/>
      <c r="VIN10" s="82"/>
      <c r="VIO10" s="82"/>
      <c r="VIP10" s="82"/>
      <c r="VIQ10" s="82"/>
      <c r="VIR10" s="82"/>
      <c r="VIS10" s="82"/>
      <c r="VIT10" s="82"/>
      <c r="VIU10" s="82"/>
      <c r="VIV10" s="82"/>
      <c r="VIW10" s="82"/>
      <c r="VIX10" s="82"/>
      <c r="VIY10" s="82"/>
      <c r="VIZ10" s="82"/>
      <c r="VJA10" s="82"/>
      <c r="VJB10" s="82"/>
      <c r="VJC10" s="82"/>
      <c r="VJD10" s="82"/>
      <c r="VJE10" s="82"/>
      <c r="VJF10" s="82"/>
      <c r="VJG10" s="82"/>
      <c r="VJH10" s="82"/>
      <c r="VJI10" s="82"/>
      <c r="VJJ10" s="82"/>
      <c r="VJK10" s="82"/>
      <c r="VJL10" s="82"/>
      <c r="VJM10" s="82"/>
      <c r="VJN10" s="82"/>
      <c r="VJO10" s="82"/>
      <c r="VJP10" s="82"/>
      <c r="VJQ10" s="82"/>
      <c r="VJR10" s="82"/>
      <c r="VJS10" s="82"/>
      <c r="VJT10" s="82"/>
      <c r="VJU10" s="82"/>
      <c r="VJV10" s="82"/>
      <c r="VJW10" s="82"/>
      <c r="VJX10" s="82"/>
      <c r="VJY10" s="82"/>
      <c r="VJZ10" s="82"/>
      <c r="VKA10" s="82"/>
      <c r="VKB10" s="82"/>
      <c r="VKC10" s="82"/>
      <c r="VKD10" s="82"/>
      <c r="VKE10" s="82"/>
      <c r="VKF10" s="82"/>
      <c r="VKG10" s="82"/>
      <c r="VKH10" s="82"/>
      <c r="VKI10" s="82"/>
      <c r="VKJ10" s="82"/>
      <c r="VKK10" s="82"/>
      <c r="VKL10" s="82"/>
      <c r="VKM10" s="82"/>
      <c r="VKN10" s="82"/>
      <c r="VKO10" s="82"/>
      <c r="VKP10" s="82"/>
      <c r="VKQ10" s="82"/>
      <c r="VKR10" s="82"/>
      <c r="VKS10" s="82"/>
      <c r="VKT10" s="82"/>
      <c r="VKU10" s="82"/>
      <c r="VKV10" s="82"/>
      <c r="VKW10" s="82"/>
      <c r="VKX10" s="82"/>
      <c r="VKY10" s="82"/>
      <c r="VKZ10" s="82"/>
      <c r="VLA10" s="82"/>
      <c r="VLB10" s="82"/>
      <c r="VLC10" s="82"/>
      <c r="VLD10" s="82"/>
      <c r="VLE10" s="82"/>
      <c r="VLF10" s="82"/>
      <c r="VLG10" s="82"/>
      <c r="VLH10" s="82"/>
      <c r="VLI10" s="82"/>
      <c r="VLJ10" s="82"/>
      <c r="VLK10" s="82"/>
      <c r="VLL10" s="82"/>
      <c r="VLM10" s="82"/>
      <c r="VLN10" s="82"/>
      <c r="VLO10" s="82"/>
      <c r="VLP10" s="82"/>
      <c r="VLQ10" s="82"/>
      <c r="VLR10" s="82"/>
      <c r="VLS10" s="82"/>
      <c r="VLT10" s="82"/>
      <c r="VLU10" s="82"/>
      <c r="VLV10" s="82"/>
      <c r="VLW10" s="82"/>
      <c r="VLX10" s="82"/>
      <c r="VLY10" s="82"/>
      <c r="VLZ10" s="82"/>
      <c r="VMA10" s="82"/>
      <c r="VMB10" s="82"/>
      <c r="VMC10" s="82"/>
      <c r="VMD10" s="82"/>
      <c r="VME10" s="82"/>
      <c r="VMF10" s="82"/>
      <c r="VMG10" s="82"/>
      <c r="VMH10" s="82"/>
      <c r="VMI10" s="82"/>
      <c r="VMJ10" s="82"/>
      <c r="VMK10" s="82"/>
      <c r="VML10" s="82"/>
      <c r="VMM10" s="82"/>
      <c r="VMN10" s="82"/>
      <c r="VMO10" s="82"/>
      <c r="VMP10" s="82"/>
      <c r="VMQ10" s="82"/>
      <c r="VMR10" s="82"/>
      <c r="VMS10" s="82"/>
      <c r="VMT10" s="82"/>
      <c r="VMU10" s="82"/>
      <c r="VMV10" s="82"/>
      <c r="VMW10" s="82"/>
      <c r="VMX10" s="82"/>
      <c r="VMY10" s="82"/>
      <c r="VMZ10" s="82"/>
      <c r="VNA10" s="82"/>
      <c r="VNB10" s="82"/>
      <c r="VNC10" s="82"/>
      <c r="VND10" s="82"/>
      <c r="VNE10" s="82"/>
      <c r="VNF10" s="82"/>
      <c r="VNG10" s="82"/>
      <c r="VNH10" s="82"/>
      <c r="VNI10" s="82"/>
      <c r="VNJ10" s="82"/>
      <c r="VNK10" s="82"/>
      <c r="VNL10" s="82"/>
      <c r="VNM10" s="82"/>
      <c r="VNN10" s="82"/>
      <c r="VNO10" s="82"/>
      <c r="VNP10" s="82"/>
      <c r="VNQ10" s="82"/>
      <c r="VNR10" s="82"/>
      <c r="VNS10" s="82"/>
      <c r="VNT10" s="82"/>
      <c r="VNU10" s="82"/>
      <c r="VNV10" s="82"/>
      <c r="VNW10" s="82"/>
      <c r="VNX10" s="82"/>
      <c r="VNY10" s="82"/>
      <c r="VNZ10" s="82"/>
      <c r="VOA10" s="82"/>
      <c r="VOB10" s="82"/>
      <c r="VOC10" s="82"/>
      <c r="VOD10" s="82"/>
      <c r="VOE10" s="82"/>
      <c r="VOF10" s="82"/>
      <c r="VOG10" s="82"/>
      <c r="VOH10" s="82"/>
      <c r="VOI10" s="82"/>
      <c r="VOJ10" s="82"/>
      <c r="VOK10" s="82"/>
      <c r="VOL10" s="82"/>
      <c r="VOM10" s="82"/>
      <c r="VON10" s="82"/>
      <c r="VOO10" s="82"/>
      <c r="VOP10" s="82"/>
      <c r="VOQ10" s="82"/>
      <c r="VOR10" s="82"/>
      <c r="VOS10" s="82"/>
      <c r="VOT10" s="82"/>
      <c r="VOU10" s="82"/>
      <c r="VOV10" s="82"/>
      <c r="VOW10" s="82"/>
      <c r="VOX10" s="82"/>
      <c r="VOY10" s="82"/>
      <c r="VOZ10" s="82"/>
      <c r="VPA10" s="82"/>
      <c r="VPB10" s="82"/>
      <c r="VPC10" s="82"/>
      <c r="VPD10" s="82"/>
      <c r="VPE10" s="82"/>
      <c r="VPF10" s="82"/>
      <c r="VPG10" s="82"/>
      <c r="VPH10" s="82"/>
      <c r="VPI10" s="82"/>
      <c r="VPJ10" s="82"/>
      <c r="VPK10" s="82"/>
      <c r="VPL10" s="82"/>
      <c r="VPM10" s="82"/>
      <c r="VPN10" s="82"/>
      <c r="VPO10" s="82"/>
      <c r="VPP10" s="82"/>
      <c r="VPQ10" s="82"/>
      <c r="VPR10" s="82"/>
      <c r="VPS10" s="82"/>
      <c r="VPT10" s="82"/>
      <c r="VPU10" s="82"/>
      <c r="VPV10" s="82"/>
      <c r="VPW10" s="82"/>
      <c r="VPX10" s="82"/>
      <c r="VPY10" s="82"/>
      <c r="VPZ10" s="82"/>
      <c r="VQA10" s="82"/>
      <c r="VQB10" s="82"/>
      <c r="VQC10" s="82"/>
      <c r="VQD10" s="82"/>
      <c r="VQE10" s="82"/>
      <c r="VQF10" s="82"/>
      <c r="VQG10" s="82"/>
      <c r="VQH10" s="82"/>
      <c r="VQI10" s="82"/>
      <c r="VQJ10" s="82"/>
      <c r="VQK10" s="82"/>
      <c r="VQL10" s="82"/>
      <c r="VQM10" s="82"/>
      <c r="VQN10" s="82"/>
      <c r="VQO10" s="82"/>
      <c r="VQP10" s="82"/>
      <c r="VQQ10" s="82"/>
      <c r="VQR10" s="82"/>
      <c r="VQS10" s="82"/>
      <c r="VQT10" s="82"/>
      <c r="VQU10" s="82"/>
      <c r="VQV10" s="82"/>
      <c r="VQW10" s="82"/>
      <c r="VQX10" s="82"/>
      <c r="VQY10" s="82"/>
      <c r="VQZ10" s="82"/>
      <c r="VRA10" s="82"/>
      <c r="VRB10" s="82"/>
      <c r="VRC10" s="82"/>
      <c r="VRD10" s="82"/>
      <c r="VRE10" s="82"/>
      <c r="VRF10" s="82"/>
      <c r="VRG10" s="82"/>
      <c r="VRH10" s="82"/>
      <c r="VRI10" s="82"/>
      <c r="VRJ10" s="82"/>
      <c r="VRK10" s="82"/>
      <c r="VRL10" s="82"/>
      <c r="VRM10" s="82"/>
      <c r="VRN10" s="82"/>
      <c r="VRO10" s="82"/>
      <c r="VRP10" s="82"/>
      <c r="VRQ10" s="82"/>
      <c r="VRR10" s="82"/>
      <c r="VRS10" s="82"/>
      <c r="VRT10" s="82"/>
      <c r="VRU10" s="82"/>
      <c r="VRV10" s="82"/>
      <c r="VRW10" s="82"/>
      <c r="VRX10" s="82"/>
      <c r="VRY10" s="82"/>
      <c r="VRZ10" s="82"/>
      <c r="VSA10" s="82"/>
      <c r="VSB10" s="82"/>
      <c r="VSC10" s="82"/>
      <c r="VSD10" s="82"/>
      <c r="VSE10" s="82"/>
      <c r="VSF10" s="82"/>
      <c r="VSG10" s="82"/>
      <c r="VSH10" s="82"/>
      <c r="VSI10" s="82"/>
      <c r="VSJ10" s="82"/>
      <c r="VSK10" s="82"/>
      <c r="VSL10" s="82"/>
      <c r="VSM10" s="82"/>
      <c r="VSN10" s="82"/>
      <c r="VSO10" s="82"/>
      <c r="VSP10" s="82"/>
      <c r="VSQ10" s="82"/>
      <c r="VSR10" s="82"/>
      <c r="VSS10" s="82"/>
      <c r="VST10" s="82"/>
      <c r="VSU10" s="82"/>
      <c r="VSV10" s="82"/>
      <c r="VSW10" s="82"/>
      <c r="VSX10" s="82"/>
      <c r="VSY10" s="82"/>
      <c r="VSZ10" s="82"/>
      <c r="VTA10" s="82"/>
      <c r="VTB10" s="82"/>
      <c r="VTC10" s="82"/>
      <c r="VTD10" s="82"/>
      <c r="VTE10" s="82"/>
      <c r="VTF10" s="82"/>
      <c r="VTG10" s="82"/>
      <c r="VTH10" s="82"/>
      <c r="VTI10" s="82"/>
      <c r="VTJ10" s="82"/>
      <c r="VTK10" s="82"/>
      <c r="VTL10" s="82"/>
      <c r="VTM10" s="82"/>
      <c r="VTN10" s="82"/>
      <c r="VTO10" s="82"/>
      <c r="VTP10" s="82"/>
      <c r="VTQ10" s="82"/>
      <c r="VTR10" s="82"/>
      <c r="VTS10" s="82"/>
      <c r="VTT10" s="82"/>
      <c r="VTU10" s="82"/>
      <c r="VTV10" s="82"/>
      <c r="VTW10" s="82"/>
      <c r="VTX10" s="82"/>
      <c r="VTY10" s="82"/>
      <c r="VTZ10" s="82"/>
      <c r="VUA10" s="82"/>
      <c r="VUB10" s="82"/>
      <c r="VUC10" s="82"/>
      <c r="VUD10" s="82"/>
      <c r="VUE10" s="82"/>
      <c r="VUF10" s="82"/>
      <c r="VUG10" s="82"/>
      <c r="VUH10" s="82"/>
      <c r="VUI10" s="82"/>
      <c r="VUJ10" s="82"/>
      <c r="VUK10" s="82"/>
      <c r="VUL10" s="82"/>
      <c r="VUM10" s="82"/>
      <c r="VUN10" s="82"/>
      <c r="VUO10" s="82"/>
      <c r="VUP10" s="82"/>
      <c r="VUQ10" s="82"/>
      <c r="VUR10" s="82"/>
      <c r="VUS10" s="82"/>
      <c r="VUT10" s="82"/>
      <c r="VUU10" s="82"/>
      <c r="VUV10" s="82"/>
      <c r="VUW10" s="82"/>
      <c r="VUX10" s="82"/>
      <c r="VUY10" s="82"/>
      <c r="VUZ10" s="82"/>
      <c r="VVA10" s="82"/>
      <c r="VVB10" s="82"/>
      <c r="VVC10" s="82"/>
      <c r="VVD10" s="82"/>
      <c r="VVE10" s="82"/>
      <c r="VVF10" s="82"/>
      <c r="VVG10" s="82"/>
      <c r="VVH10" s="82"/>
      <c r="VVI10" s="82"/>
      <c r="VVJ10" s="82"/>
      <c r="VVK10" s="82"/>
      <c r="VVL10" s="82"/>
      <c r="VVM10" s="82"/>
      <c r="VVN10" s="82"/>
      <c r="VVO10" s="82"/>
      <c r="VVP10" s="82"/>
      <c r="VVQ10" s="82"/>
      <c r="VVR10" s="82"/>
      <c r="VVS10" s="82"/>
      <c r="VVT10" s="82"/>
      <c r="VVU10" s="82"/>
      <c r="VVV10" s="82"/>
      <c r="VVW10" s="82"/>
      <c r="VVX10" s="82"/>
      <c r="VVY10" s="82"/>
      <c r="VVZ10" s="82"/>
      <c r="VWA10" s="82"/>
      <c r="VWB10" s="82"/>
      <c r="VWC10" s="82"/>
      <c r="VWD10" s="82"/>
      <c r="VWE10" s="82"/>
      <c r="VWF10" s="82"/>
      <c r="VWG10" s="82"/>
      <c r="VWH10" s="82"/>
      <c r="VWI10" s="82"/>
      <c r="VWJ10" s="82"/>
      <c r="VWK10" s="82"/>
      <c r="VWL10" s="82"/>
      <c r="VWM10" s="82"/>
      <c r="VWN10" s="82"/>
      <c r="VWO10" s="82"/>
      <c r="VWP10" s="82"/>
      <c r="VWQ10" s="82"/>
      <c r="VWR10" s="82"/>
      <c r="VWS10" s="82"/>
      <c r="VWT10" s="82"/>
      <c r="VWU10" s="82"/>
      <c r="VWV10" s="82"/>
      <c r="VWW10" s="82"/>
      <c r="VWX10" s="82"/>
      <c r="VWY10" s="82"/>
      <c r="VWZ10" s="82"/>
      <c r="VXA10" s="82"/>
      <c r="VXB10" s="82"/>
      <c r="VXC10" s="82"/>
      <c r="VXD10" s="82"/>
      <c r="VXE10" s="82"/>
      <c r="VXF10" s="82"/>
      <c r="VXG10" s="82"/>
      <c r="VXH10" s="82"/>
      <c r="VXI10" s="82"/>
      <c r="VXJ10" s="82"/>
      <c r="VXK10" s="82"/>
      <c r="VXL10" s="82"/>
      <c r="VXM10" s="82"/>
      <c r="VXN10" s="82"/>
      <c r="VXO10" s="82"/>
      <c r="VXP10" s="82"/>
      <c r="VXQ10" s="82"/>
      <c r="VXR10" s="82"/>
      <c r="VXS10" s="82"/>
      <c r="VXT10" s="82"/>
      <c r="VXU10" s="82"/>
      <c r="VXV10" s="82"/>
      <c r="VXW10" s="82"/>
      <c r="VXX10" s="82"/>
      <c r="VXY10" s="82"/>
      <c r="VXZ10" s="82"/>
      <c r="VYA10" s="82"/>
      <c r="VYB10" s="82"/>
      <c r="VYC10" s="82"/>
      <c r="VYD10" s="82"/>
      <c r="VYE10" s="82"/>
      <c r="VYF10" s="82"/>
      <c r="VYG10" s="82"/>
      <c r="VYH10" s="82"/>
      <c r="VYI10" s="82"/>
      <c r="VYJ10" s="82"/>
      <c r="VYK10" s="82"/>
      <c r="VYL10" s="82"/>
      <c r="VYM10" s="82"/>
      <c r="VYN10" s="82"/>
      <c r="VYO10" s="82"/>
      <c r="VYP10" s="82"/>
      <c r="VYQ10" s="82"/>
      <c r="VYR10" s="82"/>
      <c r="VYS10" s="82"/>
      <c r="VYT10" s="82"/>
      <c r="VYU10" s="82"/>
      <c r="VYV10" s="82"/>
      <c r="VYW10" s="82"/>
      <c r="VYX10" s="82"/>
      <c r="VYY10" s="82"/>
      <c r="VYZ10" s="82"/>
      <c r="VZA10" s="82"/>
      <c r="VZB10" s="82"/>
      <c r="VZC10" s="82"/>
      <c r="VZD10" s="82"/>
      <c r="VZE10" s="82"/>
      <c r="VZF10" s="82"/>
      <c r="VZG10" s="82"/>
      <c r="VZH10" s="82"/>
      <c r="VZI10" s="82"/>
      <c r="VZJ10" s="82"/>
      <c r="VZK10" s="82"/>
      <c r="VZL10" s="82"/>
      <c r="VZM10" s="82"/>
      <c r="VZN10" s="82"/>
      <c r="VZO10" s="82"/>
      <c r="VZP10" s="82"/>
      <c r="VZQ10" s="82"/>
      <c r="VZR10" s="82"/>
      <c r="VZS10" s="82"/>
      <c r="VZT10" s="82"/>
      <c r="VZU10" s="82"/>
      <c r="VZV10" s="82"/>
      <c r="VZW10" s="82"/>
      <c r="VZX10" s="82"/>
      <c r="VZY10" s="82"/>
      <c r="VZZ10" s="82"/>
      <c r="WAA10" s="82"/>
      <c r="WAB10" s="82"/>
      <c r="WAC10" s="82"/>
      <c r="WAD10" s="82"/>
      <c r="WAE10" s="82"/>
      <c r="WAF10" s="82"/>
      <c r="WAG10" s="82"/>
      <c r="WAH10" s="82"/>
      <c r="WAI10" s="82"/>
      <c r="WAJ10" s="82"/>
      <c r="WAK10" s="82"/>
      <c r="WAL10" s="82"/>
      <c r="WAM10" s="82"/>
      <c r="WAN10" s="82"/>
      <c r="WAO10" s="82"/>
      <c r="WAP10" s="82"/>
      <c r="WAQ10" s="82"/>
      <c r="WAR10" s="82"/>
      <c r="WAS10" s="82"/>
      <c r="WAT10" s="82"/>
      <c r="WAU10" s="82"/>
      <c r="WAV10" s="82"/>
      <c r="WAW10" s="82"/>
      <c r="WAX10" s="82"/>
      <c r="WAY10" s="82"/>
      <c r="WAZ10" s="82"/>
      <c r="WBA10" s="82"/>
      <c r="WBB10" s="82"/>
      <c r="WBC10" s="82"/>
      <c r="WBD10" s="82"/>
      <c r="WBE10" s="82"/>
      <c r="WBF10" s="82"/>
      <c r="WBG10" s="82"/>
      <c r="WBH10" s="82"/>
      <c r="WBI10" s="82"/>
      <c r="WBJ10" s="82"/>
      <c r="WBK10" s="82"/>
      <c r="WBL10" s="82"/>
      <c r="WBM10" s="82"/>
      <c r="WBN10" s="82"/>
      <c r="WBO10" s="82"/>
      <c r="WBP10" s="82"/>
      <c r="WBQ10" s="82"/>
      <c r="WBR10" s="82"/>
      <c r="WBS10" s="82"/>
      <c r="WBT10" s="82"/>
      <c r="WBU10" s="82"/>
      <c r="WBV10" s="82"/>
      <c r="WBW10" s="82"/>
      <c r="WBX10" s="82"/>
      <c r="WBY10" s="82"/>
      <c r="WBZ10" s="82"/>
      <c r="WCA10" s="82"/>
      <c r="WCB10" s="82"/>
      <c r="WCC10" s="82"/>
      <c r="WCD10" s="82"/>
      <c r="WCE10" s="82"/>
      <c r="WCF10" s="82"/>
      <c r="WCG10" s="82"/>
      <c r="WCH10" s="82"/>
      <c r="WCI10" s="82"/>
      <c r="WCJ10" s="82"/>
      <c r="WCK10" s="82"/>
      <c r="WCL10" s="82"/>
      <c r="WCM10" s="82"/>
      <c r="WCN10" s="82"/>
      <c r="WCO10" s="82"/>
      <c r="WCP10" s="82"/>
      <c r="WCQ10" s="82"/>
      <c r="WCR10" s="82"/>
      <c r="WCS10" s="82"/>
      <c r="WCT10" s="82"/>
      <c r="WCU10" s="82"/>
      <c r="WCV10" s="82"/>
      <c r="WCW10" s="82"/>
      <c r="WCX10" s="82"/>
      <c r="WCY10" s="82"/>
      <c r="WCZ10" s="82"/>
      <c r="WDA10" s="82"/>
      <c r="WDB10" s="82"/>
      <c r="WDC10" s="82"/>
      <c r="WDD10" s="82"/>
      <c r="WDE10" s="82"/>
      <c r="WDF10" s="82"/>
      <c r="WDG10" s="82"/>
      <c r="WDH10" s="82"/>
      <c r="WDI10" s="82"/>
      <c r="WDJ10" s="82"/>
      <c r="WDK10" s="82"/>
      <c r="WDL10" s="82"/>
      <c r="WDM10" s="82"/>
      <c r="WDN10" s="82"/>
      <c r="WDO10" s="82"/>
      <c r="WDP10" s="82"/>
      <c r="WDQ10" s="82"/>
      <c r="WDR10" s="82"/>
      <c r="WDS10" s="82"/>
      <c r="WDT10" s="82"/>
      <c r="WDU10" s="82"/>
      <c r="WDV10" s="82"/>
      <c r="WDW10" s="82"/>
      <c r="WDX10" s="82"/>
      <c r="WDY10" s="82"/>
      <c r="WDZ10" s="82"/>
      <c r="WEA10" s="82"/>
      <c r="WEB10" s="82"/>
      <c r="WEC10" s="82"/>
      <c r="WED10" s="82"/>
      <c r="WEE10" s="82"/>
      <c r="WEF10" s="82"/>
      <c r="WEG10" s="82"/>
      <c r="WEH10" s="82"/>
      <c r="WEI10" s="82"/>
      <c r="WEJ10" s="82"/>
      <c r="WEK10" s="82"/>
      <c r="WEL10" s="82"/>
      <c r="WEM10" s="82"/>
      <c r="WEN10" s="82"/>
      <c r="WEO10" s="82"/>
      <c r="WEP10" s="82"/>
      <c r="WEQ10" s="82"/>
      <c r="WER10" s="82"/>
      <c r="WES10" s="82"/>
      <c r="WET10" s="82"/>
      <c r="WEU10" s="82"/>
      <c r="WEV10" s="82"/>
      <c r="WEW10" s="82"/>
      <c r="WEX10" s="82"/>
      <c r="WEY10" s="82"/>
      <c r="WEZ10" s="82"/>
      <c r="WFA10" s="82"/>
      <c r="WFB10" s="82"/>
      <c r="WFC10" s="82"/>
      <c r="WFD10" s="82"/>
      <c r="WFE10" s="82"/>
      <c r="WFF10" s="82"/>
      <c r="WFG10" s="82"/>
      <c r="WFH10" s="82"/>
      <c r="WFI10" s="82"/>
      <c r="WFJ10" s="82"/>
      <c r="WFK10" s="82"/>
      <c r="WFL10" s="82"/>
      <c r="WFM10" s="82"/>
      <c r="WFN10" s="82"/>
      <c r="WFO10" s="82"/>
      <c r="WFP10" s="82"/>
      <c r="WFQ10" s="82"/>
      <c r="WFR10" s="82"/>
      <c r="WFS10" s="82"/>
      <c r="WFT10" s="82"/>
      <c r="WFU10" s="82"/>
      <c r="WFV10" s="82"/>
      <c r="WFW10" s="82"/>
      <c r="WFX10" s="82"/>
      <c r="WFY10" s="82"/>
      <c r="WFZ10" s="82"/>
      <c r="WGA10" s="82"/>
      <c r="WGB10" s="82"/>
      <c r="WGC10" s="82"/>
      <c r="WGD10" s="82"/>
      <c r="WGE10" s="82"/>
      <c r="WGF10" s="82"/>
      <c r="WGG10" s="82"/>
      <c r="WGH10" s="82"/>
      <c r="WGI10" s="82"/>
      <c r="WGJ10" s="82"/>
      <c r="WGK10" s="82"/>
      <c r="WGL10" s="82"/>
      <c r="WGM10" s="82"/>
      <c r="WGN10" s="82"/>
      <c r="WGO10" s="82"/>
      <c r="WGP10" s="82"/>
      <c r="WGQ10" s="82"/>
      <c r="WGR10" s="82"/>
      <c r="WGS10" s="82"/>
      <c r="WGT10" s="82"/>
      <c r="WGU10" s="82"/>
      <c r="WGV10" s="82"/>
      <c r="WGW10" s="82"/>
      <c r="WGX10" s="82"/>
      <c r="WGY10" s="82"/>
      <c r="WGZ10" s="82"/>
      <c r="WHA10" s="82"/>
      <c r="WHB10" s="82"/>
      <c r="WHC10" s="82"/>
      <c r="WHD10" s="82"/>
      <c r="WHE10" s="82"/>
      <c r="WHF10" s="82"/>
      <c r="WHG10" s="82"/>
      <c r="WHH10" s="82"/>
      <c r="WHI10" s="82"/>
      <c r="WHJ10" s="82"/>
      <c r="WHK10" s="82"/>
      <c r="WHL10" s="82"/>
      <c r="WHM10" s="82"/>
      <c r="WHN10" s="82"/>
      <c r="WHO10" s="82"/>
      <c r="WHP10" s="82"/>
      <c r="WHQ10" s="82"/>
      <c r="WHR10" s="82"/>
      <c r="WHS10" s="82"/>
      <c r="WHT10" s="82"/>
      <c r="WHU10" s="82"/>
      <c r="WHV10" s="82"/>
      <c r="WHW10" s="82"/>
      <c r="WHX10" s="82"/>
      <c r="WHY10" s="82"/>
      <c r="WHZ10" s="82"/>
      <c r="WIA10" s="82"/>
      <c r="WIB10" s="82"/>
      <c r="WIC10" s="82"/>
      <c r="WID10" s="82"/>
      <c r="WIE10" s="82"/>
      <c r="WIF10" s="82"/>
      <c r="WIG10" s="82"/>
      <c r="WIH10" s="82"/>
      <c r="WII10" s="82"/>
      <c r="WIJ10" s="82"/>
      <c r="WIK10" s="82"/>
      <c r="WIL10" s="82"/>
      <c r="WIM10" s="82"/>
      <c r="WIN10" s="82"/>
      <c r="WIO10" s="82"/>
      <c r="WIP10" s="82"/>
      <c r="WIQ10" s="82"/>
      <c r="WIR10" s="82"/>
      <c r="WIS10" s="82"/>
      <c r="WIT10" s="82"/>
      <c r="WIU10" s="82"/>
      <c r="WIV10" s="82"/>
      <c r="WIW10" s="82"/>
      <c r="WIX10" s="82"/>
      <c r="WIY10" s="82"/>
      <c r="WIZ10" s="82"/>
      <c r="WJA10" s="82"/>
      <c r="WJB10" s="82"/>
      <c r="WJC10" s="82"/>
      <c r="WJD10" s="82"/>
      <c r="WJE10" s="82"/>
      <c r="WJF10" s="82"/>
      <c r="WJG10" s="82"/>
      <c r="WJH10" s="82"/>
      <c r="WJI10" s="82"/>
      <c r="WJJ10" s="82"/>
      <c r="WJK10" s="82"/>
      <c r="WJL10" s="82"/>
      <c r="WJM10" s="82"/>
      <c r="WJN10" s="82"/>
      <c r="WJO10" s="82"/>
      <c r="WJP10" s="82"/>
      <c r="WJQ10" s="82"/>
      <c r="WJR10" s="82"/>
      <c r="WJS10" s="82"/>
      <c r="WJT10" s="82"/>
      <c r="WJU10" s="82"/>
      <c r="WJV10" s="82"/>
      <c r="WJW10" s="82"/>
      <c r="WJX10" s="82"/>
      <c r="WJY10" s="82"/>
      <c r="WJZ10" s="82"/>
      <c r="WKA10" s="82"/>
      <c r="WKB10" s="82"/>
      <c r="WKC10" s="82"/>
      <c r="WKD10" s="82"/>
      <c r="WKE10" s="82"/>
      <c r="WKF10" s="82"/>
      <c r="WKG10" s="82"/>
      <c r="WKH10" s="82"/>
      <c r="WKI10" s="82"/>
      <c r="WKJ10" s="82"/>
      <c r="WKK10" s="82"/>
      <c r="WKL10" s="82"/>
      <c r="WKM10" s="82"/>
      <c r="WKN10" s="82"/>
      <c r="WKO10" s="82"/>
      <c r="WKP10" s="82"/>
      <c r="WKQ10" s="82"/>
      <c r="WKR10" s="82"/>
      <c r="WKS10" s="82"/>
      <c r="WKT10" s="82"/>
      <c r="WKU10" s="82"/>
      <c r="WKV10" s="82"/>
      <c r="WKW10" s="82"/>
      <c r="WKX10" s="82"/>
      <c r="WKY10" s="82"/>
      <c r="WKZ10" s="82"/>
      <c r="WLA10" s="82"/>
      <c r="WLB10" s="82"/>
      <c r="WLC10" s="82"/>
      <c r="WLD10" s="82"/>
      <c r="WLE10" s="82"/>
      <c r="WLF10" s="82"/>
      <c r="WLG10" s="82"/>
      <c r="WLH10" s="82"/>
      <c r="WLI10" s="82"/>
      <c r="WLJ10" s="82"/>
      <c r="WLK10" s="82"/>
      <c r="WLL10" s="82"/>
      <c r="WLM10" s="82"/>
      <c r="WLN10" s="82"/>
      <c r="WLO10" s="82"/>
      <c r="WLP10" s="82"/>
      <c r="WLQ10" s="82"/>
      <c r="WLR10" s="82"/>
      <c r="WLS10" s="82"/>
      <c r="WLT10" s="82"/>
      <c r="WLU10" s="82"/>
      <c r="WLV10" s="82"/>
      <c r="WLW10" s="82"/>
      <c r="WLX10" s="82"/>
      <c r="WLY10" s="82"/>
      <c r="WLZ10" s="82"/>
      <c r="WMA10" s="82"/>
      <c r="WMB10" s="82"/>
      <c r="WMC10" s="82"/>
      <c r="WMD10" s="82"/>
      <c r="WME10" s="82"/>
      <c r="WMF10" s="82"/>
      <c r="WMG10" s="82"/>
      <c r="WMH10" s="82"/>
      <c r="WMI10" s="82"/>
      <c r="WMJ10" s="82"/>
      <c r="WMK10" s="82"/>
      <c r="WML10" s="82"/>
      <c r="WMM10" s="82"/>
      <c r="WMN10" s="82"/>
      <c r="WMO10" s="82"/>
      <c r="WMP10" s="82"/>
      <c r="WMQ10" s="82"/>
      <c r="WMR10" s="82"/>
      <c r="WMS10" s="82"/>
      <c r="WMT10" s="82"/>
      <c r="WMU10" s="82"/>
      <c r="WMV10" s="82"/>
      <c r="WMW10" s="82"/>
      <c r="WMX10" s="82"/>
      <c r="WMY10" s="82"/>
      <c r="WMZ10" s="82"/>
      <c r="WNA10" s="82"/>
      <c r="WNB10" s="82"/>
      <c r="WNC10" s="82"/>
      <c r="WND10" s="82"/>
      <c r="WNE10" s="82"/>
      <c r="WNF10" s="82"/>
      <c r="WNG10" s="82"/>
      <c r="WNH10" s="82"/>
      <c r="WNI10" s="82"/>
      <c r="WNJ10" s="82"/>
      <c r="WNK10" s="82"/>
      <c r="WNL10" s="82"/>
      <c r="WNM10" s="82"/>
      <c r="WNN10" s="82"/>
      <c r="WNO10" s="82"/>
      <c r="WNP10" s="82"/>
      <c r="WNQ10" s="82"/>
      <c r="WNR10" s="82"/>
      <c r="WNS10" s="82"/>
      <c r="WNT10" s="82"/>
      <c r="WNU10" s="82"/>
      <c r="WNV10" s="82"/>
      <c r="WNW10" s="82"/>
      <c r="WNX10" s="82"/>
      <c r="WNY10" s="82"/>
      <c r="WNZ10" s="82"/>
      <c r="WOA10" s="82"/>
      <c r="WOB10" s="82"/>
      <c r="WOC10" s="82"/>
      <c r="WOD10" s="82"/>
      <c r="WOE10" s="82"/>
      <c r="WOF10" s="82"/>
      <c r="WOG10" s="82"/>
      <c r="WOH10" s="82"/>
      <c r="WOI10" s="82"/>
      <c r="WOJ10" s="82"/>
      <c r="WOK10" s="82"/>
      <c r="WOL10" s="82"/>
      <c r="WOM10" s="82"/>
      <c r="WON10" s="82"/>
      <c r="WOO10" s="82"/>
      <c r="WOP10" s="82"/>
      <c r="WOQ10" s="82"/>
      <c r="WOR10" s="82"/>
      <c r="WOS10" s="82"/>
      <c r="WOT10" s="82"/>
      <c r="WOU10" s="82"/>
      <c r="WOV10" s="82"/>
      <c r="WOW10" s="82"/>
      <c r="WOX10" s="82"/>
      <c r="WOY10" s="82"/>
      <c r="WOZ10" s="82"/>
      <c r="WPA10" s="82"/>
      <c r="WPB10" s="82"/>
      <c r="WPC10" s="82"/>
      <c r="WPD10" s="82"/>
      <c r="WPE10" s="82"/>
      <c r="WPF10" s="82"/>
      <c r="WPG10" s="82"/>
      <c r="WPH10" s="82"/>
      <c r="WPI10" s="82"/>
      <c r="WPJ10" s="82"/>
      <c r="WPK10" s="82"/>
      <c r="WPL10" s="82"/>
      <c r="WPM10" s="82"/>
      <c r="WPN10" s="82"/>
      <c r="WPO10" s="82"/>
      <c r="WPP10" s="82"/>
      <c r="WPQ10" s="82"/>
      <c r="WPR10" s="82"/>
      <c r="WPS10" s="82"/>
      <c r="WPT10" s="82"/>
      <c r="WPU10" s="82"/>
      <c r="WPV10" s="82"/>
      <c r="WPW10" s="82"/>
      <c r="WPX10" s="82"/>
      <c r="WPY10" s="82"/>
      <c r="WPZ10" s="82"/>
      <c r="WQA10" s="82"/>
      <c r="WQB10" s="82"/>
      <c r="WQC10" s="82"/>
      <c r="WQD10" s="82"/>
      <c r="WQE10" s="82"/>
      <c r="WQF10" s="82"/>
      <c r="WQG10" s="82"/>
      <c r="WQH10" s="82"/>
      <c r="WQI10" s="82"/>
      <c r="WQJ10" s="82"/>
      <c r="WQK10" s="82"/>
      <c r="WQL10" s="82"/>
      <c r="WQM10" s="82"/>
      <c r="WQN10" s="82"/>
      <c r="WQO10" s="82"/>
      <c r="WQP10" s="82"/>
      <c r="WQQ10" s="82"/>
      <c r="WQR10" s="82"/>
      <c r="WQS10" s="82"/>
      <c r="WQT10" s="82"/>
      <c r="WQU10" s="82"/>
      <c r="WQV10" s="82"/>
      <c r="WQW10" s="82"/>
      <c r="WQX10" s="82"/>
      <c r="WQY10" s="82"/>
      <c r="WQZ10" s="82"/>
      <c r="WRA10" s="82"/>
      <c r="WRB10" s="82"/>
      <c r="WRC10" s="82"/>
      <c r="WRD10" s="82"/>
      <c r="WRE10" s="82"/>
      <c r="WRF10" s="82"/>
      <c r="WRG10" s="82"/>
      <c r="WRH10" s="82"/>
      <c r="WRI10" s="82"/>
      <c r="WRJ10" s="82"/>
      <c r="WRK10" s="82"/>
      <c r="WRL10" s="82"/>
      <c r="WRM10" s="82"/>
      <c r="WRN10" s="82"/>
      <c r="WRO10" s="82"/>
      <c r="WRP10" s="82"/>
      <c r="WRQ10" s="82"/>
      <c r="WRR10" s="82"/>
      <c r="WRS10" s="82"/>
      <c r="WRT10" s="82"/>
      <c r="WRU10" s="82"/>
      <c r="WRV10" s="82"/>
      <c r="WRW10" s="82"/>
      <c r="WRX10" s="82"/>
      <c r="WRY10" s="82"/>
      <c r="WRZ10" s="82"/>
      <c r="WSA10" s="82"/>
      <c r="WSB10" s="82"/>
      <c r="WSC10" s="82"/>
      <c r="WSD10" s="82"/>
      <c r="WSE10" s="82"/>
      <c r="WSF10" s="82"/>
      <c r="WSG10" s="82"/>
      <c r="WSH10" s="82"/>
      <c r="WSI10" s="82"/>
      <c r="WSJ10" s="82"/>
      <c r="WSK10" s="82"/>
      <c r="WSL10" s="82"/>
      <c r="WSM10" s="82"/>
      <c r="WSN10" s="82"/>
      <c r="WSO10" s="82"/>
      <c r="WSP10" s="82"/>
      <c r="WSQ10" s="82"/>
      <c r="WSR10" s="82"/>
      <c r="WSS10" s="82"/>
      <c r="WST10" s="82"/>
      <c r="WSU10" s="82"/>
      <c r="WSV10" s="82"/>
      <c r="WSW10" s="82"/>
      <c r="WSX10" s="82"/>
      <c r="WSY10" s="82"/>
      <c r="WSZ10" s="82"/>
      <c r="WTA10" s="82"/>
      <c r="WTB10" s="82"/>
      <c r="WTC10" s="82"/>
      <c r="WTD10" s="82"/>
      <c r="WTE10" s="82"/>
      <c r="WTF10" s="82"/>
      <c r="WTG10" s="82"/>
      <c r="WTH10" s="82"/>
      <c r="WTI10" s="82"/>
      <c r="WTJ10" s="82"/>
      <c r="WTK10" s="82"/>
      <c r="WTL10" s="82"/>
      <c r="WTM10" s="82"/>
      <c r="WTN10" s="82"/>
      <c r="WTO10" s="82"/>
      <c r="WTP10" s="82"/>
      <c r="WTQ10" s="82"/>
      <c r="WTR10" s="82"/>
      <c r="WTS10" s="82"/>
      <c r="WTT10" s="82"/>
      <c r="WTU10" s="82"/>
      <c r="WTV10" s="82"/>
      <c r="WTW10" s="82"/>
      <c r="WTX10" s="82"/>
      <c r="WTY10" s="82"/>
      <c r="WTZ10" s="82"/>
      <c r="WUA10" s="82"/>
      <c r="WUB10" s="82"/>
      <c r="WUC10" s="82"/>
      <c r="WUD10" s="82"/>
      <c r="WUE10" s="82"/>
      <c r="WUF10" s="82"/>
      <c r="WUG10" s="82"/>
      <c r="WUH10" s="82"/>
      <c r="WUI10" s="82"/>
      <c r="WUJ10" s="82"/>
      <c r="WUK10" s="82"/>
      <c r="WUL10" s="82"/>
      <c r="WUM10" s="82"/>
      <c r="WUN10" s="82"/>
      <c r="WUO10" s="82"/>
      <c r="WUP10" s="82"/>
      <c r="WUQ10" s="82"/>
      <c r="WUR10" s="82"/>
      <c r="WUS10" s="82"/>
      <c r="WUT10" s="82"/>
      <c r="WUU10" s="82"/>
      <c r="WUV10" s="82"/>
      <c r="WUW10" s="82"/>
      <c r="WUX10" s="82"/>
      <c r="WUY10" s="82"/>
      <c r="WUZ10" s="82"/>
      <c r="WVA10" s="82"/>
      <c r="WVB10" s="82"/>
      <c r="WVC10" s="82"/>
      <c r="WVD10" s="82"/>
      <c r="WVE10" s="82"/>
      <c r="WVF10" s="82"/>
      <c r="WVG10" s="82"/>
      <c r="WVH10" s="82"/>
      <c r="WVI10" s="82"/>
      <c r="WVJ10" s="82"/>
      <c r="WVK10" s="82"/>
      <c r="WVL10" s="82"/>
      <c r="WVM10" s="82"/>
      <c r="WVN10" s="82"/>
      <c r="WVO10" s="82"/>
      <c r="WVP10" s="82"/>
      <c r="WVQ10" s="82"/>
      <c r="WVR10" s="82"/>
      <c r="WVS10" s="82"/>
      <c r="WVT10" s="82"/>
      <c r="WVU10" s="82"/>
      <c r="WVV10" s="82"/>
      <c r="WVW10" s="82"/>
      <c r="WVX10" s="82"/>
      <c r="WVY10" s="82"/>
      <c r="WVZ10" s="82"/>
      <c r="WWA10" s="82"/>
      <c r="WWB10" s="82"/>
      <c r="WWC10" s="82"/>
      <c r="WWD10" s="82"/>
      <c r="WWE10" s="82"/>
      <c r="WWF10" s="82"/>
      <c r="WWG10" s="82"/>
      <c r="WWH10" s="82"/>
      <c r="WWI10" s="82"/>
      <c r="WWJ10" s="82"/>
      <c r="WWK10" s="82"/>
      <c r="WWL10" s="82"/>
      <c r="WWM10" s="82"/>
      <c r="WWN10" s="82"/>
      <c r="WWO10" s="82"/>
      <c r="WWP10" s="82"/>
      <c r="WWQ10" s="82"/>
      <c r="WWR10" s="82"/>
      <c r="WWS10" s="82"/>
      <c r="WWT10" s="82"/>
      <c r="WWU10" s="82"/>
      <c r="WWV10" s="82"/>
      <c r="WWW10" s="82"/>
      <c r="WWX10" s="82"/>
      <c r="WWY10" s="82"/>
      <c r="WWZ10" s="82"/>
      <c r="WXA10" s="82"/>
      <c r="WXB10" s="82"/>
      <c r="WXC10" s="82"/>
      <c r="WXD10" s="82"/>
      <c r="WXE10" s="82"/>
      <c r="WXF10" s="82"/>
      <c r="WXG10" s="82"/>
      <c r="WXH10" s="82"/>
      <c r="WXI10" s="82"/>
      <c r="WXJ10" s="82"/>
      <c r="WXK10" s="82"/>
      <c r="WXL10" s="82"/>
      <c r="WXM10" s="82"/>
      <c r="WXN10" s="82"/>
      <c r="WXO10" s="82"/>
      <c r="WXP10" s="82"/>
      <c r="WXQ10" s="82"/>
      <c r="WXR10" s="82"/>
      <c r="WXS10" s="82"/>
      <c r="WXT10" s="82"/>
      <c r="WXU10" s="82"/>
      <c r="WXV10" s="82"/>
      <c r="WXW10" s="82"/>
      <c r="WXX10" s="82"/>
      <c r="WXY10" s="82"/>
      <c r="WXZ10" s="82"/>
      <c r="WYA10" s="82"/>
      <c r="WYB10" s="82"/>
      <c r="WYC10" s="82"/>
      <c r="WYD10" s="82"/>
      <c r="WYE10" s="82"/>
      <c r="WYF10" s="82"/>
      <c r="WYG10" s="82"/>
      <c r="WYH10" s="82"/>
      <c r="WYI10" s="82"/>
      <c r="WYJ10" s="82"/>
      <c r="WYK10" s="82"/>
      <c r="WYL10" s="82"/>
      <c r="WYM10" s="82"/>
      <c r="WYN10" s="82"/>
      <c r="WYO10" s="82"/>
      <c r="WYP10" s="82"/>
      <c r="WYQ10" s="82"/>
      <c r="WYR10" s="82"/>
      <c r="WYS10" s="82"/>
      <c r="WYT10" s="82"/>
      <c r="WYU10" s="82"/>
      <c r="WYV10" s="82"/>
      <c r="WYW10" s="82"/>
      <c r="WYX10" s="82"/>
      <c r="WYY10" s="82"/>
      <c r="WYZ10" s="82"/>
      <c r="WZA10" s="82"/>
      <c r="WZB10" s="82"/>
      <c r="WZC10" s="82"/>
      <c r="WZD10" s="82"/>
      <c r="WZE10" s="82"/>
      <c r="WZF10" s="82"/>
      <c r="WZG10" s="82"/>
      <c r="WZH10" s="82"/>
      <c r="WZI10" s="82"/>
      <c r="WZJ10" s="82"/>
      <c r="WZK10" s="82"/>
      <c r="WZL10" s="82"/>
      <c r="WZM10" s="82"/>
      <c r="WZN10" s="82"/>
      <c r="WZO10" s="82"/>
      <c r="WZP10" s="82"/>
      <c r="WZQ10" s="82"/>
      <c r="WZR10" s="82"/>
      <c r="WZS10" s="82"/>
      <c r="WZT10" s="82"/>
      <c r="WZU10" s="82"/>
      <c r="WZV10" s="82"/>
      <c r="WZW10" s="82"/>
      <c r="WZX10" s="82"/>
      <c r="WZY10" s="82"/>
      <c r="WZZ10" s="82"/>
      <c r="XAA10" s="82"/>
      <c r="XAB10" s="82"/>
      <c r="XAC10" s="82"/>
      <c r="XAD10" s="82"/>
      <c r="XAE10" s="82"/>
      <c r="XAF10" s="82"/>
      <c r="XAG10" s="82"/>
      <c r="XAH10" s="82"/>
      <c r="XAI10" s="82"/>
      <c r="XAJ10" s="82"/>
      <c r="XAK10" s="82"/>
      <c r="XAL10" s="82"/>
      <c r="XAM10" s="82"/>
      <c r="XAN10" s="82"/>
      <c r="XAO10" s="82"/>
      <c r="XAP10" s="82"/>
      <c r="XAQ10" s="82"/>
      <c r="XAR10" s="82"/>
      <c r="XAS10" s="82"/>
      <c r="XAT10" s="82"/>
      <c r="XAU10" s="82"/>
      <c r="XAV10" s="82"/>
      <c r="XAW10" s="82"/>
      <c r="XAX10" s="82"/>
      <c r="XAY10" s="82"/>
      <c r="XAZ10" s="82"/>
      <c r="XBA10" s="82"/>
      <c r="XBB10" s="82"/>
      <c r="XBC10" s="82"/>
      <c r="XBD10" s="82"/>
      <c r="XBE10" s="82"/>
      <c r="XBF10" s="82"/>
      <c r="XBG10" s="82"/>
      <c r="XBH10" s="82"/>
      <c r="XBI10" s="82"/>
      <c r="XBJ10" s="82"/>
      <c r="XBK10" s="82"/>
      <c r="XBL10" s="82"/>
      <c r="XBM10" s="82"/>
      <c r="XBN10" s="82"/>
      <c r="XBO10" s="82"/>
      <c r="XBP10" s="82"/>
      <c r="XBQ10" s="82"/>
      <c r="XBR10" s="82"/>
      <c r="XBS10" s="82"/>
      <c r="XBT10" s="82"/>
      <c r="XBU10" s="82"/>
      <c r="XBV10" s="82"/>
      <c r="XBW10" s="82"/>
      <c r="XBX10" s="82"/>
      <c r="XBY10" s="82"/>
      <c r="XBZ10" s="82"/>
      <c r="XCA10" s="82"/>
      <c r="XCB10" s="82"/>
      <c r="XCC10" s="82"/>
      <c r="XCD10" s="82"/>
      <c r="XCE10" s="82"/>
      <c r="XCF10" s="82"/>
      <c r="XCG10" s="82"/>
      <c r="XCH10" s="82"/>
      <c r="XCI10" s="82"/>
      <c r="XCJ10" s="82"/>
      <c r="XCK10" s="82"/>
      <c r="XCL10" s="82"/>
      <c r="XCM10" s="82"/>
      <c r="XCN10" s="82"/>
      <c r="XCO10" s="82"/>
      <c r="XCP10" s="82"/>
      <c r="XCQ10" s="82"/>
      <c r="XCR10" s="82"/>
      <c r="XCS10" s="82"/>
      <c r="XCT10" s="82"/>
      <c r="XCU10" s="82"/>
      <c r="XCV10" s="82"/>
      <c r="XCW10" s="82"/>
      <c r="XCX10" s="82"/>
      <c r="XCY10" s="82"/>
      <c r="XCZ10" s="82"/>
      <c r="XDA10" s="82"/>
      <c r="XDB10" s="82"/>
      <c r="XDC10" s="82"/>
      <c r="XDD10" s="82"/>
      <c r="XDE10" s="82"/>
      <c r="XDF10" s="82"/>
      <c r="XDG10" s="82"/>
      <c r="XDH10" s="82"/>
      <c r="XDI10" s="82"/>
      <c r="XDJ10" s="82"/>
      <c r="XDK10" s="82"/>
      <c r="XDL10" s="82"/>
      <c r="XDM10" s="82"/>
      <c r="XDN10" s="82"/>
      <c r="XDO10" s="82"/>
      <c r="XDP10" s="82"/>
      <c r="XDQ10" s="82"/>
      <c r="XDR10" s="82"/>
      <c r="XDS10" s="82"/>
      <c r="XDT10" s="82"/>
      <c r="XDU10" s="82"/>
      <c r="XDV10" s="82"/>
      <c r="XDW10" s="82"/>
      <c r="XDX10" s="82"/>
      <c r="XDY10" s="82"/>
      <c r="XDZ10" s="82"/>
      <c r="XEA10" s="82"/>
      <c r="XEB10" s="82"/>
      <c r="XEC10" s="82"/>
      <c r="XED10" s="82"/>
      <c r="XEE10" s="82"/>
      <c r="XEF10" s="82"/>
      <c r="XEG10" s="82"/>
      <c r="XEH10" s="82"/>
      <c r="XEI10" s="82"/>
      <c r="XEJ10" s="82"/>
      <c r="XEK10" s="82"/>
      <c r="XEL10" s="82"/>
      <c r="XEM10" s="82"/>
      <c r="XEN10" s="82"/>
      <c r="XEO10" s="82"/>
      <c r="XEP10" s="82"/>
      <c r="XEQ10" s="82"/>
      <c r="XER10" s="82"/>
      <c r="XES10" s="82"/>
      <c r="XET10" s="82"/>
      <c r="XEU10" s="82"/>
      <c r="XEV10" s="82"/>
      <c r="XEW10" s="82"/>
      <c r="XEX10" s="82"/>
      <c r="XEY10" s="82"/>
      <c r="XEZ10" s="82"/>
      <c r="XFA10" s="82"/>
      <c r="XFB10" s="82"/>
      <c r="XFC10" s="82"/>
      <c r="XFD10" s="82"/>
    </row>
    <row r="11" spans="1:16384" ht="17" customHeight="1">
      <c r="A11" s="82" t="s">
        <v>2807</v>
      </c>
      <c r="B11" s="83">
        <v>14</v>
      </c>
      <c r="C11" s="83">
        <v>1</v>
      </c>
      <c r="D11" s="83">
        <v>0</v>
      </c>
      <c r="E11" s="83">
        <v>2</v>
      </c>
      <c r="F11" s="83">
        <v>1</v>
      </c>
      <c r="G11" s="83">
        <v>1</v>
      </c>
      <c r="H11" s="83">
        <v>1</v>
      </c>
      <c r="I11" s="83">
        <v>0</v>
      </c>
      <c r="J11" s="83">
        <v>0</v>
      </c>
      <c r="K11" s="83">
        <v>0</v>
      </c>
      <c r="L11" s="83">
        <v>3</v>
      </c>
      <c r="M11" s="15">
        <v>1</v>
      </c>
      <c r="N11" s="83">
        <v>1</v>
      </c>
      <c r="O11" s="83">
        <v>2</v>
      </c>
      <c r="P11" s="86">
        <v>1</v>
      </c>
      <c r="Q11" s="83">
        <v>0</v>
      </c>
      <c r="R11" s="230">
        <v>0</v>
      </c>
      <c r="S11" s="83">
        <v>0</v>
      </c>
    </row>
    <row r="12" spans="1:16384" ht="17" customHeight="1">
      <c r="A12" s="82" t="s">
        <v>2808</v>
      </c>
      <c r="B12" s="83" t="s">
        <v>2874</v>
      </c>
      <c r="C12" s="83">
        <v>2.8135590000000001</v>
      </c>
      <c r="D12" s="83">
        <v>1.56</v>
      </c>
      <c r="E12" s="83">
        <v>1.360465</v>
      </c>
      <c r="F12" s="83">
        <v>1.2</v>
      </c>
      <c r="G12">
        <v>0.93670889999999996</v>
      </c>
      <c r="H12" s="83">
        <v>1.359375</v>
      </c>
      <c r="I12">
        <v>2.2173910000000001</v>
      </c>
      <c r="J12">
        <v>2.4</v>
      </c>
      <c r="K12">
        <v>2.0909089999999999</v>
      </c>
      <c r="L12">
        <v>1.721854</v>
      </c>
      <c r="M12" s="15">
        <v>2.2755909999999999</v>
      </c>
      <c r="N12">
        <v>2.4444439999999998</v>
      </c>
      <c r="O12">
        <v>1.8695649999999999</v>
      </c>
      <c r="P12" s="86">
        <v>2.255814</v>
      </c>
      <c r="Q12">
        <v>3.1</v>
      </c>
      <c r="R12" s="98">
        <v>2.1509429999999998</v>
      </c>
      <c r="S12">
        <v>2.8461539999999999</v>
      </c>
    </row>
    <row r="13" spans="1:16384" ht="17" customHeight="1">
      <c r="A13" s="15" t="s">
        <v>2809</v>
      </c>
      <c r="B13" s="83">
        <v>1299</v>
      </c>
      <c r="C13" s="83">
        <v>97</v>
      </c>
      <c r="D13" s="83">
        <v>119</v>
      </c>
      <c r="E13" s="83">
        <v>97</v>
      </c>
      <c r="F13" s="83">
        <v>55</v>
      </c>
      <c r="G13">
        <v>62</v>
      </c>
      <c r="H13" s="83">
        <v>51</v>
      </c>
      <c r="I13">
        <v>39</v>
      </c>
      <c r="J13" s="83">
        <v>22</v>
      </c>
      <c r="K13">
        <v>20</v>
      </c>
      <c r="L13">
        <v>196</v>
      </c>
      <c r="M13" s="15">
        <v>161</v>
      </c>
      <c r="N13">
        <v>38</v>
      </c>
      <c r="O13">
        <v>170</v>
      </c>
      <c r="P13" s="86">
        <v>61</v>
      </c>
      <c r="Q13" s="238">
        <v>33</v>
      </c>
      <c r="R13" s="230">
        <v>46</v>
      </c>
      <c r="S13" s="230">
        <v>32</v>
      </c>
    </row>
    <row r="14" spans="1:16384" ht="17" customHeight="1">
      <c r="A14" s="15" t="s">
        <v>2810</v>
      </c>
      <c r="B14" s="83" t="s">
        <v>3203</v>
      </c>
      <c r="C14" s="83">
        <v>1.5678029999999999E-2</v>
      </c>
      <c r="D14" s="83">
        <v>1.2150299999999999E-2</v>
      </c>
      <c r="E14" s="83">
        <v>1.113662E-2</v>
      </c>
      <c r="F14" s="83">
        <v>1.314532E-2</v>
      </c>
      <c r="G14">
        <v>9.2440730000000002E-3</v>
      </c>
      <c r="H14" s="83">
        <v>7.5510810000000003E-3</v>
      </c>
      <c r="I14">
        <v>5.3104579999999997E-3</v>
      </c>
      <c r="J14">
        <v>9.4420600000000004E-3</v>
      </c>
      <c r="K14">
        <v>1.128668E-2</v>
      </c>
      <c r="L14">
        <v>1.422764E-2</v>
      </c>
      <c r="M14" s="15">
        <v>1.1637150000000001E-2</v>
      </c>
      <c r="N14">
        <v>9.2233009999999997E-3</v>
      </c>
      <c r="O14">
        <v>1.8945730000000001E-2</v>
      </c>
      <c r="P14" s="86">
        <v>1.284211E-2</v>
      </c>
      <c r="Q14">
        <v>1.109244E-2</v>
      </c>
      <c r="R14" s="98">
        <v>8.412582E-3</v>
      </c>
      <c r="S14">
        <v>3.0592729999999999E-2</v>
      </c>
    </row>
    <row r="15" spans="1:16384" s="127" customFormat="1">
      <c r="A15" s="131" t="s">
        <v>2812</v>
      </c>
      <c r="B15" s="132"/>
      <c r="C15" s="133" t="s">
        <v>2796</v>
      </c>
      <c r="D15" s="132" t="s">
        <v>2797</v>
      </c>
      <c r="E15" s="127" t="s">
        <v>2798</v>
      </c>
      <c r="F15" s="132" t="s">
        <v>2799</v>
      </c>
      <c r="G15" s="133" t="s">
        <v>2800</v>
      </c>
      <c r="H15" s="132" t="s">
        <v>2801</v>
      </c>
      <c r="I15" s="127" t="s">
        <v>2802</v>
      </c>
      <c r="J15" s="132" t="s">
        <v>2803</v>
      </c>
      <c r="K15" s="133" t="s">
        <v>2804</v>
      </c>
      <c r="L15" s="132" t="s">
        <v>2805</v>
      </c>
      <c r="M15" s="127" t="s">
        <v>2912</v>
      </c>
      <c r="N15" s="132" t="s">
        <v>2913</v>
      </c>
      <c r="O15" s="133" t="s">
        <v>2914</v>
      </c>
      <c r="P15" s="132" t="s">
        <v>2915</v>
      </c>
      <c r="Q15" s="127" t="s">
        <v>2916</v>
      </c>
      <c r="R15" s="132" t="s">
        <v>2917</v>
      </c>
      <c r="S15" s="133" t="s">
        <v>2918</v>
      </c>
    </row>
    <row r="16" spans="1:16384" ht="17" customHeight="1">
      <c r="A16" s="82" t="s">
        <v>2806</v>
      </c>
      <c r="B16" s="83">
        <v>2450</v>
      </c>
      <c r="C16" s="83">
        <v>179</v>
      </c>
      <c r="D16">
        <v>220</v>
      </c>
      <c r="E16" s="83">
        <v>182</v>
      </c>
      <c r="F16" s="83">
        <v>93</v>
      </c>
      <c r="G16">
        <v>132</v>
      </c>
      <c r="H16" s="83">
        <v>104</v>
      </c>
      <c r="I16">
        <v>144</v>
      </c>
      <c r="J16">
        <v>40</v>
      </c>
      <c r="K16">
        <v>29</v>
      </c>
      <c r="L16">
        <v>340</v>
      </c>
      <c r="M16" s="15">
        <v>343</v>
      </c>
      <c r="N16">
        <v>69</v>
      </c>
      <c r="O16">
        <v>232</v>
      </c>
      <c r="P16" s="86">
        <v>105</v>
      </c>
      <c r="Q16">
        <v>61</v>
      </c>
      <c r="R16" s="230">
        <v>129</v>
      </c>
      <c r="S16">
        <v>46</v>
      </c>
    </row>
    <row r="17" spans="1:19" ht="17" customHeight="1">
      <c r="A17" s="82" t="s">
        <v>2807</v>
      </c>
      <c r="B17">
        <v>7</v>
      </c>
      <c r="C17" s="83">
        <v>2</v>
      </c>
      <c r="D17" s="83">
        <v>0</v>
      </c>
      <c r="E17" s="83">
        <v>1</v>
      </c>
      <c r="F17" s="83">
        <v>1</v>
      </c>
      <c r="G17" s="83">
        <v>0</v>
      </c>
      <c r="H17" s="83">
        <v>0</v>
      </c>
      <c r="I17" s="83">
        <v>0</v>
      </c>
      <c r="J17" s="83">
        <v>0</v>
      </c>
      <c r="K17" s="83">
        <v>0</v>
      </c>
      <c r="L17" s="83">
        <v>1</v>
      </c>
      <c r="M17" s="15">
        <v>0</v>
      </c>
      <c r="N17" s="83">
        <v>0</v>
      </c>
      <c r="O17" s="83">
        <v>0</v>
      </c>
      <c r="P17" s="86">
        <v>0</v>
      </c>
      <c r="Q17" s="83">
        <v>0</v>
      </c>
      <c r="R17" s="230">
        <v>2</v>
      </c>
      <c r="S17" s="83">
        <v>0</v>
      </c>
    </row>
    <row r="18" spans="1:19" ht="17" customHeight="1">
      <c r="A18" s="82" t="s">
        <v>2808</v>
      </c>
      <c r="B18" s="83" t="s">
        <v>2874</v>
      </c>
      <c r="C18" s="83">
        <v>2.8913039999999999</v>
      </c>
      <c r="D18" s="83">
        <v>1.4719100000000001</v>
      </c>
      <c r="E18" s="83">
        <v>1.3333330000000001</v>
      </c>
      <c r="F18" s="83">
        <v>1.447368</v>
      </c>
      <c r="G18">
        <v>0.78378380000000003</v>
      </c>
      <c r="H18" s="83">
        <v>1.4186049999999999</v>
      </c>
      <c r="I18" s="83">
        <v>2</v>
      </c>
      <c r="J18">
        <v>2.3333330000000001</v>
      </c>
      <c r="K18">
        <v>2.2222219999999999</v>
      </c>
      <c r="L18">
        <v>1.7642279999999999</v>
      </c>
      <c r="M18" s="15">
        <v>1.9826090000000001</v>
      </c>
      <c r="N18">
        <v>2</v>
      </c>
      <c r="O18">
        <v>1.974359</v>
      </c>
      <c r="P18" s="86">
        <v>2.28125</v>
      </c>
      <c r="Q18">
        <v>3.3571430000000002</v>
      </c>
      <c r="R18" s="230">
        <v>2.3947370000000001</v>
      </c>
      <c r="S18">
        <v>2.538462</v>
      </c>
    </row>
    <row r="19" spans="1:19" ht="17" customHeight="1">
      <c r="A19" s="15" t="s">
        <v>2809</v>
      </c>
      <c r="B19" s="83">
        <v>1309</v>
      </c>
      <c r="C19" s="83">
        <v>95</v>
      </c>
      <c r="D19" s="83">
        <v>120</v>
      </c>
      <c r="E19" s="83">
        <v>99</v>
      </c>
      <c r="F19" s="83">
        <v>55</v>
      </c>
      <c r="G19">
        <v>63</v>
      </c>
      <c r="H19" s="83">
        <v>52</v>
      </c>
      <c r="I19">
        <v>40</v>
      </c>
      <c r="J19">
        <v>22</v>
      </c>
      <c r="K19">
        <v>20</v>
      </c>
      <c r="L19">
        <v>197</v>
      </c>
      <c r="M19" s="15">
        <v>164</v>
      </c>
      <c r="N19">
        <v>38</v>
      </c>
      <c r="O19">
        <v>172</v>
      </c>
      <c r="P19" s="86">
        <v>62</v>
      </c>
      <c r="Q19">
        <v>34</v>
      </c>
      <c r="R19" s="230">
        <v>44</v>
      </c>
      <c r="S19">
        <v>32</v>
      </c>
    </row>
    <row r="20" spans="1:19" ht="17" customHeight="1">
      <c r="A20" s="15" t="s">
        <v>2810</v>
      </c>
      <c r="B20">
        <v>1.203955E-2</v>
      </c>
      <c r="C20" s="83">
        <v>1.535478E-2</v>
      </c>
      <c r="D20" s="83">
        <v>1.22524E-2</v>
      </c>
      <c r="E20" s="83">
        <v>1.136625E-2</v>
      </c>
      <c r="F20" s="83">
        <v>1.314532E-2</v>
      </c>
      <c r="G20">
        <v>9.3931710000000005E-3</v>
      </c>
      <c r="H20">
        <v>7.6991409999999996E-3</v>
      </c>
      <c r="I20">
        <v>5.4466230000000003E-3</v>
      </c>
      <c r="J20">
        <v>9.4420600000000004E-3</v>
      </c>
      <c r="K20">
        <v>1.128668E-2</v>
      </c>
      <c r="L20">
        <v>1.4300230000000001E-2</v>
      </c>
      <c r="M20" s="15">
        <v>1.185399E-2</v>
      </c>
      <c r="N20">
        <v>9.2233009999999997E-3</v>
      </c>
      <c r="O20">
        <v>1.9168620000000001E-2</v>
      </c>
      <c r="P20" s="86">
        <v>1.3052630000000001E-2</v>
      </c>
      <c r="Q20">
        <v>1.1428570000000001E-2</v>
      </c>
      <c r="R20" s="230">
        <v>8.0468180000000007E-3</v>
      </c>
      <c r="S20">
        <v>3.0592729999999999E-2</v>
      </c>
    </row>
    <row r="21" spans="1:19" s="127" customFormat="1">
      <c r="A21" s="131" t="s">
        <v>2813</v>
      </c>
      <c r="B21" s="132"/>
      <c r="C21" s="133" t="s">
        <v>2796</v>
      </c>
      <c r="D21" s="132" t="s">
        <v>2797</v>
      </c>
      <c r="E21" s="127" t="s">
        <v>2798</v>
      </c>
      <c r="F21" s="132" t="s">
        <v>2799</v>
      </c>
      <c r="G21" s="133" t="s">
        <v>2800</v>
      </c>
      <c r="H21" s="132" t="s">
        <v>2801</v>
      </c>
      <c r="I21" s="127" t="s">
        <v>2802</v>
      </c>
      <c r="J21" s="132" t="s">
        <v>2803</v>
      </c>
      <c r="K21" s="133" t="s">
        <v>2804</v>
      </c>
      <c r="L21" s="132" t="s">
        <v>2805</v>
      </c>
      <c r="M21" s="127" t="s">
        <v>2912</v>
      </c>
      <c r="N21" s="132" t="s">
        <v>2913</v>
      </c>
      <c r="O21" s="133" t="s">
        <v>2914</v>
      </c>
      <c r="P21" s="132" t="s">
        <v>2915</v>
      </c>
      <c r="Q21" s="127" t="s">
        <v>2916</v>
      </c>
      <c r="R21" s="132" t="s">
        <v>2917</v>
      </c>
      <c r="S21" s="133" t="s">
        <v>2918</v>
      </c>
    </row>
    <row r="22" spans="1:19" ht="17" customHeight="1">
      <c r="A22" s="82" t="s">
        <v>2806</v>
      </c>
      <c r="B22">
        <v>2704</v>
      </c>
      <c r="C22" s="83">
        <v>201</v>
      </c>
      <c r="D22" s="83">
        <v>260</v>
      </c>
      <c r="E22" s="83">
        <v>215</v>
      </c>
      <c r="F22" s="83">
        <v>112</v>
      </c>
      <c r="G22">
        <v>138</v>
      </c>
      <c r="H22">
        <v>122</v>
      </c>
      <c r="I22">
        <v>161</v>
      </c>
      <c r="J22">
        <v>51</v>
      </c>
      <c r="K22">
        <v>32</v>
      </c>
      <c r="L22">
        <v>359</v>
      </c>
      <c r="M22" s="15">
        <v>352</v>
      </c>
      <c r="N22">
        <v>84</v>
      </c>
      <c r="O22">
        <v>249</v>
      </c>
      <c r="P22" s="86">
        <v>114</v>
      </c>
      <c r="Q22">
        <v>71</v>
      </c>
      <c r="R22" s="230">
        <v>133</v>
      </c>
      <c r="S22">
        <v>48</v>
      </c>
    </row>
    <row r="23" spans="1:19" ht="17" customHeight="1">
      <c r="A23" s="82" t="s">
        <v>2807</v>
      </c>
      <c r="B23">
        <v>16</v>
      </c>
      <c r="C23" s="83">
        <v>2</v>
      </c>
      <c r="D23" s="83">
        <v>1</v>
      </c>
      <c r="E23" s="83">
        <v>1</v>
      </c>
      <c r="F23" s="83">
        <v>1</v>
      </c>
      <c r="G23" s="83">
        <v>2</v>
      </c>
      <c r="H23" s="83">
        <v>2</v>
      </c>
      <c r="I23" s="83">
        <v>1</v>
      </c>
      <c r="J23" s="83">
        <v>0</v>
      </c>
      <c r="K23" s="83">
        <v>0</v>
      </c>
      <c r="L23" s="83">
        <v>2</v>
      </c>
      <c r="M23" s="15">
        <v>0</v>
      </c>
      <c r="N23" s="83">
        <v>1</v>
      </c>
      <c r="O23" s="83">
        <v>1</v>
      </c>
      <c r="P23" s="86">
        <v>0</v>
      </c>
      <c r="Q23" s="83">
        <v>1</v>
      </c>
      <c r="R23" s="230">
        <v>1</v>
      </c>
      <c r="S23" s="83">
        <v>0</v>
      </c>
    </row>
    <row r="24" spans="1:19" ht="17" customHeight="1">
      <c r="A24" s="82" t="s">
        <v>2808</v>
      </c>
      <c r="B24" s="83" t="s">
        <v>2874</v>
      </c>
      <c r="C24" s="83">
        <v>2.7924530000000001</v>
      </c>
      <c r="D24" s="83">
        <v>1.736842</v>
      </c>
      <c r="E24" s="83">
        <v>1.3626370000000001</v>
      </c>
      <c r="F24" s="83">
        <v>1.545455</v>
      </c>
      <c r="G24">
        <v>1.15625</v>
      </c>
      <c r="H24" s="83">
        <v>1.44</v>
      </c>
      <c r="I24">
        <v>1.875</v>
      </c>
      <c r="J24" s="83">
        <v>2</v>
      </c>
      <c r="K24">
        <v>2.2000000000000002</v>
      </c>
      <c r="L24">
        <v>1.8720000000000001</v>
      </c>
      <c r="M24" s="15">
        <v>2.2000000000000002</v>
      </c>
      <c r="N24">
        <v>2.36</v>
      </c>
      <c r="O24">
        <v>1.829545</v>
      </c>
      <c r="P24" s="86">
        <v>2.0810810000000002</v>
      </c>
      <c r="Q24">
        <v>4.461538</v>
      </c>
      <c r="R24" s="230">
        <v>2.594595</v>
      </c>
      <c r="S24">
        <v>2.4285709999999998</v>
      </c>
    </row>
    <row r="25" spans="1:19" ht="17" customHeight="1">
      <c r="A25" s="15" t="s">
        <v>2809</v>
      </c>
      <c r="B25" s="83">
        <v>1290</v>
      </c>
      <c r="C25" s="83">
        <v>94</v>
      </c>
      <c r="D25" s="83">
        <v>119</v>
      </c>
      <c r="E25">
        <v>99</v>
      </c>
      <c r="F25">
        <v>48</v>
      </c>
      <c r="G25">
        <v>61</v>
      </c>
      <c r="H25" s="83">
        <v>50</v>
      </c>
      <c r="I25">
        <v>39</v>
      </c>
      <c r="J25">
        <v>22</v>
      </c>
      <c r="K25">
        <v>20</v>
      </c>
      <c r="L25">
        <v>196</v>
      </c>
      <c r="M25" s="15">
        <v>163</v>
      </c>
      <c r="N25">
        <v>38</v>
      </c>
      <c r="O25">
        <v>171</v>
      </c>
      <c r="P25" s="86">
        <v>61</v>
      </c>
      <c r="Q25">
        <v>33</v>
      </c>
      <c r="R25" s="230">
        <v>44</v>
      </c>
      <c r="S25">
        <v>32</v>
      </c>
    </row>
    <row r="26" spans="1:19" ht="17" customHeight="1">
      <c r="A26" s="15" t="s">
        <v>2810</v>
      </c>
      <c r="B26">
        <v>1.18648E-2</v>
      </c>
      <c r="C26" s="83">
        <v>1.5193150000000001E-2</v>
      </c>
      <c r="D26" s="83">
        <v>1.2150299999999999E-2</v>
      </c>
      <c r="E26" s="83">
        <v>1.136625E-2</v>
      </c>
      <c r="F26">
        <v>1.147228E-2</v>
      </c>
      <c r="G26">
        <v>9.0949749999999999E-3</v>
      </c>
      <c r="H26">
        <v>7.4030199999999997E-3</v>
      </c>
      <c r="I26">
        <v>5.3104579999999997E-3</v>
      </c>
      <c r="J26">
        <v>9.4420600000000004E-3</v>
      </c>
      <c r="K26">
        <v>1.128668E-2</v>
      </c>
      <c r="L26">
        <v>1.422764E-2</v>
      </c>
      <c r="M26" s="15">
        <v>1.1781710000000001E-2</v>
      </c>
      <c r="N26">
        <v>9.2233009999999997E-3</v>
      </c>
      <c r="O26">
        <v>1.9057169999999998E-2</v>
      </c>
      <c r="P26" s="86">
        <v>1.284211E-2</v>
      </c>
      <c r="Q26">
        <v>1.109244E-2</v>
      </c>
      <c r="R26" s="230">
        <v>8.0468180000000007E-3</v>
      </c>
      <c r="S26">
        <v>3.0592729999999999E-2</v>
      </c>
    </row>
    <row r="27" spans="1:19" s="127" customFormat="1">
      <c r="A27" s="131" t="s">
        <v>2814</v>
      </c>
      <c r="B27" s="132"/>
      <c r="C27" s="133" t="s">
        <v>2796</v>
      </c>
      <c r="D27" s="132" t="s">
        <v>2797</v>
      </c>
      <c r="E27" s="127" t="s">
        <v>2798</v>
      </c>
      <c r="F27" s="132" t="s">
        <v>2799</v>
      </c>
      <c r="G27" s="132" t="s">
        <v>2800</v>
      </c>
      <c r="H27" s="127" t="s">
        <v>2801</v>
      </c>
      <c r="I27" s="132" t="s">
        <v>2802</v>
      </c>
      <c r="J27" s="132" t="s">
        <v>2803</v>
      </c>
      <c r="K27" s="127" t="s">
        <v>2804</v>
      </c>
      <c r="L27" s="132" t="s">
        <v>2805</v>
      </c>
      <c r="M27" s="132" t="s">
        <v>2912</v>
      </c>
      <c r="N27" s="127" t="s">
        <v>2913</v>
      </c>
      <c r="O27" s="132" t="s">
        <v>2914</v>
      </c>
      <c r="P27" s="132" t="s">
        <v>2915</v>
      </c>
      <c r="Q27" s="127" t="s">
        <v>2916</v>
      </c>
      <c r="R27" s="132" t="s">
        <v>2917</v>
      </c>
      <c r="S27" s="132" t="s">
        <v>2918</v>
      </c>
    </row>
    <row r="28" spans="1:19" ht="17" customHeight="1">
      <c r="A28" s="82" t="s">
        <v>2806</v>
      </c>
      <c r="B28" s="83">
        <v>2704</v>
      </c>
      <c r="C28" s="83">
        <v>168</v>
      </c>
      <c r="D28" s="83">
        <v>233</v>
      </c>
      <c r="E28">
        <v>182</v>
      </c>
      <c r="F28">
        <v>91</v>
      </c>
      <c r="G28">
        <v>121</v>
      </c>
      <c r="H28" s="83">
        <v>110</v>
      </c>
      <c r="I28">
        <v>146</v>
      </c>
      <c r="J28">
        <v>47</v>
      </c>
      <c r="K28">
        <v>30</v>
      </c>
      <c r="L28">
        <v>327</v>
      </c>
      <c r="M28" s="15">
        <v>311</v>
      </c>
      <c r="N28">
        <v>69</v>
      </c>
      <c r="O28">
        <v>225</v>
      </c>
      <c r="P28" s="86">
        <v>104</v>
      </c>
      <c r="Q28">
        <v>53</v>
      </c>
      <c r="R28" s="230">
        <v>117</v>
      </c>
      <c r="S28">
        <v>47</v>
      </c>
    </row>
    <row r="29" spans="1:19" ht="17" customHeight="1">
      <c r="A29" s="82" t="s">
        <v>2807</v>
      </c>
      <c r="B29" s="83">
        <v>16</v>
      </c>
      <c r="C29" s="83">
        <v>1</v>
      </c>
      <c r="D29" s="83">
        <v>0</v>
      </c>
      <c r="E29" s="83">
        <v>1</v>
      </c>
      <c r="F29" s="83">
        <v>1</v>
      </c>
      <c r="G29" s="83">
        <v>1</v>
      </c>
      <c r="H29" s="83">
        <v>0</v>
      </c>
      <c r="I29" s="83">
        <v>0</v>
      </c>
      <c r="J29" s="83">
        <v>0</v>
      </c>
      <c r="K29" s="83">
        <v>0</v>
      </c>
      <c r="L29" s="83">
        <v>1</v>
      </c>
      <c r="M29" s="15">
        <v>0</v>
      </c>
      <c r="N29" s="83">
        <v>1</v>
      </c>
      <c r="O29" s="83">
        <v>0</v>
      </c>
      <c r="P29" s="86">
        <v>0</v>
      </c>
      <c r="Q29" s="83">
        <v>0</v>
      </c>
      <c r="R29" s="230">
        <v>1</v>
      </c>
      <c r="S29" s="83">
        <v>0</v>
      </c>
    </row>
    <row r="30" spans="1:19" ht="17" customHeight="1">
      <c r="A30" s="82" t="s">
        <v>2808</v>
      </c>
      <c r="B30" s="83" t="s">
        <v>2874</v>
      </c>
      <c r="C30" s="83">
        <v>2.8181820000000002</v>
      </c>
      <c r="D30" s="83">
        <v>1.505376</v>
      </c>
      <c r="E30">
        <v>1.2749999999999999</v>
      </c>
      <c r="F30" s="83">
        <v>1.3333330000000001</v>
      </c>
      <c r="G30">
        <v>0.890625</v>
      </c>
      <c r="H30" s="83">
        <v>1.4444440000000001</v>
      </c>
      <c r="I30">
        <v>1.92</v>
      </c>
      <c r="J30">
        <v>1.7647060000000001</v>
      </c>
      <c r="K30">
        <v>2</v>
      </c>
      <c r="L30">
        <v>1.7250000000000001</v>
      </c>
      <c r="M30" s="15">
        <v>2.11</v>
      </c>
      <c r="N30">
        <v>2.285714</v>
      </c>
      <c r="O30">
        <v>1.922078</v>
      </c>
      <c r="P30" s="86">
        <v>1.9714290000000001</v>
      </c>
      <c r="Q30">
        <v>3.0769229999999999</v>
      </c>
      <c r="R30" s="230">
        <v>2.1621619999999999</v>
      </c>
      <c r="S30">
        <v>2.3571430000000002</v>
      </c>
    </row>
    <row r="31" spans="1:19" ht="17" customHeight="1">
      <c r="A31" s="15" t="s">
        <v>2809</v>
      </c>
      <c r="B31">
        <v>1290</v>
      </c>
      <c r="C31" s="83">
        <v>97</v>
      </c>
      <c r="D31" s="83">
        <v>118</v>
      </c>
      <c r="E31" s="83">
        <v>99</v>
      </c>
      <c r="F31" s="83">
        <v>55</v>
      </c>
      <c r="G31">
        <v>62</v>
      </c>
      <c r="H31">
        <v>50</v>
      </c>
      <c r="I31">
        <v>39</v>
      </c>
      <c r="J31">
        <v>22</v>
      </c>
      <c r="K31">
        <v>20</v>
      </c>
      <c r="L31">
        <v>201</v>
      </c>
      <c r="M31" s="15">
        <v>163</v>
      </c>
      <c r="N31">
        <v>37</v>
      </c>
      <c r="O31">
        <v>174</v>
      </c>
      <c r="P31" s="86">
        <v>62</v>
      </c>
      <c r="Q31">
        <v>34</v>
      </c>
      <c r="R31" s="230">
        <v>46</v>
      </c>
      <c r="S31">
        <v>32</v>
      </c>
    </row>
    <row r="32" spans="1:19" ht="17" customHeight="1">
      <c r="A32" s="15" t="s">
        <v>2810</v>
      </c>
      <c r="B32">
        <v>1.18648E-2</v>
      </c>
      <c r="C32" s="83">
        <v>1.5678029999999999E-2</v>
      </c>
      <c r="D32" s="83">
        <v>1.204819E-2</v>
      </c>
      <c r="E32">
        <v>1.136625E-2</v>
      </c>
      <c r="F32" s="83">
        <v>1.314532E-2</v>
      </c>
      <c r="G32">
        <v>9.2440730000000002E-3</v>
      </c>
      <c r="H32">
        <v>7.4030199999999997E-3</v>
      </c>
      <c r="I32">
        <v>5.3104579999999997E-3</v>
      </c>
      <c r="J32">
        <v>9.4420600000000004E-3</v>
      </c>
      <c r="K32">
        <v>1.128668E-2</v>
      </c>
      <c r="L32">
        <v>1.4590590000000001E-2</v>
      </c>
      <c r="M32" s="15">
        <v>1.1781710000000001E-2</v>
      </c>
      <c r="N32">
        <v>8.9805830000000003E-3</v>
      </c>
      <c r="O32">
        <v>1.9391510000000001E-2</v>
      </c>
      <c r="P32" s="86">
        <v>1.3052630000000001E-2</v>
      </c>
      <c r="Q32">
        <v>1.1428570000000001E-2</v>
      </c>
      <c r="R32" s="98">
        <v>8.412582E-3</v>
      </c>
      <c r="S32">
        <v>3.0592729999999999E-2</v>
      </c>
    </row>
    <row r="33" spans="1:20" s="127" customFormat="1">
      <c r="A33" s="131" t="s">
        <v>2815</v>
      </c>
      <c r="B33" s="132"/>
      <c r="C33" s="133" t="s">
        <v>2796</v>
      </c>
      <c r="D33" s="132" t="s">
        <v>2797</v>
      </c>
      <c r="E33" s="127" t="s">
        <v>2798</v>
      </c>
      <c r="F33" s="132" t="s">
        <v>2799</v>
      </c>
      <c r="G33" s="132" t="s">
        <v>2800</v>
      </c>
      <c r="H33" s="127" t="s">
        <v>2801</v>
      </c>
      <c r="I33" s="132" t="s">
        <v>2802</v>
      </c>
      <c r="J33" s="132" t="s">
        <v>2803</v>
      </c>
      <c r="K33" s="127" t="s">
        <v>2804</v>
      </c>
      <c r="L33" s="132" t="s">
        <v>2805</v>
      </c>
      <c r="M33" s="132" t="s">
        <v>2912</v>
      </c>
      <c r="N33" s="127" t="s">
        <v>2913</v>
      </c>
      <c r="O33" s="132" t="s">
        <v>2914</v>
      </c>
      <c r="P33" s="132" t="s">
        <v>2915</v>
      </c>
      <c r="Q33" s="127" t="s">
        <v>2916</v>
      </c>
      <c r="R33" s="132" t="s">
        <v>2917</v>
      </c>
      <c r="S33" s="132" t="s">
        <v>2918</v>
      </c>
    </row>
    <row r="34" spans="1:20" ht="17" customHeight="1">
      <c r="A34" s="82" t="s">
        <v>2806</v>
      </c>
      <c r="B34">
        <v>2386</v>
      </c>
      <c r="C34" s="83">
        <v>180</v>
      </c>
      <c r="D34" s="83">
        <v>226</v>
      </c>
      <c r="E34" s="83">
        <v>195</v>
      </c>
      <c r="F34" s="83">
        <v>95</v>
      </c>
      <c r="G34">
        <v>123</v>
      </c>
      <c r="H34">
        <v>94</v>
      </c>
      <c r="I34">
        <v>138</v>
      </c>
      <c r="J34">
        <v>42</v>
      </c>
      <c r="K34">
        <v>26</v>
      </c>
      <c r="L34">
        <v>329</v>
      </c>
      <c r="M34" s="15">
        <v>318</v>
      </c>
      <c r="N34">
        <v>75</v>
      </c>
      <c r="O34">
        <v>247</v>
      </c>
      <c r="P34" s="86">
        <v>101</v>
      </c>
      <c r="Q34">
        <v>49</v>
      </c>
      <c r="R34" s="230">
        <v>104</v>
      </c>
      <c r="S34">
        <v>48</v>
      </c>
    </row>
    <row r="35" spans="1:20" ht="17" customHeight="1">
      <c r="A35" s="82" t="s">
        <v>2807</v>
      </c>
      <c r="B35">
        <v>9</v>
      </c>
      <c r="C35" s="83">
        <v>1</v>
      </c>
      <c r="D35" s="83">
        <v>0</v>
      </c>
      <c r="E35">
        <v>1</v>
      </c>
      <c r="F35" s="83">
        <v>0</v>
      </c>
      <c r="G35" s="83">
        <v>2</v>
      </c>
      <c r="H35" s="83">
        <v>0</v>
      </c>
      <c r="I35" s="83">
        <v>0</v>
      </c>
      <c r="J35" s="83">
        <v>0</v>
      </c>
      <c r="K35" s="83">
        <v>0</v>
      </c>
      <c r="L35" s="83">
        <v>3</v>
      </c>
      <c r="M35" s="15">
        <v>0</v>
      </c>
      <c r="N35" s="83">
        <v>0</v>
      </c>
      <c r="O35" s="83">
        <v>0</v>
      </c>
      <c r="P35" s="86">
        <v>1</v>
      </c>
      <c r="Q35" s="83">
        <v>0</v>
      </c>
      <c r="R35" s="230">
        <v>1</v>
      </c>
      <c r="S35" s="83">
        <v>0</v>
      </c>
    </row>
    <row r="36" spans="1:20" ht="17" customHeight="1">
      <c r="A36" s="82" t="s">
        <v>2808</v>
      </c>
      <c r="B36" s="83" t="s">
        <v>2874</v>
      </c>
      <c r="C36" s="83">
        <v>2.6734689999999999</v>
      </c>
      <c r="D36" s="83">
        <v>1.4835160000000001</v>
      </c>
      <c r="E36" s="83">
        <v>1.3493980000000001</v>
      </c>
      <c r="F36" s="83">
        <v>1.5</v>
      </c>
      <c r="G36">
        <v>0.86363639999999997</v>
      </c>
      <c r="H36" s="83">
        <v>1.35</v>
      </c>
      <c r="I36">
        <v>1.76</v>
      </c>
      <c r="J36">
        <v>2.8181820000000002</v>
      </c>
      <c r="K36">
        <v>2.25</v>
      </c>
      <c r="L36">
        <v>1.7416670000000001</v>
      </c>
      <c r="M36" s="15">
        <v>2.1176469999999998</v>
      </c>
      <c r="N36">
        <v>1.7777780000000001</v>
      </c>
      <c r="O36">
        <v>1.9058820000000001</v>
      </c>
      <c r="P36" s="86">
        <v>2.4827590000000002</v>
      </c>
      <c r="Q36">
        <v>2.5</v>
      </c>
      <c r="R36" s="230">
        <v>2.5862069999999999</v>
      </c>
      <c r="S36">
        <v>2.4285709999999998</v>
      </c>
    </row>
    <row r="37" spans="1:20" ht="17" customHeight="1">
      <c r="A37" s="15" t="s">
        <v>2809</v>
      </c>
      <c r="B37" s="83">
        <v>1317</v>
      </c>
      <c r="C37" s="83">
        <v>98</v>
      </c>
      <c r="D37" s="83">
        <v>119</v>
      </c>
      <c r="E37" s="83">
        <v>99</v>
      </c>
      <c r="F37" s="83">
        <v>56</v>
      </c>
      <c r="G37">
        <v>60</v>
      </c>
      <c r="H37" s="83">
        <v>52</v>
      </c>
      <c r="I37">
        <v>39</v>
      </c>
      <c r="J37">
        <v>22</v>
      </c>
      <c r="K37">
        <v>20</v>
      </c>
      <c r="L37">
        <v>199</v>
      </c>
      <c r="M37" s="15">
        <v>164</v>
      </c>
      <c r="N37">
        <v>38</v>
      </c>
      <c r="O37">
        <v>173</v>
      </c>
      <c r="P37" s="86">
        <v>62</v>
      </c>
      <c r="Q37">
        <v>34</v>
      </c>
      <c r="R37" s="230">
        <v>50</v>
      </c>
      <c r="S37">
        <v>32</v>
      </c>
    </row>
    <row r="38" spans="1:20" ht="17" customHeight="1">
      <c r="A38" s="15" t="s">
        <v>2810</v>
      </c>
      <c r="B38">
        <v>1.211313E-2</v>
      </c>
      <c r="C38" s="83">
        <v>1.5839659999999998E-2</v>
      </c>
      <c r="D38" s="83">
        <v>1.2150299999999999E-2</v>
      </c>
      <c r="E38" s="83">
        <v>1.136625E-2</v>
      </c>
      <c r="F38" s="83">
        <v>1.338432E-2</v>
      </c>
      <c r="G38">
        <v>8.9458769999999996E-3</v>
      </c>
      <c r="H38">
        <v>7.6991409999999996E-3</v>
      </c>
      <c r="I38">
        <v>5.3104579999999997E-3</v>
      </c>
      <c r="J38">
        <v>9.4420600000000004E-3</v>
      </c>
      <c r="K38">
        <v>1.128668E-2</v>
      </c>
      <c r="L38">
        <v>1.4445410000000001E-2</v>
      </c>
      <c r="M38" s="15">
        <v>1.185399E-2</v>
      </c>
      <c r="N38">
        <v>9.2233009999999997E-3</v>
      </c>
      <c r="O38">
        <v>1.9280060000000002E-2</v>
      </c>
      <c r="P38" s="86">
        <v>1.3052630000000001E-2</v>
      </c>
      <c r="Q38">
        <v>1.1428570000000001E-2</v>
      </c>
      <c r="R38" s="230">
        <v>9.1441109999999999E-3</v>
      </c>
      <c r="S38">
        <v>3.0592729999999999E-2</v>
      </c>
    </row>
    <row r="39" spans="1:20" s="81" customFormat="1" ht="14.25" customHeight="1">
      <c r="A39" s="81" t="s">
        <v>2878</v>
      </c>
      <c r="D39" s="80" t="s">
        <v>2836</v>
      </c>
      <c r="E39" s="80"/>
      <c r="F39" s="79"/>
      <c r="H39" s="79"/>
      <c r="I39" s="91"/>
      <c r="N39" s="78"/>
      <c r="O39" s="79"/>
      <c r="P39" s="79"/>
      <c r="Q39" s="118"/>
      <c r="S39" s="92"/>
    </row>
    <row r="40" spans="1:20" ht="16" customHeight="1">
      <c r="A40" s="15" t="s">
        <v>2818</v>
      </c>
      <c r="B40" s="83">
        <v>-2.0238930000000002</v>
      </c>
      <c r="D40" s="93" t="s">
        <v>2819</v>
      </c>
      <c r="E40" s="93"/>
      <c r="F40" t="s">
        <v>2307</v>
      </c>
      <c r="G40" s="15" t="s">
        <v>2818</v>
      </c>
      <c r="H40" s="15" t="s">
        <v>2829</v>
      </c>
      <c r="I40" s="83" t="s">
        <v>2822</v>
      </c>
      <c r="J40" s="15" t="s">
        <v>2830</v>
      </c>
      <c r="K40" s="15" t="s">
        <v>2831</v>
      </c>
      <c r="L40" s="83" t="s">
        <v>2832</v>
      </c>
      <c r="N40" s="83" t="s">
        <v>2833</v>
      </c>
      <c r="P40" s="46" t="s">
        <v>2834</v>
      </c>
      <c r="Q40" s="46" t="s">
        <v>2828</v>
      </c>
      <c r="R40" s="83"/>
      <c r="S40" s="83"/>
      <c r="T40" s="83"/>
    </row>
    <row r="41" spans="1:20" ht="16" customHeight="1">
      <c r="A41" s="15" t="s">
        <v>2829</v>
      </c>
      <c r="B41" s="83">
        <v>4266</v>
      </c>
      <c r="D41">
        <v>4185730</v>
      </c>
      <c r="E41">
        <v>4194263</v>
      </c>
      <c r="F41">
        <v>6187</v>
      </c>
      <c r="G41">
        <v>-1.882026</v>
      </c>
      <c r="H41">
        <v>311</v>
      </c>
      <c r="I41">
        <v>1.7121252999999999E-2</v>
      </c>
      <c r="J41">
        <v>-4.2869190000000001</v>
      </c>
      <c r="K41">
        <v>-6.7767869999999997</v>
      </c>
      <c r="L41" s="112">
        <v>10.683437700000001</v>
      </c>
      <c r="M41">
        <f>L41/F41</f>
        <v>1.7267557297559401E-3</v>
      </c>
      <c r="N41">
        <v>34.577620000000003</v>
      </c>
      <c r="O41">
        <f>N41/F41</f>
        <v>5.5887538386940362E-3</v>
      </c>
      <c r="P41" s="114">
        <v>1.397188E-7</v>
      </c>
    </row>
    <row r="42" spans="1:20" ht="19" customHeight="1">
      <c r="A42" s="83" t="s">
        <v>2822</v>
      </c>
      <c r="B42" s="83">
        <v>1.5074479999999999E-2</v>
      </c>
      <c r="D42">
        <v>25723034</v>
      </c>
      <c r="E42">
        <v>25734245</v>
      </c>
      <c r="F42">
        <v>9794</v>
      </c>
      <c r="G42" s="15">
        <v>-1.7238990000000001</v>
      </c>
      <c r="H42" s="86">
        <v>361</v>
      </c>
      <c r="I42" s="95">
        <v>2.0443937999999998E-2</v>
      </c>
      <c r="J42" s="85">
        <v>-3.6256080000000002</v>
      </c>
      <c r="K42" s="120">
        <v>-5.645918</v>
      </c>
      <c r="L42" s="112">
        <v>14.8105425</v>
      </c>
      <c r="M42">
        <f t="shared" ref="M42:M57" si="0">L42/F42</f>
        <v>1.5122056871554013E-3</v>
      </c>
      <c r="N42">
        <v>47.475099999999998</v>
      </c>
      <c r="O42">
        <f t="shared" ref="O42:O105" si="1">N42/F42</f>
        <v>4.8473657341229319E-3</v>
      </c>
      <c r="P42" s="114">
        <v>1.2090030000000001E-7</v>
      </c>
    </row>
    <row r="43" spans="1:20">
      <c r="A43" s="15" t="s">
        <v>2830</v>
      </c>
      <c r="B43" s="83">
        <v>-5.0101370000000003</v>
      </c>
      <c r="D43">
        <v>26103393</v>
      </c>
      <c r="E43">
        <v>26113254</v>
      </c>
      <c r="F43">
        <v>8710</v>
      </c>
      <c r="G43" s="15">
        <v>-1.897338</v>
      </c>
      <c r="H43" s="86">
        <v>332</v>
      </c>
      <c r="I43" s="95">
        <v>1.6855109E-2</v>
      </c>
      <c r="J43" s="85">
        <v>-5.0225730000000004</v>
      </c>
      <c r="K43" s="120">
        <v>-8.5502920000000007</v>
      </c>
      <c r="L43" s="112">
        <v>11.234080199999999</v>
      </c>
      <c r="M43">
        <f t="shared" si="0"/>
        <v>1.2897910677382319E-3</v>
      </c>
      <c r="N43">
        <v>37.023631000000002</v>
      </c>
      <c r="O43">
        <f t="shared" si="1"/>
        <v>4.2507039035591275E-3</v>
      </c>
      <c r="P43" s="114">
        <v>1.062676E-7</v>
      </c>
    </row>
    <row r="44" spans="1:20">
      <c r="A44" s="15" t="s">
        <v>2831</v>
      </c>
      <c r="B44" s="83">
        <v>-10.497590000000001</v>
      </c>
      <c r="D44">
        <v>26153437</v>
      </c>
      <c r="E44">
        <v>26161250</v>
      </c>
      <c r="F44">
        <v>4184</v>
      </c>
      <c r="G44" s="15">
        <v>-2.5009739999999998</v>
      </c>
      <c r="H44" s="86">
        <v>205</v>
      </c>
      <c r="I44" s="95">
        <v>3.9330090000000003E-3</v>
      </c>
      <c r="J44" s="85">
        <v>-6.5259830000000001</v>
      </c>
      <c r="K44" s="120">
        <v>-10.128054000000001</v>
      </c>
      <c r="L44" s="112">
        <v>1.6224879999999999</v>
      </c>
      <c r="M44">
        <f t="shared" si="0"/>
        <v>3.8778393881453154E-4</v>
      </c>
      <c r="N44">
        <v>23.014697000000002</v>
      </c>
      <c r="O44">
        <f t="shared" si="1"/>
        <v>5.5006445984703634E-3</v>
      </c>
      <c r="P44" s="114">
        <v>1.3884480000000001E-7</v>
      </c>
    </row>
    <row r="45" spans="1:20">
      <c r="A45" s="83" t="s">
        <v>2832</v>
      </c>
      <c r="B45" s="83">
        <v>129.2107</v>
      </c>
      <c r="C45">
        <f>B45/B3</f>
        <v>1.1884175672568407E-3</v>
      </c>
      <c r="D45">
        <v>26212797</v>
      </c>
      <c r="E45">
        <v>26220651</v>
      </c>
      <c r="F45">
        <v>6707</v>
      </c>
      <c r="G45" s="15">
        <v>-2.0934430000000002</v>
      </c>
      <c r="H45" s="86">
        <v>210</v>
      </c>
      <c r="I45" s="95">
        <v>1.2332991999999999E-2</v>
      </c>
      <c r="J45" s="85">
        <v>-4.7902469999999999</v>
      </c>
      <c r="K45" s="120">
        <v>-7.079161</v>
      </c>
      <c r="L45">
        <v>5.2101940000000004</v>
      </c>
      <c r="M45">
        <f t="shared" si="0"/>
        <v>7.7682928283882521E-4</v>
      </c>
      <c r="N45">
        <v>27.906921000000001</v>
      </c>
      <c r="O45">
        <f t="shared" si="1"/>
        <v>4.1608649172506333E-3</v>
      </c>
      <c r="P45" s="114">
        <v>1.0402159999999999E-7</v>
      </c>
    </row>
    <row r="46" spans="1:20">
      <c r="A46" s="83" t="s">
        <v>2833</v>
      </c>
      <c r="B46" s="83">
        <v>500.32049999999998</v>
      </c>
      <c r="C46">
        <f>B46/B3</f>
        <v>4.6017061393423776E-3</v>
      </c>
      <c r="D46">
        <v>26231685</v>
      </c>
      <c r="E46">
        <v>26239237</v>
      </c>
      <c r="F46">
        <v>6754</v>
      </c>
      <c r="G46" s="15">
        <v>-2.3265600000000002</v>
      </c>
      <c r="H46" s="86">
        <v>247</v>
      </c>
      <c r="I46" s="95">
        <v>7.7607939999999997E-3</v>
      </c>
      <c r="J46" s="85">
        <v>-7.0440659999999999</v>
      </c>
      <c r="K46" s="120">
        <v>-11.905378000000001</v>
      </c>
      <c r="L46">
        <v>3.8676119999999998</v>
      </c>
      <c r="M46">
        <f t="shared" si="0"/>
        <v>5.7264021320698843E-4</v>
      </c>
      <c r="N46">
        <v>27.906718000000001</v>
      </c>
      <c r="O46">
        <f t="shared" si="1"/>
        <v>4.1318800710689963E-3</v>
      </c>
      <c r="P46" s="114">
        <v>1.03297E-7</v>
      </c>
    </row>
    <row r="47" spans="1:20">
      <c r="A47" s="46" t="s">
        <v>2834</v>
      </c>
      <c r="B47" s="150">
        <v>1.150427E-7</v>
      </c>
      <c r="D47">
        <v>29493892</v>
      </c>
      <c r="E47">
        <v>29505708</v>
      </c>
      <c r="F47">
        <v>2330</v>
      </c>
      <c r="G47" s="15">
        <v>-1.788368</v>
      </c>
      <c r="H47" s="86">
        <v>277</v>
      </c>
      <c r="I47" s="95">
        <v>1.8915939999999999E-2</v>
      </c>
      <c r="J47" s="85">
        <v>-5.6677350000000004</v>
      </c>
      <c r="K47" s="120">
        <v>-9.9204650000000001</v>
      </c>
      <c r="L47">
        <v>10.5192599</v>
      </c>
      <c r="M47">
        <f t="shared" si="0"/>
        <v>4.5147038197424893E-3</v>
      </c>
      <c r="N47">
        <v>30.797429999999999</v>
      </c>
      <c r="O47">
        <f t="shared" si="1"/>
        <v>1.3217781115879828E-2</v>
      </c>
      <c r="P47" s="114">
        <v>1.048387E-7</v>
      </c>
    </row>
    <row r="48" spans="1:20">
      <c r="A48" s="46" t="s">
        <v>2828</v>
      </c>
      <c r="B48" s="83"/>
      <c r="D48">
        <v>34245126</v>
      </c>
      <c r="E48">
        <v>34257679</v>
      </c>
      <c r="F48">
        <v>1772</v>
      </c>
      <c r="G48" s="15">
        <v>-2.3044570000000002</v>
      </c>
      <c r="H48" s="86">
        <v>91</v>
      </c>
      <c r="I48" s="95">
        <v>6.0776160000000001E-3</v>
      </c>
      <c r="J48" s="85">
        <v>-5.8357049999999999</v>
      </c>
      <c r="K48" s="120">
        <v>-7.7087289999999999</v>
      </c>
      <c r="L48">
        <v>1.1068642</v>
      </c>
      <c r="M48">
        <f t="shared" si="0"/>
        <v>6.2464119638826188E-4</v>
      </c>
      <c r="N48">
        <v>10.117566999999999</v>
      </c>
      <c r="O48">
        <f t="shared" si="1"/>
        <v>5.7096879232505643E-3</v>
      </c>
      <c r="P48" s="114">
        <v>1.085576E-7</v>
      </c>
    </row>
    <row r="49" spans="1:19">
      <c r="D49">
        <v>36451822</v>
      </c>
      <c r="E49">
        <v>36460692</v>
      </c>
      <c r="F49">
        <v>13776</v>
      </c>
      <c r="G49" s="15">
        <v>-2.1945969999999999</v>
      </c>
      <c r="H49" s="86">
        <v>48</v>
      </c>
      <c r="I49" s="95">
        <v>5.679061E-3</v>
      </c>
      <c r="J49" s="85">
        <v>-3.9751729999999998</v>
      </c>
      <c r="K49" s="85">
        <v>-4.1692819999999999</v>
      </c>
      <c r="L49">
        <v>0.53956040000000005</v>
      </c>
      <c r="M49">
        <f t="shared" si="0"/>
        <v>3.9166695702671318E-5</v>
      </c>
      <c r="N49">
        <v>5.4479259999999998</v>
      </c>
      <c r="O49">
        <f t="shared" si="1"/>
        <v>3.9546501161440183E-4</v>
      </c>
      <c r="P49" s="114">
        <v>7.6861260000000006E-8</v>
      </c>
    </row>
    <row r="50" spans="1:19">
      <c r="A50" s="83"/>
      <c r="B50" s="83"/>
      <c r="D50">
        <v>39068783</v>
      </c>
      <c r="E50">
        <v>39093690</v>
      </c>
      <c r="F50">
        <v>13835</v>
      </c>
      <c r="G50">
        <v>-1.975595</v>
      </c>
      <c r="H50">
        <v>562</v>
      </c>
      <c r="I50" s="85">
        <v>1.5615407E-2</v>
      </c>
      <c r="J50">
        <v>-4.1172279999999999</v>
      </c>
      <c r="K50">
        <v>-6.8085940000000003</v>
      </c>
      <c r="L50">
        <v>17.613656299999999</v>
      </c>
      <c r="M50">
        <f t="shared" si="0"/>
        <v>1.2731229707264183E-3</v>
      </c>
      <c r="N50">
        <v>64.152129000000002</v>
      </c>
      <c r="O50">
        <f t="shared" si="1"/>
        <v>4.6369446331767259E-3</v>
      </c>
      <c r="P50" s="114">
        <v>1.164201E-7</v>
      </c>
    </row>
    <row r="51" spans="1:19">
      <c r="A51" s="83"/>
      <c r="B51" s="83"/>
      <c r="D51">
        <v>39094797</v>
      </c>
      <c r="E51">
        <v>39108646</v>
      </c>
      <c r="F51">
        <v>4120</v>
      </c>
      <c r="G51">
        <v>-1.485368</v>
      </c>
      <c r="H51">
        <v>526</v>
      </c>
      <c r="I51" s="85">
        <v>2.5490094000000001E-2</v>
      </c>
      <c r="J51">
        <v>-3.4745439999999999</v>
      </c>
      <c r="K51">
        <v>-6.0353680000000001</v>
      </c>
      <c r="L51">
        <v>26.879565299999999</v>
      </c>
      <c r="M51">
        <f t="shared" si="0"/>
        <v>6.524166334951456E-3</v>
      </c>
      <c r="N51">
        <v>66.487263999999996</v>
      </c>
      <c r="O51">
        <f t="shared" si="1"/>
        <v>1.6137685436893204E-2</v>
      </c>
      <c r="P51" s="114">
        <v>1.201432E-7</v>
      </c>
    </row>
    <row r="52" spans="1:19">
      <c r="A52" s="83"/>
      <c r="B52" s="83"/>
      <c r="D52">
        <v>40343104</v>
      </c>
      <c r="E52">
        <v>40351746</v>
      </c>
      <c r="F52">
        <v>8973</v>
      </c>
      <c r="G52">
        <v>-1.9049750000000001</v>
      </c>
      <c r="H52">
        <v>140</v>
      </c>
      <c r="I52" s="85">
        <v>1.5596159E-2</v>
      </c>
      <c r="J52">
        <v>-5.7793219999999996</v>
      </c>
      <c r="K52">
        <v>-8.7592630000000007</v>
      </c>
      <c r="L52">
        <v>4.3853925</v>
      </c>
      <c r="M52">
        <f t="shared" si="0"/>
        <v>4.8873202942159816E-4</v>
      </c>
      <c r="N52">
        <v>15.565488</v>
      </c>
      <c r="O52">
        <f t="shared" si="1"/>
        <v>1.7347027749916417E-3</v>
      </c>
      <c r="P52" s="114">
        <v>9.4450779999999999E-8</v>
      </c>
    </row>
    <row r="53" spans="1:19">
      <c r="A53" s="15"/>
      <c r="D53">
        <v>42689739</v>
      </c>
      <c r="E53">
        <v>42699763</v>
      </c>
      <c r="F53">
        <v>4750</v>
      </c>
      <c r="G53">
        <v>-2.3602310000000002</v>
      </c>
      <c r="H53">
        <v>354</v>
      </c>
      <c r="I53" s="85">
        <v>7.4986250000000001E-3</v>
      </c>
      <c r="J53">
        <v>-3.7666729999999999</v>
      </c>
      <c r="K53">
        <v>-4.8650830000000003</v>
      </c>
      <c r="L53">
        <v>5.3427737999999998</v>
      </c>
      <c r="M53">
        <f t="shared" si="0"/>
        <v>1.1247944842105262E-3</v>
      </c>
      <c r="N53">
        <v>42.026949000000002</v>
      </c>
      <c r="O53">
        <f t="shared" si="1"/>
        <v>8.8477787368421053E-3</v>
      </c>
      <c r="P53" s="114">
        <v>1.170928E-7</v>
      </c>
    </row>
    <row r="54" spans="1:19">
      <c r="D54">
        <v>42842946</v>
      </c>
      <c r="E54">
        <v>42858545</v>
      </c>
      <c r="F54">
        <v>2975</v>
      </c>
      <c r="G54">
        <v>-2.2479550000000001</v>
      </c>
      <c r="H54">
        <v>185</v>
      </c>
      <c r="I54">
        <v>8.9731419999999999E-3</v>
      </c>
      <c r="J54">
        <v>-4.3496069999999998</v>
      </c>
      <c r="K54">
        <v>-5.7755549999999998</v>
      </c>
      <c r="L54">
        <v>3.3357103000000001</v>
      </c>
      <c r="M54">
        <f t="shared" si="0"/>
        <v>1.1212471596638656E-3</v>
      </c>
      <c r="N54">
        <v>21.346993000000001</v>
      </c>
      <c r="O54">
        <f t="shared" si="1"/>
        <v>7.1754598319327739E-3</v>
      </c>
      <c r="P54" s="114">
        <v>1.1235260000000001E-7</v>
      </c>
    </row>
    <row r="55" spans="1:19">
      <c r="D55">
        <v>107383411</v>
      </c>
      <c r="E55">
        <v>107395081</v>
      </c>
      <c r="F55">
        <v>5468</v>
      </c>
      <c r="G55">
        <v>-2.1749839999999998</v>
      </c>
      <c r="H55">
        <v>108</v>
      </c>
      <c r="I55">
        <v>9.3514380000000001E-3</v>
      </c>
      <c r="J55">
        <v>-2.9003679999999998</v>
      </c>
      <c r="K55">
        <v>-2.6810870000000002</v>
      </c>
      <c r="L55">
        <v>2.0244002999999999</v>
      </c>
      <c r="M55">
        <f t="shared" si="0"/>
        <v>3.7022682882223846E-4</v>
      </c>
      <c r="N55">
        <v>12.007662</v>
      </c>
      <c r="O55">
        <f t="shared" si="1"/>
        <v>2.1959879297732258E-3</v>
      </c>
      <c r="P55" s="114">
        <v>9.9970420000000003E-8</v>
      </c>
    </row>
    <row r="56" spans="1:19">
      <c r="D56">
        <v>133133066</v>
      </c>
      <c r="E56">
        <v>133141657</v>
      </c>
      <c r="F56">
        <v>1046</v>
      </c>
      <c r="G56">
        <v>-1.8165439999999999</v>
      </c>
      <c r="H56">
        <v>240</v>
      </c>
      <c r="I56">
        <v>1.8204195999999999E-2</v>
      </c>
      <c r="J56">
        <v>-5.0715769999999996</v>
      </c>
      <c r="K56">
        <v>-8.3040280000000006</v>
      </c>
      <c r="L56">
        <v>8.7693031000000001</v>
      </c>
      <c r="M56">
        <f t="shared" si="0"/>
        <v>8.3836549713193122E-3</v>
      </c>
      <c r="N56">
        <v>26.794881</v>
      </c>
      <c r="O56">
        <f t="shared" si="1"/>
        <v>2.561652103250478E-2</v>
      </c>
      <c r="P56" s="114">
        <v>1.225077E-7</v>
      </c>
    </row>
    <row r="57" spans="1:19">
      <c r="D57">
        <v>159049067</v>
      </c>
      <c r="E57">
        <v>159058050</v>
      </c>
      <c r="F57">
        <v>7344</v>
      </c>
      <c r="G57">
        <v>-2.0991469999999999</v>
      </c>
      <c r="H57">
        <v>67</v>
      </c>
      <c r="I57">
        <v>9.3827259999999992E-3</v>
      </c>
      <c r="J57">
        <v>-3.360633</v>
      </c>
      <c r="K57">
        <v>-3.408337</v>
      </c>
      <c r="L57">
        <v>1.2588315000000001</v>
      </c>
      <c r="M57">
        <f t="shared" si="0"/>
        <v>1.7140951797385621E-4</v>
      </c>
      <c r="N57">
        <v>7.449198</v>
      </c>
      <c r="O57">
        <f t="shared" si="1"/>
        <v>1.0143243464052288E-3</v>
      </c>
      <c r="P57" s="114">
        <v>1.7804009999999999E-7</v>
      </c>
    </row>
    <row r="58" spans="1:19" s="127" customFormat="1" ht="14.25" customHeight="1">
      <c r="A58" s="127" t="s">
        <v>2894</v>
      </c>
      <c r="D58" s="133" t="s">
        <v>2836</v>
      </c>
      <c r="E58" s="133"/>
      <c r="F58" s="132"/>
      <c r="H58" s="132"/>
      <c r="I58" s="134"/>
      <c r="N58" s="131"/>
      <c r="O58" s="239"/>
      <c r="P58" s="132"/>
      <c r="Q58" s="136"/>
      <c r="S58" s="135"/>
    </row>
    <row r="59" spans="1:19" ht="16" customHeight="1">
      <c r="A59" s="15" t="s">
        <v>2818</v>
      </c>
      <c r="B59" s="237">
        <v>-1.792694</v>
      </c>
      <c r="D59" s="93" t="s">
        <v>2819</v>
      </c>
      <c r="E59" s="93"/>
      <c r="F59" t="s">
        <v>2307</v>
      </c>
      <c r="G59" s="15" t="s">
        <v>2818</v>
      </c>
      <c r="H59" s="15" t="s">
        <v>2829</v>
      </c>
      <c r="I59" s="83" t="s">
        <v>2822</v>
      </c>
      <c r="J59" s="15" t="s">
        <v>2830</v>
      </c>
      <c r="K59" s="15" t="s">
        <v>2831</v>
      </c>
      <c r="L59" s="83" t="s">
        <v>2832</v>
      </c>
      <c r="N59" s="83" t="s">
        <v>2833</v>
      </c>
      <c r="P59" s="46" t="s">
        <v>2834</v>
      </c>
      <c r="Q59" s="46" t="s">
        <v>2828</v>
      </c>
      <c r="R59" s="83"/>
      <c r="S59" s="83"/>
    </row>
    <row r="60" spans="1:19" ht="16" customHeight="1">
      <c r="A60" s="15" t="s">
        <v>2829</v>
      </c>
      <c r="B60" s="83">
        <v>2844</v>
      </c>
      <c r="D60">
        <v>4185730</v>
      </c>
      <c r="E60">
        <v>4194263</v>
      </c>
      <c r="F60">
        <v>6187</v>
      </c>
      <c r="G60">
        <v>-1.7259579</v>
      </c>
      <c r="H60">
        <v>225</v>
      </c>
      <c r="I60">
        <v>2.5785957000000002E-2</v>
      </c>
      <c r="J60">
        <v>-1.8562977000000001</v>
      </c>
      <c r="K60">
        <v>-1.4021572</v>
      </c>
      <c r="L60">
        <v>11.666230799999999</v>
      </c>
      <c r="M60">
        <f>L60/F60</f>
        <v>1.8856038144496523E-3</v>
      </c>
      <c r="N60">
        <v>29.490776</v>
      </c>
      <c r="O60">
        <f t="shared" si="1"/>
        <v>4.7665711976725396E-3</v>
      </c>
      <c r="P60" s="114">
        <v>1.191643E-7</v>
      </c>
    </row>
    <row r="61" spans="1:19" ht="19" customHeight="1">
      <c r="A61" s="83" t="s">
        <v>2822</v>
      </c>
      <c r="B61" s="83">
        <v>2.5240720000000001E-2</v>
      </c>
      <c r="D61">
        <v>25723034</v>
      </c>
      <c r="E61">
        <v>25734245</v>
      </c>
      <c r="F61">
        <v>9794</v>
      </c>
      <c r="G61" s="15">
        <v>-1.8286708</v>
      </c>
      <c r="H61" s="86">
        <v>223</v>
      </c>
      <c r="I61" s="95">
        <v>2.3456854999999999E-2</v>
      </c>
      <c r="J61" s="85">
        <v>-0.49477739999999998</v>
      </c>
      <c r="K61" s="120">
        <v>1.5087584999999999</v>
      </c>
      <c r="L61">
        <v>10.5088267</v>
      </c>
      <c r="M61">
        <f t="shared" ref="M61:M124" si="2">L61/F61</f>
        <v>1.0729861854196446E-3</v>
      </c>
      <c r="N61">
        <v>33.686031999999997</v>
      </c>
      <c r="O61">
        <f t="shared" si="1"/>
        <v>3.4394559934653869E-3</v>
      </c>
      <c r="P61" s="114">
        <v>8.5651829999999997E-8</v>
      </c>
    </row>
    <row r="62" spans="1:19">
      <c r="A62" s="15" t="s">
        <v>2830</v>
      </c>
      <c r="B62" s="83">
        <v>-1.784931</v>
      </c>
      <c r="D62">
        <v>26103393</v>
      </c>
      <c r="E62">
        <v>26113254</v>
      </c>
      <c r="F62">
        <v>8710</v>
      </c>
      <c r="G62" s="15">
        <v>-1.6237843000000001</v>
      </c>
      <c r="H62" s="86">
        <v>203</v>
      </c>
      <c r="I62" s="95">
        <v>2.8044395E-2</v>
      </c>
      <c r="J62" s="85">
        <v>-1.4083596</v>
      </c>
      <c r="K62" s="120">
        <v>-0.63420109999999996</v>
      </c>
      <c r="L62">
        <v>11.435072399999999</v>
      </c>
      <c r="M62">
        <f t="shared" si="2"/>
        <v>1.3128670952927668E-3</v>
      </c>
      <c r="N62">
        <v>26.607233999999998</v>
      </c>
      <c r="O62">
        <f t="shared" si="1"/>
        <v>3.0547915040183694E-3</v>
      </c>
      <c r="P62" s="114">
        <v>7.6369789999999994E-8</v>
      </c>
    </row>
    <row r="63" spans="1:19">
      <c r="A63" s="15" t="s">
        <v>2831</v>
      </c>
      <c r="B63" s="83">
        <v>-1.233725</v>
      </c>
      <c r="D63">
        <v>26153437</v>
      </c>
      <c r="E63">
        <v>26161250</v>
      </c>
      <c r="F63">
        <v>4184</v>
      </c>
      <c r="G63" s="15">
        <v>-2.4704505999999999</v>
      </c>
      <c r="H63" s="86">
        <v>117</v>
      </c>
      <c r="I63" s="95">
        <v>7.4295790000000004E-3</v>
      </c>
      <c r="J63" s="85">
        <v>-2.6130702000000001</v>
      </c>
      <c r="K63" s="120">
        <v>-1.865885</v>
      </c>
      <c r="L63">
        <v>1.7552403999999999</v>
      </c>
      <c r="M63">
        <f t="shared" si="2"/>
        <v>4.1951252390057362E-4</v>
      </c>
      <c r="N63">
        <v>15.597403</v>
      </c>
      <c r="O63">
        <f t="shared" si="1"/>
        <v>3.7278687858508606E-3</v>
      </c>
      <c r="P63" s="114">
        <v>9.4763399999999995E-8</v>
      </c>
    </row>
    <row r="64" spans="1:19">
      <c r="A64" s="83" t="s">
        <v>2832</v>
      </c>
      <c r="B64" s="83">
        <v>144.43260000000001</v>
      </c>
      <c r="C64">
        <f>B64/B3</f>
        <v>1.3284212462635089E-3</v>
      </c>
      <c r="D64">
        <v>26212797</v>
      </c>
      <c r="E64">
        <v>26220651</v>
      </c>
      <c r="F64">
        <v>6707</v>
      </c>
      <c r="G64" s="15">
        <v>-1.8040562</v>
      </c>
      <c r="H64" s="86">
        <v>132</v>
      </c>
      <c r="I64" s="95">
        <v>2.3206278E-2</v>
      </c>
      <c r="J64" s="85">
        <v>-1.7796097</v>
      </c>
      <c r="K64" s="120">
        <v>-1.1276679000000001</v>
      </c>
      <c r="L64">
        <v>6.1742572999999998</v>
      </c>
      <c r="M64">
        <f t="shared" si="2"/>
        <v>9.2056915163262257E-4</v>
      </c>
      <c r="N64">
        <v>20.054352999999999</v>
      </c>
      <c r="O64">
        <f t="shared" si="1"/>
        <v>2.9900630684359625E-3</v>
      </c>
      <c r="P64" s="114">
        <v>7.4751580000000005E-8</v>
      </c>
    </row>
    <row r="65" spans="1:19">
      <c r="A65" s="83" t="s">
        <v>2833</v>
      </c>
      <c r="B65" s="83">
        <v>388.8888</v>
      </c>
      <c r="C65">
        <f>B65/B3</f>
        <v>3.576811220970338E-3</v>
      </c>
      <c r="D65">
        <v>26231685</v>
      </c>
      <c r="E65">
        <v>26239237</v>
      </c>
      <c r="F65">
        <v>6754</v>
      </c>
      <c r="G65" s="15">
        <v>-2.1350728000000001</v>
      </c>
      <c r="H65" s="86">
        <v>147</v>
      </c>
      <c r="I65" s="95">
        <v>1.5733331999999999E-2</v>
      </c>
      <c r="J65" s="85">
        <v>-2.4372357</v>
      </c>
      <c r="K65" s="120">
        <v>-1.9670763</v>
      </c>
      <c r="L65">
        <v>4.6658103000000004</v>
      </c>
      <c r="M65">
        <f t="shared" si="2"/>
        <v>6.90821779686112E-4</v>
      </c>
      <c r="N65">
        <v>19.791706999999999</v>
      </c>
      <c r="O65">
        <f t="shared" si="1"/>
        <v>2.930368226236304E-3</v>
      </c>
      <c r="P65" s="114">
        <v>7.3259200000000005E-8</v>
      </c>
    </row>
    <row r="66" spans="1:19">
      <c r="A66" s="46" t="s">
        <v>2834</v>
      </c>
      <c r="B66" s="150">
        <v>8.9420270000000003E-8</v>
      </c>
      <c r="D66">
        <v>29493892</v>
      </c>
      <c r="E66">
        <v>29505708</v>
      </c>
      <c r="F66">
        <v>2330</v>
      </c>
      <c r="G66" s="15">
        <v>-0.76641210000000004</v>
      </c>
      <c r="H66" s="86">
        <v>148</v>
      </c>
      <c r="I66" s="95">
        <v>4.7548036000000002E-2</v>
      </c>
      <c r="J66" s="85">
        <v>-1.5184918000000001</v>
      </c>
      <c r="K66" s="120">
        <v>-1.9341862000000001</v>
      </c>
      <c r="L66">
        <v>14.122283100000001</v>
      </c>
      <c r="M66">
        <f t="shared" si="2"/>
        <v>6.0610657081545064E-3</v>
      </c>
      <c r="N66">
        <v>19.398377</v>
      </c>
      <c r="O66">
        <f t="shared" si="1"/>
        <v>8.325483690987125E-3</v>
      </c>
      <c r="P66" s="114">
        <v>6.6034780000000005E-8</v>
      </c>
    </row>
    <row r="67" spans="1:19">
      <c r="A67" s="46" t="s">
        <v>2828</v>
      </c>
      <c r="B67" s="83"/>
      <c r="D67">
        <v>34245126</v>
      </c>
      <c r="E67">
        <v>34257679</v>
      </c>
      <c r="F67">
        <v>1772</v>
      </c>
      <c r="G67" s="15">
        <v>-1.9300257999999999</v>
      </c>
      <c r="H67" s="86">
        <v>51</v>
      </c>
      <c r="I67" s="95">
        <v>1.7399607000000001E-2</v>
      </c>
      <c r="J67" s="85">
        <v>-2.1363973000000001</v>
      </c>
      <c r="K67" s="120">
        <v>-1.5913219000000001</v>
      </c>
      <c r="L67">
        <v>1.7831379000000001</v>
      </c>
      <c r="M67">
        <f t="shared" si="2"/>
        <v>1.0062854966139956E-3</v>
      </c>
      <c r="N67">
        <v>6.6845759999999999</v>
      </c>
      <c r="O67">
        <f t="shared" si="1"/>
        <v>3.7723340857787808E-3</v>
      </c>
      <c r="P67" s="114">
        <v>7.1722920000000001E-8</v>
      </c>
    </row>
    <row r="68" spans="1:19">
      <c r="B68" s="83"/>
      <c r="D68">
        <v>36451822</v>
      </c>
      <c r="E68">
        <v>36460692</v>
      </c>
      <c r="F68">
        <v>13776</v>
      </c>
      <c r="G68" s="15">
        <v>-2.1280543000000001</v>
      </c>
      <c r="H68" s="86">
        <v>33</v>
      </c>
      <c r="I68" s="95">
        <v>9.8733559999999998E-3</v>
      </c>
      <c r="J68" s="85">
        <v>-1.0732105000000001</v>
      </c>
      <c r="K68" s="85">
        <v>0.15533739999999999</v>
      </c>
      <c r="L68">
        <v>0.64789129999999995</v>
      </c>
      <c r="M68">
        <f t="shared" si="2"/>
        <v>4.7030436991869918E-5</v>
      </c>
      <c r="N68">
        <v>4.4564139999999997</v>
      </c>
      <c r="O68">
        <f t="shared" si="1"/>
        <v>3.23491144018583E-4</v>
      </c>
      <c r="P68" s="114">
        <v>6.2872649999999998E-8</v>
      </c>
    </row>
    <row r="69" spans="1:19">
      <c r="A69" s="83"/>
      <c r="B69" s="83"/>
      <c r="D69">
        <v>39068783</v>
      </c>
      <c r="E69">
        <v>39093690</v>
      </c>
      <c r="F69">
        <v>13835</v>
      </c>
      <c r="G69">
        <v>-1.8857134</v>
      </c>
      <c r="H69">
        <v>405</v>
      </c>
      <c r="I69" s="85">
        <v>2.2649738999999999E-2</v>
      </c>
      <c r="J69">
        <v>-1.4570145999999999</v>
      </c>
      <c r="K69">
        <v>-0.32437009999999999</v>
      </c>
      <c r="L69">
        <v>18.4394165</v>
      </c>
      <c r="M69">
        <f t="shared" si="2"/>
        <v>1.3328092880375859E-3</v>
      </c>
      <c r="N69">
        <v>53.869996999999998</v>
      </c>
      <c r="O69">
        <f t="shared" si="1"/>
        <v>3.8937475243946509E-3</v>
      </c>
      <c r="P69" s="114">
        <v>9.7760590000000006E-8</v>
      </c>
    </row>
    <row r="70" spans="1:19">
      <c r="A70" s="83"/>
      <c r="B70" s="83"/>
      <c r="D70">
        <v>39094797</v>
      </c>
      <c r="E70">
        <v>39108646</v>
      </c>
      <c r="F70">
        <v>4120</v>
      </c>
      <c r="G70">
        <v>-1.1485202000000001</v>
      </c>
      <c r="H70">
        <v>376</v>
      </c>
      <c r="I70" s="85">
        <v>3.9302328999999997E-2</v>
      </c>
      <c r="J70">
        <v>-1.2296860000000001</v>
      </c>
      <c r="K70">
        <v>-0.94560739999999999</v>
      </c>
      <c r="L70">
        <v>29.672765500000001</v>
      </c>
      <c r="M70">
        <f t="shared" si="2"/>
        <v>7.2021275485436896E-3</v>
      </c>
      <c r="N70">
        <v>54.526358999999999</v>
      </c>
      <c r="O70">
        <f t="shared" si="1"/>
        <v>1.3234553155339805E-2</v>
      </c>
      <c r="P70" s="143">
        <v>9.8529740000000006E-8</v>
      </c>
    </row>
    <row r="71" spans="1:19">
      <c r="A71" s="83"/>
      <c r="B71" s="83"/>
      <c r="D71">
        <v>40343104</v>
      </c>
      <c r="E71">
        <v>40351746</v>
      </c>
      <c r="F71">
        <v>8973</v>
      </c>
      <c r="G71">
        <v>-1.8678612999999999</v>
      </c>
      <c r="H71">
        <v>93</v>
      </c>
      <c r="I71" s="85">
        <v>2.094201E-2</v>
      </c>
      <c r="J71">
        <v>-3.1534023000000002</v>
      </c>
      <c r="K71">
        <v>-3.4768135999999998</v>
      </c>
      <c r="L71">
        <v>3.9280007000000001</v>
      </c>
      <c r="M71">
        <f t="shared" si="2"/>
        <v>4.3775779560904939E-4</v>
      </c>
      <c r="N71">
        <v>12.189520999999999</v>
      </c>
      <c r="O71">
        <f t="shared" si="1"/>
        <v>1.3584666220884875E-3</v>
      </c>
      <c r="P71" s="114">
        <v>7.3965540000000001E-8</v>
      </c>
    </row>
    <row r="72" spans="1:19">
      <c r="A72" s="15"/>
      <c r="D72">
        <v>42689739</v>
      </c>
      <c r="E72">
        <v>42699763</v>
      </c>
      <c r="F72">
        <v>4750</v>
      </c>
      <c r="G72">
        <v>-2.2868998</v>
      </c>
      <c r="H72">
        <v>254</v>
      </c>
      <c r="I72" s="85">
        <v>1.3111072E-2</v>
      </c>
      <c r="J72">
        <v>-1.3055911</v>
      </c>
      <c r="K72">
        <v>0.52130699999999996</v>
      </c>
      <c r="L72">
        <v>6.7111156999999997</v>
      </c>
      <c r="M72">
        <f t="shared" si="2"/>
        <v>1.4128664631578947E-3</v>
      </c>
      <c r="N72">
        <v>34.602809000000001</v>
      </c>
      <c r="O72">
        <f t="shared" si="1"/>
        <v>7.2848018947368424E-3</v>
      </c>
      <c r="P72" s="114">
        <v>9.6408140000000004E-8</v>
      </c>
    </row>
    <row r="73" spans="1:19">
      <c r="D73">
        <v>42842946</v>
      </c>
      <c r="E73">
        <v>42858545</v>
      </c>
      <c r="F73">
        <v>2975</v>
      </c>
      <c r="G73">
        <v>-1.9695334</v>
      </c>
      <c r="H73">
        <v>135</v>
      </c>
      <c r="I73">
        <v>1.9456993999999998E-2</v>
      </c>
      <c r="J73">
        <v>-1.7336847</v>
      </c>
      <c r="K73">
        <v>-0.83842859999999997</v>
      </c>
      <c r="L73">
        <v>5.2823593999999998</v>
      </c>
      <c r="M73">
        <f t="shared" si="2"/>
        <v>1.7755829915966385E-3</v>
      </c>
      <c r="N73">
        <v>18.349965000000001</v>
      </c>
      <c r="O73">
        <f t="shared" si="1"/>
        <v>6.1680554621848741E-3</v>
      </c>
      <c r="P73" s="114">
        <v>9.6578759999999997E-8</v>
      </c>
    </row>
    <row r="74" spans="1:19">
      <c r="D74">
        <v>107383411</v>
      </c>
      <c r="E74">
        <v>107395081</v>
      </c>
      <c r="F74">
        <v>5468</v>
      </c>
      <c r="G74">
        <v>-1.9766637</v>
      </c>
      <c r="H74">
        <v>83</v>
      </c>
      <c r="I74">
        <v>1.8110234999999999E-2</v>
      </c>
      <c r="J74">
        <v>-1.7245763000000001</v>
      </c>
      <c r="K74">
        <v>-0.84702109999999997</v>
      </c>
      <c r="L74">
        <v>3.0213964</v>
      </c>
      <c r="M74">
        <f t="shared" si="2"/>
        <v>5.5255969275786398E-4</v>
      </c>
      <c r="N74">
        <v>10.878819999999999</v>
      </c>
      <c r="O74">
        <f t="shared" si="1"/>
        <v>1.9895427944403802E-3</v>
      </c>
      <c r="P74" s="114">
        <v>9.0317220000000005E-8</v>
      </c>
    </row>
    <row r="75" spans="1:19">
      <c r="D75">
        <v>133133066</v>
      </c>
      <c r="E75">
        <v>133141657</v>
      </c>
      <c r="F75">
        <v>1046</v>
      </c>
      <c r="G75">
        <v>-1.1947146</v>
      </c>
      <c r="H75">
        <v>167</v>
      </c>
      <c r="I75">
        <v>3.7704405000000003E-2</v>
      </c>
      <c r="J75">
        <v>-1.9194448</v>
      </c>
      <c r="K75">
        <v>-2.1905893000000001</v>
      </c>
      <c r="L75">
        <v>12.648886299999999</v>
      </c>
      <c r="M75">
        <f t="shared" si="2"/>
        <v>1.2092625525812618E-2</v>
      </c>
      <c r="N75">
        <v>21.88871</v>
      </c>
      <c r="O75">
        <f t="shared" si="1"/>
        <v>2.0926108986615677E-2</v>
      </c>
      <c r="P75" s="114">
        <v>1.000764E-7</v>
      </c>
    </row>
    <row r="76" spans="1:19">
      <c r="D76">
        <v>159049067</v>
      </c>
      <c r="E76">
        <v>159058050</v>
      </c>
      <c r="F76">
        <v>7344</v>
      </c>
      <c r="G76">
        <v>-1.8387937000000001</v>
      </c>
      <c r="H76">
        <v>50</v>
      </c>
      <c r="I76">
        <v>1.9613202E-2</v>
      </c>
      <c r="J76">
        <v>-0.94927890000000004</v>
      </c>
      <c r="K76">
        <v>0.20657210000000001</v>
      </c>
      <c r="L76">
        <v>1.9664284999999999</v>
      </c>
      <c r="M76">
        <f t="shared" si="2"/>
        <v>2.6775987200435729E-4</v>
      </c>
      <c r="N76">
        <v>6.5535059999999996</v>
      </c>
      <c r="O76">
        <f t="shared" si="1"/>
        <v>8.9236192810457512E-4</v>
      </c>
      <c r="P76" s="114">
        <v>1.5663250000000001E-7</v>
      </c>
    </row>
    <row r="77" spans="1:19" s="127" customFormat="1" ht="14.25" customHeight="1">
      <c r="A77" s="127" t="s">
        <v>2895</v>
      </c>
      <c r="D77" s="133" t="s">
        <v>2836</v>
      </c>
      <c r="E77" s="133"/>
      <c r="F77" s="132"/>
      <c r="H77" s="132"/>
      <c r="I77" s="134"/>
      <c r="M77" s="239"/>
      <c r="N77" s="131"/>
      <c r="O77" s="239"/>
      <c r="P77" s="132"/>
      <c r="Q77" s="136"/>
      <c r="S77" s="135"/>
    </row>
    <row r="78" spans="1:19" ht="16" customHeight="1">
      <c r="A78" s="15" t="s">
        <v>2818</v>
      </c>
      <c r="B78" s="83">
        <v>-1.86012</v>
      </c>
      <c r="D78" s="93" t="s">
        <v>2819</v>
      </c>
      <c r="E78" s="93"/>
      <c r="F78" t="s">
        <v>2307</v>
      </c>
      <c r="G78" s="15" t="s">
        <v>2818</v>
      </c>
      <c r="H78" s="15" t="s">
        <v>2829</v>
      </c>
      <c r="I78" s="83" t="s">
        <v>2822</v>
      </c>
      <c r="J78" s="15" t="s">
        <v>2830</v>
      </c>
      <c r="K78" s="15" t="s">
        <v>2831</v>
      </c>
      <c r="L78" s="83" t="s">
        <v>2832</v>
      </c>
      <c r="N78" s="83" t="s">
        <v>2833</v>
      </c>
      <c r="P78" s="46" t="s">
        <v>2834</v>
      </c>
      <c r="Q78" s="46" t="s">
        <v>2828</v>
      </c>
    </row>
    <row r="79" spans="1:19" ht="16" customHeight="1">
      <c r="A79" s="15" t="s">
        <v>2829</v>
      </c>
      <c r="B79" s="83">
        <v>2367</v>
      </c>
      <c r="D79">
        <v>4185730</v>
      </c>
      <c r="E79">
        <v>4194263</v>
      </c>
      <c r="F79">
        <v>6187</v>
      </c>
      <c r="G79">
        <v>-1.655206</v>
      </c>
      <c r="H79">
        <v>179</v>
      </c>
      <c r="I79">
        <v>3.068388E-2</v>
      </c>
      <c r="J79">
        <v>-1.1878188999999999</v>
      </c>
      <c r="K79">
        <v>-0.21716550000000001</v>
      </c>
      <c r="L79">
        <v>11.057173300000001</v>
      </c>
      <c r="M79">
        <f t="shared" si="2"/>
        <v>1.7871623242282206E-3</v>
      </c>
      <c r="N79">
        <v>25.456410000000002</v>
      </c>
      <c r="O79">
        <f t="shared" si="1"/>
        <v>4.1144997575561669E-3</v>
      </c>
      <c r="P79" s="114">
        <v>1.028625E-7</v>
      </c>
    </row>
    <row r="80" spans="1:19" ht="19" customHeight="1">
      <c r="A80" s="83" t="s">
        <v>2822</v>
      </c>
      <c r="B80" s="83">
        <v>2.6913179999999998E-2</v>
      </c>
      <c r="D80">
        <v>25723034</v>
      </c>
      <c r="E80">
        <v>25734245</v>
      </c>
      <c r="F80">
        <v>9794</v>
      </c>
      <c r="G80" s="15">
        <v>-1.3300099999999999</v>
      </c>
      <c r="H80" s="86">
        <v>203</v>
      </c>
      <c r="I80" s="95">
        <v>3.8690815000000003E-2</v>
      </c>
      <c r="J80" s="85">
        <v>-0.61087990000000003</v>
      </c>
      <c r="K80" s="120">
        <v>0.49339632999999999</v>
      </c>
      <c r="L80">
        <v>15.798849199999999</v>
      </c>
      <c r="M80">
        <f t="shared" si="2"/>
        <v>1.6131150908719623E-3</v>
      </c>
      <c r="N80">
        <v>31.430569999999999</v>
      </c>
      <c r="O80">
        <f t="shared" si="1"/>
        <v>3.2091658158055953E-3</v>
      </c>
      <c r="P80" s="114">
        <v>7.9866130000000004E-8</v>
      </c>
    </row>
    <row r="81" spans="1:19">
      <c r="A81" s="15" t="s">
        <v>2830</v>
      </c>
      <c r="B81" s="83">
        <v>-1.4886760000000001</v>
      </c>
      <c r="D81">
        <v>26103393</v>
      </c>
      <c r="E81">
        <v>26113254</v>
      </c>
      <c r="F81">
        <v>8710</v>
      </c>
      <c r="G81" s="15">
        <v>-1.629988</v>
      </c>
      <c r="H81" s="86">
        <v>182</v>
      </c>
      <c r="I81" s="95">
        <v>3.1320384E-2</v>
      </c>
      <c r="J81" s="85">
        <v>-0.99271359999999997</v>
      </c>
      <c r="K81" s="120">
        <v>0.12262204</v>
      </c>
      <c r="L81">
        <v>11.4726093</v>
      </c>
      <c r="M81">
        <f t="shared" si="2"/>
        <v>1.3171767278989668E-3</v>
      </c>
      <c r="N81">
        <v>25.883053</v>
      </c>
      <c r="O81">
        <f t="shared" si="1"/>
        <v>2.9716478760045927E-3</v>
      </c>
      <c r="P81" s="114">
        <v>7.4291199999999998E-8</v>
      </c>
    </row>
    <row r="82" spans="1:19">
      <c r="A82" s="15" t="s">
        <v>2831</v>
      </c>
      <c r="B82" s="83">
        <v>-0.45597369999999998</v>
      </c>
      <c r="D82">
        <v>26153437</v>
      </c>
      <c r="E82">
        <v>26161250</v>
      </c>
      <c r="F82">
        <v>4184</v>
      </c>
      <c r="G82" s="15">
        <v>-2.4750429999999999</v>
      </c>
      <c r="H82" s="86">
        <v>93</v>
      </c>
      <c r="I82" s="95">
        <v>9.2669150000000006E-3</v>
      </c>
      <c r="J82" s="85">
        <v>-2.8239133000000001</v>
      </c>
      <c r="K82" s="120">
        <v>-2.2394811799999998</v>
      </c>
      <c r="L82">
        <v>1.7362502</v>
      </c>
      <c r="M82">
        <f t="shared" si="2"/>
        <v>4.1497375717017206E-4</v>
      </c>
      <c r="N82">
        <v>13.225956</v>
      </c>
      <c r="O82">
        <f t="shared" si="1"/>
        <v>3.1610793499043978E-3</v>
      </c>
      <c r="P82" s="114">
        <v>7.9026980000000004E-8</v>
      </c>
    </row>
    <row r="83" spans="1:19">
      <c r="A83" s="83" t="s">
        <v>2832</v>
      </c>
      <c r="B83" s="83">
        <v>128.6439</v>
      </c>
      <c r="C83">
        <f>B83/B3</f>
        <v>1.1832044148080019E-3</v>
      </c>
      <c r="D83">
        <v>26212797</v>
      </c>
      <c r="E83">
        <v>26220651</v>
      </c>
      <c r="F83">
        <v>6707</v>
      </c>
      <c r="G83" s="15">
        <v>-2.036254</v>
      </c>
      <c r="H83" s="86">
        <v>117</v>
      </c>
      <c r="I83" s="95">
        <v>2.0654092999999998E-2</v>
      </c>
      <c r="J83" s="85">
        <v>-0.99297809999999997</v>
      </c>
      <c r="K83" s="120">
        <v>0.51335280000000005</v>
      </c>
      <c r="L83">
        <v>4.8820255000000001</v>
      </c>
      <c r="M83">
        <f t="shared" si="2"/>
        <v>7.2790002981959153E-4</v>
      </c>
      <c r="N83">
        <v>18.773281000000001</v>
      </c>
      <c r="O83">
        <f t="shared" si="1"/>
        <v>2.7990578500074548E-3</v>
      </c>
      <c r="P83" s="114">
        <v>6.9976449999999995E-8</v>
      </c>
    </row>
    <row r="84" spans="1:19">
      <c r="A84" s="83" t="s">
        <v>2833</v>
      </c>
      <c r="B84" s="83">
        <v>348.43099999999998</v>
      </c>
      <c r="C84">
        <f>B84/B3</f>
        <v>3.2046999310186247E-3</v>
      </c>
      <c r="D84">
        <v>26231685</v>
      </c>
      <c r="E84">
        <v>26239237</v>
      </c>
      <c r="F84">
        <v>6754</v>
      </c>
      <c r="G84" s="15">
        <v>-2.2494839999999998</v>
      </c>
      <c r="H84" s="86">
        <v>101</v>
      </c>
      <c r="I84" s="95">
        <v>1.5002484999999999E-2</v>
      </c>
      <c r="J84" s="85">
        <v>-2.2179459000000001</v>
      </c>
      <c r="K84" s="120">
        <v>-1.4331140499999999</v>
      </c>
      <c r="L84">
        <v>3.0733039</v>
      </c>
      <c r="M84">
        <f t="shared" si="2"/>
        <v>4.5503463132958246E-4</v>
      </c>
      <c r="N84">
        <v>14.790508000000001</v>
      </c>
      <c r="O84">
        <f t="shared" si="1"/>
        <v>2.1898886585726978E-3</v>
      </c>
      <c r="P84" s="114">
        <v>5.4747219999999998E-8</v>
      </c>
    </row>
    <row r="85" spans="1:19">
      <c r="A85" t="s">
        <v>2879</v>
      </c>
      <c r="B85" s="83"/>
      <c r="D85">
        <v>29493892</v>
      </c>
      <c r="E85">
        <v>29505708</v>
      </c>
      <c r="F85">
        <v>2330</v>
      </c>
      <c r="G85" s="15">
        <v>-1.5830489999999999</v>
      </c>
      <c r="H85" s="86">
        <v>144</v>
      </c>
      <c r="I85" s="95">
        <v>3.2120502000000002E-2</v>
      </c>
      <c r="J85" s="85">
        <v>-1.4214663000000001</v>
      </c>
      <c r="K85" s="120">
        <v>-0.75241044999999995</v>
      </c>
      <c r="L85">
        <v>9.3204723999999999</v>
      </c>
      <c r="M85">
        <f t="shared" si="2"/>
        <v>4.0002027467811157E-3</v>
      </c>
      <c r="N85">
        <v>20.478898999999998</v>
      </c>
      <c r="O85">
        <f t="shared" si="1"/>
        <v>8.789227038626609E-3</v>
      </c>
      <c r="P85" s="114">
        <v>6.971303E-8</v>
      </c>
    </row>
    <row r="86" spans="1:19">
      <c r="A86" s="46" t="s">
        <v>2834</v>
      </c>
      <c r="B86" s="83"/>
      <c r="D86">
        <v>34245126</v>
      </c>
      <c r="E86">
        <v>34257679</v>
      </c>
      <c r="F86">
        <v>1772</v>
      </c>
      <c r="G86" s="15">
        <v>-2.1793979999999999</v>
      </c>
      <c r="H86" s="86">
        <v>40</v>
      </c>
      <c r="I86" s="95">
        <v>1.2934473E-2</v>
      </c>
      <c r="J86" s="85">
        <v>-0.77575470000000002</v>
      </c>
      <c r="K86" s="120">
        <v>0.6735989</v>
      </c>
      <c r="L86">
        <v>1.0351855000000001</v>
      </c>
      <c r="M86">
        <f t="shared" si="2"/>
        <v>5.8419046275395034E-4</v>
      </c>
      <c r="N86">
        <v>5.6885830000000004</v>
      </c>
      <c r="O86">
        <f t="shared" si="1"/>
        <v>3.210261286681716E-3</v>
      </c>
      <c r="P86" s="114">
        <v>6.1036299999999994E-8</v>
      </c>
    </row>
    <row r="87" spans="1:19">
      <c r="A87" s="46" t="s">
        <v>2828</v>
      </c>
      <c r="B87" s="83"/>
      <c r="D87">
        <v>36451822</v>
      </c>
      <c r="E87">
        <v>36460692</v>
      </c>
      <c r="F87">
        <v>13776</v>
      </c>
      <c r="G87" s="15">
        <v>-2.2123719999999998</v>
      </c>
      <c r="H87" s="86">
        <v>28</v>
      </c>
      <c r="I87" s="95">
        <v>9.5969799999999997E-3</v>
      </c>
      <c r="J87" s="85">
        <v>-1.5197434000000001</v>
      </c>
      <c r="K87" s="85">
        <v>-0.50246588999999997</v>
      </c>
      <c r="L87">
        <v>0.5232985</v>
      </c>
      <c r="M87">
        <f t="shared" si="2"/>
        <v>3.7986244192799071E-5</v>
      </c>
      <c r="N87">
        <v>4.1242869999999998</v>
      </c>
      <c r="O87">
        <f t="shared" si="1"/>
        <v>2.9938204123112659E-4</v>
      </c>
      <c r="P87" s="114">
        <v>5.8186890000000002E-8</v>
      </c>
    </row>
    <row r="88" spans="1:19">
      <c r="A88" s="83"/>
      <c r="B88" s="83"/>
      <c r="D88">
        <v>39068783</v>
      </c>
      <c r="E88">
        <v>39093690</v>
      </c>
      <c r="F88">
        <v>13835</v>
      </c>
      <c r="G88">
        <v>-1.8171120000000001</v>
      </c>
      <c r="H88">
        <v>331</v>
      </c>
      <c r="I88" s="85">
        <v>2.7357464000000001E-2</v>
      </c>
      <c r="J88">
        <v>-1.1669862</v>
      </c>
      <c r="K88">
        <v>9.1975319999999999E-2</v>
      </c>
      <c r="L88">
        <v>18.249925399999999</v>
      </c>
      <c r="M88">
        <f t="shared" si="2"/>
        <v>1.3191127864112756E-3</v>
      </c>
      <c r="N88">
        <v>48.353530999999997</v>
      </c>
      <c r="O88">
        <f t="shared" si="1"/>
        <v>3.4950148897723164E-3</v>
      </c>
      <c r="P88" s="114">
        <v>8.774958E-8</v>
      </c>
    </row>
    <row r="89" spans="1:19">
      <c r="A89" s="83"/>
      <c r="B89" s="83"/>
      <c r="D89">
        <v>39094797</v>
      </c>
      <c r="E89">
        <v>39108646</v>
      </c>
      <c r="F89">
        <v>4120</v>
      </c>
      <c r="G89">
        <v>-1.1689659999999999</v>
      </c>
      <c r="H89">
        <v>316</v>
      </c>
      <c r="I89" s="85">
        <v>4.2775328000000001E-2</v>
      </c>
      <c r="J89">
        <v>-1.5278749</v>
      </c>
      <c r="K89">
        <v>-1.5056314900000001</v>
      </c>
      <c r="L89">
        <v>27.227616999999999</v>
      </c>
      <c r="M89">
        <f t="shared" si="2"/>
        <v>6.6086449029126209E-3</v>
      </c>
      <c r="N89">
        <v>48.781323</v>
      </c>
      <c r="O89">
        <f t="shared" si="1"/>
        <v>1.1840126941747573E-2</v>
      </c>
      <c r="P89" s="114">
        <v>8.8148399999999998E-8</v>
      </c>
    </row>
    <row r="90" spans="1:19">
      <c r="A90" s="83"/>
      <c r="B90" s="83"/>
      <c r="D90">
        <v>40343104</v>
      </c>
      <c r="E90">
        <v>40351746</v>
      </c>
      <c r="F90">
        <v>8973</v>
      </c>
      <c r="G90">
        <v>-1.5106949999999999</v>
      </c>
      <c r="H90">
        <v>69</v>
      </c>
      <c r="I90" s="85">
        <v>3.2531457999999999E-2</v>
      </c>
      <c r="J90">
        <v>-0.93524010000000002</v>
      </c>
      <c r="K90">
        <v>-5.2649109999999999E-2</v>
      </c>
      <c r="L90">
        <v>4.5124845000000002</v>
      </c>
      <c r="M90">
        <f t="shared" si="2"/>
        <v>5.0289585422935473E-4</v>
      </c>
      <c r="N90">
        <v>9.8128060000000001</v>
      </c>
      <c r="O90">
        <f t="shared" si="1"/>
        <v>1.0935925554441102E-3</v>
      </c>
      <c r="P90" s="114">
        <v>5.954373E-8</v>
      </c>
    </row>
    <row r="91" spans="1:19">
      <c r="A91" s="15"/>
      <c r="D91">
        <v>42689739</v>
      </c>
      <c r="E91">
        <v>42699763</v>
      </c>
      <c r="F91">
        <v>4750</v>
      </c>
      <c r="G91">
        <v>-2.4195679999999999</v>
      </c>
      <c r="H91">
        <v>225</v>
      </c>
      <c r="I91" s="85">
        <v>1.2493004E-2</v>
      </c>
      <c r="J91">
        <v>-1.4669093</v>
      </c>
      <c r="K91">
        <v>0.23494592</v>
      </c>
      <c r="L91">
        <v>5.7051252000000003</v>
      </c>
      <c r="M91">
        <f t="shared" si="2"/>
        <v>1.2010789894736844E-3</v>
      </c>
      <c r="N91">
        <v>32.994228999999997</v>
      </c>
      <c r="O91">
        <f t="shared" si="1"/>
        <v>6.94615347368421E-3</v>
      </c>
      <c r="P91" s="114">
        <v>9.192642E-8</v>
      </c>
    </row>
    <row r="92" spans="1:19">
      <c r="D92">
        <v>42842946</v>
      </c>
      <c r="E92">
        <v>42858545</v>
      </c>
      <c r="F92">
        <v>2975</v>
      </c>
      <c r="G92">
        <v>-2.2428910000000002</v>
      </c>
      <c r="H92">
        <v>102</v>
      </c>
      <c r="I92">
        <v>1.5223883000000001E-2</v>
      </c>
      <c r="J92">
        <v>-1.8226583000000001</v>
      </c>
      <c r="K92">
        <v>-0.74892210999999997</v>
      </c>
      <c r="L92">
        <v>3.1427686000000001</v>
      </c>
      <c r="M92">
        <f t="shared" si="2"/>
        <v>1.056392806722689E-3</v>
      </c>
      <c r="N92">
        <v>14.932722</v>
      </c>
      <c r="O92">
        <f t="shared" si="1"/>
        <v>5.0194023529411763E-3</v>
      </c>
      <c r="P92" s="114">
        <v>7.8593269999999994E-8</v>
      </c>
    </row>
    <row r="93" spans="1:19">
      <c r="D93">
        <v>107383411</v>
      </c>
      <c r="E93">
        <v>107395081</v>
      </c>
      <c r="F93">
        <v>5468</v>
      </c>
      <c r="G93">
        <v>-2.1172399999999998</v>
      </c>
      <c r="H93">
        <v>62</v>
      </c>
      <c r="I93">
        <v>1.6806028000000001E-2</v>
      </c>
      <c r="J93">
        <v>-1.2847059000000001</v>
      </c>
      <c r="K93">
        <v>-5.5164289999999998E-2</v>
      </c>
      <c r="L93">
        <v>2.0896845000000002</v>
      </c>
      <c r="M93">
        <f t="shared" si="2"/>
        <v>3.8216614850036579E-4</v>
      </c>
      <c r="N93">
        <v>8.817304</v>
      </c>
      <c r="O93">
        <f t="shared" si="1"/>
        <v>1.6125281638624726E-3</v>
      </c>
      <c r="P93" s="114">
        <v>7.2899910000000002E-8</v>
      </c>
    </row>
    <row r="94" spans="1:19">
      <c r="D94">
        <v>133133066</v>
      </c>
      <c r="E94">
        <v>133141657</v>
      </c>
      <c r="F94">
        <v>1046</v>
      </c>
      <c r="G94">
        <v>-1.7168829999999999</v>
      </c>
      <c r="H94">
        <v>129</v>
      </c>
      <c r="I94">
        <v>2.8710346000000001E-2</v>
      </c>
      <c r="J94">
        <v>-1.3536428</v>
      </c>
      <c r="K94">
        <v>-0.47981374999999998</v>
      </c>
      <c r="L94">
        <v>7.4587282999999998</v>
      </c>
      <c r="M94">
        <f t="shared" si="2"/>
        <v>7.1307153919694067E-3</v>
      </c>
      <c r="N94">
        <v>18.345680999999999</v>
      </c>
      <c r="O94">
        <f t="shared" si="1"/>
        <v>1.7538891969407264E-2</v>
      </c>
      <c r="P94" s="114">
        <v>8.3877470000000002E-8</v>
      </c>
    </row>
    <row r="95" spans="1:19">
      <c r="D95">
        <v>159049067</v>
      </c>
      <c r="E95">
        <v>159058050</v>
      </c>
      <c r="F95">
        <v>7344</v>
      </c>
      <c r="G95">
        <v>-2.1419890000000001</v>
      </c>
      <c r="H95">
        <v>46</v>
      </c>
      <c r="I95">
        <v>1.4720392000000001E-2</v>
      </c>
      <c r="J95">
        <v>-0.85664399999999996</v>
      </c>
      <c r="K95">
        <v>0.56394513999999996</v>
      </c>
      <c r="L95">
        <v>1.3584311</v>
      </c>
      <c r="M95">
        <f t="shared" si="2"/>
        <v>1.8497155501089326E-4</v>
      </c>
      <c r="N95">
        <v>6.5418710000000004</v>
      </c>
      <c r="O95">
        <f t="shared" si="1"/>
        <v>8.9077764161220048E-4</v>
      </c>
      <c r="P95" s="114">
        <v>1.5635450000000001E-7</v>
      </c>
    </row>
    <row r="96" spans="1:19" s="127" customFormat="1" ht="14.25" customHeight="1">
      <c r="A96" s="127" t="s">
        <v>2896</v>
      </c>
      <c r="D96" s="133" t="s">
        <v>2836</v>
      </c>
      <c r="E96" s="133"/>
      <c r="F96" s="132"/>
      <c r="H96" s="132"/>
      <c r="I96" s="134"/>
      <c r="M96" s="239"/>
      <c r="N96" s="131"/>
      <c r="O96" s="239"/>
      <c r="P96" s="132"/>
      <c r="Q96" s="136"/>
      <c r="S96" s="135"/>
    </row>
    <row r="97" spans="1:17" ht="16" customHeight="1">
      <c r="A97" s="15" t="s">
        <v>2818</v>
      </c>
      <c r="B97" s="83">
        <v>-2.0071599999999998</v>
      </c>
      <c r="D97" s="93" t="s">
        <v>2819</v>
      </c>
      <c r="E97" s="93"/>
      <c r="F97" t="s">
        <v>2307</v>
      </c>
      <c r="G97" s="15" t="s">
        <v>2818</v>
      </c>
      <c r="H97" s="15" t="s">
        <v>2829</v>
      </c>
      <c r="I97" s="83" t="s">
        <v>2822</v>
      </c>
      <c r="J97" s="15" t="s">
        <v>2830</v>
      </c>
      <c r="K97" s="15" t="s">
        <v>2831</v>
      </c>
      <c r="L97" s="83" t="s">
        <v>2832</v>
      </c>
      <c r="N97" s="83" t="s">
        <v>2833</v>
      </c>
      <c r="P97" s="46" t="s">
        <v>2834</v>
      </c>
      <c r="Q97" s="46" t="s">
        <v>2828</v>
      </c>
    </row>
    <row r="98" spans="1:17" ht="16" customHeight="1">
      <c r="A98" s="15" t="s">
        <v>2829</v>
      </c>
      <c r="B98" s="83">
        <v>2603</v>
      </c>
      <c r="D98">
        <v>4185730</v>
      </c>
      <c r="E98">
        <v>4194263</v>
      </c>
      <c r="F98">
        <v>6187</v>
      </c>
      <c r="G98">
        <v>-1.9686319999999999</v>
      </c>
      <c r="H98">
        <v>201</v>
      </c>
      <c r="I98">
        <v>2.0724497000000001E-2</v>
      </c>
      <c r="J98">
        <v>-2.6120969999999999</v>
      </c>
      <c r="K98">
        <v>-2.5740055900000001</v>
      </c>
      <c r="L98" s="85">
        <v>8.3988350999999994</v>
      </c>
      <c r="M98">
        <f t="shared" si="2"/>
        <v>1.3574971876515274E-3</v>
      </c>
      <c r="N98">
        <v>26.827031000000002</v>
      </c>
      <c r="O98">
        <f t="shared" si="1"/>
        <v>4.3360321642152908E-3</v>
      </c>
      <c r="P98" s="114">
        <v>1.0840079999999999E-7</v>
      </c>
    </row>
    <row r="99" spans="1:17" ht="19" customHeight="1">
      <c r="A99" s="83" t="s">
        <v>2822</v>
      </c>
      <c r="B99" s="83">
        <v>2.1032909999999998E-2</v>
      </c>
      <c r="D99">
        <v>25723034</v>
      </c>
      <c r="E99">
        <v>25734245</v>
      </c>
      <c r="F99">
        <v>9794</v>
      </c>
      <c r="G99" s="15">
        <v>-1.672488</v>
      </c>
      <c r="H99" s="86">
        <v>236</v>
      </c>
      <c r="I99" s="95">
        <v>2.7762657E-2</v>
      </c>
      <c r="J99" s="85">
        <v>-1.6505829999999999</v>
      </c>
      <c r="K99" s="120">
        <v>-1.0620845000000001</v>
      </c>
      <c r="L99" s="85">
        <v>13.1963162</v>
      </c>
      <c r="M99">
        <f t="shared" si="2"/>
        <v>1.347387808862569E-3</v>
      </c>
      <c r="N99">
        <v>34.835985000000001</v>
      </c>
      <c r="O99">
        <f t="shared" si="1"/>
        <v>3.5568700224627324E-3</v>
      </c>
      <c r="P99" s="114">
        <v>8.8581059999999997E-8</v>
      </c>
    </row>
    <row r="100" spans="1:17">
      <c r="A100" s="15" t="s">
        <v>2830</v>
      </c>
      <c r="B100" s="83">
        <v>-2.439845</v>
      </c>
      <c r="D100">
        <v>26103393</v>
      </c>
      <c r="E100">
        <v>26113254</v>
      </c>
      <c r="F100">
        <v>8710</v>
      </c>
      <c r="G100" s="15">
        <v>-1.87052</v>
      </c>
      <c r="H100" s="86">
        <v>214</v>
      </c>
      <c r="I100" s="95">
        <v>2.3081330000000001E-2</v>
      </c>
      <c r="J100" s="85">
        <v>-2.1593369999999998</v>
      </c>
      <c r="K100" s="120">
        <v>-1.81267121</v>
      </c>
      <c r="L100" s="85">
        <v>9.9542468999999993</v>
      </c>
      <c r="M100">
        <f t="shared" si="2"/>
        <v>1.1428526865671642E-3</v>
      </c>
      <c r="N100">
        <v>28.695616000000001</v>
      </c>
      <c r="O100">
        <f t="shared" si="1"/>
        <v>3.2945598163031001E-3</v>
      </c>
      <c r="P100" s="114">
        <v>8.2363989999999999E-8</v>
      </c>
    </row>
    <row r="101" spans="1:17">
      <c r="A101" s="15" t="s">
        <v>2831</v>
      </c>
      <c r="B101" s="83">
        <v>-2.4365380000000001</v>
      </c>
      <c r="D101">
        <v>26153437</v>
      </c>
      <c r="E101">
        <v>26161250</v>
      </c>
      <c r="F101">
        <v>4184</v>
      </c>
      <c r="G101" s="15">
        <v>-2.4824480000000002</v>
      </c>
      <c r="H101" s="86">
        <v>111</v>
      </c>
      <c r="I101" s="95">
        <v>7.6173059999999999E-3</v>
      </c>
      <c r="J101" s="85">
        <v>-4.0275270000000001</v>
      </c>
      <c r="K101" s="120">
        <v>-4.4125621099999996</v>
      </c>
      <c r="L101" s="85">
        <v>1.6912701999999999</v>
      </c>
      <c r="M101">
        <f t="shared" si="2"/>
        <v>4.0422327915869979E-4</v>
      </c>
      <c r="N101">
        <v>14.948430999999999</v>
      </c>
      <c r="O101">
        <f t="shared" si="1"/>
        <v>3.5727607552581259E-3</v>
      </c>
      <c r="P101" s="114">
        <v>8.931902E-8</v>
      </c>
    </row>
    <row r="102" spans="1:17">
      <c r="A102" s="83" t="s">
        <v>2832</v>
      </c>
      <c r="B102" s="83">
        <v>110.5729</v>
      </c>
      <c r="C102">
        <f>B102/B3</f>
        <v>1.016996091055415E-3</v>
      </c>
      <c r="D102">
        <v>26212797</v>
      </c>
      <c r="E102">
        <v>26220651</v>
      </c>
      <c r="F102">
        <v>6707</v>
      </c>
      <c r="G102" s="15">
        <v>-2.1886510000000001</v>
      </c>
      <c r="H102" s="86">
        <v>120</v>
      </c>
      <c r="I102" s="95">
        <v>1.4683383E-2</v>
      </c>
      <c r="J102" s="85">
        <v>-1.7458659999999999</v>
      </c>
      <c r="K102" s="120">
        <v>-0.61727809</v>
      </c>
      <c r="L102" s="85">
        <v>3.5538911999999998</v>
      </c>
      <c r="M102">
        <f t="shared" si="2"/>
        <v>5.298779185925152E-4</v>
      </c>
      <c r="N102">
        <v>18.419195999999999</v>
      </c>
      <c r="O102">
        <f t="shared" si="1"/>
        <v>2.7462644997763531E-3</v>
      </c>
      <c r="P102" s="114">
        <v>6.8656610000000005E-8</v>
      </c>
    </row>
    <row r="103" spans="1:17">
      <c r="A103" s="83" t="s">
        <v>2833</v>
      </c>
      <c r="B103" s="83">
        <v>360.90050000000002</v>
      </c>
      <c r="C103">
        <f>B103/B3</f>
        <v>3.3193883651414118E-3</v>
      </c>
      <c r="D103">
        <v>26231685</v>
      </c>
      <c r="E103">
        <v>26239237</v>
      </c>
      <c r="F103">
        <v>6754</v>
      </c>
      <c r="G103" s="15">
        <v>-2.2792810000000001</v>
      </c>
      <c r="H103" s="86">
        <v>119</v>
      </c>
      <c r="I103" s="95">
        <v>1.2473989E-2</v>
      </c>
      <c r="J103" s="85">
        <v>-3.6424810000000001</v>
      </c>
      <c r="K103" s="120">
        <v>-3.9806375699999998</v>
      </c>
      <c r="L103" s="85">
        <v>3.0074955000000001</v>
      </c>
      <c r="M103">
        <f t="shared" si="2"/>
        <v>4.4529101273319514E-4</v>
      </c>
      <c r="N103">
        <v>16.283180000000002</v>
      </c>
      <c r="O103">
        <f t="shared" si="1"/>
        <v>2.4108942848682265E-3</v>
      </c>
      <c r="P103" s="114">
        <v>6.0272359999999994E-8</v>
      </c>
    </row>
    <row r="104" spans="1:17">
      <c r="A104" s="46" t="s">
        <v>2834</v>
      </c>
      <c r="B104" s="150">
        <v>8.2984720000000002E-8</v>
      </c>
      <c r="D104">
        <v>29493892</v>
      </c>
      <c r="E104">
        <v>29505708</v>
      </c>
      <c r="F104">
        <v>2330</v>
      </c>
      <c r="G104" s="15">
        <v>-1.54837</v>
      </c>
      <c r="H104" s="86">
        <v>161</v>
      </c>
      <c r="I104" s="95">
        <v>3.0235254999999999E-2</v>
      </c>
      <c r="J104" s="85">
        <v>-2.1981860000000002</v>
      </c>
      <c r="K104" s="120">
        <v>-2.26248687</v>
      </c>
      <c r="L104" s="85">
        <v>9.7970851000000003</v>
      </c>
      <c r="M104">
        <f t="shared" si="2"/>
        <v>4.2047575536480692E-3</v>
      </c>
      <c r="N104">
        <v>21.488318</v>
      </c>
      <c r="O104">
        <f t="shared" si="1"/>
        <v>9.2224540772532192E-3</v>
      </c>
      <c r="P104" s="114">
        <v>7.3149230000000003E-8</v>
      </c>
    </row>
    <row r="105" spans="1:17">
      <c r="A105" s="46" t="s">
        <v>2828</v>
      </c>
      <c r="B105" s="83"/>
      <c r="D105">
        <v>34245126</v>
      </c>
      <c r="E105">
        <v>34257679</v>
      </c>
      <c r="F105">
        <v>1772</v>
      </c>
      <c r="G105" s="15">
        <v>-2.4302999999999999</v>
      </c>
      <c r="H105" s="86">
        <v>51</v>
      </c>
      <c r="I105" s="95">
        <v>5.9769799999999998E-3</v>
      </c>
      <c r="J105" s="85">
        <v>-3.7538070000000001</v>
      </c>
      <c r="K105" s="120">
        <v>-3.70093351</v>
      </c>
      <c r="L105" s="85">
        <v>0.57176349999999998</v>
      </c>
      <c r="M105">
        <f t="shared" si="2"/>
        <v>3.2266563205417606E-4</v>
      </c>
      <c r="N105">
        <v>6.8068590000000002</v>
      </c>
      <c r="O105">
        <f t="shared" si="1"/>
        <v>3.8413425507900678E-3</v>
      </c>
      <c r="P105" s="114">
        <v>7.3034960000000006E-8</v>
      </c>
    </row>
    <row r="106" spans="1:17">
      <c r="B106" s="83"/>
      <c r="D106">
        <v>36451822</v>
      </c>
      <c r="E106">
        <v>36460692</v>
      </c>
      <c r="F106">
        <v>13776</v>
      </c>
      <c r="G106" s="15">
        <v>-2.1384029999999998</v>
      </c>
      <c r="H106" s="86">
        <v>31</v>
      </c>
      <c r="I106" s="95">
        <v>9.8101739999999996E-3</v>
      </c>
      <c r="J106" s="85">
        <v>-1.122485</v>
      </c>
      <c r="K106" s="85">
        <v>6.7351359999999999E-2</v>
      </c>
      <c r="L106" s="85">
        <v>0.60302869999999997</v>
      </c>
      <c r="M106">
        <f t="shared" si="2"/>
        <v>4.3773860336817652E-5</v>
      </c>
      <c r="N106">
        <v>4.2710059999999999</v>
      </c>
      <c r="O106">
        <f t="shared" ref="O106:O152" si="3">N106/F106</f>
        <v>3.1003237514518002E-4</v>
      </c>
      <c r="P106" s="114">
        <v>6.0256849999999993E-8</v>
      </c>
    </row>
    <row r="107" spans="1:17">
      <c r="A107" s="83"/>
      <c r="B107" s="83"/>
      <c r="D107">
        <v>39068783</v>
      </c>
      <c r="E107">
        <v>39093690</v>
      </c>
      <c r="F107">
        <v>13835</v>
      </c>
      <c r="G107">
        <v>-1.8687180000000001</v>
      </c>
      <c r="H107">
        <v>351</v>
      </c>
      <c r="I107" s="85">
        <v>2.3583381E-2</v>
      </c>
      <c r="J107">
        <v>-2.3079209999999999</v>
      </c>
      <c r="K107">
        <v>-2.1868336899999998</v>
      </c>
      <c r="L107" s="85">
        <v>16.6759032</v>
      </c>
      <c r="M107">
        <f t="shared" si="2"/>
        <v>1.2053417564148899E-3</v>
      </c>
      <c r="N107">
        <v>47.915228999999997</v>
      </c>
      <c r="O107">
        <f t="shared" si="3"/>
        <v>3.4633342247921933E-3</v>
      </c>
      <c r="P107" s="114">
        <v>8.6954180000000003E-8</v>
      </c>
    </row>
    <row r="108" spans="1:17">
      <c r="A108" s="83"/>
      <c r="B108" s="83"/>
      <c r="D108">
        <v>39094797</v>
      </c>
      <c r="E108">
        <v>39108646</v>
      </c>
      <c r="F108">
        <v>4120</v>
      </c>
      <c r="G108">
        <v>-1.3694679999999999</v>
      </c>
      <c r="H108">
        <v>317</v>
      </c>
      <c r="I108" s="85">
        <v>3.4983520999999997E-2</v>
      </c>
      <c r="J108">
        <v>-1.529075</v>
      </c>
      <c r="K108">
        <v>-1.2500262799999999</v>
      </c>
      <c r="L108" s="85">
        <v>22.306286799999999</v>
      </c>
      <c r="M108">
        <f t="shared" si="2"/>
        <v>5.414147281553398E-3</v>
      </c>
      <c r="N108">
        <v>46.981909999999999</v>
      </c>
      <c r="O108">
        <f t="shared" si="3"/>
        <v>1.1403376213592232E-2</v>
      </c>
      <c r="P108" s="114">
        <v>8.4896839999999998E-8</v>
      </c>
    </row>
    <row r="109" spans="1:17">
      <c r="A109" s="83"/>
      <c r="B109" s="83"/>
      <c r="D109">
        <v>40343104</v>
      </c>
      <c r="E109">
        <v>40351746</v>
      </c>
      <c r="F109">
        <v>8973</v>
      </c>
      <c r="G109">
        <v>-1.5907439999999999</v>
      </c>
      <c r="H109">
        <v>84</v>
      </c>
      <c r="I109" s="85">
        <v>2.8103921E-2</v>
      </c>
      <c r="J109">
        <v>-2.0291239999999999</v>
      </c>
      <c r="K109">
        <v>-1.7934554700000001</v>
      </c>
      <c r="L109" s="85">
        <v>4.7472120000000002</v>
      </c>
      <c r="M109">
        <f t="shared" si="2"/>
        <v>5.2905516549648951E-4</v>
      </c>
      <c r="N109">
        <v>11.211297</v>
      </c>
      <c r="O109">
        <f t="shared" si="3"/>
        <v>1.2494480106987631E-3</v>
      </c>
      <c r="P109" s="114">
        <v>6.8029710000000001E-8</v>
      </c>
    </row>
    <row r="110" spans="1:17">
      <c r="A110" s="15"/>
      <c r="D110">
        <v>42689739</v>
      </c>
      <c r="E110">
        <v>42699763</v>
      </c>
      <c r="F110">
        <v>4750</v>
      </c>
      <c r="G110">
        <v>-2.4097569999999999</v>
      </c>
      <c r="H110">
        <v>242</v>
      </c>
      <c r="I110" s="85">
        <v>1.077969E-2</v>
      </c>
      <c r="J110">
        <v>-1.5479350000000001</v>
      </c>
      <c r="K110">
        <v>0.15972618</v>
      </c>
      <c r="L110" s="85">
        <v>5.2731877000000003</v>
      </c>
      <c r="M110">
        <f t="shared" si="2"/>
        <v>1.1101447789473684E-3</v>
      </c>
      <c r="N110">
        <v>33.233733999999998</v>
      </c>
      <c r="O110">
        <f t="shared" si="3"/>
        <v>6.996575578947368E-3</v>
      </c>
      <c r="P110" s="114">
        <v>9.2593709999999995E-8</v>
      </c>
    </row>
    <row r="111" spans="1:17">
      <c r="D111">
        <v>42842946</v>
      </c>
      <c r="E111">
        <v>42858545</v>
      </c>
      <c r="F111">
        <v>2975</v>
      </c>
      <c r="G111">
        <v>-2.3267479999999998</v>
      </c>
      <c r="H111">
        <v>113</v>
      </c>
      <c r="I111">
        <v>1.1275367999999999E-2</v>
      </c>
      <c r="J111">
        <v>-2.1943389999999998</v>
      </c>
      <c r="K111">
        <v>-1.27744846</v>
      </c>
      <c r="L111">
        <v>2.5707024999999999</v>
      </c>
      <c r="M111">
        <f t="shared" si="2"/>
        <v>8.6410168067226891E-4</v>
      </c>
      <c r="N111">
        <v>15.215366</v>
      </c>
      <c r="O111">
        <f t="shared" si="3"/>
        <v>5.1144087394957979E-3</v>
      </c>
      <c r="P111" s="114">
        <v>8.0080880000000002E-8</v>
      </c>
    </row>
    <row r="112" spans="1:17">
      <c r="D112">
        <v>107383411</v>
      </c>
      <c r="E112">
        <v>107395081</v>
      </c>
      <c r="F112">
        <v>5468</v>
      </c>
      <c r="G112">
        <v>-2.321088</v>
      </c>
      <c r="H112">
        <v>72</v>
      </c>
      <c r="I112">
        <v>1.0047235999999999E-2</v>
      </c>
      <c r="J112">
        <v>-2.0091199999999998</v>
      </c>
      <c r="K112">
        <v>-0.99076019999999998</v>
      </c>
      <c r="L112">
        <v>1.4409372</v>
      </c>
      <c r="M112">
        <f t="shared" si="2"/>
        <v>2.6352179956108267E-4</v>
      </c>
      <c r="N112">
        <v>9.6096830000000004</v>
      </c>
      <c r="O112">
        <f t="shared" si="3"/>
        <v>1.7574401975128018E-3</v>
      </c>
      <c r="P112" s="114">
        <v>7.9632060000000001E-8</v>
      </c>
    </row>
    <row r="113" spans="1:19">
      <c r="D113">
        <v>133133066</v>
      </c>
      <c r="E113">
        <v>133141657</v>
      </c>
      <c r="F113">
        <v>1046</v>
      </c>
      <c r="G113">
        <v>-1.785507</v>
      </c>
      <c r="H113">
        <v>132</v>
      </c>
      <c r="I113">
        <v>2.4379662E-2</v>
      </c>
      <c r="J113">
        <v>-2.2379850000000001</v>
      </c>
      <c r="K113">
        <v>-2.0082551400000002</v>
      </c>
      <c r="L113">
        <v>6.4813764000000003</v>
      </c>
      <c r="M113">
        <f t="shared" si="2"/>
        <v>6.1963445506692163E-3</v>
      </c>
      <c r="N113">
        <v>17.751255</v>
      </c>
      <c r="O113">
        <f t="shared" si="3"/>
        <v>1.697060707456979E-2</v>
      </c>
      <c r="P113" s="114">
        <v>8.1159719999999997E-8</v>
      </c>
    </row>
    <row r="114" spans="1:19">
      <c r="D114">
        <v>159049067</v>
      </c>
      <c r="E114">
        <v>159058050</v>
      </c>
      <c r="F114">
        <v>7344</v>
      </c>
      <c r="G114">
        <v>-2.5125130000000002</v>
      </c>
      <c r="H114">
        <v>48</v>
      </c>
      <c r="I114">
        <v>3.4768640000000001E-3</v>
      </c>
      <c r="J114">
        <v>-1.6031200000000001</v>
      </c>
      <c r="K114">
        <v>-0.22363450000000001</v>
      </c>
      <c r="L114">
        <v>0.30341180000000001</v>
      </c>
      <c r="M114">
        <f t="shared" si="2"/>
        <v>4.1314242919389978E-5</v>
      </c>
      <c r="N114">
        <v>6.4064550000000002</v>
      </c>
      <c r="O114">
        <f t="shared" si="3"/>
        <v>8.7233864379084969E-4</v>
      </c>
      <c r="P114" s="114">
        <v>1.5311800000000001E-7</v>
      </c>
    </row>
    <row r="115" spans="1:19" s="127" customFormat="1" ht="14.25" customHeight="1">
      <c r="A115" s="127" t="s">
        <v>2906</v>
      </c>
      <c r="D115" s="133" t="s">
        <v>2836</v>
      </c>
      <c r="E115" s="133"/>
      <c r="F115" s="132"/>
      <c r="H115" s="132"/>
      <c r="I115" s="134"/>
      <c r="M115" s="239"/>
      <c r="N115" s="131"/>
      <c r="O115" s="239"/>
      <c r="P115" s="132"/>
      <c r="Q115" s="136"/>
      <c r="S115" s="135"/>
    </row>
    <row r="116" spans="1:19" ht="16" customHeight="1">
      <c r="A116" s="15" t="s">
        <v>2818</v>
      </c>
      <c r="B116" s="83">
        <v>-2.0071599999999998</v>
      </c>
      <c r="D116" s="93" t="s">
        <v>2819</v>
      </c>
      <c r="E116" s="93"/>
      <c r="F116" t="s">
        <v>2307</v>
      </c>
      <c r="G116" s="15" t="s">
        <v>2818</v>
      </c>
      <c r="H116" s="15" t="s">
        <v>2829</v>
      </c>
      <c r="I116" s="83" t="s">
        <v>2822</v>
      </c>
      <c r="J116" s="15" t="s">
        <v>2830</v>
      </c>
      <c r="K116" s="15" t="s">
        <v>2831</v>
      </c>
      <c r="L116" s="83" t="s">
        <v>2832</v>
      </c>
      <c r="N116" s="83" t="s">
        <v>2833</v>
      </c>
      <c r="P116" s="46" t="s">
        <v>2834</v>
      </c>
      <c r="Q116" s="46" t="s">
        <v>2828</v>
      </c>
    </row>
    <row r="117" spans="1:19" ht="16" customHeight="1">
      <c r="A117" s="15" t="s">
        <v>2829</v>
      </c>
      <c r="B117" s="83">
        <v>2603</v>
      </c>
      <c r="D117">
        <v>4185730</v>
      </c>
      <c r="E117">
        <v>4194263</v>
      </c>
      <c r="F117">
        <v>6187</v>
      </c>
      <c r="G117">
        <v>-1.9686319999999999</v>
      </c>
      <c r="H117">
        <v>201</v>
      </c>
      <c r="I117">
        <v>2.0724497000000001E-2</v>
      </c>
      <c r="J117">
        <v>-2.6120969999999999</v>
      </c>
      <c r="K117">
        <v>-2.5740055900000001</v>
      </c>
      <c r="L117" s="85">
        <v>8.3988350999999994</v>
      </c>
      <c r="M117">
        <f t="shared" si="2"/>
        <v>1.3574971876515274E-3</v>
      </c>
      <c r="N117">
        <v>26.827031000000002</v>
      </c>
      <c r="O117">
        <f t="shared" si="3"/>
        <v>4.3360321642152908E-3</v>
      </c>
      <c r="P117" s="114">
        <v>9.0945779999999995E-8</v>
      </c>
    </row>
    <row r="118" spans="1:19" ht="19" customHeight="1">
      <c r="A118" s="83" t="s">
        <v>2822</v>
      </c>
      <c r="B118" s="83">
        <v>2.1032909999999998E-2</v>
      </c>
      <c r="D118">
        <v>25723034</v>
      </c>
      <c r="E118">
        <v>25734245</v>
      </c>
      <c r="F118">
        <v>9794</v>
      </c>
      <c r="G118" s="15">
        <v>-1.672488</v>
      </c>
      <c r="H118" s="86">
        <v>236</v>
      </c>
      <c r="I118" s="95">
        <v>2.7762657E-2</v>
      </c>
      <c r="J118" s="85">
        <v>-1.6505829999999999</v>
      </c>
      <c r="K118" s="120">
        <v>-1.0620845000000001</v>
      </c>
      <c r="L118" s="85">
        <v>13.1963162</v>
      </c>
      <c r="M118">
        <f t="shared" si="2"/>
        <v>1.347387808862569E-3</v>
      </c>
      <c r="N118">
        <v>34.835985000000001</v>
      </c>
      <c r="O118">
        <f t="shared" si="3"/>
        <v>3.5568700224627324E-3</v>
      </c>
      <c r="P118" s="114">
        <v>7.9681849999999997E-8</v>
      </c>
    </row>
    <row r="119" spans="1:19">
      <c r="A119" s="15" t="s">
        <v>2830</v>
      </c>
      <c r="B119" s="83">
        <v>-2.439845</v>
      </c>
      <c r="D119">
        <v>26103393</v>
      </c>
      <c r="E119">
        <v>26113254</v>
      </c>
      <c r="F119">
        <v>8710</v>
      </c>
      <c r="G119" s="15">
        <v>-1.87052</v>
      </c>
      <c r="H119" s="86">
        <v>214</v>
      </c>
      <c r="I119" s="95">
        <v>2.3081330000000001E-2</v>
      </c>
      <c r="J119" s="85">
        <v>-2.1593369999999998</v>
      </c>
      <c r="K119" s="120">
        <v>-1.81267121</v>
      </c>
      <c r="L119" s="85">
        <v>9.9542468999999993</v>
      </c>
      <c r="M119">
        <f t="shared" si="2"/>
        <v>1.1428526865671642E-3</v>
      </c>
      <c r="N119">
        <v>28.695616000000001</v>
      </c>
      <c r="O119">
        <f t="shared" si="3"/>
        <v>3.2945598163031001E-3</v>
      </c>
      <c r="P119" s="114">
        <v>6.9985260000000004E-8</v>
      </c>
    </row>
    <row r="120" spans="1:19">
      <c r="A120" s="15" t="s">
        <v>2831</v>
      </c>
      <c r="B120" s="83">
        <v>-2.4365380000000001</v>
      </c>
      <c r="D120">
        <v>26153437</v>
      </c>
      <c r="E120">
        <v>26161250</v>
      </c>
      <c r="F120">
        <v>4184</v>
      </c>
      <c r="G120" s="15">
        <v>-2.4824480000000002</v>
      </c>
      <c r="H120" s="86">
        <v>111</v>
      </c>
      <c r="I120" s="95">
        <v>7.6173059999999999E-3</v>
      </c>
      <c r="J120" s="85">
        <v>-4.0275270000000001</v>
      </c>
      <c r="K120" s="120">
        <v>-4.4125621099999996</v>
      </c>
      <c r="L120" s="85">
        <v>1.6912701999999999</v>
      </c>
      <c r="M120">
        <f t="shared" si="2"/>
        <v>4.0422327915869979E-4</v>
      </c>
      <c r="N120">
        <v>14.948430999999999</v>
      </c>
      <c r="O120">
        <f t="shared" si="3"/>
        <v>3.5727607552581259E-3</v>
      </c>
      <c r="P120" s="114">
        <v>7.2845779999999999E-8</v>
      </c>
    </row>
    <row r="121" spans="1:19">
      <c r="A121" s="83" t="s">
        <v>2832</v>
      </c>
      <c r="B121" s="83">
        <v>110.5729</v>
      </c>
      <c r="C121">
        <f>B121/B3</f>
        <v>1.016996091055415E-3</v>
      </c>
      <c r="D121">
        <v>26212797</v>
      </c>
      <c r="E121">
        <v>26220651</v>
      </c>
      <c r="F121">
        <v>6707</v>
      </c>
      <c r="G121" s="15">
        <v>-2.1886510000000001</v>
      </c>
      <c r="H121" s="86">
        <v>120</v>
      </c>
      <c r="I121" s="95">
        <v>1.4683383E-2</v>
      </c>
      <c r="J121" s="85">
        <v>-1.7458659999999999</v>
      </c>
      <c r="K121" s="120">
        <v>-0.61727809</v>
      </c>
      <c r="L121" s="85">
        <v>3.5538911999999998</v>
      </c>
      <c r="M121">
        <f t="shared" si="2"/>
        <v>5.298779185925152E-4</v>
      </c>
      <c r="N121">
        <v>18.419195999999999</v>
      </c>
      <c r="O121">
        <f t="shared" si="3"/>
        <v>2.7462644997763531E-3</v>
      </c>
      <c r="P121" s="114">
        <v>6.0426049999999997E-8</v>
      </c>
    </row>
    <row r="122" spans="1:19">
      <c r="A122" s="83" t="s">
        <v>2833</v>
      </c>
      <c r="B122" s="83">
        <v>360.90050000000002</v>
      </c>
      <c r="C122">
        <f>B122/B3</f>
        <v>3.3193883651414118E-3</v>
      </c>
      <c r="D122">
        <v>26231685</v>
      </c>
      <c r="E122">
        <v>26239237</v>
      </c>
      <c r="F122">
        <v>6754</v>
      </c>
      <c r="G122" s="15">
        <v>-2.2792810000000001</v>
      </c>
      <c r="H122" s="86">
        <v>119</v>
      </c>
      <c r="I122" s="95">
        <v>1.2473989E-2</v>
      </c>
      <c r="J122" s="85">
        <v>-3.6424810000000001</v>
      </c>
      <c r="K122" s="120">
        <v>-3.9806375699999998</v>
      </c>
      <c r="L122" s="85">
        <v>3.0074955000000001</v>
      </c>
      <c r="M122">
        <f t="shared" si="2"/>
        <v>4.4529101273319514E-4</v>
      </c>
      <c r="N122">
        <v>16.283180000000002</v>
      </c>
      <c r="O122">
        <f t="shared" si="3"/>
        <v>2.4108942848682265E-3</v>
      </c>
      <c r="P122" s="114">
        <v>5.4549179999999999E-8</v>
      </c>
    </row>
    <row r="123" spans="1:19">
      <c r="A123" s="46" t="s">
        <v>2834</v>
      </c>
      <c r="B123" s="150">
        <v>8.2984720000000002E-8</v>
      </c>
      <c r="D123">
        <v>29493892</v>
      </c>
      <c r="E123">
        <v>29505708</v>
      </c>
      <c r="F123">
        <v>2330</v>
      </c>
      <c r="G123" s="15">
        <v>-1.54837</v>
      </c>
      <c r="H123" s="86">
        <v>161</v>
      </c>
      <c r="I123" s="95">
        <v>3.0235254999999999E-2</v>
      </c>
      <c r="J123" s="85">
        <v>-2.1981860000000002</v>
      </c>
      <c r="K123" s="120">
        <v>-2.26248687</v>
      </c>
      <c r="L123" s="85">
        <v>9.7970851000000003</v>
      </c>
      <c r="M123">
        <f t="shared" si="2"/>
        <v>4.2047575536480692E-3</v>
      </c>
      <c r="N123">
        <v>21.488318</v>
      </c>
      <c r="O123">
        <f t="shared" si="3"/>
        <v>9.2224540772532192E-3</v>
      </c>
      <c r="P123" s="114">
        <v>6.6584560000000002E-8</v>
      </c>
    </row>
    <row r="124" spans="1:19">
      <c r="A124" s="46" t="s">
        <v>2828</v>
      </c>
      <c r="B124" s="83"/>
      <c r="D124">
        <v>34245126</v>
      </c>
      <c r="E124">
        <v>34257679</v>
      </c>
      <c r="F124">
        <v>1772</v>
      </c>
      <c r="G124" s="15">
        <v>-2.4302999999999999</v>
      </c>
      <c r="H124" s="86">
        <v>51</v>
      </c>
      <c r="I124" s="95">
        <v>5.9769799999999998E-3</v>
      </c>
      <c r="J124" s="85">
        <v>-3.7538070000000001</v>
      </c>
      <c r="K124" s="120">
        <v>-3.70093351</v>
      </c>
      <c r="L124" s="85">
        <v>0.57176349999999998</v>
      </c>
      <c r="M124">
        <f t="shared" si="2"/>
        <v>3.2266563205417606E-4</v>
      </c>
      <c r="N124">
        <v>6.8068590000000002</v>
      </c>
      <c r="O124">
        <f t="shared" si="3"/>
        <v>3.8413425507900678E-3</v>
      </c>
      <c r="P124" s="114">
        <v>6.7560879999999993E-8</v>
      </c>
    </row>
    <row r="125" spans="1:19">
      <c r="B125" s="83"/>
      <c r="D125">
        <v>36451822</v>
      </c>
      <c r="E125">
        <v>36460692</v>
      </c>
      <c r="F125">
        <v>13776</v>
      </c>
      <c r="G125" s="15">
        <v>-2.1384029999999998</v>
      </c>
      <c r="H125" s="86">
        <v>31</v>
      </c>
      <c r="I125" s="95">
        <v>9.8101739999999996E-3</v>
      </c>
      <c r="J125" s="85">
        <v>-1.122485</v>
      </c>
      <c r="K125" s="85">
        <v>6.7351359999999999E-2</v>
      </c>
      <c r="L125" s="85">
        <v>0.60302869999999997</v>
      </c>
      <c r="M125">
        <f t="shared" ref="M125:M152" si="4">L125/F125</f>
        <v>4.3773860336817652E-5</v>
      </c>
      <c r="N125">
        <v>4.2710059999999999</v>
      </c>
      <c r="O125">
        <f t="shared" si="3"/>
        <v>3.1003237514518002E-4</v>
      </c>
      <c r="P125" s="114">
        <v>5.6704149999999998E-8</v>
      </c>
    </row>
    <row r="126" spans="1:19">
      <c r="A126" s="83"/>
      <c r="B126" s="83"/>
      <c r="D126">
        <v>39068783</v>
      </c>
      <c r="E126">
        <v>39093690</v>
      </c>
      <c r="F126">
        <v>13835</v>
      </c>
      <c r="G126">
        <v>-1.8687180000000001</v>
      </c>
      <c r="H126">
        <v>351</v>
      </c>
      <c r="I126" s="85">
        <v>2.3583381E-2</v>
      </c>
      <c r="J126">
        <v>-2.3079209999999999</v>
      </c>
      <c r="K126">
        <v>-2.1868336899999998</v>
      </c>
      <c r="L126" s="85">
        <v>16.6759032</v>
      </c>
      <c r="M126">
        <f t="shared" si="4"/>
        <v>1.2053417564148899E-3</v>
      </c>
      <c r="N126">
        <v>47.915228999999997</v>
      </c>
      <c r="O126">
        <f t="shared" si="3"/>
        <v>3.4633342247921933E-3</v>
      </c>
      <c r="P126" s="114">
        <v>7.950225E-8</v>
      </c>
    </row>
    <row r="127" spans="1:19">
      <c r="A127" s="83"/>
      <c r="B127" s="83"/>
      <c r="D127">
        <v>39094797</v>
      </c>
      <c r="E127">
        <v>39108646</v>
      </c>
      <c r="F127">
        <v>4120</v>
      </c>
      <c r="G127">
        <v>-1.3694679999999999</v>
      </c>
      <c r="H127">
        <v>317</v>
      </c>
      <c r="I127" s="85">
        <v>3.4983520999999997E-2</v>
      </c>
      <c r="J127">
        <v>-1.529075</v>
      </c>
      <c r="K127">
        <v>-1.2500262799999999</v>
      </c>
      <c r="L127" s="85">
        <v>22.306286799999999</v>
      </c>
      <c r="M127">
        <f t="shared" si="4"/>
        <v>5.414147281553398E-3</v>
      </c>
      <c r="N127">
        <v>46.981909999999999</v>
      </c>
      <c r="O127">
        <f t="shared" si="3"/>
        <v>1.1403376213592232E-2</v>
      </c>
      <c r="P127" s="114">
        <v>7.5291119999999994E-8</v>
      </c>
    </row>
    <row r="128" spans="1:19">
      <c r="A128" s="83"/>
      <c r="B128" s="83"/>
      <c r="D128">
        <v>40343104</v>
      </c>
      <c r="E128">
        <v>40351746</v>
      </c>
      <c r="F128">
        <v>8973</v>
      </c>
      <c r="G128">
        <v>-1.5907439999999999</v>
      </c>
      <c r="H128">
        <v>84</v>
      </c>
      <c r="I128" s="85">
        <v>2.8103921E-2</v>
      </c>
      <c r="J128">
        <v>-2.0291239999999999</v>
      </c>
      <c r="K128">
        <v>-1.7934554700000001</v>
      </c>
      <c r="L128" s="85">
        <v>4.7472120000000002</v>
      </c>
      <c r="M128">
        <f t="shared" si="4"/>
        <v>5.2905516549648951E-4</v>
      </c>
      <c r="N128">
        <v>11.211297</v>
      </c>
      <c r="O128">
        <f t="shared" si="3"/>
        <v>1.2494480106987631E-3</v>
      </c>
      <c r="P128" s="114">
        <v>5.6092559999999997E-8</v>
      </c>
    </row>
    <row r="129" spans="1:19">
      <c r="A129" s="15"/>
      <c r="D129">
        <v>42689739</v>
      </c>
      <c r="E129">
        <v>42699763</v>
      </c>
      <c r="F129">
        <v>4750</v>
      </c>
      <c r="G129">
        <v>-2.4097569999999999</v>
      </c>
      <c r="H129">
        <v>242</v>
      </c>
      <c r="I129" s="85">
        <v>1.077969E-2</v>
      </c>
      <c r="J129">
        <v>-1.5479350000000001</v>
      </c>
      <c r="K129">
        <v>0.15972618</v>
      </c>
      <c r="L129" s="85">
        <v>5.2731877000000003</v>
      </c>
      <c r="M129">
        <f t="shared" si="4"/>
        <v>1.1101447789473684E-3</v>
      </c>
      <c r="N129">
        <v>33.233733999999998</v>
      </c>
      <c r="O129">
        <f t="shared" si="3"/>
        <v>6.996575578947368E-3</v>
      </c>
      <c r="P129" s="114">
        <v>8.3985039999999994E-8</v>
      </c>
    </row>
    <row r="130" spans="1:19">
      <c r="D130">
        <v>42842946</v>
      </c>
      <c r="E130">
        <v>42858545</v>
      </c>
      <c r="F130">
        <v>2975</v>
      </c>
      <c r="G130">
        <v>-2.3267479999999998</v>
      </c>
      <c r="H130">
        <v>113</v>
      </c>
      <c r="I130">
        <v>1.1275367999999999E-2</v>
      </c>
      <c r="J130">
        <v>-2.1943389999999998</v>
      </c>
      <c r="K130">
        <v>-1.27744846</v>
      </c>
      <c r="L130">
        <v>2.5707024999999999</v>
      </c>
      <c r="M130">
        <f t="shared" si="4"/>
        <v>8.6410168067226891E-4</v>
      </c>
      <c r="N130">
        <v>15.215366</v>
      </c>
      <c r="O130">
        <f t="shared" si="3"/>
        <v>5.1144087394957979E-3</v>
      </c>
      <c r="P130" s="114">
        <v>7.3332309999999997E-8</v>
      </c>
    </row>
    <row r="131" spans="1:19">
      <c r="D131">
        <v>107383411</v>
      </c>
      <c r="E131">
        <v>107395081</v>
      </c>
      <c r="F131">
        <v>5468</v>
      </c>
      <c r="G131">
        <v>-2.321088</v>
      </c>
      <c r="H131">
        <v>72</v>
      </c>
      <c r="I131">
        <v>1.0047235999999999E-2</v>
      </c>
      <c r="J131">
        <v>-2.0091199999999998</v>
      </c>
      <c r="K131">
        <v>-0.99076019999999998</v>
      </c>
      <c r="L131">
        <v>1.4409372</v>
      </c>
      <c r="M131">
        <f t="shared" si="4"/>
        <v>2.6352179956108267E-4</v>
      </c>
      <c r="N131">
        <v>9.6096830000000004</v>
      </c>
      <c r="O131">
        <f t="shared" si="3"/>
        <v>1.7574401975128018E-3</v>
      </c>
      <c r="P131" s="114">
        <v>5.9668110000000004E-8</v>
      </c>
    </row>
    <row r="132" spans="1:19">
      <c r="D132">
        <v>133133066</v>
      </c>
      <c r="E132">
        <v>133141657</v>
      </c>
      <c r="F132">
        <v>1046</v>
      </c>
      <c r="G132">
        <v>-1.785507</v>
      </c>
      <c r="H132">
        <v>132</v>
      </c>
      <c r="I132">
        <v>2.4379662E-2</v>
      </c>
      <c r="J132">
        <v>-2.2379850000000001</v>
      </c>
      <c r="K132">
        <v>-2.0082551400000002</v>
      </c>
      <c r="L132">
        <v>6.4813764000000003</v>
      </c>
      <c r="M132">
        <f t="shared" si="4"/>
        <v>6.1963445506692163E-3</v>
      </c>
      <c r="N132">
        <v>17.751255</v>
      </c>
      <c r="O132">
        <f t="shared" si="3"/>
        <v>1.697060707456979E-2</v>
      </c>
      <c r="P132" s="114">
        <v>7.1665600000000006E-8</v>
      </c>
    </row>
    <row r="133" spans="1:19">
      <c r="D133">
        <v>159049067</v>
      </c>
      <c r="E133">
        <v>159058050</v>
      </c>
      <c r="F133">
        <v>7344</v>
      </c>
      <c r="G133">
        <v>-2.5125130000000002</v>
      </c>
      <c r="H133">
        <v>48</v>
      </c>
      <c r="I133">
        <v>3.4768640000000001E-3</v>
      </c>
      <c r="J133">
        <v>-1.6031200000000001</v>
      </c>
      <c r="K133">
        <v>-0.22363450000000001</v>
      </c>
      <c r="L133">
        <v>0.30341180000000001</v>
      </c>
      <c r="M133">
        <f t="shared" si="4"/>
        <v>4.1314242919389978E-5</v>
      </c>
      <c r="N133">
        <v>6.4064550000000002</v>
      </c>
      <c r="O133">
        <f t="shared" si="3"/>
        <v>8.7233864379084969E-4</v>
      </c>
      <c r="P133" s="114">
        <v>1.5049409999999999E-7</v>
      </c>
    </row>
    <row r="134" spans="1:19" s="127" customFormat="1" ht="14.25" customHeight="1">
      <c r="A134" s="127" t="s">
        <v>2907</v>
      </c>
      <c r="D134" s="133" t="s">
        <v>2836</v>
      </c>
      <c r="E134" s="133"/>
      <c r="F134" s="132"/>
      <c r="H134" s="132"/>
      <c r="I134" s="134"/>
      <c r="M134" s="239"/>
      <c r="N134" s="131"/>
      <c r="O134" s="239"/>
      <c r="P134" s="132"/>
      <c r="Q134" s="136"/>
      <c r="S134" s="135"/>
    </row>
    <row r="135" spans="1:19" ht="16" customHeight="1">
      <c r="A135" s="15" t="s">
        <v>2818</v>
      </c>
      <c r="B135" s="83">
        <v>-1.776607</v>
      </c>
      <c r="D135" s="93" t="s">
        <v>2819</v>
      </c>
      <c r="E135" s="93"/>
      <c r="F135" t="s">
        <v>2307</v>
      </c>
      <c r="G135" s="15" t="s">
        <v>2818</v>
      </c>
      <c r="H135" s="15" t="s">
        <v>2829</v>
      </c>
      <c r="I135" s="83" t="s">
        <v>2822</v>
      </c>
      <c r="J135" s="15" t="s">
        <v>2830</v>
      </c>
      <c r="K135" s="15" t="s">
        <v>2831</v>
      </c>
      <c r="L135" s="83" t="s">
        <v>2832</v>
      </c>
      <c r="N135" s="83" t="s">
        <v>2833</v>
      </c>
      <c r="P135" s="46" t="s">
        <v>2834</v>
      </c>
      <c r="Q135" s="46" t="s">
        <v>2828</v>
      </c>
    </row>
    <row r="136" spans="1:19" ht="16" customHeight="1">
      <c r="A136" s="15" t="s">
        <v>2829</v>
      </c>
      <c r="B136" s="83">
        <v>2315</v>
      </c>
      <c r="D136">
        <v>4185730</v>
      </c>
      <c r="E136">
        <v>4194263</v>
      </c>
      <c r="F136">
        <v>6187</v>
      </c>
      <c r="G136">
        <v>-1.6898776</v>
      </c>
      <c r="H136">
        <v>180</v>
      </c>
      <c r="I136">
        <v>2.8468576999999998E-2</v>
      </c>
      <c r="J136">
        <v>-1.2764281</v>
      </c>
      <c r="K136">
        <v>-0.32241059</v>
      </c>
      <c r="L136">
        <v>10.3076767</v>
      </c>
      <c r="M136">
        <f t="shared" si="4"/>
        <v>1.6660217714562792E-3</v>
      </c>
      <c r="N136">
        <v>24.806418000000001</v>
      </c>
      <c r="O136">
        <f t="shared" si="3"/>
        <v>4.0094420559237112E-3</v>
      </c>
      <c r="P136" s="114">
        <v>1.002361E-7</v>
      </c>
    </row>
    <row r="137" spans="1:19" ht="19" customHeight="1">
      <c r="A137" s="83" t="s">
        <v>2822</v>
      </c>
      <c r="B137" s="83">
        <v>2.757306E-2</v>
      </c>
      <c r="D137">
        <v>25723034</v>
      </c>
      <c r="E137">
        <v>25734245</v>
      </c>
      <c r="F137">
        <v>9794</v>
      </c>
      <c r="G137" s="15">
        <v>-1.4429386</v>
      </c>
      <c r="H137" s="86">
        <v>208</v>
      </c>
      <c r="I137" s="95">
        <v>3.4446938000000003E-2</v>
      </c>
      <c r="J137" s="85">
        <v>-1.3788421</v>
      </c>
      <c r="K137" s="120">
        <v>-0.83104250000000002</v>
      </c>
      <c r="L137">
        <v>14.421605899999999</v>
      </c>
      <c r="M137">
        <f t="shared" si="4"/>
        <v>1.4724939656932815E-3</v>
      </c>
      <c r="N137">
        <v>31.146697</v>
      </c>
      <c r="O137">
        <f t="shared" si="3"/>
        <v>3.180181437614866E-3</v>
      </c>
      <c r="P137" s="114">
        <v>7.9504539999999995E-8</v>
      </c>
    </row>
    <row r="138" spans="1:19">
      <c r="A138" s="15" t="s">
        <v>2830</v>
      </c>
      <c r="B138" s="83">
        <v>-1.536578</v>
      </c>
      <c r="D138">
        <v>26103393</v>
      </c>
      <c r="E138">
        <v>26113254</v>
      </c>
      <c r="F138">
        <v>8710</v>
      </c>
      <c r="G138" s="15">
        <v>-1.7323795</v>
      </c>
      <c r="H138" s="86">
        <v>194</v>
      </c>
      <c r="I138" s="95">
        <v>2.7542425999999998E-2</v>
      </c>
      <c r="J138" s="85">
        <v>-1.3744662999999999</v>
      </c>
      <c r="K138" s="120">
        <v>-0.45198395000000002</v>
      </c>
      <c r="L138">
        <v>10.7545778</v>
      </c>
      <c r="M138">
        <f t="shared" si="4"/>
        <v>1.2347391274397245E-3</v>
      </c>
      <c r="N138">
        <v>26.873667999999999</v>
      </c>
      <c r="O138">
        <f t="shared" si="3"/>
        <v>3.0853809414466129E-3</v>
      </c>
      <c r="P138" s="114">
        <v>7.7134520000000001E-8</v>
      </c>
    </row>
    <row r="139" spans="1:19">
      <c r="A139" s="15" t="s">
        <v>2831</v>
      </c>
      <c r="B139" s="83">
        <v>-0.67564049999999998</v>
      </c>
      <c r="D139">
        <v>26153437</v>
      </c>
      <c r="E139">
        <v>26161250</v>
      </c>
      <c r="F139">
        <v>4184</v>
      </c>
      <c r="G139" s="15">
        <v>-2.4643263000000002</v>
      </c>
      <c r="H139" s="86">
        <v>95</v>
      </c>
      <c r="I139" s="95">
        <v>8.5142280000000004E-3</v>
      </c>
      <c r="J139" s="85">
        <v>-2.7331827</v>
      </c>
      <c r="K139" s="120">
        <v>-2.0885839499999999</v>
      </c>
      <c r="L139">
        <v>1.6330488999999999</v>
      </c>
      <c r="M139">
        <f t="shared" si="4"/>
        <v>3.9030805449330783E-4</v>
      </c>
      <c r="N139">
        <v>13.092276</v>
      </c>
      <c r="O139">
        <f t="shared" si="3"/>
        <v>3.1291290630975142E-3</v>
      </c>
      <c r="P139" s="114">
        <v>7.8228230000000005E-8</v>
      </c>
    </row>
    <row r="140" spans="1:19">
      <c r="A140" s="83" t="s">
        <v>2832</v>
      </c>
      <c r="B140" s="83">
        <v>128.62190000000001</v>
      </c>
      <c r="C140">
        <f>B140/B3</f>
        <v>1.183002069441251E-3</v>
      </c>
      <c r="D140">
        <v>26212797</v>
      </c>
      <c r="E140">
        <v>26220651</v>
      </c>
      <c r="F140">
        <v>6707</v>
      </c>
      <c r="G140" s="15">
        <v>-1.7323529</v>
      </c>
      <c r="H140" s="86">
        <v>111</v>
      </c>
      <c r="I140" s="95">
        <v>2.6654322000000001E-2</v>
      </c>
      <c r="J140" s="85">
        <v>-1.2960662000000001</v>
      </c>
      <c r="K140" s="120">
        <v>-0.35734495999999999</v>
      </c>
      <c r="L140">
        <v>5.9613351000000003</v>
      </c>
      <c r="M140">
        <f t="shared" si="4"/>
        <v>8.8882288653645454E-4</v>
      </c>
      <c r="N140">
        <v>16.951626000000001</v>
      </c>
      <c r="O140">
        <f t="shared" si="3"/>
        <v>2.5274528104964962E-3</v>
      </c>
      <c r="P140" s="114">
        <v>6.3186320000000004E-8</v>
      </c>
    </row>
    <row r="141" spans="1:19">
      <c r="A141" s="83" t="s">
        <v>2833</v>
      </c>
      <c r="B141" s="83">
        <v>328.8263</v>
      </c>
      <c r="C141">
        <f>B141/B3</f>
        <v>3.0243853759484938E-3</v>
      </c>
      <c r="D141">
        <v>26231685</v>
      </c>
      <c r="E141">
        <v>26239237</v>
      </c>
      <c r="F141">
        <v>6754</v>
      </c>
      <c r="G141" s="15">
        <v>-1.7904074000000001</v>
      </c>
      <c r="H141" s="86">
        <v>91</v>
      </c>
      <c r="I141" s="95">
        <v>2.480684E-2</v>
      </c>
      <c r="J141" s="85">
        <v>-1.7327645</v>
      </c>
      <c r="K141" s="120">
        <v>-1.07627023</v>
      </c>
      <c r="L141">
        <v>4.5482902000000003</v>
      </c>
      <c r="M141">
        <f t="shared" si="4"/>
        <v>6.7342170565590762E-4</v>
      </c>
      <c r="N141">
        <v>12.954606</v>
      </c>
      <c r="O141">
        <f t="shared" si="3"/>
        <v>1.9180642582173526E-3</v>
      </c>
      <c r="P141" s="114">
        <v>4.795161E-8</v>
      </c>
    </row>
    <row r="142" spans="1:19">
      <c r="A142" s="46" t="s">
        <v>2834</v>
      </c>
      <c r="B142" s="150">
        <v>7.5609619999999998E-8</v>
      </c>
      <c r="D142">
        <v>29493892</v>
      </c>
      <c r="E142">
        <v>29505708</v>
      </c>
      <c r="F142">
        <v>2330</v>
      </c>
      <c r="G142" s="15">
        <v>-1.4227136</v>
      </c>
      <c r="H142" s="86">
        <v>138</v>
      </c>
      <c r="I142" s="95">
        <v>3.4465232999999998E-2</v>
      </c>
      <c r="J142" s="85">
        <v>-1.7881829</v>
      </c>
      <c r="K142" s="120">
        <v>-1.61292222</v>
      </c>
      <c r="L142">
        <v>9.5735027000000006</v>
      </c>
      <c r="M142">
        <f t="shared" si="4"/>
        <v>4.1087994420600862E-3</v>
      </c>
      <c r="N142">
        <v>19.018253999999999</v>
      </c>
      <c r="O142">
        <f t="shared" si="3"/>
        <v>8.1623407725321881E-3</v>
      </c>
      <c r="P142" s="114">
        <v>6.4740790000000003E-8</v>
      </c>
    </row>
    <row r="143" spans="1:19">
      <c r="A143" s="46" t="s">
        <v>2828</v>
      </c>
      <c r="B143" s="83"/>
      <c r="D143">
        <v>34245126</v>
      </c>
      <c r="E143">
        <v>34257679</v>
      </c>
      <c r="F143">
        <v>1772</v>
      </c>
      <c r="G143" s="15">
        <v>-2.170798</v>
      </c>
      <c r="H143" s="86">
        <v>42</v>
      </c>
      <c r="I143" s="95">
        <v>1.2221654E-2</v>
      </c>
      <c r="J143" s="85">
        <v>-1.2850801000000001</v>
      </c>
      <c r="K143" s="120">
        <v>-8.4254460000000003E-2</v>
      </c>
      <c r="L143">
        <v>1.0270155999999999</v>
      </c>
      <c r="M143">
        <f t="shared" si="4"/>
        <v>5.7957990970654619E-4</v>
      </c>
      <c r="N143">
        <v>5.7881640000000001</v>
      </c>
      <c r="O143">
        <f t="shared" si="3"/>
        <v>3.2664582392776522E-3</v>
      </c>
      <c r="P143" s="114">
        <v>6.2104769999999999E-8</v>
      </c>
    </row>
    <row r="144" spans="1:19">
      <c r="B144" s="83"/>
      <c r="D144">
        <v>36451822</v>
      </c>
      <c r="E144">
        <v>36460692</v>
      </c>
      <c r="F144">
        <v>13776</v>
      </c>
      <c r="G144" s="15">
        <v>-2.0747053000000002</v>
      </c>
      <c r="H144" s="86">
        <v>26</v>
      </c>
      <c r="I144" s="95">
        <v>1.1290447E-2</v>
      </c>
      <c r="J144" s="85">
        <v>-0.51787369999999999</v>
      </c>
      <c r="K144" s="85">
        <v>0.83535415999999996</v>
      </c>
      <c r="L144">
        <v>0.58352769999999998</v>
      </c>
      <c r="M144">
        <f t="shared" si="4"/>
        <v>4.2358282520325199E-5</v>
      </c>
      <c r="N144">
        <v>3.5831490000000001</v>
      </c>
      <c r="O144">
        <f t="shared" si="3"/>
        <v>2.601008275261324E-4</v>
      </c>
      <c r="P144" s="114">
        <v>5.0552330000000001E-8</v>
      </c>
    </row>
    <row r="145" spans="1:1024">
      <c r="A145" s="83"/>
      <c r="B145" s="83"/>
      <c r="D145">
        <v>39068783</v>
      </c>
      <c r="E145">
        <v>39093690</v>
      </c>
      <c r="F145">
        <v>13835</v>
      </c>
      <c r="G145">
        <v>-1.7242223999999999</v>
      </c>
      <c r="H145">
        <v>324</v>
      </c>
      <c r="I145" s="85">
        <v>2.8196410000000002E-2</v>
      </c>
      <c r="J145">
        <v>-1.4014943</v>
      </c>
      <c r="K145">
        <v>-0.48869848999999999</v>
      </c>
      <c r="L145">
        <v>18.391473900000001</v>
      </c>
      <c r="M145">
        <f t="shared" si="4"/>
        <v>1.3293439754246477E-3</v>
      </c>
      <c r="N145">
        <v>45.340859000000002</v>
      </c>
      <c r="O145">
        <f t="shared" si="3"/>
        <v>3.2772576075171668E-3</v>
      </c>
      <c r="P145" s="114">
        <v>8.2282339999999998E-8</v>
      </c>
    </row>
    <row r="146" spans="1:1024">
      <c r="A146" s="83"/>
      <c r="B146" s="83"/>
      <c r="D146">
        <v>39094797</v>
      </c>
      <c r="E146">
        <v>39108646</v>
      </c>
      <c r="F146">
        <v>4120</v>
      </c>
      <c r="G146">
        <v>-0.9890911</v>
      </c>
      <c r="H146">
        <v>296</v>
      </c>
      <c r="I146" s="85">
        <v>4.5413377999999997E-2</v>
      </c>
      <c r="J146">
        <v>-1.1098622</v>
      </c>
      <c r="K146">
        <v>-0.90782921999999999</v>
      </c>
      <c r="L146">
        <v>27.0110183</v>
      </c>
      <c r="M146">
        <f t="shared" si="4"/>
        <v>6.5560724029126213E-3</v>
      </c>
      <c r="N146">
        <v>43.825724999999998</v>
      </c>
      <c r="O146">
        <f t="shared" si="3"/>
        <v>1.0637311893203882E-2</v>
      </c>
      <c r="P146" s="114">
        <v>7.9193579999999999E-8</v>
      </c>
    </row>
    <row r="147" spans="1:1024">
      <c r="A147" s="83"/>
      <c r="B147" s="83"/>
      <c r="D147">
        <v>40343104</v>
      </c>
      <c r="E147">
        <v>40351746</v>
      </c>
      <c r="F147">
        <v>8973</v>
      </c>
      <c r="G147">
        <v>-1.5518464999999999</v>
      </c>
      <c r="H147">
        <v>75</v>
      </c>
      <c r="I147" s="85">
        <v>3.0205903999999999E-2</v>
      </c>
      <c r="J147">
        <v>-1.3809152</v>
      </c>
      <c r="K147">
        <v>-0.73320942</v>
      </c>
      <c r="L147">
        <v>4.5564520999999996</v>
      </c>
      <c r="M147">
        <f t="shared" si="4"/>
        <v>5.0779584308480999E-4</v>
      </c>
      <c r="N147">
        <v>10.336008</v>
      </c>
      <c r="O147">
        <f t="shared" si="3"/>
        <v>1.1519010364426613E-3</v>
      </c>
      <c r="P147" s="114">
        <v>6.2718489999999997E-8</v>
      </c>
    </row>
    <row r="148" spans="1:1024">
      <c r="A148" s="15"/>
      <c r="D148">
        <v>42689739</v>
      </c>
      <c r="E148">
        <v>42699763</v>
      </c>
      <c r="F148">
        <v>4750</v>
      </c>
      <c r="G148">
        <v>-2.3827153999999999</v>
      </c>
      <c r="H148">
        <v>238</v>
      </c>
      <c r="I148" s="85">
        <v>1.2417886E-2</v>
      </c>
      <c r="J148">
        <v>-1.1850541000000001</v>
      </c>
      <c r="K148">
        <v>0.80255350999999997</v>
      </c>
      <c r="L148">
        <v>5.9735693000000003</v>
      </c>
      <c r="M148">
        <f t="shared" si="4"/>
        <v>1.2575935368421053E-3</v>
      </c>
      <c r="N148">
        <v>34.040348999999999</v>
      </c>
      <c r="O148">
        <f t="shared" si="3"/>
        <v>7.1663892631578944E-3</v>
      </c>
      <c r="P148" s="114">
        <v>9.4841050000000005E-8</v>
      </c>
    </row>
    <row r="149" spans="1:1024">
      <c r="D149">
        <v>42842946</v>
      </c>
      <c r="E149">
        <v>42858545</v>
      </c>
      <c r="F149">
        <v>2975</v>
      </c>
      <c r="G149">
        <v>-2.1920746000000002</v>
      </c>
      <c r="H149">
        <v>100</v>
      </c>
      <c r="I149">
        <v>1.5283821E-2</v>
      </c>
      <c r="J149">
        <v>-1.5306963</v>
      </c>
      <c r="K149">
        <v>-0.27515228000000003</v>
      </c>
      <c r="L149">
        <v>3.0823315</v>
      </c>
      <c r="M149">
        <f t="shared" si="4"/>
        <v>1.0360778151260505E-3</v>
      </c>
      <c r="N149">
        <v>13.919205</v>
      </c>
      <c r="O149">
        <f t="shared" si="3"/>
        <v>4.6787243697478994E-3</v>
      </c>
      <c r="P149" s="114">
        <v>7.3258970000000005E-8</v>
      </c>
    </row>
    <row r="150" spans="1:1024">
      <c r="D150">
        <v>107383411</v>
      </c>
      <c r="E150">
        <v>107395081</v>
      </c>
      <c r="F150">
        <v>5468</v>
      </c>
      <c r="G150">
        <v>-1.9858902</v>
      </c>
      <c r="H150">
        <v>50</v>
      </c>
      <c r="I150">
        <v>1.7909417E-2</v>
      </c>
      <c r="J150">
        <v>-0.72455250000000004</v>
      </c>
      <c r="K150">
        <v>0.67547175999999998</v>
      </c>
      <c r="L150">
        <v>1.7965203000000001</v>
      </c>
      <c r="M150">
        <f t="shared" si="4"/>
        <v>3.2855162765179225E-4</v>
      </c>
      <c r="N150">
        <v>6.8906720000000004</v>
      </c>
      <c r="O150">
        <f t="shared" si="3"/>
        <v>1.2601814191660571E-3</v>
      </c>
      <c r="P150" s="114">
        <v>5.6746709999999999E-8</v>
      </c>
    </row>
    <row r="151" spans="1:1024">
      <c r="D151">
        <v>133133066</v>
      </c>
      <c r="E151">
        <v>133141657</v>
      </c>
      <c r="F151">
        <v>1046</v>
      </c>
      <c r="G151">
        <v>-1.2758054999999999</v>
      </c>
      <c r="H151">
        <v>104</v>
      </c>
      <c r="I151">
        <v>3.7659302999999998E-2</v>
      </c>
      <c r="J151">
        <v>-1.2584078000000001</v>
      </c>
      <c r="K151">
        <v>-0.80730961000000001</v>
      </c>
      <c r="L151">
        <v>7.8688631999999998</v>
      </c>
      <c r="M151">
        <f t="shared" si="4"/>
        <v>7.5228137667304011E-3</v>
      </c>
      <c r="N151">
        <v>14.332597</v>
      </c>
      <c r="O151">
        <f t="shared" si="3"/>
        <v>1.3702291586998087E-2</v>
      </c>
      <c r="P151" s="114">
        <v>6.5529430000000002E-8</v>
      </c>
    </row>
    <row r="152" spans="1:1024">
      <c r="D152">
        <v>159049067</v>
      </c>
      <c r="E152">
        <v>159058050</v>
      </c>
      <c r="F152">
        <v>7344</v>
      </c>
      <c r="G152">
        <v>-2.1407432000000002</v>
      </c>
      <c r="H152">
        <v>43</v>
      </c>
      <c r="I152">
        <v>1.3142588E-2</v>
      </c>
      <c r="J152">
        <v>-0.47443560000000001</v>
      </c>
      <c r="K152">
        <v>1.1472099899999999</v>
      </c>
      <c r="L152">
        <v>1.1311367999999999</v>
      </c>
      <c r="M152">
        <f t="shared" si="4"/>
        <v>1.5402189542483658E-4</v>
      </c>
      <c r="N152">
        <v>5.9259779999999997</v>
      </c>
      <c r="O152">
        <f t="shared" si="3"/>
        <v>8.0691421568627444E-4</v>
      </c>
      <c r="P152" s="114">
        <v>1.4163430000000001E-7</v>
      </c>
    </row>
    <row r="153" spans="1:1024" s="81" customFormat="1" ht="15">
      <c r="A153" s="99" t="s">
        <v>2841</v>
      </c>
      <c r="H153" s="101" t="s">
        <v>4</v>
      </c>
      <c r="I153" s="101"/>
      <c r="J153" s="101"/>
      <c r="K153" s="101"/>
      <c r="L153" s="100"/>
      <c r="M153" s="101" t="s">
        <v>9</v>
      </c>
      <c r="N153" s="101"/>
      <c r="O153" s="101"/>
      <c r="P153" s="100"/>
      <c r="Q153" s="101"/>
      <c r="R153" s="101" t="s">
        <v>15</v>
      </c>
      <c r="S153" s="101"/>
      <c r="T153" s="101"/>
      <c r="U153" s="101"/>
      <c r="V153" s="101"/>
      <c r="W153" s="101" t="s">
        <v>12</v>
      </c>
      <c r="X153" s="100"/>
      <c r="AB153" s="101" t="s">
        <v>1010</v>
      </c>
      <c r="AMJ153" s="100"/>
    </row>
    <row r="154" spans="1:1024" s="102" customFormat="1">
      <c r="A154" s="102" t="s">
        <v>2314</v>
      </c>
      <c r="C154" s="102" t="s">
        <v>2842</v>
      </c>
      <c r="D154" s="102" t="s">
        <v>2843</v>
      </c>
      <c r="E154" s="102" t="s">
        <v>2309</v>
      </c>
      <c r="G154" s="102" t="s">
        <v>2845</v>
      </c>
      <c r="H154" s="102" t="s">
        <v>2842</v>
      </c>
      <c r="I154" s="102" t="s">
        <v>2843</v>
      </c>
      <c r="J154" s="102" t="s">
        <v>2309</v>
      </c>
      <c r="L154" s="102" t="s">
        <v>2845</v>
      </c>
      <c r="M154" s="102" t="s">
        <v>2842</v>
      </c>
      <c r="N154" s="102" t="s">
        <v>2843</v>
      </c>
      <c r="O154" s="102" t="s">
        <v>2309</v>
      </c>
      <c r="Q154" s="102" t="s">
        <v>2845</v>
      </c>
      <c r="R154" s="102" t="s">
        <v>2842</v>
      </c>
      <c r="S154" s="102" t="s">
        <v>2843</v>
      </c>
      <c r="T154" s="102" t="s">
        <v>2309</v>
      </c>
      <c r="V154" s="102" t="s">
        <v>2845</v>
      </c>
      <c r="W154" s="102" t="s">
        <v>2842</v>
      </c>
      <c r="X154" s="102" t="s">
        <v>2843</v>
      </c>
      <c r="Y154" s="102" t="s">
        <v>2309</v>
      </c>
      <c r="AA154" s="102" t="s">
        <v>2845</v>
      </c>
      <c r="AB154" s="102" t="s">
        <v>2842</v>
      </c>
      <c r="AC154" s="102" t="s">
        <v>2843</v>
      </c>
      <c r="AD154" s="102" t="s">
        <v>2309</v>
      </c>
      <c r="AF154" s="102" t="s">
        <v>2845</v>
      </c>
    </row>
    <row r="155" spans="1:1024">
      <c r="A155">
        <v>4185730</v>
      </c>
      <c r="B155">
        <v>4194263</v>
      </c>
      <c r="C155" s="230">
        <v>10.683437700000001</v>
      </c>
      <c r="D155" s="230">
        <v>0.93619660000000005</v>
      </c>
      <c r="E155">
        <v>10.683437700000001</v>
      </c>
      <c r="F155">
        <f>E155/F136</f>
        <v>1.7267557297559401E-3</v>
      </c>
      <c r="G155">
        <v>1.7131E-3</v>
      </c>
      <c r="H155">
        <v>11.666230799999999</v>
      </c>
      <c r="I155">
        <v>0.96524209999999999</v>
      </c>
      <c r="J155">
        <v>11.666231</v>
      </c>
      <c r="K155">
        <f>J155/F136</f>
        <v>1.885603846775497E-3</v>
      </c>
      <c r="L155">
        <v>1.8309999999999999E-3</v>
      </c>
      <c r="M155">
        <v>11.057173300000001</v>
      </c>
      <c r="N155">
        <v>0.89408209999999999</v>
      </c>
      <c r="O155">
        <v>11.057173300000001</v>
      </c>
      <c r="P155">
        <f>O155/F136</f>
        <v>1.7871623242282206E-3</v>
      </c>
      <c r="Q155">
        <v>1.6867E-3</v>
      </c>
      <c r="R155">
        <v>8.3988350999999994</v>
      </c>
      <c r="S155">
        <v>0.88022138999999999</v>
      </c>
      <c r="T155">
        <v>8.3988350999999994</v>
      </c>
      <c r="U155">
        <f>T155/F136</f>
        <v>1.3574971876515274E-3</v>
      </c>
      <c r="V155">
        <v>1.2921E-3</v>
      </c>
      <c r="W155">
        <v>8.3988350999999994</v>
      </c>
      <c r="X155">
        <v>0.88022138999999999</v>
      </c>
      <c r="Y155">
        <v>8.3988350999999994</v>
      </c>
      <c r="Z155">
        <f>Y155/F136</f>
        <v>1.3574971876515274E-3</v>
      </c>
      <c r="AA155">
        <v>1.6898E-3</v>
      </c>
      <c r="AB155">
        <v>10.3076767</v>
      </c>
      <c r="AC155">
        <v>0.90030969999999999</v>
      </c>
      <c r="AD155">
        <v>10.3076767</v>
      </c>
      <c r="AE155">
        <f>AD155/F136</f>
        <v>1.6660217714562792E-3</v>
      </c>
      <c r="AF155">
        <v>1.5843999999999999E-3</v>
      </c>
    </row>
    <row r="156" spans="1:1024">
      <c r="A156">
        <v>25723034</v>
      </c>
      <c r="B156">
        <v>25734245</v>
      </c>
      <c r="C156" s="230">
        <v>14.8105425</v>
      </c>
      <c r="D156" s="230">
        <v>0.89355649999999998</v>
      </c>
      <c r="E156">
        <v>14.9236763</v>
      </c>
      <c r="F156">
        <f t="shared" ref="F156:F171" si="5">E156/F137</f>
        <v>1.5237570247090056E-3</v>
      </c>
      <c r="G156">
        <v>1.4943000000000001E-3</v>
      </c>
      <c r="H156">
        <v>10.5088267</v>
      </c>
      <c r="I156">
        <v>0.95853739999999998</v>
      </c>
      <c r="J156">
        <v>10.952256999999999</v>
      </c>
      <c r="K156">
        <f t="shared" ref="K156:K171" si="6">J156/F137</f>
        <v>1.1182618950377782E-3</v>
      </c>
      <c r="L156">
        <v>1.0074000000000001E-3</v>
      </c>
      <c r="M156">
        <v>15.798849199999999</v>
      </c>
      <c r="N156">
        <v>0.87031639999999999</v>
      </c>
      <c r="O156">
        <v>16.6117615</v>
      </c>
      <c r="P156">
        <f t="shared" ref="P156:P171" si="7">O156/F137</f>
        <v>1.6961161425362466E-3</v>
      </c>
      <c r="Q156">
        <v>1.5326000000000001E-3</v>
      </c>
      <c r="R156">
        <v>13.1963162</v>
      </c>
      <c r="S156">
        <v>0.71399805000000005</v>
      </c>
      <c r="T156">
        <v>13.713781300000001</v>
      </c>
      <c r="U156">
        <f t="shared" ref="U156:U171" si="8">T156/F137</f>
        <v>1.4002227179906067E-3</v>
      </c>
      <c r="V156">
        <v>1.2945999999999999E-3</v>
      </c>
      <c r="W156">
        <v>13.1963162</v>
      </c>
      <c r="X156">
        <v>0.71399805000000005</v>
      </c>
      <c r="Y156">
        <v>13.713781300000001</v>
      </c>
      <c r="Z156">
        <f t="shared" ref="Z156:Z171" si="9">Y156/F137</f>
        <v>1.4002227179906067E-3</v>
      </c>
      <c r="AA156">
        <v>1.3810999999999999E-3</v>
      </c>
      <c r="AB156">
        <v>14.421605899999999</v>
      </c>
      <c r="AC156">
        <v>0.85287760000000001</v>
      </c>
      <c r="AD156">
        <v>15.0655226</v>
      </c>
      <c r="AE156">
        <f t="shared" ref="AE156:AE171" si="10">AD156/F137</f>
        <v>1.5382400040841332E-3</v>
      </c>
      <c r="AF156">
        <v>1.4109000000000001E-3</v>
      </c>
    </row>
    <row r="157" spans="1:1024">
      <c r="A157">
        <v>26103393</v>
      </c>
      <c r="B157">
        <v>26113254</v>
      </c>
      <c r="C157" s="230">
        <v>11.234080199999999</v>
      </c>
      <c r="D157" s="230">
        <v>0.91003029999999996</v>
      </c>
      <c r="E157">
        <v>11.329270899999999</v>
      </c>
      <c r="F157">
        <f t="shared" si="5"/>
        <v>1.3007199655568312E-3</v>
      </c>
      <c r="G157">
        <v>1.2803000000000001E-3</v>
      </c>
      <c r="H157">
        <v>11.435072399999999</v>
      </c>
      <c r="I157">
        <v>0.95520300000000002</v>
      </c>
      <c r="J157">
        <v>11.435072</v>
      </c>
      <c r="K157">
        <f t="shared" si="6"/>
        <v>1.3128670493685419E-3</v>
      </c>
      <c r="L157">
        <v>1.2749E-3</v>
      </c>
      <c r="M157">
        <v>11.4726093</v>
      </c>
      <c r="N157">
        <v>0.87451100000000004</v>
      </c>
      <c r="O157">
        <v>11.4726093</v>
      </c>
      <c r="P157">
        <f t="shared" si="7"/>
        <v>1.3171767278989668E-3</v>
      </c>
      <c r="Q157">
        <v>1.2467999999999999E-3</v>
      </c>
      <c r="R157">
        <v>9.9542468999999993</v>
      </c>
      <c r="S157">
        <v>0.74974779999999996</v>
      </c>
      <c r="T157">
        <v>10.384166</v>
      </c>
      <c r="U157">
        <f t="shared" si="8"/>
        <v>1.1922119402985076E-3</v>
      </c>
      <c r="V157">
        <v>1.098E-3</v>
      </c>
      <c r="W157">
        <v>9.9542468999999993</v>
      </c>
      <c r="X157">
        <v>0.74974779999999996</v>
      </c>
      <c r="Y157">
        <v>10.384166</v>
      </c>
      <c r="Z157">
        <f t="shared" si="9"/>
        <v>1.1922119402985076E-3</v>
      </c>
      <c r="AA157">
        <v>1.2310999999999999E-3</v>
      </c>
      <c r="AB157">
        <v>10.7545778</v>
      </c>
      <c r="AC157">
        <v>0.85293129999999995</v>
      </c>
      <c r="AD157">
        <v>11.3006479</v>
      </c>
      <c r="AE157">
        <f t="shared" si="10"/>
        <v>1.2974337428243398E-3</v>
      </c>
      <c r="AF157">
        <v>1.1460000000000001E-3</v>
      </c>
    </row>
    <row r="158" spans="1:1024">
      <c r="A158">
        <v>26153437</v>
      </c>
      <c r="B158">
        <v>26161250</v>
      </c>
      <c r="C158" s="230">
        <v>1.6224879999999999</v>
      </c>
      <c r="D158" s="230">
        <v>0.80640730000000005</v>
      </c>
      <c r="E158">
        <v>1.6726840000000001</v>
      </c>
      <c r="F158">
        <f t="shared" si="5"/>
        <v>3.9978107074569791E-4</v>
      </c>
      <c r="G158">
        <v>3.7639999999999999E-4</v>
      </c>
      <c r="H158">
        <v>1.7552403999999999</v>
      </c>
      <c r="I158">
        <v>0.68772750000000005</v>
      </c>
      <c r="J158">
        <v>1.9507859999999999</v>
      </c>
      <c r="K158">
        <f t="shared" si="6"/>
        <v>4.6624904397705541E-4</v>
      </c>
      <c r="L158">
        <v>3.7429999999999999E-4</v>
      </c>
      <c r="M158">
        <v>1.7362502</v>
      </c>
      <c r="N158">
        <v>0.76846930000000002</v>
      </c>
      <c r="O158">
        <v>1.7362502</v>
      </c>
      <c r="P158">
        <f t="shared" si="7"/>
        <v>4.1497375717017206E-4</v>
      </c>
      <c r="Q158">
        <v>3.3189999999999999E-4</v>
      </c>
      <c r="R158">
        <v>1.6912701999999999</v>
      </c>
      <c r="S158">
        <v>0.70881212000000005</v>
      </c>
      <c r="T158">
        <v>1.9172794</v>
      </c>
      <c r="U158">
        <f t="shared" si="8"/>
        <v>4.5824077437858508E-4</v>
      </c>
      <c r="V158">
        <v>3.5169999999999998E-4</v>
      </c>
      <c r="W158">
        <v>1.6912701999999999</v>
      </c>
      <c r="X158">
        <v>0.70881212000000005</v>
      </c>
      <c r="Y158">
        <v>1.9172794</v>
      </c>
      <c r="Z158">
        <f t="shared" si="9"/>
        <v>4.5824077437858508E-4</v>
      </c>
      <c r="AA158">
        <v>3.2899999999999997E-4</v>
      </c>
      <c r="AB158">
        <v>1.6330488999999999</v>
      </c>
      <c r="AC158">
        <v>0.77717199999999997</v>
      </c>
      <c r="AD158">
        <v>1.6330488999999999</v>
      </c>
      <c r="AE158">
        <f t="shared" si="10"/>
        <v>3.9030805449330783E-4</v>
      </c>
      <c r="AF158">
        <v>3.2249999999999998E-4</v>
      </c>
    </row>
    <row r="159" spans="1:1024">
      <c r="A159">
        <v>26212797</v>
      </c>
      <c r="B159">
        <v>26220651</v>
      </c>
      <c r="C159" s="230">
        <v>5.2101940000000004</v>
      </c>
      <c r="D159" s="230">
        <v>0.78060130000000005</v>
      </c>
      <c r="E159">
        <v>5.2660052999999998</v>
      </c>
      <c r="F159">
        <f t="shared" si="5"/>
        <v>7.8515063366631872E-4</v>
      </c>
      <c r="G159">
        <v>7.6940000000000005E-4</v>
      </c>
      <c r="H159">
        <v>6.1742572999999998</v>
      </c>
      <c r="I159">
        <v>0.76843720000000004</v>
      </c>
      <c r="J159">
        <v>6.3974950000000002</v>
      </c>
      <c r="K159">
        <f t="shared" si="6"/>
        <v>9.5385343670791717E-4</v>
      </c>
      <c r="L159">
        <v>8.8849999999999997E-4</v>
      </c>
      <c r="M159">
        <v>4.8820255000000001</v>
      </c>
      <c r="N159">
        <v>0.81219730000000001</v>
      </c>
      <c r="O159">
        <v>5.3014659000000002</v>
      </c>
      <c r="P159">
        <f t="shared" si="7"/>
        <v>7.9043773669300733E-4</v>
      </c>
      <c r="Q159">
        <v>6.6779999999999997E-4</v>
      </c>
      <c r="R159">
        <v>3.5538911999999998</v>
      </c>
      <c r="S159">
        <v>0.54002932000000003</v>
      </c>
      <c r="T159">
        <v>3.8091140000000001</v>
      </c>
      <c r="U159">
        <f t="shared" si="8"/>
        <v>5.6793111674370068E-4</v>
      </c>
      <c r="V159">
        <v>4.9280000000000005E-4</v>
      </c>
      <c r="W159">
        <v>3.5538911999999998</v>
      </c>
      <c r="X159">
        <v>0.54002932000000003</v>
      </c>
      <c r="Y159">
        <v>3.8091140000000001</v>
      </c>
      <c r="Z159">
        <f t="shared" si="9"/>
        <v>5.6793111674370068E-4</v>
      </c>
      <c r="AA159">
        <v>7.5080000000000004E-4</v>
      </c>
      <c r="AB159">
        <v>5.9613351000000003</v>
      </c>
      <c r="AC159">
        <v>0.81804619999999995</v>
      </c>
      <c r="AD159">
        <v>6.2822762000000001</v>
      </c>
      <c r="AE159">
        <f t="shared" si="10"/>
        <v>9.36674548978679E-4</v>
      </c>
      <c r="AF159">
        <v>8.432E-4</v>
      </c>
    </row>
    <row r="160" spans="1:1024">
      <c r="A160">
        <v>26231685</v>
      </c>
      <c r="B160">
        <v>26239237</v>
      </c>
      <c r="C160" s="230">
        <v>3.8676119999999998</v>
      </c>
      <c r="D160" s="230">
        <v>0.73002020000000001</v>
      </c>
      <c r="E160">
        <v>3.9137813000000001</v>
      </c>
      <c r="F160">
        <f t="shared" si="5"/>
        <v>5.7947605863192179E-4</v>
      </c>
      <c r="G160">
        <v>5.6630000000000005E-4</v>
      </c>
      <c r="H160">
        <v>4.6658103000000004</v>
      </c>
      <c r="I160">
        <v>0.69817249999999997</v>
      </c>
      <c r="J160">
        <v>4.8521049999999999</v>
      </c>
      <c r="K160">
        <f t="shared" si="6"/>
        <v>7.1840464909683148E-4</v>
      </c>
      <c r="L160">
        <v>6.6450000000000005E-4</v>
      </c>
      <c r="M160">
        <v>3.0733039</v>
      </c>
      <c r="N160">
        <v>0.65898579999999995</v>
      </c>
      <c r="O160">
        <v>3.4201109000000001</v>
      </c>
      <c r="P160">
        <f t="shared" si="7"/>
        <v>5.0638301747112828E-4</v>
      </c>
      <c r="Q160">
        <v>4.0509999999999998E-4</v>
      </c>
      <c r="R160">
        <v>3.0074955000000001</v>
      </c>
      <c r="S160">
        <v>0.53167509999999996</v>
      </c>
      <c r="T160">
        <v>3.2202913</v>
      </c>
      <c r="U160">
        <f t="shared" si="8"/>
        <v>4.7679764583950253E-4</v>
      </c>
      <c r="V160">
        <v>4.149E-4</v>
      </c>
      <c r="W160">
        <v>3.0074955000000001</v>
      </c>
      <c r="X160">
        <v>0.53167509999999996</v>
      </c>
      <c r="Y160">
        <v>3.2202913</v>
      </c>
      <c r="Z160">
        <f t="shared" si="9"/>
        <v>4.7679764583950253E-4</v>
      </c>
      <c r="AA160">
        <v>5.2610000000000005E-4</v>
      </c>
      <c r="AB160">
        <v>4.5482902000000003</v>
      </c>
      <c r="AC160">
        <v>0.70121359999999999</v>
      </c>
      <c r="AD160">
        <v>4.8258431000000002</v>
      </c>
      <c r="AE160">
        <f t="shared" si="10"/>
        <v>7.1451630145099199E-4</v>
      </c>
      <c r="AF160">
        <v>6.3400000000000001E-4</v>
      </c>
    </row>
    <row r="161" spans="1:32">
      <c r="A161">
        <v>29493892</v>
      </c>
      <c r="B161">
        <v>29505708</v>
      </c>
      <c r="C161" s="230">
        <v>10.5192599</v>
      </c>
      <c r="D161" s="230">
        <v>0.828426</v>
      </c>
      <c r="E161">
        <v>10.5192599</v>
      </c>
      <c r="F161">
        <f t="shared" si="5"/>
        <v>4.5147038197424893E-3</v>
      </c>
      <c r="G161">
        <v>1.4269E-3</v>
      </c>
      <c r="H161">
        <v>14.122283100000001</v>
      </c>
      <c r="I161">
        <v>0.89943980000000001</v>
      </c>
      <c r="J161">
        <v>14.122282999999999</v>
      </c>
      <c r="K161">
        <f t="shared" si="6"/>
        <v>6.0610656652360512E-3</v>
      </c>
      <c r="L161">
        <v>1.9031E-3</v>
      </c>
      <c r="M161">
        <v>9.3204723999999999</v>
      </c>
      <c r="N161">
        <v>0.85347399999999995</v>
      </c>
      <c r="O161">
        <v>9.3204723999999999</v>
      </c>
      <c r="P161">
        <f t="shared" si="7"/>
        <v>4.0002027467811157E-3</v>
      </c>
      <c r="Q161">
        <v>1.2275999999999999E-3</v>
      </c>
      <c r="R161">
        <v>9.7970851000000003</v>
      </c>
      <c r="S161">
        <v>0.87629254000000001</v>
      </c>
      <c r="T161">
        <v>9.7970851000000003</v>
      </c>
      <c r="U161">
        <f t="shared" si="8"/>
        <v>4.2047575536480692E-3</v>
      </c>
      <c r="V161">
        <v>1.3083999999999999E-3</v>
      </c>
      <c r="W161">
        <v>9.7970851000000003</v>
      </c>
      <c r="X161">
        <v>0.87629254000000001</v>
      </c>
      <c r="Y161">
        <v>9.7970851000000003</v>
      </c>
      <c r="Z161">
        <f t="shared" si="9"/>
        <v>4.2047575536480692E-3</v>
      </c>
      <c r="AA161">
        <v>9.9719999999999995E-4</v>
      </c>
      <c r="AB161">
        <v>9.5735027000000006</v>
      </c>
      <c r="AC161">
        <v>0.8019058</v>
      </c>
      <c r="AD161">
        <v>9.5735027000000006</v>
      </c>
      <c r="AE161">
        <f t="shared" si="10"/>
        <v>4.1087994420600862E-3</v>
      </c>
      <c r="AF161">
        <v>1.2700999999999999E-3</v>
      </c>
    </row>
    <row r="162" spans="1:32">
      <c r="A162">
        <v>34245126</v>
      </c>
      <c r="B162">
        <v>34257679</v>
      </c>
      <c r="C162" s="230">
        <v>1.1068642</v>
      </c>
      <c r="D162" s="230">
        <v>0.41085500000000003</v>
      </c>
      <c r="E162">
        <v>1.1068642</v>
      </c>
      <c r="F162">
        <f t="shared" si="5"/>
        <v>6.2464119638826188E-4</v>
      </c>
      <c r="G162">
        <v>4.6569999999999999E-4</v>
      </c>
      <c r="H162">
        <v>1.7831379000000001</v>
      </c>
      <c r="I162">
        <v>0.68131640000000004</v>
      </c>
      <c r="J162">
        <v>1.7831379999999999</v>
      </c>
      <c r="K162">
        <f t="shared" si="6"/>
        <v>1.0062855530474041E-3</v>
      </c>
      <c r="L162">
        <v>7.2959999999999995E-4</v>
      </c>
      <c r="M162">
        <v>1.0351855000000001</v>
      </c>
      <c r="N162">
        <v>0.3069133</v>
      </c>
      <c r="O162">
        <v>1.0351855000000001</v>
      </c>
      <c r="P162">
        <f t="shared" si="7"/>
        <v>5.8419046275395034E-4</v>
      </c>
      <c r="Q162">
        <v>3.7740000000000001E-4</v>
      </c>
      <c r="R162">
        <v>0.57176349999999998</v>
      </c>
      <c r="S162">
        <v>0.18396818000000001</v>
      </c>
      <c r="T162">
        <v>0.57176349999999998</v>
      </c>
      <c r="U162">
        <f t="shared" si="8"/>
        <v>3.2266563205417606E-4</v>
      </c>
      <c r="V162">
        <v>2.0220000000000001E-4</v>
      </c>
      <c r="W162">
        <v>0.57176349999999998</v>
      </c>
      <c r="X162">
        <v>0.18396818000000001</v>
      </c>
      <c r="Y162">
        <v>0.57176349999999998</v>
      </c>
      <c r="Z162">
        <f t="shared" si="9"/>
        <v>3.2266563205417606E-4</v>
      </c>
      <c r="AA162">
        <v>4.7219999999999999E-4</v>
      </c>
      <c r="AB162">
        <v>1.0270155999999999</v>
      </c>
      <c r="AC162">
        <v>0.32070100000000001</v>
      </c>
      <c r="AD162">
        <v>1.0270155999999999</v>
      </c>
      <c r="AE162">
        <f t="shared" si="10"/>
        <v>5.7957990970654619E-4</v>
      </c>
      <c r="AF162">
        <v>3.8749999999999999E-4</v>
      </c>
    </row>
    <row r="163" spans="1:32">
      <c r="A163">
        <v>36451822</v>
      </c>
      <c r="B163">
        <v>36460692</v>
      </c>
      <c r="C163" s="230">
        <v>0.53956040000000005</v>
      </c>
      <c r="D163" s="230">
        <v>0.45974310000000002</v>
      </c>
      <c r="E163">
        <v>0.55742979999999998</v>
      </c>
      <c r="F163">
        <f t="shared" si="5"/>
        <v>4.0463835656213703E-5</v>
      </c>
      <c r="G163">
        <v>2.9460000000000001E-4</v>
      </c>
      <c r="H163">
        <v>0.64789129999999995</v>
      </c>
      <c r="I163">
        <v>0.45555659999999998</v>
      </c>
      <c r="J163">
        <v>0.71698799999999996</v>
      </c>
      <c r="K163">
        <f t="shared" si="6"/>
        <v>5.204616724738676E-5</v>
      </c>
      <c r="L163">
        <v>3.2689999999999998E-4</v>
      </c>
      <c r="M163">
        <v>0.5232985</v>
      </c>
      <c r="N163">
        <v>0.38865450000000001</v>
      </c>
      <c r="O163">
        <v>0.65013620000000005</v>
      </c>
      <c r="P163">
        <f t="shared" si="7"/>
        <v>4.7193394308943095E-5</v>
      </c>
      <c r="Q163">
        <v>2.2499999999999999E-4</v>
      </c>
      <c r="R163">
        <v>0.60302869999999997</v>
      </c>
      <c r="S163">
        <v>0.50362147999999995</v>
      </c>
      <c r="T163">
        <v>0.68381650000000005</v>
      </c>
      <c r="U163">
        <f t="shared" si="8"/>
        <v>4.9638247677119633E-5</v>
      </c>
      <c r="V163">
        <v>2.9579999999999998E-4</v>
      </c>
      <c r="W163">
        <v>0.60302869999999997</v>
      </c>
      <c r="X163">
        <v>0.50362147999999995</v>
      </c>
      <c r="Y163">
        <v>0.68381650000000005</v>
      </c>
      <c r="Z163">
        <f t="shared" si="9"/>
        <v>4.9638247677119633E-5</v>
      </c>
      <c r="AA163">
        <v>2.6909999999999998E-4</v>
      </c>
      <c r="AB163">
        <v>0.58352769999999998</v>
      </c>
      <c r="AC163">
        <v>0.43952780000000002</v>
      </c>
      <c r="AD163">
        <v>0.58352769999999998</v>
      </c>
      <c r="AE163">
        <f t="shared" si="10"/>
        <v>4.2358282520325199E-5</v>
      </c>
      <c r="AF163">
        <v>2.7320000000000003E-4</v>
      </c>
    </row>
    <row r="164" spans="1:32">
      <c r="A164">
        <v>39068783</v>
      </c>
      <c r="B164">
        <v>39093690</v>
      </c>
      <c r="C164" s="230">
        <v>17.613656299999999</v>
      </c>
      <c r="D164" s="230">
        <v>0.97204040000000003</v>
      </c>
      <c r="E164">
        <v>17.804413</v>
      </c>
      <c r="F164">
        <f t="shared" si="5"/>
        <v>1.2869109504878931E-3</v>
      </c>
      <c r="G164">
        <v>1.2662000000000001E-3</v>
      </c>
      <c r="H164">
        <v>18.4394165</v>
      </c>
      <c r="I164">
        <v>0.98449200000000003</v>
      </c>
      <c r="J164">
        <v>19.192398000000001</v>
      </c>
      <c r="K164">
        <f t="shared" si="6"/>
        <v>1.3872351282977955E-3</v>
      </c>
      <c r="L164">
        <v>1.2883E-3</v>
      </c>
      <c r="M164">
        <v>18.249925399999999</v>
      </c>
      <c r="N164">
        <v>0.96112019999999998</v>
      </c>
      <c r="O164">
        <v>19.620214900000001</v>
      </c>
      <c r="P164">
        <f t="shared" si="7"/>
        <v>1.4181579255511385E-3</v>
      </c>
      <c r="Q164">
        <v>1.2325999999999999E-3</v>
      </c>
      <c r="R164">
        <v>16.6759032</v>
      </c>
      <c r="S164">
        <v>0.95753535000000001</v>
      </c>
      <c r="T164">
        <v>17.540025400000001</v>
      </c>
      <c r="U164">
        <f t="shared" si="8"/>
        <v>1.2678008962775571E-3</v>
      </c>
      <c r="V164">
        <v>1.152E-3</v>
      </c>
      <c r="W164">
        <v>16.6759032</v>
      </c>
      <c r="X164">
        <v>0.95753535000000001</v>
      </c>
      <c r="Y164">
        <v>17.540025400000001</v>
      </c>
      <c r="Z164">
        <f t="shared" si="9"/>
        <v>1.2678008962775571E-3</v>
      </c>
      <c r="AA164">
        <v>1.1645E-3</v>
      </c>
      <c r="AB164">
        <v>18.391473900000001</v>
      </c>
      <c r="AC164">
        <v>0.96672990000000003</v>
      </c>
      <c r="AD164">
        <v>19.481969599999999</v>
      </c>
      <c r="AE164">
        <f t="shared" si="10"/>
        <v>1.4081654933140585E-3</v>
      </c>
      <c r="AF164">
        <v>1.2619E-3</v>
      </c>
    </row>
    <row r="165" spans="1:32">
      <c r="A165">
        <v>39094797</v>
      </c>
      <c r="B165">
        <v>39108646</v>
      </c>
      <c r="C165" s="230">
        <v>26.879565299999999</v>
      </c>
      <c r="D165" s="230">
        <v>0.92482359999999997</v>
      </c>
      <c r="E165">
        <v>27.038223599999998</v>
      </c>
      <c r="F165">
        <f t="shared" si="5"/>
        <v>6.5626756310679605E-3</v>
      </c>
      <c r="G165">
        <v>1.9327999999999999E-3</v>
      </c>
      <c r="H165">
        <v>29.672765500000001</v>
      </c>
      <c r="I165">
        <v>0.96417109999999995</v>
      </c>
      <c r="J165">
        <v>30.297032999999999</v>
      </c>
      <c r="K165">
        <f t="shared" si="6"/>
        <v>7.353648786407767E-3</v>
      </c>
      <c r="L165">
        <v>2.1045999999999999E-3</v>
      </c>
      <c r="M165">
        <v>27.227616999999999</v>
      </c>
      <c r="N165">
        <v>0.90139159999999996</v>
      </c>
      <c r="O165">
        <v>28.359580099999999</v>
      </c>
      <c r="P165">
        <f t="shared" si="7"/>
        <v>6.8833932281553399E-3</v>
      </c>
      <c r="Q165">
        <v>1.8938E-3</v>
      </c>
      <c r="R165">
        <v>22.306286799999999</v>
      </c>
      <c r="S165">
        <v>0.82808042000000004</v>
      </c>
      <c r="T165">
        <v>23.0220658</v>
      </c>
      <c r="U165">
        <f t="shared" si="8"/>
        <v>5.587880048543689E-3</v>
      </c>
      <c r="V165">
        <v>1.5646E-3</v>
      </c>
      <c r="W165">
        <v>22.306286799999999</v>
      </c>
      <c r="X165">
        <v>0.82808042000000004</v>
      </c>
      <c r="Y165">
        <v>23.0220658</v>
      </c>
      <c r="Z165">
        <f t="shared" si="9"/>
        <v>5.587880048543689E-3</v>
      </c>
      <c r="AA165">
        <v>1.7982E-3</v>
      </c>
      <c r="AB165">
        <v>27.0110183</v>
      </c>
      <c r="AC165">
        <v>0.90553399999999995</v>
      </c>
      <c r="AD165">
        <v>27.9204987</v>
      </c>
      <c r="AE165">
        <f t="shared" si="10"/>
        <v>6.7768200728155342E-3</v>
      </c>
      <c r="AF165">
        <v>1.8929000000000001E-3</v>
      </c>
    </row>
    <row r="166" spans="1:32">
      <c r="A166">
        <v>40343104</v>
      </c>
      <c r="B166">
        <v>40351746</v>
      </c>
      <c r="C166" s="230">
        <v>4.3853925</v>
      </c>
      <c r="D166" s="230">
        <v>0.87976739999999998</v>
      </c>
      <c r="E166">
        <v>4.3853925</v>
      </c>
      <c r="F166">
        <f t="shared" si="5"/>
        <v>4.8873202942159816E-4</v>
      </c>
      <c r="G166">
        <v>1.0572999999999999E-3</v>
      </c>
      <c r="H166">
        <v>3.9280007000000001</v>
      </c>
      <c r="I166">
        <v>0.88485749999999996</v>
      </c>
      <c r="J166">
        <v>3.9280010000000001</v>
      </c>
      <c r="K166">
        <f t="shared" si="6"/>
        <v>4.3775782904268361E-4</v>
      </c>
      <c r="L166">
        <v>9.2259999999999998E-4</v>
      </c>
      <c r="M166">
        <v>4.5124845000000002</v>
      </c>
      <c r="N166">
        <v>0.75551429999999997</v>
      </c>
      <c r="O166">
        <v>4.5124845000000002</v>
      </c>
      <c r="P166">
        <f t="shared" si="7"/>
        <v>5.0289585422935473E-4</v>
      </c>
      <c r="Q166">
        <v>1.0392999999999999E-3</v>
      </c>
      <c r="R166">
        <v>4.7472120000000002</v>
      </c>
      <c r="S166">
        <v>0.83672625</v>
      </c>
      <c r="T166">
        <v>4.7472120000000002</v>
      </c>
      <c r="U166">
        <f t="shared" si="8"/>
        <v>5.2905516549648951E-4</v>
      </c>
      <c r="V166">
        <v>1.1171E-3</v>
      </c>
      <c r="W166">
        <v>4.7472120000000002</v>
      </c>
      <c r="X166">
        <v>0.83672625</v>
      </c>
      <c r="Y166">
        <v>4.7472120000000002</v>
      </c>
      <c r="Z166">
        <f>Y166/F147</f>
        <v>5.2905516549648951E-4</v>
      </c>
      <c r="AA166">
        <v>1.1168E-3</v>
      </c>
      <c r="AB166">
        <v>4.5564520999999996</v>
      </c>
      <c r="AC166">
        <v>0.84396510000000002</v>
      </c>
      <c r="AD166">
        <v>4.5564520999999996</v>
      </c>
      <c r="AE166">
        <f t="shared" si="10"/>
        <v>5.0779584308480999E-4</v>
      </c>
      <c r="AF166">
        <v>1.0606999999999999E-3</v>
      </c>
    </row>
    <row r="167" spans="1:32">
      <c r="A167">
        <v>42689739</v>
      </c>
      <c r="B167">
        <v>42699763</v>
      </c>
      <c r="C167" s="230">
        <v>5.3427737999999998</v>
      </c>
      <c r="D167" s="230">
        <v>0.86198129999999995</v>
      </c>
      <c r="E167">
        <v>5.4983614000000003</v>
      </c>
      <c r="F167">
        <f t="shared" si="5"/>
        <v>1.1575497684210526E-3</v>
      </c>
      <c r="G167">
        <v>5.7859999999999997E-4</v>
      </c>
      <c r="H167">
        <v>6.7111156999999997</v>
      </c>
      <c r="I167">
        <v>0.89670910000000004</v>
      </c>
      <c r="J167">
        <v>7.3183980000000002</v>
      </c>
      <c r="K167">
        <f t="shared" si="6"/>
        <v>1.5407153684210526E-3</v>
      </c>
      <c r="L167">
        <v>6.8199999999999999E-4</v>
      </c>
      <c r="M167">
        <v>5.7051252000000003</v>
      </c>
      <c r="N167">
        <v>0.8113901</v>
      </c>
      <c r="O167">
        <v>6.8225671999999999</v>
      </c>
      <c r="P167">
        <f t="shared" si="7"/>
        <v>1.4363299368421053E-3</v>
      </c>
      <c r="Q167">
        <v>5.1340000000000001E-4</v>
      </c>
      <c r="R167">
        <v>5.2731877000000003</v>
      </c>
      <c r="S167">
        <v>0.81071979999999999</v>
      </c>
      <c r="T167">
        <v>5.9769313000000004</v>
      </c>
      <c r="U167">
        <f t="shared" si="8"/>
        <v>1.2583013263157896E-3</v>
      </c>
      <c r="V167">
        <v>5.107E-4</v>
      </c>
      <c r="W167">
        <v>5.2731877000000003</v>
      </c>
      <c r="X167">
        <v>0.81071979999999999</v>
      </c>
      <c r="Y167">
        <v>5.9769313000000004</v>
      </c>
      <c r="Z167">
        <f t="shared" si="9"/>
        <v>1.2583013263157896E-3</v>
      </c>
      <c r="AA167">
        <v>4.9430000000000003E-4</v>
      </c>
      <c r="AB167">
        <v>5.9735693000000003</v>
      </c>
      <c r="AC167">
        <v>0.87292749999999997</v>
      </c>
      <c r="AD167">
        <v>6.8676211</v>
      </c>
      <c r="AE167">
        <f t="shared" si="10"/>
        <v>1.4458149684210527E-3</v>
      </c>
      <c r="AF167">
        <v>5.6800000000000004E-4</v>
      </c>
    </row>
    <row r="168" spans="1:32">
      <c r="A168">
        <v>42842946</v>
      </c>
      <c r="B168">
        <v>42858545</v>
      </c>
      <c r="C168" s="230">
        <v>3.3357103000000001</v>
      </c>
      <c r="D168" s="230">
        <v>0.82226849999999996</v>
      </c>
      <c r="E168">
        <v>3.3914016</v>
      </c>
      <c r="F168">
        <f t="shared" si="5"/>
        <v>1.1399669243697479E-3</v>
      </c>
      <c r="G168">
        <v>6.9130000000000005E-4</v>
      </c>
      <c r="H168">
        <v>5.2823593999999998</v>
      </c>
      <c r="I168">
        <v>0.88818140000000001</v>
      </c>
      <c r="J168">
        <v>5.5026630000000001</v>
      </c>
      <c r="K168">
        <f t="shared" si="6"/>
        <v>1.8496346218487396E-3</v>
      </c>
      <c r="L168">
        <v>1.0688E-3</v>
      </c>
      <c r="M168">
        <v>3.1427686000000001</v>
      </c>
      <c r="N168">
        <v>0.76795420000000003</v>
      </c>
      <c r="O168">
        <v>3.5465903999999999</v>
      </c>
      <c r="P168">
        <f t="shared" si="7"/>
        <v>1.1921312268907563E-3</v>
      </c>
      <c r="Q168">
        <v>5.7959999999999999E-4</v>
      </c>
      <c r="R168">
        <v>2.5707024999999999</v>
      </c>
      <c r="S168">
        <v>0.70003822000000004</v>
      </c>
      <c r="T168">
        <v>2.8252372000000001</v>
      </c>
      <c r="U168">
        <f t="shared" si="8"/>
        <v>9.4965956302521016E-4</v>
      </c>
      <c r="V168">
        <v>4.8919999999999996E-4</v>
      </c>
      <c r="W168">
        <v>2.5707024999999999</v>
      </c>
      <c r="X168">
        <v>0.70003822000000004</v>
      </c>
      <c r="Y168">
        <v>2.8252372000000001</v>
      </c>
      <c r="Z168">
        <f t="shared" si="9"/>
        <v>9.4965956302521016E-4</v>
      </c>
      <c r="AA168">
        <v>4.663E-4</v>
      </c>
      <c r="AB168">
        <v>3.0823315</v>
      </c>
      <c r="AC168">
        <v>0.79586610000000002</v>
      </c>
      <c r="AD168">
        <v>3.4041844000000001</v>
      </c>
      <c r="AE168">
        <f t="shared" si="10"/>
        <v>1.1442636638655463E-3</v>
      </c>
      <c r="AF168">
        <v>5.8350000000000003E-4</v>
      </c>
    </row>
    <row r="169" spans="1:32">
      <c r="A169">
        <v>107383411</v>
      </c>
      <c r="B169">
        <v>107395081</v>
      </c>
      <c r="C169" s="230">
        <v>2.0244002999999999</v>
      </c>
      <c r="D169" s="230">
        <v>0.78145240000000005</v>
      </c>
      <c r="E169">
        <v>2.0244002999999999</v>
      </c>
      <c r="F169">
        <f t="shared" si="5"/>
        <v>3.7022682882223846E-4</v>
      </c>
      <c r="G169">
        <v>5.8810000000000004E-4</v>
      </c>
      <c r="H169">
        <v>3.0213964</v>
      </c>
      <c r="I169">
        <v>0.91515749999999996</v>
      </c>
      <c r="J169">
        <v>3.0213960000000002</v>
      </c>
      <c r="K169">
        <f t="shared" si="6"/>
        <v>5.5255961960497442E-4</v>
      </c>
      <c r="L169">
        <v>9.6820000000000001E-4</v>
      </c>
      <c r="M169">
        <v>2.0896845000000002</v>
      </c>
      <c r="N169">
        <v>0.72196800000000005</v>
      </c>
      <c r="O169">
        <v>2.0896845000000002</v>
      </c>
      <c r="P169">
        <f t="shared" si="7"/>
        <v>3.8216614850036579E-4</v>
      </c>
      <c r="Q169">
        <v>4.9700000000000005E-4</v>
      </c>
      <c r="R169">
        <v>1.4409372</v>
      </c>
      <c r="S169">
        <v>0.67596665</v>
      </c>
      <c r="T169">
        <v>1.4409372</v>
      </c>
      <c r="U169">
        <f t="shared" si="8"/>
        <v>2.6352179956108267E-4</v>
      </c>
      <c r="V169">
        <v>4.0450000000000002E-4</v>
      </c>
      <c r="W169">
        <v>1.4409372</v>
      </c>
      <c r="X169">
        <v>0.67596665</v>
      </c>
      <c r="Y169">
        <v>1.4409372</v>
      </c>
      <c r="Z169">
        <f t="shared" si="9"/>
        <v>2.6352179956108267E-4</v>
      </c>
      <c r="AA169">
        <v>4.2880000000000001E-4</v>
      </c>
      <c r="AB169">
        <v>1.7965203000000001</v>
      </c>
      <c r="AC169">
        <v>0.70697200000000004</v>
      </c>
      <c r="AD169">
        <v>1.7965203000000001</v>
      </c>
      <c r="AE169">
        <f t="shared" si="10"/>
        <v>3.2855162765179225E-4</v>
      </c>
      <c r="AF169">
        <v>4.5209999999999998E-4</v>
      </c>
    </row>
    <row r="170" spans="1:32">
      <c r="A170">
        <v>133133066</v>
      </c>
      <c r="B170">
        <v>133141657</v>
      </c>
      <c r="C170" s="230">
        <v>8.7693031000000001</v>
      </c>
      <c r="D170" s="230">
        <v>0.80701650000000003</v>
      </c>
      <c r="E170">
        <v>8.8183185000000002</v>
      </c>
      <c r="F170">
        <f t="shared" si="5"/>
        <v>8.4305148183556403E-3</v>
      </c>
      <c r="G170">
        <v>1.5971E-3</v>
      </c>
      <c r="H170">
        <v>12.648886299999999</v>
      </c>
      <c r="I170">
        <v>0.94856269999999998</v>
      </c>
      <c r="J170">
        <v>12.648885999999999</v>
      </c>
      <c r="K170">
        <f t="shared" si="6"/>
        <v>1.2092625239005735E-2</v>
      </c>
      <c r="L170">
        <v>2.2843E-3</v>
      </c>
      <c r="M170">
        <v>7.4587282999999998</v>
      </c>
      <c r="N170">
        <v>0.76274450000000005</v>
      </c>
      <c r="O170">
        <v>7.4587282999999998</v>
      </c>
      <c r="P170">
        <f t="shared" si="7"/>
        <v>7.1307153919694067E-3</v>
      </c>
      <c r="Q170">
        <v>1.3082E-3</v>
      </c>
      <c r="R170">
        <v>6.4813764000000003</v>
      </c>
      <c r="S170">
        <v>0.62536057</v>
      </c>
      <c r="T170">
        <v>6.7041620999999996</v>
      </c>
      <c r="U170">
        <f t="shared" si="8"/>
        <v>6.4093327915869976E-3</v>
      </c>
      <c r="V170">
        <v>1.1494000000000001E-3</v>
      </c>
      <c r="W170">
        <v>6.4813764000000003</v>
      </c>
      <c r="X170">
        <v>0.62536057</v>
      </c>
      <c r="Y170">
        <v>6.7041620999999996</v>
      </c>
      <c r="Z170">
        <f t="shared" si="9"/>
        <v>6.4093327915869976E-3</v>
      </c>
      <c r="AA170">
        <v>1.2869999999999999E-3</v>
      </c>
      <c r="AB170">
        <v>7.8688631999999998</v>
      </c>
      <c r="AC170">
        <v>0.77251040000000004</v>
      </c>
      <c r="AD170">
        <v>7.8688631999999998</v>
      </c>
      <c r="AE170">
        <f t="shared" si="10"/>
        <v>7.5228137667304011E-3</v>
      </c>
      <c r="AF170">
        <v>1.3937000000000001E-3</v>
      </c>
    </row>
    <row r="171" spans="1:32">
      <c r="A171">
        <v>159049067</v>
      </c>
      <c r="B171">
        <v>159058050</v>
      </c>
      <c r="C171" s="230">
        <v>1.2588315000000001</v>
      </c>
      <c r="D171" s="230">
        <v>0.47728369999999998</v>
      </c>
      <c r="E171">
        <v>1.2588315000000001</v>
      </c>
      <c r="F171">
        <f t="shared" si="5"/>
        <v>1.7140951797385621E-4</v>
      </c>
      <c r="G171">
        <v>1.1762000000000001E-3</v>
      </c>
      <c r="H171">
        <v>1.9664284999999999</v>
      </c>
      <c r="I171">
        <v>0.64011589999999996</v>
      </c>
      <c r="J171">
        <v>1.9664280000000001</v>
      </c>
      <c r="K171">
        <f t="shared" si="6"/>
        <v>2.6775980392156865E-4</v>
      </c>
      <c r="L171">
        <v>1.7744E-3</v>
      </c>
      <c r="M171">
        <v>1.3584311</v>
      </c>
      <c r="N171">
        <v>0.47014309999999998</v>
      </c>
      <c r="O171">
        <v>1.3584311</v>
      </c>
      <c r="P171">
        <f t="shared" si="7"/>
        <v>1.8497155501089326E-4</v>
      </c>
      <c r="Q171">
        <v>1.1050000000000001E-3</v>
      </c>
      <c r="R171">
        <v>0.30341180000000001</v>
      </c>
      <c r="S171">
        <v>8.8933020000000002E-2</v>
      </c>
      <c r="T171">
        <v>0.30341180000000001</v>
      </c>
      <c r="U171">
        <f t="shared" si="8"/>
        <v>4.1314242919389978E-5</v>
      </c>
      <c r="V171">
        <v>1.6540000000000001E-4</v>
      </c>
      <c r="W171">
        <v>0.30341180000000001</v>
      </c>
      <c r="X171">
        <v>8.8933020000000002E-2</v>
      </c>
      <c r="Y171">
        <v>0.30341180000000001</v>
      </c>
      <c r="Z171">
        <f t="shared" si="9"/>
        <v>4.1314242919389978E-5</v>
      </c>
      <c r="AA171">
        <v>1.5448E-3</v>
      </c>
      <c r="AB171">
        <v>1.1311367999999999</v>
      </c>
      <c r="AC171">
        <v>0.38704529999999998</v>
      </c>
      <c r="AD171">
        <v>1.1311367999999999</v>
      </c>
      <c r="AE171">
        <f t="shared" si="10"/>
        <v>1.5402189542483658E-4</v>
      </c>
      <c r="AF171">
        <v>9.2610000000000001E-4</v>
      </c>
    </row>
    <row r="172" spans="1:32">
      <c r="A172" t="s">
        <v>2847</v>
      </c>
      <c r="C172" s="230">
        <v>129.2107</v>
      </c>
      <c r="D172" s="236">
        <v>1.0008840000000001</v>
      </c>
      <c r="E172">
        <v>130.46520000000001</v>
      </c>
      <c r="F172">
        <f>E172/B3</f>
        <v>1.1999558519199818E-3</v>
      </c>
      <c r="G172">
        <v>1.1050000000000001E-3</v>
      </c>
      <c r="H172">
        <v>144.43260000000001</v>
      </c>
      <c r="I172">
        <v>1.0034620000000001</v>
      </c>
      <c r="J172">
        <v>149.3749</v>
      </c>
      <c r="K172">
        <f>J172/B3</f>
        <v>1.3738781329041159E-3</v>
      </c>
      <c r="L172">
        <v>1.2867E-3</v>
      </c>
      <c r="M172">
        <v>128.6439</v>
      </c>
      <c r="N172">
        <v>1.006294</v>
      </c>
      <c r="O172">
        <v>137.67320000000001</v>
      </c>
      <c r="P172">
        <f>O172/B3</f>
        <v>1.2662515520809382E-3</v>
      </c>
      <c r="Q172">
        <v>1.1058999999999999E-3</v>
      </c>
      <c r="R172">
        <v>110.5729</v>
      </c>
      <c r="S172">
        <v>1.00397</v>
      </c>
      <c r="T172">
        <v>116.2581</v>
      </c>
      <c r="U172">
        <f>T172/B3</f>
        <v>1.0692858128305358E-3</v>
      </c>
      <c r="V172">
        <v>9.6790000000000005E-4</v>
      </c>
      <c r="W172">
        <v>110.5729</v>
      </c>
      <c r="X172">
        <v>1.00397</v>
      </c>
      <c r="Y172">
        <v>116.2581</v>
      </c>
      <c r="Z172">
        <f>Y172/B3</f>
        <v>1.0692858128305358E-3</v>
      </c>
      <c r="AA172">
        <v>9.6790000000000005E-4</v>
      </c>
      <c r="AB172">
        <v>128.62190000000001</v>
      </c>
      <c r="AC172">
        <v>1.005028</v>
      </c>
      <c r="AD172">
        <v>135.83930000000001</v>
      </c>
      <c r="AE172">
        <f>AD172/B3</f>
        <v>1.2493842262589101E-3</v>
      </c>
      <c r="AF172">
        <v>1.1211999999999999E-3</v>
      </c>
    </row>
    <row r="173" spans="1:32" s="81" customFormat="1">
      <c r="A173" s="81" t="s">
        <v>2767</v>
      </c>
    </row>
    <row r="174" spans="1:32" s="102" customFormat="1">
      <c r="A174" s="102" t="s">
        <v>2847</v>
      </c>
      <c r="B174" s="102" t="s">
        <v>2768</v>
      </c>
      <c r="C174" s="102" t="s">
        <v>2769</v>
      </c>
      <c r="D174" s="103" t="s">
        <v>2770</v>
      </c>
      <c r="E174" s="102" t="s">
        <v>2771</v>
      </c>
      <c r="F174" s="102" t="s">
        <v>2772</v>
      </c>
      <c r="G174" s="104" t="s">
        <v>2773</v>
      </c>
      <c r="H174" s="102" t="s">
        <v>2774</v>
      </c>
      <c r="I174" s="102" t="s">
        <v>2775</v>
      </c>
      <c r="J174" s="102" t="s">
        <v>2776</v>
      </c>
      <c r="K174" s="102" t="s">
        <v>2777</v>
      </c>
      <c r="L174" s="54" t="s">
        <v>2848</v>
      </c>
      <c r="M174" s="54" t="s">
        <v>2849</v>
      </c>
      <c r="N174" s="54" t="s">
        <v>2850</v>
      </c>
      <c r="O174" s="54" t="s">
        <v>2851</v>
      </c>
      <c r="P174" s="54" t="s">
        <v>2852</v>
      </c>
    </row>
    <row r="175" spans="1:32">
      <c r="B175">
        <v>6.6230129999999998E-2</v>
      </c>
      <c r="C175">
        <v>0.14417569999999999</v>
      </c>
      <c r="D175">
        <v>8.913952E-2</v>
      </c>
      <c r="E175">
        <v>7.3369550000000006E-2</v>
      </c>
      <c r="F175">
        <v>6.5373589999999995E-2</v>
      </c>
      <c r="G175">
        <v>2.178273E-2</v>
      </c>
      <c r="H175">
        <v>2.0293559999999999E-2</v>
      </c>
      <c r="I175">
        <v>9.6960539999999998E-2</v>
      </c>
      <c r="J175">
        <v>8.5002220000000003E-2</v>
      </c>
      <c r="K175">
        <v>3.3974329999999997E-2</v>
      </c>
      <c r="L175" s="83">
        <v>9.338246E-2</v>
      </c>
      <c r="M175" s="83">
        <v>4.4085249999999999E-2</v>
      </c>
      <c r="N175" s="83">
        <v>9.9831439999999994E-2</v>
      </c>
      <c r="O175" s="83">
        <v>6.1477360000000002E-2</v>
      </c>
      <c r="P175" s="83">
        <v>5.3842849999999998E-2</v>
      </c>
    </row>
    <row r="176" spans="1:32" s="102" customFormat="1">
      <c r="A176" s="104" t="s">
        <v>2778</v>
      </c>
      <c r="B176" s="102" t="s">
        <v>2768</v>
      </c>
      <c r="C176" s="102" t="s">
        <v>2769</v>
      </c>
      <c r="D176" s="103" t="s">
        <v>2770</v>
      </c>
      <c r="E176" s="102" t="s">
        <v>2771</v>
      </c>
      <c r="F176" s="102" t="s">
        <v>2772</v>
      </c>
      <c r="G176" s="104" t="s">
        <v>2773</v>
      </c>
      <c r="H176" s="102" t="s">
        <v>2774</v>
      </c>
      <c r="I176" s="102" t="s">
        <v>2775</v>
      </c>
      <c r="J176" s="102" t="s">
        <v>2776</v>
      </c>
      <c r="K176" s="102" t="s">
        <v>2777</v>
      </c>
      <c r="L176" s="54" t="s">
        <v>2848</v>
      </c>
      <c r="M176" s="54" t="s">
        <v>2849</v>
      </c>
      <c r="N176" s="54" t="s">
        <v>2850</v>
      </c>
      <c r="O176" s="54" t="s">
        <v>2851</v>
      </c>
      <c r="P176" s="54" t="s">
        <v>2852</v>
      </c>
    </row>
    <row r="177" spans="1:16">
      <c r="A177" t="s">
        <v>2920</v>
      </c>
      <c r="B177">
        <v>6.0741259999999998E-2</v>
      </c>
      <c r="C177">
        <v>0.17687317999999999</v>
      </c>
      <c r="D177">
        <v>6.9206950000000003E-2</v>
      </c>
      <c r="E177">
        <v>9.0422009999999997E-2</v>
      </c>
      <c r="F177">
        <v>6.4206809000000004E-2</v>
      </c>
      <c r="G177">
        <v>3.734008E-3</v>
      </c>
      <c r="H177">
        <v>5.5408317999999998E-3</v>
      </c>
      <c r="I177">
        <v>6.3057219999999997E-2</v>
      </c>
      <c r="J177">
        <v>4.7904870000000002E-2</v>
      </c>
      <c r="K177">
        <v>1.8479915600000001E-2</v>
      </c>
      <c r="L177">
        <v>9.9084409999999998E-2</v>
      </c>
      <c r="M177">
        <v>3.3904289999999997E-2</v>
      </c>
      <c r="N177">
        <v>9.2516699999999993E-2</v>
      </c>
      <c r="O177">
        <v>3.9045169999999997E-2</v>
      </c>
      <c r="P177">
        <v>4.1897240000000002E-2</v>
      </c>
    </row>
    <row r="178" spans="1:16">
      <c r="A178" t="s">
        <v>2854</v>
      </c>
      <c r="B178">
        <v>0.16686819999999999</v>
      </c>
      <c r="C178">
        <v>0.40557377</v>
      </c>
      <c r="D178">
        <v>0.10070827</v>
      </c>
      <c r="E178">
        <v>0.12782384999999999</v>
      </c>
      <c r="F178">
        <v>9.7073188000000005E-2</v>
      </c>
      <c r="G178">
        <v>2.3356954999999999E-2</v>
      </c>
      <c r="H178">
        <v>9.3796959000000003E-3</v>
      </c>
      <c r="I178">
        <v>0.19834092</v>
      </c>
      <c r="J178">
        <v>0.15954475000000001</v>
      </c>
      <c r="K178">
        <v>2.8450397E-3</v>
      </c>
      <c r="L178">
        <v>0.218197</v>
      </c>
      <c r="M178">
        <v>7.4640650000000003E-2</v>
      </c>
      <c r="N178">
        <v>0.22491549999999999</v>
      </c>
      <c r="O178">
        <v>8.5000999999999993E-2</v>
      </c>
      <c r="P178">
        <v>7.6292219999999994E-2</v>
      </c>
    </row>
    <row r="179" spans="1:16">
      <c r="A179" t="s">
        <v>2855</v>
      </c>
      <c r="B179">
        <v>4.2210009999999999E-2</v>
      </c>
      <c r="C179">
        <v>0.11422866</v>
      </c>
      <c r="D179">
        <v>5.2317269999999999E-2</v>
      </c>
      <c r="E179">
        <v>6.9429350000000001E-2</v>
      </c>
      <c r="F179">
        <v>9.0203615000000001E-2</v>
      </c>
      <c r="G179">
        <v>6.6495299999999999E-3</v>
      </c>
      <c r="H179">
        <v>4.6193526000000004E-3</v>
      </c>
      <c r="I179">
        <v>0.13577918999999999</v>
      </c>
      <c r="J179">
        <v>0.10515966</v>
      </c>
      <c r="K179">
        <v>1.4789727399999999E-2</v>
      </c>
      <c r="L179">
        <v>6.9761400000000001E-2</v>
      </c>
      <c r="M179">
        <v>3.6648310000000003E-2</v>
      </c>
      <c r="N179">
        <v>0.1116794</v>
      </c>
      <c r="O179">
        <v>5.427307E-2</v>
      </c>
      <c r="P179">
        <v>4.9524180000000001E-2</v>
      </c>
    </row>
    <row r="180" spans="1:16">
      <c r="A180" t="s">
        <v>2856</v>
      </c>
      <c r="B180">
        <v>5.850445E-2</v>
      </c>
      <c r="C180">
        <v>0.25574664000000003</v>
      </c>
      <c r="D180">
        <v>6.13895E-2</v>
      </c>
      <c r="E180">
        <v>0.12605628999999999</v>
      </c>
      <c r="F180">
        <v>0.12343699900000001</v>
      </c>
      <c r="G180">
        <v>1.7430119000000001E-2</v>
      </c>
      <c r="H180">
        <v>2.7676966399999999E-2</v>
      </c>
      <c r="I180">
        <v>0.17660091</v>
      </c>
      <c r="J180">
        <v>7.0332099999999995E-2</v>
      </c>
      <c r="K180">
        <v>5.2381583900000001E-2</v>
      </c>
      <c r="L180" t="s">
        <v>3198</v>
      </c>
      <c r="M180" t="s">
        <v>3199</v>
      </c>
      <c r="N180" t="s">
        <v>3200</v>
      </c>
      <c r="O180" t="s">
        <v>3201</v>
      </c>
      <c r="P180" t="s">
        <v>3202</v>
      </c>
    </row>
    <row r="181" spans="1:16">
      <c r="A181" t="s">
        <v>2857</v>
      </c>
      <c r="B181">
        <v>6.889228E-2</v>
      </c>
      <c r="C181">
        <v>5.0958759999999999E-2</v>
      </c>
      <c r="D181">
        <v>0.10631663</v>
      </c>
      <c r="E181">
        <v>3.8474019999999998E-2</v>
      </c>
      <c r="F181">
        <v>6.6315218999999995E-2</v>
      </c>
      <c r="G181">
        <v>2.0452099000000001E-2</v>
      </c>
      <c r="H181">
        <v>2.2691441400000002E-2</v>
      </c>
      <c r="I181">
        <v>0.13922656</v>
      </c>
      <c r="J181">
        <v>7.2098579999999995E-2</v>
      </c>
      <c r="K181">
        <v>2.4328564800000001E-2</v>
      </c>
      <c r="L181">
        <v>6.7185220000000004E-2</v>
      </c>
      <c r="M181">
        <v>4.4172370000000002E-2</v>
      </c>
      <c r="N181">
        <v>8.2784460000000004E-2</v>
      </c>
      <c r="O181">
        <v>7.2600940000000003E-2</v>
      </c>
      <c r="P181">
        <v>3.8411210000000001E-2</v>
      </c>
    </row>
    <row r="182" spans="1:16">
      <c r="A182" t="s">
        <v>2858</v>
      </c>
      <c r="B182">
        <v>5.8443309999999998E-2</v>
      </c>
      <c r="C182">
        <v>0.17038001999999999</v>
      </c>
      <c r="D182">
        <v>4.121673E-2</v>
      </c>
      <c r="E182">
        <v>5.6155650000000001E-2</v>
      </c>
      <c r="F182">
        <v>6.8274057999999999E-2</v>
      </c>
      <c r="G182">
        <v>9.2884709999999995E-3</v>
      </c>
      <c r="H182">
        <v>3.2163350200000003E-2</v>
      </c>
      <c r="I182">
        <v>7.9302730000000002E-2</v>
      </c>
      <c r="J182">
        <v>5.6967820000000002E-2</v>
      </c>
      <c r="K182">
        <v>1.1216844300000001E-2</v>
      </c>
      <c r="L182">
        <v>8.148416E-2</v>
      </c>
      <c r="M182">
        <v>4.1779110000000001E-2</v>
      </c>
      <c r="N182">
        <v>9.8510009999999995E-2</v>
      </c>
      <c r="O182">
        <v>3.4703119999999997E-2</v>
      </c>
      <c r="P182">
        <v>3.9563849999999998E-2</v>
      </c>
    </row>
    <row r="183" spans="1:16">
      <c r="A183" t="s">
        <v>2859</v>
      </c>
      <c r="B183">
        <v>7.414192E-2</v>
      </c>
      <c r="C183">
        <v>8.9902369999999995E-2</v>
      </c>
      <c r="D183">
        <v>0.12114843</v>
      </c>
      <c r="E183">
        <v>0.10408445</v>
      </c>
      <c r="F183">
        <v>1.0977572999999999E-2</v>
      </c>
      <c r="G183">
        <v>2.3033662999999999E-2</v>
      </c>
      <c r="H183">
        <v>2.9439061200000002E-2</v>
      </c>
      <c r="I183">
        <v>5.0814959999999999E-2</v>
      </c>
      <c r="J183">
        <v>2.3673309999999999E-2</v>
      </c>
      <c r="K183">
        <v>9.2146550100000002E-2</v>
      </c>
      <c r="L183">
        <v>9.7075640000000005E-2</v>
      </c>
      <c r="M183">
        <v>3.78263E-2</v>
      </c>
      <c r="N183">
        <v>4.7569170000000001E-2</v>
      </c>
      <c r="O183">
        <v>7.665081E-2</v>
      </c>
      <c r="P183">
        <v>6.5485260000000003E-2</v>
      </c>
    </row>
    <row r="184" spans="1:16">
      <c r="A184" t="s">
        <v>2860</v>
      </c>
      <c r="B184">
        <v>6.6126599999999994E-2</v>
      </c>
      <c r="C184">
        <v>9.3593399999999993E-2</v>
      </c>
      <c r="D184">
        <v>5.1168999999999999E-2</v>
      </c>
      <c r="E184">
        <v>5.6228210000000001E-2</v>
      </c>
      <c r="F184">
        <v>3.2189160000000001E-3</v>
      </c>
      <c r="G184">
        <v>6.7334329999999996E-3</v>
      </c>
      <c r="H184">
        <v>6.7987658999999999E-3</v>
      </c>
      <c r="I184">
        <v>1.6799339999999999E-2</v>
      </c>
      <c r="J184">
        <v>1.3919580000000001E-2</v>
      </c>
      <c r="K184">
        <v>-1.31895E-5</v>
      </c>
      <c r="L184">
        <v>6.598598E-2</v>
      </c>
      <c r="M184">
        <v>2.7166940000000001E-2</v>
      </c>
      <c r="N184">
        <v>4.1313969999999998E-2</v>
      </c>
      <c r="O184">
        <v>2.2609029999999999E-2</v>
      </c>
      <c r="P184">
        <v>2.3875230000000001E-2</v>
      </c>
    </row>
    <row r="185" spans="1:16">
      <c r="A185" t="s">
        <v>2861</v>
      </c>
      <c r="B185">
        <v>3.0793040000000001E-2</v>
      </c>
      <c r="C185">
        <v>0.10026276000000001</v>
      </c>
      <c r="D185">
        <v>4.2216539999999997E-2</v>
      </c>
      <c r="E185">
        <v>3.9617430000000002E-2</v>
      </c>
      <c r="F185">
        <v>4.0794934999999997E-2</v>
      </c>
      <c r="G185">
        <v>5.2781190000000004E-3</v>
      </c>
      <c r="H185">
        <v>5.2187640000000003E-4</v>
      </c>
      <c r="I185">
        <v>4.7253969999999999E-2</v>
      </c>
      <c r="J185">
        <v>3.5962880000000003E-2</v>
      </c>
      <c r="K185">
        <v>4.0080782999999997E-3</v>
      </c>
      <c r="L185">
        <v>5.439869E-2</v>
      </c>
      <c r="M185">
        <v>1.982047E-2</v>
      </c>
      <c r="N185">
        <v>5.7948409999999999E-2</v>
      </c>
      <c r="O185">
        <v>2.576492E-2</v>
      </c>
      <c r="P185">
        <v>2.1084760000000001E-2</v>
      </c>
    </row>
    <row r="186" spans="1:16">
      <c r="A186" t="s">
        <v>2862</v>
      </c>
      <c r="B186">
        <v>5.5159310000000003E-2</v>
      </c>
      <c r="C186">
        <v>4.7732959999999998E-2</v>
      </c>
      <c r="D186">
        <v>0.15535634000000001</v>
      </c>
      <c r="E186">
        <v>5.8085589999999999E-2</v>
      </c>
      <c r="F186">
        <v>4.6061287999999999E-2</v>
      </c>
      <c r="G186">
        <v>3.8826909999999999E-2</v>
      </c>
      <c r="H186">
        <v>5.4133365999999997E-3</v>
      </c>
      <c r="I186">
        <v>0.14000401000000001</v>
      </c>
      <c r="J186">
        <v>3.6141119999999999E-2</v>
      </c>
      <c r="K186">
        <v>4.8047486600000001E-2</v>
      </c>
      <c r="L186">
        <v>8.0547380000000002E-2</v>
      </c>
      <c r="M186">
        <v>3.6671040000000002E-2</v>
      </c>
      <c r="N186">
        <v>6.8210779999999999E-2</v>
      </c>
      <c r="O186">
        <v>9.856289E-2</v>
      </c>
      <c r="P186">
        <v>3.7370340000000002E-2</v>
      </c>
    </row>
    <row r="187" spans="1:16">
      <c r="A187" t="s">
        <v>2921</v>
      </c>
      <c r="B187">
        <v>1.305657E-2</v>
      </c>
      <c r="C187">
        <v>6.8934860000000001E-2</v>
      </c>
      <c r="D187">
        <v>3.8883460000000002E-2</v>
      </c>
      <c r="E187">
        <v>4.095903E-2</v>
      </c>
      <c r="F187">
        <v>5.8045379000000001E-2</v>
      </c>
      <c r="G187">
        <v>1.114601E-2</v>
      </c>
      <c r="H187">
        <v>2.2575971699999999E-2</v>
      </c>
      <c r="I187">
        <v>5.6029290000000002E-2</v>
      </c>
      <c r="J187">
        <v>0.14315546000000001</v>
      </c>
      <c r="K187">
        <v>4.9192903199999999E-2</v>
      </c>
      <c r="L187">
        <v>4.0196719999999998E-2</v>
      </c>
      <c r="M187">
        <v>2.5759879999999999E-2</v>
      </c>
      <c r="N187">
        <v>8.2845559999999999E-2</v>
      </c>
      <c r="O187">
        <v>3.8643950000000003E-2</v>
      </c>
      <c r="P187">
        <v>6.4194070000000006E-2</v>
      </c>
    </row>
    <row r="188" spans="1:16">
      <c r="A188" t="s">
        <v>2922</v>
      </c>
      <c r="B188">
        <v>6.6295809999999997E-2</v>
      </c>
      <c r="C188">
        <v>5.7081369999999999E-2</v>
      </c>
      <c r="D188">
        <v>5.0637719999999997E-2</v>
      </c>
      <c r="E188">
        <v>6.0977099999999999E-2</v>
      </c>
      <c r="F188">
        <v>7.2417702E-2</v>
      </c>
      <c r="G188">
        <v>3.2302725999999997E-2</v>
      </c>
      <c r="H188">
        <v>0.1200869583</v>
      </c>
      <c r="I188">
        <v>3.4613350000000001E-2</v>
      </c>
      <c r="J188">
        <v>3.6066359999999999E-2</v>
      </c>
      <c r="K188">
        <v>5.84719894E-2</v>
      </c>
      <c r="L188">
        <v>5.8677229999999997E-2</v>
      </c>
      <c r="M188">
        <v>7.3760770000000003E-2</v>
      </c>
      <c r="N188">
        <v>5.0053800000000002E-2</v>
      </c>
      <c r="O188">
        <v>4.4032139999999997E-2</v>
      </c>
      <c r="P188">
        <v>6.9156120000000001E-2</v>
      </c>
    </row>
    <row r="189" spans="1:16">
      <c r="A189" t="s">
        <v>2923</v>
      </c>
      <c r="B189">
        <v>4.1408599999999997E-2</v>
      </c>
      <c r="C189">
        <v>9.0535500000000005E-2</v>
      </c>
      <c r="D189">
        <v>5.758307E-2</v>
      </c>
      <c r="E189">
        <v>4.5750590000000001E-2</v>
      </c>
      <c r="F189">
        <v>1.7892966E-2</v>
      </c>
      <c r="G189">
        <v>2.5307989999999998E-3</v>
      </c>
      <c r="H189">
        <v>1.5626735900000001E-2</v>
      </c>
      <c r="I189">
        <v>1.2391869999999999E-2</v>
      </c>
      <c r="J189">
        <v>3.7247849999999999E-2</v>
      </c>
      <c r="K189">
        <v>1.3456840899999999E-2</v>
      </c>
      <c r="L189">
        <v>5.9126190000000002E-2</v>
      </c>
      <c r="M189">
        <v>2.0475030000000002E-2</v>
      </c>
      <c r="N189">
        <v>4.2694900000000001E-2</v>
      </c>
      <c r="O189">
        <v>2.330395E-2</v>
      </c>
      <c r="P189">
        <v>2.8983809999999999E-2</v>
      </c>
    </row>
    <row r="190" spans="1:16">
      <c r="A190" t="s">
        <v>2924</v>
      </c>
      <c r="B190">
        <v>0.22918462000000001</v>
      </c>
      <c r="C190">
        <v>0.27357530000000002</v>
      </c>
      <c r="D190">
        <v>0.28024468000000002</v>
      </c>
      <c r="E190">
        <v>0.20472967</v>
      </c>
      <c r="F190">
        <v>1.6528092000000001E-2</v>
      </c>
      <c r="G190">
        <v>9.7717689999999996E-3</v>
      </c>
      <c r="H190">
        <v>1.8115943999999998E-2</v>
      </c>
      <c r="I190">
        <v>4.6831150000000002E-2</v>
      </c>
      <c r="J190">
        <v>4.0341500000000002E-2</v>
      </c>
      <c r="K190">
        <v>3.6757026300000002E-2</v>
      </c>
      <c r="L190">
        <v>0.2462916</v>
      </c>
      <c r="M190">
        <v>0.1037473</v>
      </c>
      <c r="N190">
        <v>0.13635230000000001</v>
      </c>
      <c r="O190">
        <v>0.13782359999999999</v>
      </c>
      <c r="P190">
        <v>0.10083930000000001</v>
      </c>
    </row>
    <row r="191" spans="1:16">
      <c r="A191" t="s">
        <v>2925</v>
      </c>
      <c r="B191">
        <v>7.4003620000000006E-2</v>
      </c>
      <c r="C191">
        <v>9.7649559999999996E-2</v>
      </c>
      <c r="D191">
        <v>5.2210819999999998E-2</v>
      </c>
      <c r="E191">
        <v>4.6933809999999999E-2</v>
      </c>
      <c r="F191">
        <v>8.6383231000000005E-2</v>
      </c>
      <c r="G191">
        <v>1.19886E-2</v>
      </c>
      <c r="H191">
        <v>2.02216427E-2</v>
      </c>
      <c r="I191">
        <v>8.8399220000000001E-2</v>
      </c>
      <c r="J191">
        <v>4.0619839999999997E-2</v>
      </c>
      <c r="K191">
        <v>9.3582801999999993E-3</v>
      </c>
      <c r="L191">
        <v>5.5424559999999998E-2</v>
      </c>
      <c r="M191">
        <v>4.1570389999999999E-2</v>
      </c>
      <c r="N191">
        <v>7.6855729999999997E-2</v>
      </c>
      <c r="O191">
        <v>3.1538410000000003E-2</v>
      </c>
      <c r="P191">
        <v>2.7439950000000001E-2</v>
      </c>
    </row>
    <row r="192" spans="1:16">
      <c r="A192" t="s">
        <v>2926</v>
      </c>
      <c r="B192">
        <v>5.4971159999999998E-2</v>
      </c>
      <c r="C192">
        <v>0.13566644</v>
      </c>
      <c r="D192">
        <v>0.10118016000000001</v>
      </c>
      <c r="E192">
        <v>5.949335E-2</v>
      </c>
      <c r="F192">
        <v>0.12725119100000001</v>
      </c>
      <c r="G192">
        <v>8.6318400000000003E-2</v>
      </c>
      <c r="H192">
        <v>3.6797050400000003E-2</v>
      </c>
      <c r="I192">
        <v>4.12459E-3</v>
      </c>
      <c r="J192">
        <v>3.6132030000000002E-2</v>
      </c>
      <c r="K192">
        <v>1.3012600900000001E-2</v>
      </c>
      <c r="L192">
        <v>8.8116340000000001E-2</v>
      </c>
      <c r="M192">
        <v>7.4510960000000001E-2</v>
      </c>
      <c r="N192">
        <v>8.4424040000000006E-2</v>
      </c>
      <c r="O192">
        <v>5.7860450000000001E-2</v>
      </c>
      <c r="P192">
        <v>3.8619760000000003E-2</v>
      </c>
    </row>
    <row r="193" spans="1:23">
      <c r="A193" t="s">
        <v>2927</v>
      </c>
      <c r="B193">
        <v>2.433126E-2</v>
      </c>
      <c r="C193">
        <v>0.1609419</v>
      </c>
      <c r="D193">
        <v>1.050738E-2</v>
      </c>
      <c r="E193">
        <v>3.8281820000000001E-2</v>
      </c>
      <c r="F193">
        <v>8.8956462E-2</v>
      </c>
      <c r="G193">
        <v>8.1874430000000008E-3</v>
      </c>
      <c r="H193">
        <v>3.6883976000000001E-3</v>
      </c>
      <c r="I193">
        <v>0.13901628999999999</v>
      </c>
      <c r="J193">
        <v>6.9902469999999994E-2</v>
      </c>
      <c r="K193">
        <v>2.7624572699999999E-2</v>
      </c>
      <c r="L193">
        <v>5.0326179999999998E-2</v>
      </c>
      <c r="M193">
        <v>2.4606639999999999E-2</v>
      </c>
      <c r="N193">
        <v>0.1248952</v>
      </c>
      <c r="O193">
        <v>3.7595870000000003E-2</v>
      </c>
      <c r="P193">
        <v>3.058073E-2</v>
      </c>
    </row>
    <row r="194" spans="1:23" s="73" customFormat="1">
      <c r="A194" s="105" t="s">
        <v>2863</v>
      </c>
      <c r="D194" s="106"/>
      <c r="E194" s="74"/>
      <c r="G194" s="74"/>
      <c r="I194" s="74"/>
      <c r="N194" s="74"/>
      <c r="O194" s="74"/>
    </row>
    <row r="195" spans="1:23" s="107" customFormat="1">
      <c r="A195" s="107" t="s">
        <v>2795</v>
      </c>
      <c r="C195" s="81" t="s">
        <v>2864</v>
      </c>
      <c r="D195" s="81" t="s">
        <v>2865</v>
      </c>
      <c r="E195" s="107" t="s">
        <v>2866</v>
      </c>
      <c r="F195" s="108" t="s">
        <v>2867</v>
      </c>
      <c r="G195" s="108" t="s">
        <v>2868</v>
      </c>
      <c r="H195" s="108" t="s">
        <v>2869</v>
      </c>
      <c r="I195" s="108" t="s">
        <v>2870</v>
      </c>
      <c r="J195" s="107" t="s">
        <v>2871</v>
      </c>
      <c r="K195" s="81" t="s">
        <v>2872</v>
      </c>
      <c r="L195" s="81" t="s">
        <v>2873</v>
      </c>
      <c r="M195" s="107" t="s">
        <v>2928</v>
      </c>
      <c r="N195" s="108" t="s">
        <v>2929</v>
      </c>
      <c r="O195" s="108" t="s">
        <v>2930</v>
      </c>
      <c r="P195" s="108" t="s">
        <v>2931</v>
      </c>
      <c r="Q195" s="108" t="s">
        <v>2932</v>
      </c>
      <c r="R195" s="108" t="s">
        <v>2933</v>
      </c>
      <c r="S195" s="107" t="s">
        <v>2934</v>
      </c>
      <c r="T195" s="108"/>
    </row>
    <row r="196" spans="1:23">
      <c r="A196" s="82" t="s">
        <v>2307</v>
      </c>
      <c r="B196">
        <v>200831</v>
      </c>
      <c r="C196">
        <v>28110</v>
      </c>
      <c r="D196" s="230">
        <v>3325</v>
      </c>
      <c r="E196">
        <v>4821</v>
      </c>
      <c r="F196">
        <v>14092</v>
      </c>
      <c r="G196">
        <v>6530</v>
      </c>
      <c r="H196">
        <v>3983</v>
      </c>
      <c r="I196">
        <v>13675</v>
      </c>
      <c r="J196">
        <v>13675</v>
      </c>
      <c r="K196">
        <v>46883</v>
      </c>
      <c r="L196">
        <v>13263</v>
      </c>
      <c r="M196">
        <v>11825</v>
      </c>
      <c r="N196">
        <v>5710</v>
      </c>
      <c r="O196">
        <v>12455</v>
      </c>
      <c r="P196">
        <v>6647</v>
      </c>
      <c r="Q196">
        <v>10864</v>
      </c>
      <c r="R196">
        <v>13373</v>
      </c>
      <c r="S196">
        <v>5275</v>
      </c>
      <c r="T196" s="83">
        <f>SUM(C196:I196)</f>
        <v>74536</v>
      </c>
      <c r="U196" s="83">
        <f>SUM(K196:S196)</f>
        <v>126295</v>
      </c>
      <c r="V196">
        <f>T196+U196</f>
        <v>200831</v>
      </c>
      <c r="W196">
        <f>V196+J196</f>
        <v>214506</v>
      </c>
    </row>
    <row r="197" spans="1:23">
      <c r="A197" s="82" t="s">
        <v>2806</v>
      </c>
      <c r="B197" s="83">
        <v>8622</v>
      </c>
      <c r="C197" s="83">
        <v>1133</v>
      </c>
      <c r="D197" s="234">
        <v>137</v>
      </c>
      <c r="E197" s="83">
        <v>165</v>
      </c>
      <c r="F197" s="83">
        <v>433</v>
      </c>
      <c r="G197" s="83">
        <v>232</v>
      </c>
      <c r="H197" s="83">
        <v>124</v>
      </c>
      <c r="I197" s="83">
        <v>558</v>
      </c>
      <c r="J197" s="83">
        <v>558</v>
      </c>
      <c r="K197">
        <v>1950</v>
      </c>
      <c r="L197" s="83">
        <v>400</v>
      </c>
      <c r="M197" s="83">
        <v>536</v>
      </c>
      <c r="N197" s="83">
        <v>231</v>
      </c>
      <c r="O197" s="83">
        <v>529</v>
      </c>
      <c r="P197" s="83">
        <v>173</v>
      </c>
      <c r="Q197" s="83">
        <v>515</v>
      </c>
      <c r="R197" s="83">
        <v>591</v>
      </c>
      <c r="S197" s="83">
        <v>202</v>
      </c>
      <c r="T197" s="83"/>
      <c r="U197" s="83"/>
    </row>
    <row r="198" spans="1:23">
      <c r="A198" s="82" t="s">
        <v>2807</v>
      </c>
      <c r="B198" s="83">
        <v>65</v>
      </c>
      <c r="C198">
        <v>8</v>
      </c>
      <c r="D198" s="230">
        <v>0</v>
      </c>
      <c r="E198" s="83">
        <v>1</v>
      </c>
      <c r="F198" s="83">
        <v>3</v>
      </c>
      <c r="G198" s="83">
        <v>1</v>
      </c>
      <c r="H198" s="83">
        <v>1</v>
      </c>
      <c r="I198" s="83">
        <v>7</v>
      </c>
      <c r="J198" s="83">
        <v>7</v>
      </c>
      <c r="K198" s="83">
        <v>16</v>
      </c>
      <c r="L198" s="83">
        <v>1</v>
      </c>
      <c r="M198" s="83">
        <v>6</v>
      </c>
      <c r="N198" s="83">
        <v>2</v>
      </c>
      <c r="O198" s="83">
        <v>4</v>
      </c>
      <c r="P198" s="83">
        <v>1</v>
      </c>
      <c r="Q198" s="83">
        <v>3</v>
      </c>
      <c r="R198" s="83">
        <v>6</v>
      </c>
      <c r="S198" s="83">
        <v>2</v>
      </c>
    </row>
    <row r="199" spans="1:23">
      <c r="A199" s="82" t="s">
        <v>2808</v>
      </c>
      <c r="B199" s="83" t="s">
        <v>2874</v>
      </c>
      <c r="C199" s="83">
        <v>2.1825839999999999</v>
      </c>
      <c r="D199" s="234">
        <v>2.4249999999999998</v>
      </c>
      <c r="E199" s="83">
        <v>2.0555560000000002</v>
      </c>
      <c r="F199" s="83">
        <v>1.9657530000000001</v>
      </c>
      <c r="G199" s="83">
        <v>1.27451</v>
      </c>
      <c r="H199" s="83">
        <v>1.1754389999999999</v>
      </c>
      <c r="I199" s="85">
        <v>2.6233770000000001</v>
      </c>
      <c r="J199" s="85">
        <v>2.6233770000000001</v>
      </c>
      <c r="K199">
        <v>2.3795489999999999</v>
      </c>
      <c r="L199" s="83">
        <v>2.1496059999999999</v>
      </c>
      <c r="M199" s="83">
        <v>1.8062830000000001</v>
      </c>
      <c r="N199" s="83">
        <v>2.915254</v>
      </c>
      <c r="O199" s="83">
        <v>2.0402300000000002</v>
      </c>
      <c r="P199" s="83">
        <v>2.1454550000000001</v>
      </c>
      <c r="Q199" s="83">
        <v>2.6785709999999998</v>
      </c>
      <c r="R199">
        <v>2.265193</v>
      </c>
      <c r="S199" s="83">
        <v>1.970588</v>
      </c>
      <c r="U199" s="83"/>
    </row>
    <row r="200" spans="1:23">
      <c r="A200" s="15" t="s">
        <v>2809</v>
      </c>
      <c r="B200" s="83">
        <v>2498</v>
      </c>
      <c r="C200" s="83">
        <v>351</v>
      </c>
      <c r="D200" s="229">
        <v>32</v>
      </c>
      <c r="E200">
        <v>50</v>
      </c>
      <c r="F200">
        <v>115</v>
      </c>
      <c r="G200">
        <v>55</v>
      </c>
      <c r="H200">
        <v>37</v>
      </c>
      <c r="I200">
        <v>159</v>
      </c>
      <c r="J200">
        <v>159</v>
      </c>
      <c r="K200">
        <v>585</v>
      </c>
      <c r="L200" s="83">
        <v>122</v>
      </c>
      <c r="M200">
        <v>180</v>
      </c>
      <c r="N200" s="83">
        <v>81</v>
      </c>
      <c r="O200">
        <v>199</v>
      </c>
      <c r="P200" s="83">
        <v>31</v>
      </c>
      <c r="Q200" s="83">
        <v>117</v>
      </c>
      <c r="R200" s="83">
        <v>191</v>
      </c>
      <c r="S200" s="83">
        <v>79</v>
      </c>
      <c r="T200" s="83"/>
      <c r="U200" s="83"/>
    </row>
    <row r="201" spans="1:23">
      <c r="A201" s="15" t="s">
        <v>2810</v>
      </c>
      <c r="B201" s="83">
        <f>B200/B196</f>
        <v>1.243831878544647E-2</v>
      </c>
      <c r="C201" s="83">
        <v>1.248666E-2</v>
      </c>
      <c r="D201" s="229">
        <v>9.6240600000000003E-3</v>
      </c>
      <c r="E201">
        <v>1.037129E-2</v>
      </c>
      <c r="F201">
        <v>8.1606590000000007E-3</v>
      </c>
      <c r="G201">
        <v>8.4226649999999993E-3</v>
      </c>
      <c r="H201">
        <v>9.2894799999999993E-3</v>
      </c>
      <c r="I201">
        <v>1.162706E-2</v>
      </c>
      <c r="J201">
        <v>1.162706E-2</v>
      </c>
      <c r="K201">
        <v>1.247787E-2</v>
      </c>
      <c r="L201" s="83">
        <v>9.1985220000000006E-3</v>
      </c>
      <c r="M201">
        <v>1.27732E-2</v>
      </c>
      <c r="N201" s="83">
        <v>1.4185639999999999E-2</v>
      </c>
      <c r="O201">
        <v>1.5977519999999999E-2</v>
      </c>
      <c r="P201" s="83">
        <v>4.6637579999999996E-3</v>
      </c>
      <c r="Q201" s="83">
        <v>1.0769509999999999E-2</v>
      </c>
      <c r="R201" s="83">
        <v>1.428251E-2</v>
      </c>
      <c r="S201" s="83">
        <v>1.49763E-2</v>
      </c>
      <c r="T201" s="83"/>
      <c r="U201" s="83"/>
    </row>
    <row r="202" spans="1:23" s="137" customFormat="1">
      <c r="A202" s="137" t="s">
        <v>2811</v>
      </c>
      <c r="C202" s="127" t="s">
        <v>2864</v>
      </c>
      <c r="D202" s="127" t="s">
        <v>2865</v>
      </c>
      <c r="E202" s="137" t="s">
        <v>2866</v>
      </c>
      <c r="F202" s="138" t="s">
        <v>2867</v>
      </c>
      <c r="G202" s="138" t="s">
        <v>2868</v>
      </c>
      <c r="H202" s="138" t="s">
        <v>2869</v>
      </c>
      <c r="I202" s="138" t="s">
        <v>2870</v>
      </c>
      <c r="J202" s="137" t="s">
        <v>2871</v>
      </c>
      <c r="K202" s="127" t="s">
        <v>2872</v>
      </c>
      <c r="L202" s="127" t="s">
        <v>2873</v>
      </c>
      <c r="M202" s="137" t="s">
        <v>2928</v>
      </c>
      <c r="N202" s="138" t="s">
        <v>2929</v>
      </c>
      <c r="O202" s="138" t="s">
        <v>2930</v>
      </c>
      <c r="P202" s="138" t="s">
        <v>2931</v>
      </c>
      <c r="Q202" s="138" t="s">
        <v>2932</v>
      </c>
      <c r="R202" s="138" t="s">
        <v>2933</v>
      </c>
      <c r="S202" s="137" t="s">
        <v>2934</v>
      </c>
      <c r="T202" s="138"/>
    </row>
    <row r="203" spans="1:23">
      <c r="A203" s="82" t="s">
        <v>2806</v>
      </c>
      <c r="B203" s="83">
        <v>5769</v>
      </c>
      <c r="C203" s="83">
        <v>751</v>
      </c>
      <c r="D203" s="229">
        <v>74</v>
      </c>
      <c r="E203">
        <v>100</v>
      </c>
      <c r="F203">
        <v>251</v>
      </c>
      <c r="G203">
        <v>163</v>
      </c>
      <c r="H203">
        <v>89</v>
      </c>
      <c r="I203">
        <v>373</v>
      </c>
      <c r="J203">
        <v>373</v>
      </c>
      <c r="K203" s="83">
        <v>1383</v>
      </c>
      <c r="L203">
        <v>261</v>
      </c>
      <c r="M203" s="83">
        <v>383</v>
      </c>
      <c r="N203">
        <v>155</v>
      </c>
      <c r="O203" s="83">
        <v>361</v>
      </c>
      <c r="P203">
        <v>105</v>
      </c>
      <c r="Q203" s="83">
        <v>340</v>
      </c>
      <c r="R203" s="83">
        <v>415</v>
      </c>
      <c r="S203" s="83">
        <v>147</v>
      </c>
      <c r="T203" s="83"/>
      <c r="U203" s="83"/>
    </row>
    <row r="204" spans="1:23">
      <c r="A204" s="82" t="s">
        <v>2807</v>
      </c>
      <c r="B204" s="83">
        <v>38</v>
      </c>
      <c r="C204" s="83">
        <v>2</v>
      </c>
      <c r="D204" s="229">
        <v>0</v>
      </c>
      <c r="E204">
        <v>1</v>
      </c>
      <c r="F204">
        <v>1</v>
      </c>
      <c r="G204">
        <v>1</v>
      </c>
      <c r="H204">
        <v>1</v>
      </c>
      <c r="I204">
        <v>3</v>
      </c>
      <c r="J204">
        <v>3</v>
      </c>
      <c r="K204" s="83">
        <v>10</v>
      </c>
      <c r="L204">
        <v>1</v>
      </c>
      <c r="M204" s="83">
        <v>4</v>
      </c>
      <c r="N204">
        <v>1</v>
      </c>
      <c r="O204" s="83">
        <v>3</v>
      </c>
      <c r="P204">
        <v>0</v>
      </c>
      <c r="Q204" s="83">
        <v>2</v>
      </c>
      <c r="R204" s="83">
        <v>5</v>
      </c>
      <c r="S204" s="83">
        <v>1</v>
      </c>
      <c r="T204" s="83"/>
      <c r="U204" s="83"/>
    </row>
    <row r="205" spans="1:23">
      <c r="A205" s="82" t="s">
        <v>2808</v>
      </c>
      <c r="B205" s="83" t="s">
        <v>2874</v>
      </c>
      <c r="C205" s="83">
        <v>2.2510819999999998</v>
      </c>
      <c r="D205" s="229">
        <v>2.2173910000000001</v>
      </c>
      <c r="E205">
        <v>2.225806</v>
      </c>
      <c r="F205">
        <v>1.952941</v>
      </c>
      <c r="G205">
        <v>1.3970590000000001</v>
      </c>
      <c r="H205">
        <v>1.3421050000000001</v>
      </c>
      <c r="I205">
        <v>2.8061219999999998</v>
      </c>
      <c r="J205">
        <v>2.8061219999999998</v>
      </c>
      <c r="K205" s="83">
        <v>2.440299</v>
      </c>
      <c r="L205">
        <v>2.3461539999999999</v>
      </c>
      <c r="M205" s="83">
        <v>1.755396</v>
      </c>
      <c r="N205">
        <v>3.84375</v>
      </c>
      <c r="O205" s="83">
        <v>1.9590160000000001</v>
      </c>
      <c r="P205">
        <v>1.9166669999999999</v>
      </c>
      <c r="Q205" s="83">
        <v>2.6956519999999999</v>
      </c>
      <c r="R205" s="83">
        <v>2.074074</v>
      </c>
      <c r="S205" s="83">
        <v>1.94</v>
      </c>
      <c r="T205" s="83"/>
      <c r="U205" s="83"/>
    </row>
    <row r="206" spans="1:23">
      <c r="A206" s="15" t="s">
        <v>2809</v>
      </c>
      <c r="B206" s="83">
        <v>2586</v>
      </c>
      <c r="C206" s="83">
        <v>364</v>
      </c>
      <c r="D206" s="229">
        <v>35</v>
      </c>
      <c r="E206">
        <v>51</v>
      </c>
      <c r="F206">
        <v>126</v>
      </c>
      <c r="G206">
        <v>57</v>
      </c>
      <c r="H206">
        <v>38</v>
      </c>
      <c r="I206">
        <v>163</v>
      </c>
      <c r="J206">
        <v>163</v>
      </c>
      <c r="K206" s="83">
        <v>609</v>
      </c>
      <c r="L206">
        <v>123</v>
      </c>
      <c r="M206" s="83">
        <v>183</v>
      </c>
      <c r="N206">
        <v>83</v>
      </c>
      <c r="O206" s="83">
        <v>201</v>
      </c>
      <c r="P206">
        <v>33</v>
      </c>
      <c r="Q206" s="83">
        <v>121</v>
      </c>
      <c r="R206" s="83">
        <v>196</v>
      </c>
      <c r="S206" s="83">
        <v>83</v>
      </c>
      <c r="T206" s="83"/>
      <c r="U206" s="83"/>
    </row>
    <row r="207" spans="1:23">
      <c r="A207" s="15" t="s">
        <v>2810</v>
      </c>
      <c r="B207" s="83">
        <f>B206/B196</f>
        <v>1.2876498150185977E-2</v>
      </c>
      <c r="C207" s="83">
        <v>1.294913E-2</v>
      </c>
      <c r="D207" s="229">
        <v>1.052632E-2</v>
      </c>
      <c r="E207">
        <v>1.057872E-2</v>
      </c>
      <c r="F207">
        <v>8.9412429999999998E-3</v>
      </c>
      <c r="G207">
        <v>8.7289429999999994E-3</v>
      </c>
      <c r="H207">
        <v>9.5405469999999999E-3</v>
      </c>
      <c r="I207">
        <v>1.1919559999999999E-2</v>
      </c>
      <c r="J207">
        <v>1.1919559999999999E-2</v>
      </c>
      <c r="K207" s="83">
        <v>1.2989779999999999E-2</v>
      </c>
      <c r="L207">
        <v>9.2739199999999997E-3</v>
      </c>
      <c r="M207" s="83">
        <v>1.298609E-2</v>
      </c>
      <c r="N207">
        <v>1.4535899999999999E-2</v>
      </c>
      <c r="O207" s="83">
        <v>1.6138099999999999E-2</v>
      </c>
      <c r="P207">
        <v>4.9646459999999996E-3</v>
      </c>
      <c r="Q207" s="83">
        <v>1.11377E-2</v>
      </c>
      <c r="R207" s="83">
        <v>1.46564E-2</v>
      </c>
      <c r="S207" s="83">
        <v>1.5734600000000001E-2</v>
      </c>
      <c r="T207" s="83"/>
      <c r="U207" s="83"/>
    </row>
    <row r="208" spans="1:23" s="137" customFormat="1">
      <c r="A208" s="137" t="s">
        <v>2812</v>
      </c>
      <c r="C208" s="127" t="s">
        <v>2864</v>
      </c>
      <c r="D208" s="127" t="s">
        <v>2865</v>
      </c>
      <c r="E208" s="137" t="s">
        <v>2866</v>
      </c>
      <c r="F208" s="138" t="s">
        <v>2867</v>
      </c>
      <c r="G208" s="138" t="s">
        <v>2868</v>
      </c>
      <c r="H208" s="138" t="s">
        <v>2869</v>
      </c>
      <c r="I208" s="138" t="s">
        <v>2870</v>
      </c>
      <c r="J208" s="137" t="s">
        <v>2871</v>
      </c>
      <c r="K208" s="127" t="s">
        <v>2872</v>
      </c>
      <c r="L208" s="127" t="s">
        <v>2873</v>
      </c>
      <c r="M208" s="137" t="s">
        <v>2928</v>
      </c>
      <c r="N208" s="138" t="s">
        <v>2929</v>
      </c>
      <c r="O208" s="138" t="s">
        <v>2930</v>
      </c>
      <c r="P208" s="138" t="s">
        <v>2931</v>
      </c>
      <c r="Q208" s="138" t="s">
        <v>2932</v>
      </c>
      <c r="R208" s="138" t="s">
        <v>2933</v>
      </c>
      <c r="S208" s="137" t="s">
        <v>2934</v>
      </c>
      <c r="T208" s="138"/>
    </row>
    <row r="209" spans="1:21">
      <c r="A209" s="82" t="s">
        <v>2806</v>
      </c>
      <c r="B209" s="83">
        <v>4859</v>
      </c>
      <c r="C209">
        <v>637</v>
      </c>
      <c r="D209" s="93">
        <v>75</v>
      </c>
      <c r="E209">
        <v>87</v>
      </c>
      <c r="F209">
        <v>219</v>
      </c>
      <c r="G209">
        <v>122</v>
      </c>
      <c r="H209">
        <v>66</v>
      </c>
      <c r="I209">
        <v>323</v>
      </c>
      <c r="J209">
        <v>323</v>
      </c>
      <c r="K209" s="83">
        <v>1147</v>
      </c>
      <c r="L209">
        <v>218</v>
      </c>
      <c r="M209" s="83">
        <v>321</v>
      </c>
      <c r="N209">
        <v>139</v>
      </c>
      <c r="O209" s="83">
        <v>310</v>
      </c>
      <c r="P209">
        <v>76</v>
      </c>
      <c r="Q209" s="83">
        <v>276</v>
      </c>
      <c r="R209" s="83">
        <v>358</v>
      </c>
      <c r="S209" s="83">
        <v>124</v>
      </c>
      <c r="T209" s="83"/>
      <c r="U209" s="83"/>
    </row>
    <row r="210" spans="1:21">
      <c r="A210" s="82" t="s">
        <v>2807</v>
      </c>
      <c r="B210" s="83">
        <v>25</v>
      </c>
      <c r="C210" s="83">
        <v>2</v>
      </c>
      <c r="D210" s="93">
        <v>0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1</v>
      </c>
      <c r="K210" s="83">
        <v>9</v>
      </c>
      <c r="L210" s="83">
        <v>0</v>
      </c>
      <c r="M210" s="83">
        <v>2</v>
      </c>
      <c r="N210" s="83">
        <v>1</v>
      </c>
      <c r="O210" s="83">
        <v>1</v>
      </c>
      <c r="P210" s="83">
        <v>1</v>
      </c>
      <c r="Q210" s="83">
        <v>0</v>
      </c>
      <c r="R210" s="83">
        <v>3</v>
      </c>
      <c r="S210" s="83">
        <v>1</v>
      </c>
      <c r="T210" s="83"/>
      <c r="U210" s="83"/>
    </row>
    <row r="211" spans="1:21">
      <c r="A211" s="82" t="s">
        <v>2808</v>
      </c>
      <c r="B211" s="83" t="s">
        <v>2874</v>
      </c>
      <c r="C211" s="83">
        <v>2.1225489999999998</v>
      </c>
      <c r="D211" s="229">
        <v>2.2608700000000002</v>
      </c>
      <c r="E211">
        <v>1.8064519999999999</v>
      </c>
      <c r="F211">
        <v>1.9594590000000001</v>
      </c>
      <c r="G211">
        <v>1.44</v>
      </c>
      <c r="H211">
        <v>1.4444440000000001</v>
      </c>
      <c r="I211">
        <v>3.0375000000000001</v>
      </c>
      <c r="J211">
        <v>3.0375000000000001</v>
      </c>
      <c r="K211" s="83">
        <v>2.434132</v>
      </c>
      <c r="L211">
        <v>2.0277780000000001</v>
      </c>
      <c r="M211" s="83">
        <v>1.791304</v>
      </c>
      <c r="N211">
        <v>3.34375</v>
      </c>
      <c r="O211" s="83">
        <v>1.924528</v>
      </c>
      <c r="P211">
        <v>2.454545</v>
      </c>
      <c r="Q211" s="83">
        <v>3.2461540000000002</v>
      </c>
      <c r="R211" s="83">
        <v>2.2545449999999998</v>
      </c>
      <c r="S211" s="83">
        <v>1.818182</v>
      </c>
      <c r="T211" s="83"/>
      <c r="U211" s="83"/>
    </row>
    <row r="212" spans="1:21">
      <c r="A212" s="15" t="s">
        <v>2809</v>
      </c>
      <c r="B212" s="83">
        <v>2621</v>
      </c>
      <c r="C212" s="83">
        <v>368</v>
      </c>
      <c r="D212" s="93">
        <v>35</v>
      </c>
      <c r="E212">
        <v>52</v>
      </c>
      <c r="F212">
        <v>125</v>
      </c>
      <c r="G212">
        <v>57</v>
      </c>
      <c r="H212">
        <v>40</v>
      </c>
      <c r="I212">
        <v>167</v>
      </c>
      <c r="J212">
        <v>167</v>
      </c>
      <c r="K212" s="83">
        <v>617</v>
      </c>
      <c r="L212">
        <v>126</v>
      </c>
      <c r="M212" s="83">
        <v>184</v>
      </c>
      <c r="N212">
        <v>82</v>
      </c>
      <c r="O212" s="83">
        <v>205</v>
      </c>
      <c r="P212">
        <v>31</v>
      </c>
      <c r="Q212" s="83">
        <v>127</v>
      </c>
      <c r="R212" s="83">
        <v>200</v>
      </c>
      <c r="S212" s="83">
        <v>83</v>
      </c>
      <c r="T212" s="83"/>
      <c r="U212" s="83"/>
    </row>
    <row r="213" spans="1:21">
      <c r="A213" s="15" t="s">
        <v>2810</v>
      </c>
      <c r="B213" s="83">
        <f>B212/B196</f>
        <v>1.3050774033889191E-2</v>
      </c>
      <c r="C213" s="83">
        <v>1.3091429999999999E-2</v>
      </c>
      <c r="D213" s="229">
        <v>1.052632E-2</v>
      </c>
      <c r="E213">
        <v>1.078614E-2</v>
      </c>
      <c r="F213">
        <v>8.8702810000000007E-3</v>
      </c>
      <c r="G213">
        <v>8.7289429999999994E-3</v>
      </c>
      <c r="H213">
        <v>1.004268E-2</v>
      </c>
      <c r="I213">
        <v>1.221207E-2</v>
      </c>
      <c r="J213">
        <v>1.221207E-2</v>
      </c>
      <c r="K213" s="83">
        <v>1.3160420000000001E-2</v>
      </c>
      <c r="L213">
        <v>9.5001129999999993E-3</v>
      </c>
      <c r="M213" s="83">
        <v>1.3057050000000001E-2</v>
      </c>
      <c r="N213">
        <v>1.436077E-2</v>
      </c>
      <c r="O213" s="83">
        <v>1.6459250000000002E-2</v>
      </c>
      <c r="P213">
        <v>4.6637579999999996E-3</v>
      </c>
      <c r="Q213" s="83">
        <v>1.1689990000000001E-2</v>
      </c>
      <c r="R213" s="83">
        <v>1.495551E-2</v>
      </c>
      <c r="S213" s="83">
        <v>1.5734600000000001E-2</v>
      </c>
      <c r="T213" s="83"/>
      <c r="U213" s="83"/>
    </row>
    <row r="214" spans="1:21" s="137" customFormat="1">
      <c r="A214" s="137" t="s">
        <v>2813</v>
      </c>
      <c r="C214" s="127" t="s">
        <v>2864</v>
      </c>
      <c r="D214" s="127" t="s">
        <v>2865</v>
      </c>
      <c r="E214" s="137" t="s">
        <v>2866</v>
      </c>
      <c r="F214" s="138" t="s">
        <v>2867</v>
      </c>
      <c r="G214" s="138" t="s">
        <v>2868</v>
      </c>
      <c r="H214" s="138" t="s">
        <v>2869</v>
      </c>
      <c r="I214" s="138" t="s">
        <v>2870</v>
      </c>
      <c r="J214" s="137" t="s">
        <v>2871</v>
      </c>
      <c r="K214" s="127" t="s">
        <v>2872</v>
      </c>
      <c r="L214" s="127" t="s">
        <v>2873</v>
      </c>
      <c r="M214" s="137" t="s">
        <v>2928</v>
      </c>
      <c r="N214" s="138" t="s">
        <v>2929</v>
      </c>
      <c r="O214" s="138" t="s">
        <v>2930</v>
      </c>
      <c r="P214" s="138" t="s">
        <v>2931</v>
      </c>
      <c r="Q214" s="138" t="s">
        <v>2932</v>
      </c>
      <c r="R214" s="138" t="s">
        <v>2933</v>
      </c>
      <c r="S214" s="137" t="s">
        <v>2934</v>
      </c>
      <c r="T214" s="138"/>
    </row>
    <row r="215" spans="1:21">
      <c r="A215" s="82" t="s">
        <v>2806</v>
      </c>
      <c r="B215" s="83">
        <v>5254</v>
      </c>
      <c r="C215" s="83">
        <v>709</v>
      </c>
      <c r="D215" s="93">
        <v>85</v>
      </c>
      <c r="E215">
        <v>94</v>
      </c>
      <c r="F215">
        <v>248</v>
      </c>
      <c r="G215">
        <v>137</v>
      </c>
      <c r="H215">
        <v>81</v>
      </c>
      <c r="I215">
        <v>339</v>
      </c>
      <c r="J215">
        <v>339</v>
      </c>
      <c r="K215">
        <v>1217</v>
      </c>
      <c r="L215" s="83">
        <v>226</v>
      </c>
      <c r="M215">
        <v>327</v>
      </c>
      <c r="N215" s="83">
        <v>142</v>
      </c>
      <c r="O215">
        <v>334</v>
      </c>
      <c r="P215" s="83">
        <v>91</v>
      </c>
      <c r="Q215" s="83">
        <v>322</v>
      </c>
      <c r="R215" s="83">
        <v>389</v>
      </c>
      <c r="S215" s="83">
        <v>126</v>
      </c>
      <c r="T215" s="83"/>
      <c r="U215" s="83"/>
    </row>
    <row r="216" spans="1:21">
      <c r="A216" s="82" t="s">
        <v>2807</v>
      </c>
      <c r="B216" s="83">
        <v>28</v>
      </c>
      <c r="C216" s="83">
        <v>2</v>
      </c>
      <c r="D216" s="93">
        <v>0</v>
      </c>
      <c r="E216">
        <v>0</v>
      </c>
      <c r="F216">
        <v>2</v>
      </c>
      <c r="G216">
        <v>1</v>
      </c>
      <c r="H216">
        <v>1</v>
      </c>
      <c r="I216">
        <v>3</v>
      </c>
      <c r="J216">
        <v>3</v>
      </c>
      <c r="K216" s="83">
        <v>8</v>
      </c>
      <c r="L216" s="83">
        <v>1</v>
      </c>
      <c r="M216" s="83">
        <v>3</v>
      </c>
      <c r="N216" s="83">
        <v>0</v>
      </c>
      <c r="O216" s="83">
        <v>1</v>
      </c>
      <c r="P216" s="83">
        <v>1</v>
      </c>
      <c r="Q216" s="83">
        <v>2</v>
      </c>
      <c r="R216" s="83">
        <v>1</v>
      </c>
      <c r="S216" s="83">
        <v>1</v>
      </c>
      <c r="T216" s="83"/>
      <c r="U216" s="83"/>
    </row>
    <row r="217" spans="1:21">
      <c r="A217" s="82" t="s">
        <v>2808</v>
      </c>
      <c r="B217" s="83" t="s">
        <v>2874</v>
      </c>
      <c r="C217" s="83">
        <v>2.2227269999999999</v>
      </c>
      <c r="D217" s="229">
        <v>2.5416669999999999</v>
      </c>
      <c r="E217">
        <v>2.2413789999999998</v>
      </c>
      <c r="F217">
        <v>1.9176470000000001</v>
      </c>
      <c r="G217">
        <v>1.1746030000000001</v>
      </c>
      <c r="H217">
        <v>1.25</v>
      </c>
      <c r="I217">
        <v>2.7252749999999999</v>
      </c>
      <c r="J217">
        <v>2.7252749999999999</v>
      </c>
      <c r="K217">
        <v>2.6005919999999998</v>
      </c>
      <c r="L217" s="83">
        <v>1.935065</v>
      </c>
      <c r="M217">
        <v>1.8189660000000001</v>
      </c>
      <c r="N217" s="83">
        <v>4.68</v>
      </c>
      <c r="O217">
        <v>2.211538</v>
      </c>
      <c r="P217" s="83">
        <v>2.0333329999999998</v>
      </c>
      <c r="Q217" s="83">
        <v>2.879518</v>
      </c>
      <c r="R217" s="83">
        <v>2.015504</v>
      </c>
      <c r="S217" s="83">
        <v>2.0731709999999999</v>
      </c>
      <c r="T217" s="83"/>
      <c r="U217" s="83"/>
    </row>
    <row r="218" spans="1:21">
      <c r="A218" s="15" t="s">
        <v>2809</v>
      </c>
      <c r="B218" s="83">
        <v>2605</v>
      </c>
      <c r="C218" s="83">
        <v>368</v>
      </c>
      <c r="D218" s="93">
        <v>36</v>
      </c>
      <c r="E218">
        <v>51</v>
      </c>
      <c r="F218">
        <v>118</v>
      </c>
      <c r="G218">
        <v>56</v>
      </c>
      <c r="H218">
        <v>40</v>
      </c>
      <c r="I218">
        <v>164</v>
      </c>
      <c r="J218">
        <v>164</v>
      </c>
      <c r="K218">
        <v>615</v>
      </c>
      <c r="L218" s="83">
        <v>125</v>
      </c>
      <c r="M218">
        <v>184</v>
      </c>
      <c r="N218" s="83">
        <v>84</v>
      </c>
      <c r="O218">
        <v>206</v>
      </c>
      <c r="P218" s="83">
        <v>32</v>
      </c>
      <c r="Q218" s="83">
        <v>123</v>
      </c>
      <c r="R218" s="83">
        <v>199</v>
      </c>
      <c r="S218" s="83">
        <v>83</v>
      </c>
      <c r="T218" s="83"/>
      <c r="U218" s="83"/>
    </row>
    <row r="219" spans="1:21">
      <c r="A219" s="15" t="s">
        <v>2810</v>
      </c>
      <c r="B219" s="83">
        <f>B218/B196</f>
        <v>1.2971105058482008E-2</v>
      </c>
      <c r="C219" s="83">
        <v>1.3091429999999999E-2</v>
      </c>
      <c r="D219" s="229">
        <v>1.0827069999999999E-2</v>
      </c>
      <c r="E219">
        <v>1.057872E-2</v>
      </c>
      <c r="F219">
        <v>8.3735449999999996E-3</v>
      </c>
      <c r="G219">
        <v>8.5758039999999994E-3</v>
      </c>
      <c r="H219">
        <v>1.004268E-2</v>
      </c>
      <c r="I219">
        <v>1.199269E-2</v>
      </c>
      <c r="J219">
        <v>1.199269E-2</v>
      </c>
      <c r="K219">
        <v>1.3117759999999999E-2</v>
      </c>
      <c r="L219" s="83">
        <v>9.4247150000000002E-3</v>
      </c>
      <c r="M219">
        <v>1.3057050000000001E-2</v>
      </c>
      <c r="N219" s="83">
        <v>1.471103E-2</v>
      </c>
      <c r="O219">
        <v>1.6539539999999998E-2</v>
      </c>
      <c r="P219" s="83">
        <v>4.8142020000000001E-3</v>
      </c>
      <c r="Q219" s="83">
        <v>1.13218E-2</v>
      </c>
      <c r="R219" s="83">
        <v>1.488073E-2</v>
      </c>
      <c r="S219" s="83">
        <v>1.5734600000000001E-2</v>
      </c>
      <c r="T219" s="83"/>
      <c r="U219" s="83"/>
    </row>
    <row r="220" spans="1:21" s="137" customFormat="1">
      <c r="A220" s="137" t="s">
        <v>2814</v>
      </c>
      <c r="C220" s="127" t="s">
        <v>2864</v>
      </c>
      <c r="D220" s="127" t="s">
        <v>2865</v>
      </c>
      <c r="E220" s="137" t="s">
        <v>2866</v>
      </c>
      <c r="F220" s="138" t="s">
        <v>2867</v>
      </c>
      <c r="G220" s="138" t="s">
        <v>2868</v>
      </c>
      <c r="H220" s="138" t="s">
        <v>2869</v>
      </c>
      <c r="I220" s="138" t="s">
        <v>2870</v>
      </c>
      <c r="J220" s="137" t="s">
        <v>2871</v>
      </c>
      <c r="K220" s="127" t="s">
        <v>2872</v>
      </c>
      <c r="L220" s="127" t="s">
        <v>2873</v>
      </c>
      <c r="M220" s="137" t="s">
        <v>2928</v>
      </c>
      <c r="N220" s="138" t="s">
        <v>2929</v>
      </c>
      <c r="O220" s="138" t="s">
        <v>2930</v>
      </c>
      <c r="P220" s="138" t="s">
        <v>2931</v>
      </c>
      <c r="Q220" s="138" t="s">
        <v>2932</v>
      </c>
      <c r="R220" s="138" t="s">
        <v>2933</v>
      </c>
      <c r="S220" s="137" t="s">
        <v>2934</v>
      </c>
      <c r="T220" s="138"/>
    </row>
    <row r="221" spans="1:21">
      <c r="A221" s="82" t="s">
        <v>2806</v>
      </c>
      <c r="B221" s="83">
        <v>4650</v>
      </c>
      <c r="C221" s="83">
        <v>600</v>
      </c>
      <c r="D221" s="229">
        <v>78</v>
      </c>
      <c r="E221">
        <v>84</v>
      </c>
      <c r="F221">
        <v>222</v>
      </c>
      <c r="G221">
        <v>123</v>
      </c>
      <c r="H221">
        <v>67</v>
      </c>
      <c r="I221">
        <v>315</v>
      </c>
      <c r="J221">
        <v>315</v>
      </c>
      <c r="K221">
        <v>1104</v>
      </c>
      <c r="L221" s="83">
        <v>199</v>
      </c>
      <c r="M221">
        <v>305</v>
      </c>
      <c r="N221" s="83">
        <v>126</v>
      </c>
      <c r="O221">
        <v>299</v>
      </c>
      <c r="P221" s="83">
        <v>79</v>
      </c>
      <c r="Q221" s="83">
        <v>253</v>
      </c>
      <c r="R221" s="83">
        <v>341</v>
      </c>
      <c r="S221" s="83">
        <v>113</v>
      </c>
      <c r="T221" s="83"/>
      <c r="U221" s="83"/>
    </row>
    <row r="222" spans="1:21">
      <c r="A222" s="82" t="s">
        <v>2807</v>
      </c>
      <c r="B222" s="83">
        <v>24</v>
      </c>
      <c r="C222" s="83">
        <v>2</v>
      </c>
      <c r="D222" s="229">
        <v>0</v>
      </c>
      <c r="E222">
        <v>0</v>
      </c>
      <c r="F222">
        <v>1</v>
      </c>
      <c r="G222">
        <v>1</v>
      </c>
      <c r="H222">
        <v>1</v>
      </c>
      <c r="I222">
        <v>2</v>
      </c>
      <c r="J222">
        <v>2</v>
      </c>
      <c r="K222">
        <v>8</v>
      </c>
      <c r="L222" s="83">
        <v>0</v>
      </c>
      <c r="M222">
        <v>2</v>
      </c>
      <c r="N222" s="83">
        <v>0</v>
      </c>
      <c r="O222">
        <v>1</v>
      </c>
      <c r="P222" s="83">
        <v>1</v>
      </c>
      <c r="Q222" s="83">
        <v>1</v>
      </c>
      <c r="R222" s="83">
        <v>1</v>
      </c>
      <c r="S222" s="83">
        <v>1</v>
      </c>
      <c r="T222" s="83"/>
      <c r="U222" s="83"/>
    </row>
    <row r="223" spans="1:21">
      <c r="A223" s="82" t="s">
        <v>2808</v>
      </c>
      <c r="B223" s="83" t="s">
        <v>2874</v>
      </c>
      <c r="C223" s="83">
        <v>2.030303</v>
      </c>
      <c r="D223" s="229">
        <v>2.545455</v>
      </c>
      <c r="E223">
        <v>2</v>
      </c>
      <c r="F223">
        <v>1.96</v>
      </c>
      <c r="G223">
        <v>1.5102040000000001</v>
      </c>
      <c r="H223">
        <v>1.1612899999999999</v>
      </c>
      <c r="I223">
        <v>2.5</v>
      </c>
      <c r="J223">
        <v>2.5</v>
      </c>
      <c r="K223">
        <v>2.471698</v>
      </c>
      <c r="L223" s="83">
        <v>2.109375</v>
      </c>
      <c r="M223">
        <v>1.7477480000000001</v>
      </c>
      <c r="N223" s="83">
        <v>3.8461539999999999</v>
      </c>
      <c r="O223">
        <v>1.931373</v>
      </c>
      <c r="P223" s="83">
        <v>2.2916669999999999</v>
      </c>
      <c r="Q223" s="83">
        <v>3.1475409999999999</v>
      </c>
      <c r="R223" s="83">
        <v>2.0176989999999999</v>
      </c>
      <c r="S223" s="83">
        <v>1.8974359999999999</v>
      </c>
      <c r="T223" s="83"/>
      <c r="U223" s="83"/>
    </row>
    <row r="224" spans="1:21">
      <c r="A224" s="15" t="s">
        <v>2809</v>
      </c>
      <c r="B224" s="83">
        <v>2630</v>
      </c>
      <c r="C224" s="83">
        <v>374</v>
      </c>
      <c r="D224" s="229">
        <v>34</v>
      </c>
      <c r="E224">
        <v>51</v>
      </c>
      <c r="F224">
        <v>125</v>
      </c>
      <c r="G224">
        <v>57</v>
      </c>
      <c r="H224">
        <v>37</v>
      </c>
      <c r="I224">
        <v>166</v>
      </c>
      <c r="J224">
        <v>166</v>
      </c>
      <c r="K224">
        <v>621</v>
      </c>
      <c r="L224" s="83">
        <v>126</v>
      </c>
      <c r="M224">
        <v>188</v>
      </c>
      <c r="N224" s="83">
        <v>84</v>
      </c>
      <c r="O224">
        <v>204</v>
      </c>
      <c r="P224" s="83">
        <v>32</v>
      </c>
      <c r="Q224" s="83">
        <v>125</v>
      </c>
      <c r="R224" s="83">
        <v>202</v>
      </c>
      <c r="S224" s="83">
        <v>83</v>
      </c>
      <c r="T224" s="83"/>
      <c r="U224" s="83"/>
    </row>
    <row r="225" spans="1:21">
      <c r="A225" s="15" t="s">
        <v>2810</v>
      </c>
      <c r="B225" s="83">
        <f>B224/B196</f>
        <v>1.3095587832555732E-2</v>
      </c>
      <c r="C225" s="83">
        <v>1.330487E-2</v>
      </c>
      <c r="D225" s="229">
        <v>1.022556E-2</v>
      </c>
      <c r="E225">
        <v>1.057872E-2</v>
      </c>
      <c r="F225">
        <v>8.8702810000000007E-3</v>
      </c>
      <c r="G225">
        <v>8.7289429999999994E-3</v>
      </c>
      <c r="H225">
        <v>9.2894799999999993E-3</v>
      </c>
      <c r="I225">
        <v>1.2138940000000001E-2</v>
      </c>
      <c r="J225">
        <v>1.2138940000000001E-2</v>
      </c>
      <c r="K225">
        <v>1.3245740000000001E-2</v>
      </c>
      <c r="L225" s="83">
        <v>9.5001129999999993E-3</v>
      </c>
      <c r="M225">
        <v>1.3340899999999999E-2</v>
      </c>
      <c r="N225" s="83">
        <v>1.471103E-2</v>
      </c>
      <c r="O225">
        <v>1.6378960000000001E-2</v>
      </c>
      <c r="P225" s="83">
        <v>4.8142020000000001E-3</v>
      </c>
      <c r="Q225" s="83">
        <v>1.150589E-2</v>
      </c>
      <c r="R225" s="83">
        <v>1.510506E-2</v>
      </c>
      <c r="S225" s="83">
        <v>1.5734600000000001E-2</v>
      </c>
      <c r="T225" s="83"/>
      <c r="U225" s="83"/>
    </row>
    <row r="226" spans="1:21" s="137" customFormat="1">
      <c r="A226" s="137" t="s">
        <v>2815</v>
      </c>
      <c r="C226" s="127" t="s">
        <v>2864</v>
      </c>
      <c r="D226" s="127" t="s">
        <v>2865</v>
      </c>
      <c r="E226" s="137" t="s">
        <v>2866</v>
      </c>
      <c r="F226" s="138" t="s">
        <v>2867</v>
      </c>
      <c r="G226" s="138" t="s">
        <v>2868</v>
      </c>
      <c r="H226" s="138" t="s">
        <v>2869</v>
      </c>
      <c r="I226" s="138" t="s">
        <v>2870</v>
      </c>
      <c r="J226" s="137" t="s">
        <v>2871</v>
      </c>
      <c r="K226" s="127" t="s">
        <v>2872</v>
      </c>
      <c r="L226" s="127" t="s">
        <v>2873</v>
      </c>
      <c r="M226" s="137" t="s">
        <v>2928</v>
      </c>
      <c r="N226" s="138" t="s">
        <v>2929</v>
      </c>
      <c r="O226" s="138" t="s">
        <v>2930</v>
      </c>
      <c r="P226" s="138" t="s">
        <v>2931</v>
      </c>
      <c r="Q226" s="138" t="s">
        <v>2932</v>
      </c>
      <c r="R226" s="138" t="s">
        <v>2933</v>
      </c>
      <c r="S226" s="137" t="s">
        <v>2934</v>
      </c>
      <c r="T226" s="138"/>
    </row>
    <row r="227" spans="1:21">
      <c r="A227" s="82" t="s">
        <v>2806</v>
      </c>
      <c r="B227" s="83">
        <v>4679</v>
      </c>
      <c r="C227" s="83">
        <v>611</v>
      </c>
      <c r="D227" s="229">
        <v>75</v>
      </c>
      <c r="E227">
        <v>88</v>
      </c>
      <c r="F227">
        <v>225</v>
      </c>
      <c r="G227">
        <v>128</v>
      </c>
      <c r="H227">
        <v>65</v>
      </c>
      <c r="I227">
        <v>315</v>
      </c>
      <c r="J227">
        <v>315</v>
      </c>
      <c r="K227" s="83">
        <v>1053</v>
      </c>
      <c r="L227">
        <v>204</v>
      </c>
      <c r="M227">
        <v>327</v>
      </c>
      <c r="N227" s="83">
        <v>123</v>
      </c>
      <c r="O227">
        <v>305</v>
      </c>
      <c r="P227" s="83">
        <v>88</v>
      </c>
      <c r="Q227" s="83">
        <v>288</v>
      </c>
      <c r="R227" s="83">
        <v>345</v>
      </c>
      <c r="S227" s="83">
        <v>116</v>
      </c>
      <c r="T227" s="83"/>
      <c r="U227" s="83"/>
    </row>
    <row r="228" spans="1:21">
      <c r="A228" s="82" t="s">
        <v>2807</v>
      </c>
      <c r="B228" s="83">
        <v>21</v>
      </c>
      <c r="C228" s="83">
        <v>0</v>
      </c>
      <c r="D228" s="229">
        <v>0</v>
      </c>
      <c r="E228">
        <v>0</v>
      </c>
      <c r="F228">
        <v>1</v>
      </c>
      <c r="G228">
        <v>0</v>
      </c>
      <c r="H228">
        <v>1</v>
      </c>
      <c r="I228">
        <v>3</v>
      </c>
      <c r="J228">
        <v>3</v>
      </c>
      <c r="K228" s="83">
        <v>7</v>
      </c>
      <c r="L228" s="83">
        <v>0</v>
      </c>
      <c r="M228">
        <v>3</v>
      </c>
      <c r="N228" s="83">
        <v>0</v>
      </c>
      <c r="O228" s="83">
        <v>0</v>
      </c>
      <c r="P228" s="83">
        <v>1</v>
      </c>
      <c r="Q228" s="83">
        <v>1</v>
      </c>
      <c r="R228" s="83">
        <v>1</v>
      </c>
      <c r="S228" s="83">
        <v>2</v>
      </c>
      <c r="T228" s="83"/>
      <c r="U228" s="83"/>
    </row>
    <row r="229" spans="1:21">
      <c r="A229" s="82" t="s">
        <v>2808</v>
      </c>
      <c r="B229" s="83" t="s">
        <v>2874</v>
      </c>
      <c r="C229" s="83">
        <v>2.1333329999999999</v>
      </c>
      <c r="D229" s="229">
        <v>2.75</v>
      </c>
      <c r="E229">
        <v>1.933333</v>
      </c>
      <c r="F229">
        <v>1.7777780000000001</v>
      </c>
      <c r="G229">
        <v>1.461538</v>
      </c>
      <c r="H229">
        <v>1.321429</v>
      </c>
      <c r="I229">
        <v>2.8888889999999998</v>
      </c>
      <c r="J229">
        <v>2.8888889999999998</v>
      </c>
      <c r="K229" s="83">
        <v>2.3535029999999999</v>
      </c>
      <c r="L229">
        <v>1.9565220000000001</v>
      </c>
      <c r="M229">
        <v>1.8189660000000001</v>
      </c>
      <c r="N229" s="83">
        <v>3.3928569999999998</v>
      </c>
      <c r="O229">
        <v>1.9047620000000001</v>
      </c>
      <c r="P229" s="83">
        <v>2.52</v>
      </c>
      <c r="Q229" s="83">
        <v>3</v>
      </c>
      <c r="R229" s="83">
        <v>2.1944439999999998</v>
      </c>
      <c r="S229" s="83">
        <v>2.3142860000000001</v>
      </c>
      <c r="T229" s="83"/>
      <c r="U229" s="83"/>
    </row>
    <row r="230" spans="1:21">
      <c r="A230" s="15" t="s">
        <v>2809</v>
      </c>
      <c r="B230" s="83">
        <v>2674</v>
      </c>
      <c r="C230" s="83">
        <v>373</v>
      </c>
      <c r="D230" s="229">
        <v>35</v>
      </c>
      <c r="E230">
        <v>52</v>
      </c>
      <c r="F230">
        <v>125</v>
      </c>
      <c r="G230">
        <v>58</v>
      </c>
      <c r="H230">
        <v>39</v>
      </c>
      <c r="I230">
        <v>165</v>
      </c>
      <c r="J230">
        <v>165</v>
      </c>
      <c r="K230" s="83">
        <v>655</v>
      </c>
      <c r="L230">
        <v>128</v>
      </c>
      <c r="M230">
        <v>187</v>
      </c>
      <c r="N230" s="83">
        <v>84</v>
      </c>
      <c r="O230">
        <v>205</v>
      </c>
      <c r="P230" s="83">
        <v>32</v>
      </c>
      <c r="Q230" s="83">
        <v>128</v>
      </c>
      <c r="R230" s="83">
        <v>206</v>
      </c>
      <c r="S230" s="83">
        <v>81</v>
      </c>
      <c r="T230" s="83"/>
      <c r="U230" s="83"/>
    </row>
    <row r="231" spans="1:21">
      <c r="A231" s="15" t="s">
        <v>2810</v>
      </c>
      <c r="B231" s="83">
        <f>B230/B196</f>
        <v>1.3314677514925485E-2</v>
      </c>
      <c r="C231" s="83">
        <v>1.3269299999999999E-2</v>
      </c>
      <c r="D231" s="229">
        <v>1.052632E-2</v>
      </c>
      <c r="E231">
        <v>1.078614E-2</v>
      </c>
      <c r="F231">
        <v>8.8702810000000007E-3</v>
      </c>
      <c r="G231">
        <v>8.8820830000000007E-3</v>
      </c>
      <c r="H231">
        <v>9.7916140000000006E-3</v>
      </c>
      <c r="I231">
        <v>1.206581E-2</v>
      </c>
      <c r="J231">
        <v>1.206581E-2</v>
      </c>
      <c r="K231" s="83">
        <v>1.3970949999999999E-2</v>
      </c>
      <c r="L231">
        <v>9.6509089999999992E-3</v>
      </c>
      <c r="M231">
        <v>1.3269939999999999E-2</v>
      </c>
      <c r="N231" s="83">
        <v>1.471103E-2</v>
      </c>
      <c r="O231">
        <v>1.6459250000000002E-2</v>
      </c>
      <c r="P231" s="83">
        <v>4.8142020000000001E-3</v>
      </c>
      <c r="Q231" s="83">
        <v>1.1782030000000001E-2</v>
      </c>
      <c r="R231" s="83">
        <v>1.540417E-2</v>
      </c>
      <c r="S231" s="83">
        <v>1.535545E-2</v>
      </c>
      <c r="T231" s="83"/>
      <c r="U231" s="83"/>
    </row>
    <row r="232" spans="1:21" s="100" customFormat="1">
      <c r="A232" s="111" t="s">
        <v>2875</v>
      </c>
      <c r="D232" s="101" t="s">
        <v>4</v>
      </c>
      <c r="E232" s="101"/>
      <c r="F232" s="101" t="s">
        <v>9</v>
      </c>
      <c r="H232" s="101" t="s">
        <v>15</v>
      </c>
      <c r="I232" s="101"/>
      <c r="J232" s="101" t="s">
        <v>12</v>
      </c>
      <c r="K232" s="101"/>
      <c r="L232" s="101" t="s">
        <v>1010</v>
      </c>
      <c r="N232" s="101"/>
      <c r="O232" s="101"/>
    </row>
    <row r="233" spans="1:21">
      <c r="A233" s="93" t="s">
        <v>2876</v>
      </c>
      <c r="B233" s="83">
        <v>213.43289999999999</v>
      </c>
      <c r="D233" s="229">
        <v>271.58580000000001</v>
      </c>
      <c r="F233">
        <v>209.02250000000001</v>
      </c>
      <c r="G233" s="93"/>
      <c r="H233">
        <v>181.2363</v>
      </c>
      <c r="J233" s="229">
        <v>182.05940000000001</v>
      </c>
      <c r="L233">
        <v>193.1755</v>
      </c>
      <c r="M233" s="93"/>
      <c r="P233" s="93"/>
    </row>
    <row r="234" spans="1:21">
      <c r="A234" s="93" t="s">
        <v>2877</v>
      </c>
      <c r="B234">
        <v>1.0008840000000001</v>
      </c>
      <c r="D234" s="229">
        <v>1.0034620000000001</v>
      </c>
      <c r="F234">
        <v>1.006294</v>
      </c>
      <c r="G234" s="93"/>
      <c r="H234">
        <v>1.00397</v>
      </c>
      <c r="J234" s="229">
        <v>1.004084</v>
      </c>
      <c r="L234">
        <v>1.005028</v>
      </c>
      <c r="M234" s="93"/>
      <c r="P234" s="93"/>
    </row>
    <row r="235" spans="1:21">
      <c r="A235" s="93" t="s">
        <v>2309</v>
      </c>
      <c r="B235">
        <v>215.98230000000001</v>
      </c>
      <c r="C235">
        <f>B235/B196</f>
        <v>1.0754430341929284E-3</v>
      </c>
      <c r="D235" s="229">
        <v>281.60899999999998</v>
      </c>
      <c r="E235">
        <f>D235/B196</f>
        <v>1.4022187809650899E-3</v>
      </c>
      <c r="F235">
        <v>227.32849999999999</v>
      </c>
      <c r="G235" s="229">
        <f>F235/B196</f>
        <v>1.1319392922407396E-3</v>
      </c>
      <c r="H235">
        <v>192.80080000000001</v>
      </c>
      <c r="I235">
        <f>H235/B196</f>
        <v>9.6001513710532746E-4</v>
      </c>
      <c r="J235" s="229">
        <v>193.95760000000001</v>
      </c>
      <c r="K235">
        <f>J235/B196</f>
        <v>9.6577520402726675E-4</v>
      </c>
      <c r="L235">
        <v>207.8312</v>
      </c>
      <c r="M235" s="229">
        <f>L235/B196</f>
        <v>1.0348561726028352E-3</v>
      </c>
      <c r="P235" s="93"/>
    </row>
    <row r="236" spans="1:21">
      <c r="A236" s="93" t="s">
        <v>2845</v>
      </c>
      <c r="D236" s="229">
        <v>1.2228E-3</v>
      </c>
      <c r="F236">
        <v>8.9360000000000004E-4</v>
      </c>
      <c r="G236" s="93"/>
      <c r="H236">
        <v>7.9339999999999999E-4</v>
      </c>
      <c r="J236" s="229">
        <v>7.9580000000000004E-4</v>
      </c>
      <c r="L236">
        <v>8.3560000000000004E-4</v>
      </c>
      <c r="M236" s="93"/>
      <c r="P236" s="93"/>
    </row>
    <row r="237" spans="1:21" s="81" customFormat="1">
      <c r="A237" s="79" t="s">
        <v>2878</v>
      </c>
      <c r="D237" s="101" t="s">
        <v>4</v>
      </c>
      <c r="E237" s="101"/>
      <c r="F237" s="101" t="s">
        <v>9</v>
      </c>
      <c r="G237" s="100"/>
      <c r="H237" s="101" t="s">
        <v>15</v>
      </c>
      <c r="I237" s="101"/>
      <c r="J237" s="101" t="s">
        <v>12</v>
      </c>
      <c r="K237" s="101"/>
      <c r="L237" s="101" t="s">
        <v>1010</v>
      </c>
      <c r="M237" s="100"/>
      <c r="N237" s="101"/>
      <c r="O237" s="101"/>
      <c r="P237" s="100"/>
    </row>
    <row r="238" spans="1:21">
      <c r="A238" s="15" t="s">
        <v>2818</v>
      </c>
      <c r="B238" s="83">
        <v>-2.1366429999999998</v>
      </c>
      <c r="C238" s="85"/>
      <c r="D238" s="15">
        <v>-1.8392850000000001</v>
      </c>
      <c r="E238" s="85"/>
      <c r="F238" s="83">
        <v>-2.0689449999999998</v>
      </c>
      <c r="G238" s="15"/>
      <c r="H238" s="85">
        <v>-2.1577540000000002</v>
      </c>
      <c r="I238" s="85"/>
      <c r="J238" s="15">
        <v>-2.059374</v>
      </c>
      <c r="L238">
        <v>-2.0594700000000001</v>
      </c>
      <c r="M238" s="15"/>
      <c r="N238" s="85"/>
      <c r="O238" s="85"/>
      <c r="P238" s="15"/>
    </row>
    <row r="239" spans="1:21">
      <c r="A239" s="15" t="s">
        <v>2829</v>
      </c>
      <c r="B239" s="83">
        <v>8256</v>
      </c>
      <c r="C239" s="113"/>
      <c r="D239" s="15">
        <v>5567</v>
      </c>
      <c r="E239" s="85"/>
      <c r="F239" s="83">
        <v>4687</v>
      </c>
      <c r="G239" s="15"/>
      <c r="H239">
        <v>5068</v>
      </c>
      <c r="I239" s="85"/>
      <c r="J239" s="15">
        <v>4498</v>
      </c>
      <c r="L239">
        <v>4537</v>
      </c>
      <c r="M239" s="15"/>
      <c r="N239" s="85"/>
      <c r="O239" s="85"/>
      <c r="P239" s="15"/>
    </row>
    <row r="240" spans="1:21">
      <c r="A240" s="83" t="s">
        <v>2822</v>
      </c>
      <c r="B240" s="83">
        <v>1.2860089999999999E-2</v>
      </c>
      <c r="C240" s="113"/>
      <c r="D240" s="15">
        <v>2.4250870000000001E-2</v>
      </c>
      <c r="E240" s="85"/>
      <c r="F240">
        <v>2.2056369999999999E-2</v>
      </c>
      <c r="G240" s="15"/>
      <c r="H240">
        <v>1.7676899999999999E-2</v>
      </c>
      <c r="I240" s="85"/>
      <c r="J240" s="15">
        <v>2.0086550000000002E-2</v>
      </c>
      <c r="L240">
        <v>2.1089859999999998E-2</v>
      </c>
      <c r="M240" s="15"/>
      <c r="N240" s="85"/>
      <c r="O240" s="85"/>
      <c r="P240" s="15"/>
    </row>
    <row r="241" spans="1:16">
      <c r="A241" s="15" t="s">
        <v>2830</v>
      </c>
      <c r="B241" s="83">
        <v>-4.927117</v>
      </c>
      <c r="C241" s="113"/>
      <c r="D241" s="15">
        <v>-1.7016260000000001</v>
      </c>
      <c r="E241" s="85"/>
      <c r="F241">
        <v>-1.488632</v>
      </c>
      <c r="G241" s="15"/>
      <c r="H241">
        <v>-2.5624400000000001</v>
      </c>
      <c r="I241" s="85"/>
      <c r="J241" s="15">
        <v>-1.5450060000000001</v>
      </c>
      <c r="L241">
        <v>-1.6251899999999999</v>
      </c>
      <c r="M241" s="15"/>
      <c r="N241" s="85"/>
      <c r="O241" s="85"/>
      <c r="P241" s="15"/>
    </row>
    <row r="242" spans="1:16">
      <c r="A242" s="15" t="s">
        <v>2831</v>
      </c>
      <c r="B242" s="83">
        <v>-10.13597</v>
      </c>
      <c r="C242" s="113"/>
      <c r="D242" s="15">
        <v>-0.94892909999999997</v>
      </c>
      <c r="E242" s="85"/>
      <c r="F242">
        <v>-0.1281901</v>
      </c>
      <c r="G242" s="15"/>
      <c r="H242">
        <v>-2.492248</v>
      </c>
      <c r="I242" s="85"/>
      <c r="J242" s="15">
        <v>-0.19591890000000001</v>
      </c>
      <c r="L242">
        <v>-0.41811290000000001</v>
      </c>
      <c r="M242" s="15"/>
      <c r="N242" s="85"/>
      <c r="O242" s="85"/>
      <c r="P242" s="15"/>
    </row>
    <row r="243" spans="1:16">
      <c r="A243" s="83" t="s">
        <v>2832</v>
      </c>
      <c r="B243" s="83">
        <v>213.43289999999999</v>
      </c>
      <c r="C243" s="113">
        <f>B243/B196</f>
        <v>1.0627487788239863E-3</v>
      </c>
      <c r="D243" s="15">
        <v>271.58580000000001</v>
      </c>
      <c r="E243" s="85">
        <f>D243/B196</f>
        <v>1.3523101513212602E-3</v>
      </c>
      <c r="F243">
        <v>209.02250000000001</v>
      </c>
      <c r="G243" s="15">
        <f>F243/B196</f>
        <v>1.0407880257529963E-3</v>
      </c>
      <c r="H243">
        <v>181.2363</v>
      </c>
      <c r="I243" s="85">
        <f>H243/B196</f>
        <v>9.0243189547430428E-4</v>
      </c>
      <c r="J243" s="15">
        <v>182.05940000000001</v>
      </c>
      <c r="K243">
        <f>J243/B196</f>
        <v>9.0653036632790758E-4</v>
      </c>
      <c r="L243">
        <v>193.1755</v>
      </c>
      <c r="M243" s="15">
        <f>L243/B196</f>
        <v>9.6188088492314434E-4</v>
      </c>
      <c r="N243" s="85"/>
      <c r="O243" s="85"/>
      <c r="P243" s="15"/>
    </row>
    <row r="244" spans="1:16">
      <c r="A244" s="83" t="s">
        <v>2833</v>
      </c>
      <c r="B244" s="83">
        <v>958.61369999999999</v>
      </c>
      <c r="C244" s="113">
        <f>B244/B196</f>
        <v>4.7732357056430533E-3</v>
      </c>
      <c r="D244" s="83">
        <v>756.14949999999999</v>
      </c>
      <c r="E244" s="85">
        <f>D244/B196</f>
        <v>3.7651034949783648E-3</v>
      </c>
      <c r="F244">
        <v>691.03160000000003</v>
      </c>
      <c r="G244" s="83">
        <f>F244/B196</f>
        <v>3.4408612216241517E-3</v>
      </c>
      <c r="H244">
        <v>701.24649999999997</v>
      </c>
      <c r="I244" s="85">
        <f>H244/B196</f>
        <v>3.4917243851795786E-3</v>
      </c>
      <c r="J244" s="83">
        <v>622.97439999999995</v>
      </c>
      <c r="K244">
        <f>J244/B196</f>
        <v>3.1019832595565425E-3</v>
      </c>
      <c r="L244">
        <v>644.83590000000004</v>
      </c>
      <c r="M244" s="83">
        <f>L244/B196</f>
        <v>3.2108384661730513E-3</v>
      </c>
      <c r="N244" s="85"/>
      <c r="O244" s="85"/>
      <c r="P244" s="83"/>
    </row>
    <row r="245" spans="1:16">
      <c r="A245" s="46" t="s">
        <v>2834</v>
      </c>
      <c r="B245" s="150">
        <f>C244/40000</f>
        <v>1.1933089264107633E-7</v>
      </c>
      <c r="C245" s="113"/>
      <c r="D245" s="150">
        <f>E244/40000</f>
        <v>9.4127587374459123E-8</v>
      </c>
      <c r="E245" s="85"/>
      <c r="F245" s="114">
        <f>G244/40000</f>
        <v>8.6021530540603787E-8</v>
      </c>
      <c r="G245" s="83"/>
      <c r="H245" s="114">
        <f>I244/40000</f>
        <v>8.729310962948946E-8</v>
      </c>
      <c r="I245" s="85"/>
      <c r="J245" s="150">
        <f>K244/40000</f>
        <v>7.7549581488913563E-8</v>
      </c>
      <c r="L245" s="114">
        <f>M244/40000</f>
        <v>8.0270961654326277E-8</v>
      </c>
      <c r="M245" s="83"/>
      <c r="N245" s="85"/>
      <c r="O245" s="85"/>
      <c r="P245" s="83"/>
    </row>
    <row r="246" spans="1:16">
      <c r="A246" s="46" t="s">
        <v>2828</v>
      </c>
      <c r="B246" s="83"/>
      <c r="C246" s="113"/>
      <c r="D246" s="83"/>
      <c r="E246" s="85"/>
      <c r="G246" s="83"/>
      <c r="I246" s="85"/>
      <c r="J246" s="83"/>
      <c r="M246" s="83"/>
      <c r="N246" s="85"/>
      <c r="O246" s="85"/>
      <c r="P246" s="83"/>
    </row>
    <row r="247" spans="1:16" s="81" customFormat="1">
      <c r="A247" s="78" t="s">
        <v>2880</v>
      </c>
      <c r="B247" s="79"/>
      <c r="C247" s="92"/>
      <c r="D247" s="80"/>
      <c r="E247" s="79" t="s">
        <v>2817</v>
      </c>
      <c r="F247" s="79"/>
      <c r="H247" s="79"/>
      <c r="J247" s="79"/>
      <c r="N247" s="79"/>
      <c r="O247" s="79"/>
    </row>
    <row r="248" spans="1:16">
      <c r="A248" t="s">
        <v>2881</v>
      </c>
      <c r="B248" s="85"/>
      <c r="C248" s="113"/>
      <c r="D248" s="93"/>
      <c r="E248" s="85" t="s">
        <v>2778</v>
      </c>
      <c r="F248" t="s">
        <v>2782</v>
      </c>
      <c r="G248" s="85" t="s">
        <v>2783</v>
      </c>
      <c r="H248" t="s">
        <v>2784</v>
      </c>
      <c r="I248" s="85" t="s">
        <v>2785</v>
      </c>
      <c r="J248" t="s">
        <v>2786</v>
      </c>
      <c r="K248" t="s">
        <v>2787</v>
      </c>
      <c r="L248" t="s">
        <v>2788</v>
      </c>
      <c r="M248" t="s">
        <v>2791</v>
      </c>
      <c r="N248" s="85"/>
      <c r="O248" s="85"/>
    </row>
    <row r="249" spans="1:16">
      <c r="A249" t="s">
        <v>2883</v>
      </c>
      <c r="B249" s="85"/>
      <c r="C249" s="113"/>
      <c r="D249" s="93"/>
      <c r="E249">
        <v>1</v>
      </c>
      <c r="F249" s="83">
        <v>311</v>
      </c>
      <c r="G249" s="83">
        <v>1133</v>
      </c>
      <c r="H249">
        <v>87</v>
      </c>
      <c r="I249" s="83">
        <v>351</v>
      </c>
      <c r="J249">
        <f>(F249/G249)/(H249/I249)</f>
        <v>1.107435249718477</v>
      </c>
      <c r="K249">
        <f>1-J249</f>
        <v>-0.10743524971847696</v>
      </c>
      <c r="L249" s="83">
        <v>0.56501000000000001</v>
      </c>
      <c r="M249" s="83">
        <v>0.45629999999999998</v>
      </c>
      <c r="N249" s="85"/>
      <c r="O249" s="85"/>
    </row>
    <row r="250" spans="1:16">
      <c r="B250" s="85"/>
      <c r="E250">
        <v>2</v>
      </c>
      <c r="F250">
        <v>426</v>
      </c>
      <c r="G250" s="234">
        <v>137</v>
      </c>
      <c r="H250" s="83">
        <v>114</v>
      </c>
      <c r="I250" s="229">
        <v>32</v>
      </c>
      <c r="J250">
        <f t="shared" ref="J250:J266" si="11">(F250/G250)/(H250/I250)</f>
        <v>0.87283903188628509</v>
      </c>
      <c r="K250">
        <f t="shared" ref="K250:K266" si="12">1-J250</f>
        <v>0.12716096811371491</v>
      </c>
      <c r="L250" s="83">
        <v>0.37279000000000001</v>
      </c>
      <c r="M250" s="83">
        <v>0.60470000000000002</v>
      </c>
    </row>
    <row r="251" spans="1:16">
      <c r="A251" t="s">
        <v>2884</v>
      </c>
      <c r="B251" s="85"/>
      <c r="E251">
        <v>3</v>
      </c>
      <c r="F251">
        <v>333</v>
      </c>
      <c r="G251" s="83">
        <v>165</v>
      </c>
      <c r="H251">
        <v>97</v>
      </c>
      <c r="I251">
        <v>50</v>
      </c>
      <c r="J251">
        <f t="shared" si="11"/>
        <v>1.0402999062792877</v>
      </c>
      <c r="K251">
        <f t="shared" si="12"/>
        <v>-4.0299906279287701E-2</v>
      </c>
      <c r="L251" s="83">
        <v>3.9648000000000003E-2</v>
      </c>
      <c r="M251" s="83">
        <v>0.92600000000000005</v>
      </c>
    </row>
    <row r="252" spans="1:16">
      <c r="A252" t="s">
        <v>2885</v>
      </c>
      <c r="B252" s="85"/>
      <c r="E252">
        <v>4</v>
      </c>
      <c r="F252" s="83">
        <v>209</v>
      </c>
      <c r="G252" s="83">
        <v>433</v>
      </c>
      <c r="H252" s="83">
        <v>47</v>
      </c>
      <c r="I252">
        <v>115</v>
      </c>
      <c r="J252">
        <f t="shared" si="11"/>
        <v>1.1810230455505872</v>
      </c>
      <c r="K252">
        <f t="shared" si="12"/>
        <v>-0.18102304555058724</v>
      </c>
      <c r="L252" s="83">
        <v>0.74787000000000003</v>
      </c>
      <c r="M252" s="146">
        <v>0.4088</v>
      </c>
    </row>
    <row r="253" spans="1:16">
      <c r="B253" s="85"/>
      <c r="E253">
        <v>5</v>
      </c>
      <c r="F253" s="83">
        <v>251</v>
      </c>
      <c r="G253" s="83">
        <v>232</v>
      </c>
      <c r="H253" s="83">
        <v>59</v>
      </c>
      <c r="I253">
        <v>55</v>
      </c>
      <c r="J253">
        <f t="shared" si="11"/>
        <v>1.0085476329631793</v>
      </c>
      <c r="K253">
        <f t="shared" si="12"/>
        <v>-8.5476329631792858E-3</v>
      </c>
      <c r="L253" s="83">
        <v>1.6682000000000001E-3</v>
      </c>
      <c r="M253" s="83">
        <v>1</v>
      </c>
    </row>
    <row r="254" spans="1:16">
      <c r="A254" t="s">
        <v>2886</v>
      </c>
      <c r="B254" s="85"/>
      <c r="E254">
        <v>6</v>
      </c>
      <c r="F254" s="84">
        <v>251</v>
      </c>
      <c r="G254" s="83">
        <v>124</v>
      </c>
      <c r="H254" s="17">
        <v>47</v>
      </c>
      <c r="I254">
        <v>37</v>
      </c>
      <c r="J254">
        <f t="shared" si="11"/>
        <v>1.5935140700068637</v>
      </c>
      <c r="K254">
        <f t="shared" si="12"/>
        <v>-0.59351407000686374</v>
      </c>
      <c r="L254" s="83">
        <v>3.6337999999999999</v>
      </c>
      <c r="M254" s="240">
        <v>5.747E-2</v>
      </c>
    </row>
    <row r="255" spans="1:16">
      <c r="A255" t="s">
        <v>2887</v>
      </c>
      <c r="B255" s="85"/>
      <c r="E255">
        <v>7</v>
      </c>
      <c r="F255" s="83">
        <v>277</v>
      </c>
      <c r="G255" s="83">
        <v>558</v>
      </c>
      <c r="H255" s="83">
        <v>37</v>
      </c>
      <c r="I255">
        <v>159</v>
      </c>
      <c r="J255">
        <f t="shared" si="11"/>
        <v>2.1332461493751818</v>
      </c>
      <c r="K255">
        <f t="shared" si="12"/>
        <v>-1.1332461493751818</v>
      </c>
      <c r="L255" s="83">
        <v>15.317</v>
      </c>
      <c r="M255" s="115">
        <v>4.9980000000000001E-4</v>
      </c>
    </row>
    <row r="256" spans="1:16">
      <c r="E256">
        <v>8</v>
      </c>
      <c r="F256" s="83">
        <v>91</v>
      </c>
      <c r="G256" s="83">
        <v>558</v>
      </c>
      <c r="H256" s="83">
        <v>22</v>
      </c>
      <c r="I256">
        <v>159</v>
      </c>
      <c r="J256">
        <f t="shared" si="11"/>
        <v>1.1786412512218964</v>
      </c>
      <c r="K256">
        <f t="shared" si="12"/>
        <v>-0.17864125122189645</v>
      </c>
      <c r="L256" s="83">
        <v>0.41941000000000001</v>
      </c>
      <c r="M256" s="146">
        <v>0.55920000000000003</v>
      </c>
    </row>
    <row r="257" spans="1:13">
      <c r="A257" t="s">
        <v>2935</v>
      </c>
      <c r="E257">
        <v>9</v>
      </c>
      <c r="F257" s="83">
        <v>49</v>
      </c>
      <c r="G257">
        <v>1950</v>
      </c>
      <c r="H257" s="83">
        <v>20</v>
      </c>
      <c r="I257">
        <v>585</v>
      </c>
      <c r="J257">
        <f t="shared" si="11"/>
        <v>0.73499999999999988</v>
      </c>
      <c r="K257">
        <f t="shared" si="12"/>
        <v>0.26500000000000012</v>
      </c>
      <c r="L257">
        <v>1.3148</v>
      </c>
      <c r="M257" s="115">
        <v>0.29089999999999999</v>
      </c>
    </row>
    <row r="258" spans="1:13">
      <c r="B258" t="s">
        <v>2936</v>
      </c>
      <c r="C258" t="s">
        <v>2937</v>
      </c>
      <c r="D258" t="s">
        <v>2938</v>
      </c>
      <c r="E258">
        <v>10</v>
      </c>
      <c r="F258" s="83">
        <v>577</v>
      </c>
      <c r="G258" s="83">
        <v>400</v>
      </c>
      <c r="H258">
        <v>192</v>
      </c>
      <c r="I258" s="83">
        <v>122</v>
      </c>
      <c r="J258">
        <f t="shared" si="11"/>
        <v>0.91658854166666659</v>
      </c>
      <c r="K258">
        <f t="shared" si="12"/>
        <v>8.341145833333341E-2</v>
      </c>
      <c r="L258" s="83">
        <v>0.43020999999999998</v>
      </c>
      <c r="M258" s="83">
        <v>0.54869999999999997</v>
      </c>
    </row>
    <row r="259" spans="1:13">
      <c r="A259" t="s">
        <v>2939</v>
      </c>
      <c r="B259" s="83"/>
      <c r="C259" s="83"/>
      <c r="E259">
        <v>11</v>
      </c>
      <c r="F259" s="83">
        <v>598</v>
      </c>
      <c r="G259" s="83">
        <v>536</v>
      </c>
      <c r="H259" s="83">
        <v>157</v>
      </c>
      <c r="I259">
        <v>180</v>
      </c>
      <c r="J259">
        <f t="shared" si="11"/>
        <v>1.2791139842190322</v>
      </c>
      <c r="K259">
        <f t="shared" si="12"/>
        <v>-0.27911398421903222</v>
      </c>
      <c r="L259" s="83">
        <v>3.9283000000000001</v>
      </c>
      <c r="M259" s="242">
        <v>4.7980000000000002E-2</v>
      </c>
    </row>
    <row r="260" spans="1:13">
      <c r="A260" t="s">
        <v>2940</v>
      </c>
      <c r="B260" s="83"/>
      <c r="C260" s="83"/>
      <c r="E260">
        <v>12</v>
      </c>
      <c r="F260" s="83">
        <v>140</v>
      </c>
      <c r="G260" s="83">
        <v>231</v>
      </c>
      <c r="H260" s="83">
        <v>37</v>
      </c>
      <c r="I260" s="83">
        <v>81</v>
      </c>
      <c r="J260">
        <f t="shared" si="11"/>
        <v>1.3267813267813269</v>
      </c>
      <c r="K260">
        <f t="shared" si="12"/>
        <v>-0.32678132678132688</v>
      </c>
      <c r="L260" s="83">
        <v>1.5779000000000001</v>
      </c>
      <c r="M260" s="146">
        <v>0.21390000000000001</v>
      </c>
    </row>
    <row r="261" spans="1:13">
      <c r="A261" t="s">
        <v>2938</v>
      </c>
      <c r="E261">
        <v>13</v>
      </c>
      <c r="F261" s="83">
        <v>378</v>
      </c>
      <c r="G261" s="83">
        <v>529</v>
      </c>
      <c r="H261">
        <v>165</v>
      </c>
      <c r="I261">
        <v>199</v>
      </c>
      <c r="J261">
        <f t="shared" si="11"/>
        <v>0.86179755971816463</v>
      </c>
      <c r="K261">
        <f t="shared" si="12"/>
        <v>0.13820244028183537</v>
      </c>
      <c r="L261" s="83">
        <v>105.82</v>
      </c>
      <c r="M261" s="243">
        <v>4.9980000000000001E-4</v>
      </c>
    </row>
    <row r="262" spans="1:13">
      <c r="E262">
        <v>14</v>
      </c>
      <c r="F262" s="84">
        <v>192</v>
      </c>
      <c r="G262" s="83">
        <v>173</v>
      </c>
      <c r="H262" s="86">
        <v>60</v>
      </c>
      <c r="I262" s="83">
        <v>31</v>
      </c>
      <c r="J262">
        <f t="shared" si="11"/>
        <v>0.57341040462427739</v>
      </c>
      <c r="K262">
        <f t="shared" si="12"/>
        <v>0.42658959537572261</v>
      </c>
      <c r="L262" s="83">
        <v>5.2362000000000002</v>
      </c>
      <c r="M262" s="115">
        <v>2.5989999999999999E-2</v>
      </c>
    </row>
    <row r="263" spans="1:13">
      <c r="A263" t="s">
        <v>2941</v>
      </c>
      <c r="E263">
        <v>15</v>
      </c>
      <c r="F263" s="83">
        <v>107</v>
      </c>
      <c r="G263" s="83">
        <v>515</v>
      </c>
      <c r="H263" s="83">
        <v>30</v>
      </c>
      <c r="I263" s="83">
        <v>117</v>
      </c>
      <c r="J263">
        <f t="shared" si="11"/>
        <v>0.8102912621359224</v>
      </c>
      <c r="K263">
        <f t="shared" si="12"/>
        <v>0.1897087378640776</v>
      </c>
      <c r="L263" s="83">
        <v>0.83447000000000005</v>
      </c>
      <c r="M263">
        <v>0.4093</v>
      </c>
    </row>
    <row r="264" spans="1:13">
      <c r="E264">
        <v>16</v>
      </c>
      <c r="F264" s="112">
        <v>241</v>
      </c>
      <c r="G264" s="83">
        <v>591</v>
      </c>
      <c r="H264" s="83">
        <v>42</v>
      </c>
      <c r="I264" s="83">
        <v>191</v>
      </c>
      <c r="J264">
        <f t="shared" si="11"/>
        <v>1.8544436387075982</v>
      </c>
      <c r="K264">
        <f t="shared" si="12"/>
        <v>-0.85444363870759821</v>
      </c>
      <c r="L264" s="83">
        <v>11.167</v>
      </c>
      <c r="M264" s="242">
        <v>1.4989999999999999E-3</v>
      </c>
    </row>
    <row r="265" spans="1:13">
      <c r="A265" s="139" t="s">
        <v>2942</v>
      </c>
      <c r="E265">
        <v>17</v>
      </c>
      <c r="F265" s="83">
        <v>67</v>
      </c>
      <c r="G265" s="83">
        <v>202</v>
      </c>
      <c r="H265" s="83">
        <v>32</v>
      </c>
      <c r="I265" s="83">
        <v>79</v>
      </c>
      <c r="J265">
        <f t="shared" si="11"/>
        <v>0.81884282178217827</v>
      </c>
      <c r="K265">
        <f t="shared" si="12"/>
        <v>0.18115717821782173</v>
      </c>
      <c r="L265" s="83">
        <v>2.9</v>
      </c>
      <c r="M265" s="83">
        <v>9.7949999999999995E-2</v>
      </c>
    </row>
    <row r="266" spans="1:13">
      <c r="A266" s="139"/>
      <c r="E266" t="s">
        <v>2943</v>
      </c>
      <c r="F266" s="83">
        <v>4500</v>
      </c>
      <c r="G266" s="83">
        <v>8622</v>
      </c>
      <c r="H266" s="83">
        <v>1245</v>
      </c>
      <c r="I266" s="83">
        <v>2498</v>
      </c>
      <c r="J266">
        <f t="shared" si="11"/>
        <v>1.0471950432209005</v>
      </c>
      <c r="K266">
        <f t="shared" si="12"/>
        <v>-4.7195043220900512E-2</v>
      </c>
      <c r="L266" s="83">
        <v>1.3794999999999999</v>
      </c>
      <c r="M266" s="83">
        <v>0.2384</v>
      </c>
    </row>
    <row r="267" spans="1:13" s="127" customFormat="1">
      <c r="A267" s="132" t="s">
        <v>2944</v>
      </c>
      <c r="C267" s="132"/>
      <c r="E267" s="132"/>
      <c r="J267" s="132"/>
      <c r="K267" s="132"/>
    </row>
    <row r="268" spans="1:13">
      <c r="A268" s="85" t="s">
        <v>2778</v>
      </c>
      <c r="B268" t="s">
        <v>2782</v>
      </c>
      <c r="C268" s="85" t="s">
        <v>2783</v>
      </c>
      <c r="D268" t="s">
        <v>2784</v>
      </c>
      <c r="E268" s="85" t="s">
        <v>2785</v>
      </c>
      <c r="F268" t="s">
        <v>2786</v>
      </c>
      <c r="G268" t="s">
        <v>2787</v>
      </c>
      <c r="H268" t="s">
        <v>2788</v>
      </c>
      <c r="I268" t="s">
        <v>2791</v>
      </c>
    </row>
    <row r="269" spans="1:13">
      <c r="A269">
        <v>1</v>
      </c>
      <c r="B269" s="82">
        <v>225</v>
      </c>
      <c r="C269" s="83">
        <v>751</v>
      </c>
      <c r="D269" s="83">
        <v>97</v>
      </c>
      <c r="E269" s="83">
        <v>364</v>
      </c>
      <c r="F269">
        <f>(B269/C269)/(D269/E269)</f>
        <v>1.124274163658078</v>
      </c>
      <c r="G269">
        <f>1-F269</f>
        <v>-0.12427416365807797</v>
      </c>
      <c r="H269" s="83">
        <v>0.72906000000000004</v>
      </c>
      <c r="I269" s="83">
        <v>0.41930000000000001</v>
      </c>
    </row>
    <row r="270" spans="1:13">
      <c r="A270">
        <v>2</v>
      </c>
      <c r="B270" s="82">
        <v>256</v>
      </c>
      <c r="C270" s="229">
        <v>74</v>
      </c>
      <c r="D270" s="83">
        <v>119</v>
      </c>
      <c r="E270" s="229">
        <v>35</v>
      </c>
      <c r="F270">
        <f t="shared" ref="F270:F286" si="13">(B270/C270)/(D270/E270)</f>
        <v>1.0174880763116059</v>
      </c>
      <c r="G270">
        <f t="shared" ref="G270:G286" si="14">1-F270</f>
        <v>-1.7488076311605871E-2</v>
      </c>
      <c r="H270">
        <v>5.5258E-3</v>
      </c>
      <c r="I270" s="83">
        <v>1</v>
      </c>
    </row>
    <row r="271" spans="1:13">
      <c r="A271">
        <v>3</v>
      </c>
      <c r="B271" s="82">
        <v>203</v>
      </c>
      <c r="C271">
        <v>100</v>
      </c>
      <c r="D271" s="83">
        <v>97</v>
      </c>
      <c r="E271">
        <v>51</v>
      </c>
      <c r="F271">
        <f t="shared" si="13"/>
        <v>1.0673195876288659</v>
      </c>
      <c r="G271">
        <f t="shared" si="14"/>
        <v>-6.7319587628865918E-2</v>
      </c>
      <c r="H271" s="83">
        <v>9.4667000000000001E-2</v>
      </c>
      <c r="I271" s="83">
        <v>0.8306</v>
      </c>
    </row>
    <row r="272" spans="1:13">
      <c r="A272">
        <v>4</v>
      </c>
      <c r="B272" s="82">
        <v>121</v>
      </c>
      <c r="C272">
        <v>251</v>
      </c>
      <c r="D272" s="83">
        <v>55</v>
      </c>
      <c r="E272">
        <v>126</v>
      </c>
      <c r="F272">
        <f t="shared" si="13"/>
        <v>1.104382470119522</v>
      </c>
      <c r="G272">
        <f t="shared" si="14"/>
        <v>-0.10438247011952195</v>
      </c>
      <c r="H272" s="83">
        <v>0.25702999999999998</v>
      </c>
      <c r="I272" s="146">
        <v>0.63670000000000004</v>
      </c>
    </row>
    <row r="273" spans="1:11">
      <c r="A273">
        <v>5</v>
      </c>
      <c r="B273" s="82">
        <v>153</v>
      </c>
      <c r="C273">
        <v>163</v>
      </c>
      <c r="D273">
        <v>62</v>
      </c>
      <c r="E273">
        <v>57</v>
      </c>
      <c r="F273">
        <f t="shared" si="13"/>
        <v>0.86295270136552538</v>
      </c>
      <c r="G273">
        <f t="shared" si="14"/>
        <v>0.13704729863447462</v>
      </c>
      <c r="H273" s="83">
        <v>0.46912999999999999</v>
      </c>
      <c r="I273" s="83">
        <v>0.51119999999999999</v>
      </c>
    </row>
    <row r="274" spans="1:11">
      <c r="A274">
        <v>6</v>
      </c>
      <c r="B274" s="82">
        <v>151</v>
      </c>
      <c r="C274">
        <v>89</v>
      </c>
      <c r="D274" s="83">
        <v>51</v>
      </c>
      <c r="E274">
        <v>38</v>
      </c>
      <c r="F274">
        <f t="shared" si="13"/>
        <v>1.2641551002423441</v>
      </c>
      <c r="G274">
        <f t="shared" si="14"/>
        <v>-0.26415510024234412</v>
      </c>
      <c r="H274" s="83">
        <v>0.86312999999999995</v>
      </c>
      <c r="I274" s="146">
        <v>0.37580000000000002</v>
      </c>
    </row>
    <row r="275" spans="1:11">
      <c r="A275">
        <v>7</v>
      </c>
      <c r="B275" s="82">
        <v>148</v>
      </c>
      <c r="C275">
        <v>373</v>
      </c>
      <c r="D275">
        <v>39</v>
      </c>
      <c r="E275">
        <v>163</v>
      </c>
      <c r="F275">
        <f t="shared" si="13"/>
        <v>1.6583488004399531</v>
      </c>
      <c r="G275">
        <f t="shared" si="14"/>
        <v>-0.65834880043995314</v>
      </c>
      <c r="H275" s="83">
        <v>5.5910000000000002</v>
      </c>
      <c r="I275" s="242">
        <v>2.7990000000000001E-2</v>
      </c>
    </row>
    <row r="276" spans="1:11">
      <c r="A276">
        <v>8</v>
      </c>
      <c r="B276" s="82">
        <v>51</v>
      </c>
      <c r="C276">
        <v>373</v>
      </c>
      <c r="D276" s="83">
        <v>22</v>
      </c>
      <c r="E276">
        <v>163</v>
      </c>
      <c r="F276">
        <f t="shared" si="13"/>
        <v>1.0130392395807946</v>
      </c>
      <c r="G276">
        <f t="shared" si="14"/>
        <v>-1.3039239580794559E-2</v>
      </c>
      <c r="H276" s="83">
        <v>2.2717000000000002E-3</v>
      </c>
      <c r="I276" s="241">
        <v>1</v>
      </c>
    </row>
    <row r="277" spans="1:11">
      <c r="A277">
        <v>9</v>
      </c>
      <c r="B277" s="82">
        <v>34</v>
      </c>
      <c r="C277" s="83">
        <v>1383</v>
      </c>
      <c r="D277">
        <v>20</v>
      </c>
      <c r="E277" s="83">
        <v>609</v>
      </c>
      <c r="F277">
        <f t="shared" si="13"/>
        <v>0.74859002169197386</v>
      </c>
      <c r="G277">
        <f t="shared" si="14"/>
        <v>0.25140997830802614</v>
      </c>
      <c r="H277">
        <v>1.032</v>
      </c>
      <c r="I277" s="241">
        <v>0.37930000000000003</v>
      </c>
    </row>
    <row r="278" spans="1:11">
      <c r="A278">
        <v>10</v>
      </c>
      <c r="B278" s="82">
        <v>411</v>
      </c>
      <c r="C278">
        <v>261</v>
      </c>
      <c r="D278">
        <v>196</v>
      </c>
      <c r="E278">
        <v>123</v>
      </c>
      <c r="F278">
        <f t="shared" si="13"/>
        <v>0.98821252638986623</v>
      </c>
      <c r="G278">
        <f t="shared" si="14"/>
        <v>1.178747361013377E-2</v>
      </c>
      <c r="H278" s="83">
        <v>7.2115E-3</v>
      </c>
      <c r="I278" s="83">
        <v>0.95299999999999996</v>
      </c>
    </row>
    <row r="279" spans="1:11">
      <c r="A279">
        <v>11</v>
      </c>
      <c r="B279" s="82">
        <v>416</v>
      </c>
      <c r="C279" s="83">
        <v>383</v>
      </c>
      <c r="D279" s="15">
        <v>161</v>
      </c>
      <c r="E279" s="83">
        <v>183</v>
      </c>
      <c r="F279">
        <f t="shared" si="13"/>
        <v>1.2345815156576878</v>
      </c>
      <c r="G279">
        <f t="shared" si="14"/>
        <v>-0.23458151565768781</v>
      </c>
      <c r="H279" s="83">
        <v>2.6642999999999999</v>
      </c>
      <c r="I279" s="83">
        <v>9.2950000000000005E-2</v>
      </c>
    </row>
    <row r="280" spans="1:11">
      <c r="A280">
        <v>12</v>
      </c>
      <c r="B280" s="82">
        <v>93</v>
      </c>
      <c r="C280">
        <v>155</v>
      </c>
      <c r="D280">
        <v>38</v>
      </c>
      <c r="E280">
        <v>83</v>
      </c>
      <c r="F280">
        <f t="shared" si="13"/>
        <v>1.3105263157894738</v>
      </c>
      <c r="G280">
        <f t="shared" si="14"/>
        <v>-0.31052631578947376</v>
      </c>
      <c r="H280" s="83">
        <v>1.3193999999999999</v>
      </c>
      <c r="I280" s="241">
        <v>0.30730000000000002</v>
      </c>
    </row>
    <row r="281" spans="1:11">
      <c r="A281">
        <v>13</v>
      </c>
      <c r="B281" s="82">
        <v>264</v>
      </c>
      <c r="C281" s="83">
        <v>361</v>
      </c>
      <c r="D281">
        <v>170</v>
      </c>
      <c r="E281" s="83">
        <v>201</v>
      </c>
      <c r="F281">
        <f t="shared" si="13"/>
        <v>0.86465699853348543</v>
      </c>
      <c r="G281">
        <f t="shared" si="14"/>
        <v>0.13534300146651457</v>
      </c>
      <c r="H281" s="83">
        <v>1.2150000000000001</v>
      </c>
      <c r="I281">
        <v>0.27339999999999998</v>
      </c>
    </row>
    <row r="282" spans="1:11">
      <c r="A282">
        <v>14</v>
      </c>
      <c r="B282" s="82">
        <v>140</v>
      </c>
      <c r="C282">
        <v>105</v>
      </c>
      <c r="D282" s="86">
        <v>61</v>
      </c>
      <c r="E282">
        <v>33</v>
      </c>
      <c r="F282">
        <f t="shared" si="13"/>
        <v>0.72131147540983609</v>
      </c>
      <c r="G282">
        <f t="shared" si="14"/>
        <v>0.27868852459016391</v>
      </c>
      <c r="H282" s="83">
        <v>1.6909000000000001</v>
      </c>
      <c r="I282" s="241">
        <v>0.21740000000000001</v>
      </c>
    </row>
    <row r="283" spans="1:11">
      <c r="A283">
        <v>15</v>
      </c>
      <c r="B283" s="82">
        <v>82</v>
      </c>
      <c r="C283" s="83">
        <v>340</v>
      </c>
      <c r="D283" s="238">
        <v>33</v>
      </c>
      <c r="E283" s="83">
        <v>121</v>
      </c>
      <c r="F283">
        <f t="shared" si="13"/>
        <v>0.88431372549019616</v>
      </c>
      <c r="G283">
        <f t="shared" si="14"/>
        <v>0.11568627450980384</v>
      </c>
      <c r="H283" s="83">
        <v>0.28166999999999998</v>
      </c>
      <c r="I283">
        <v>0.63070000000000004</v>
      </c>
    </row>
    <row r="284" spans="1:11">
      <c r="A284">
        <v>16</v>
      </c>
      <c r="B284" s="82">
        <v>167</v>
      </c>
      <c r="C284" s="83">
        <v>415</v>
      </c>
      <c r="D284" s="230">
        <v>46</v>
      </c>
      <c r="E284" s="83">
        <v>196</v>
      </c>
      <c r="F284">
        <f t="shared" si="13"/>
        <v>1.7146149816657934</v>
      </c>
      <c r="G284">
        <f t="shared" si="14"/>
        <v>-0.7146149816657934</v>
      </c>
      <c r="H284" s="83">
        <v>8.3660999999999994</v>
      </c>
      <c r="I284" s="242">
        <v>2.9989999999999999E-3</v>
      </c>
    </row>
    <row r="285" spans="1:11">
      <c r="A285">
        <v>17</v>
      </c>
      <c r="B285" s="82">
        <v>50</v>
      </c>
      <c r="C285" s="83">
        <v>147</v>
      </c>
      <c r="D285" s="230">
        <v>32</v>
      </c>
      <c r="E285" s="83">
        <v>83</v>
      </c>
      <c r="F285">
        <f t="shared" si="13"/>
        <v>0.8822278911564625</v>
      </c>
      <c r="G285">
        <f t="shared" si="14"/>
        <v>0.1177721088435375</v>
      </c>
      <c r="H285" s="83">
        <v>1.58</v>
      </c>
      <c r="I285" s="83">
        <v>0.2054</v>
      </c>
    </row>
    <row r="286" spans="1:11">
      <c r="A286" t="s">
        <v>2943</v>
      </c>
      <c r="B286" s="82">
        <v>2967</v>
      </c>
      <c r="C286" s="83">
        <v>5769</v>
      </c>
      <c r="D286" s="83">
        <v>1299</v>
      </c>
      <c r="E286" s="83">
        <v>2586</v>
      </c>
      <c r="F286">
        <f t="shared" si="13"/>
        <v>1.023850099500516</v>
      </c>
      <c r="G286">
        <f t="shared" si="14"/>
        <v>-2.3850099500515975E-2</v>
      </c>
      <c r="H286" s="83">
        <v>0.33328999999999998</v>
      </c>
      <c r="I286" s="83">
        <v>0.57820000000000005</v>
      </c>
    </row>
    <row r="287" spans="1:11" s="127" customFormat="1">
      <c r="A287" s="132" t="s">
        <v>2945</v>
      </c>
      <c r="C287" s="132"/>
      <c r="E287" s="132"/>
      <c r="J287" s="132"/>
      <c r="K287" s="132"/>
    </row>
    <row r="288" spans="1:11">
      <c r="A288" s="85" t="s">
        <v>2778</v>
      </c>
      <c r="B288" t="s">
        <v>2782</v>
      </c>
      <c r="C288" s="85" t="s">
        <v>2783</v>
      </c>
      <c r="D288" t="s">
        <v>2784</v>
      </c>
      <c r="E288" s="85" t="s">
        <v>2785</v>
      </c>
      <c r="F288" t="s">
        <v>2786</v>
      </c>
      <c r="G288" t="s">
        <v>2787</v>
      </c>
      <c r="H288" t="s">
        <v>2788</v>
      </c>
      <c r="I288" t="s">
        <v>2791</v>
      </c>
    </row>
    <row r="289" spans="1:9">
      <c r="A289">
        <v>1</v>
      </c>
      <c r="B289" s="83">
        <v>179</v>
      </c>
      <c r="C289">
        <v>637</v>
      </c>
      <c r="D289" s="83">
        <v>95</v>
      </c>
      <c r="E289" s="83">
        <v>368</v>
      </c>
      <c r="F289">
        <f>(B289/C289)/(D289/E289)</f>
        <v>1.0885235065686194</v>
      </c>
      <c r="G289">
        <f>1-F289</f>
        <v>-8.8523506568619403E-2</v>
      </c>
      <c r="H289" s="244">
        <v>0.44469999999999998</v>
      </c>
      <c r="I289">
        <v>0.50485899999999995</v>
      </c>
    </row>
    <row r="290" spans="1:9">
      <c r="A290">
        <v>2</v>
      </c>
      <c r="B290">
        <v>220</v>
      </c>
      <c r="C290" s="93">
        <v>75</v>
      </c>
      <c r="D290" s="83">
        <v>120</v>
      </c>
      <c r="E290" s="93">
        <v>35</v>
      </c>
      <c r="F290">
        <f t="shared" ref="F290:F306" si="15">(B290/C290)/(D290/E290)</f>
        <v>0.85555555555555551</v>
      </c>
      <c r="G290">
        <f t="shared" ref="G290:G306" si="16">1-F290</f>
        <v>0.14444444444444449</v>
      </c>
      <c r="H290" s="83">
        <v>0.44470999999999999</v>
      </c>
      <c r="I290" s="83">
        <v>0.58169999999999999</v>
      </c>
    </row>
    <row r="291" spans="1:9">
      <c r="A291">
        <v>3</v>
      </c>
      <c r="B291" s="83">
        <v>182</v>
      </c>
      <c r="C291">
        <v>87</v>
      </c>
      <c r="D291" s="83">
        <v>99</v>
      </c>
      <c r="E291">
        <v>52</v>
      </c>
      <c r="F291">
        <f t="shared" si="15"/>
        <v>1.0988041332868919</v>
      </c>
      <c r="G291">
        <f t="shared" si="16"/>
        <v>-9.880413328689186E-2</v>
      </c>
      <c r="H291" s="83">
        <v>0.19172</v>
      </c>
      <c r="I291" s="83">
        <v>0.66769999999999996</v>
      </c>
    </row>
    <row r="292" spans="1:9">
      <c r="A292">
        <v>4</v>
      </c>
      <c r="B292" s="83">
        <v>93</v>
      </c>
      <c r="C292">
        <v>219</v>
      </c>
      <c r="D292" s="83">
        <v>55</v>
      </c>
      <c r="E292">
        <v>125</v>
      </c>
      <c r="F292">
        <f t="shared" si="15"/>
        <v>0.96513075965130757</v>
      </c>
      <c r="G292">
        <f t="shared" si="16"/>
        <v>3.4869240348692432E-2</v>
      </c>
      <c r="H292" s="83">
        <v>3.0353999999999999E-2</v>
      </c>
      <c r="I292" s="146">
        <v>0.90449999999999997</v>
      </c>
    </row>
    <row r="293" spans="1:9">
      <c r="A293">
        <v>5</v>
      </c>
      <c r="B293">
        <v>132</v>
      </c>
      <c r="C293">
        <v>122</v>
      </c>
      <c r="D293">
        <v>63</v>
      </c>
      <c r="E293">
        <v>57</v>
      </c>
      <c r="F293">
        <f t="shared" si="15"/>
        <v>0.97892271662763464</v>
      </c>
      <c r="G293">
        <f t="shared" si="16"/>
        <v>2.1077283372365363E-2</v>
      </c>
      <c r="H293" s="83">
        <v>9.2256999999999999E-3</v>
      </c>
      <c r="I293" s="83">
        <v>1</v>
      </c>
    </row>
    <row r="294" spans="1:9">
      <c r="A294">
        <v>6</v>
      </c>
      <c r="B294" s="83">
        <v>104</v>
      </c>
      <c r="C294">
        <v>66</v>
      </c>
      <c r="D294" s="83">
        <v>52</v>
      </c>
      <c r="E294">
        <v>40</v>
      </c>
      <c r="F294">
        <f t="shared" si="15"/>
        <v>1.2121212121212119</v>
      </c>
      <c r="G294">
        <f t="shared" si="16"/>
        <v>-0.21212121212121193</v>
      </c>
      <c r="H294" s="83">
        <v>0.53690000000000004</v>
      </c>
      <c r="I294" s="146">
        <v>0.51619999999999999</v>
      </c>
    </row>
    <row r="295" spans="1:9">
      <c r="A295">
        <v>7</v>
      </c>
      <c r="B295">
        <v>144</v>
      </c>
      <c r="C295">
        <v>323</v>
      </c>
      <c r="D295">
        <v>40</v>
      </c>
      <c r="E295">
        <v>167</v>
      </c>
      <c r="F295">
        <f t="shared" si="15"/>
        <v>1.8613003095975231</v>
      </c>
      <c r="G295">
        <f t="shared" si="16"/>
        <v>-0.86130030959752313</v>
      </c>
      <c r="H295" s="83">
        <v>9.5762</v>
      </c>
      <c r="I295" s="115">
        <v>4.9979999999999998E-3</v>
      </c>
    </row>
    <row r="296" spans="1:9">
      <c r="A296">
        <v>8</v>
      </c>
      <c r="B296">
        <v>40</v>
      </c>
      <c r="C296">
        <v>323</v>
      </c>
      <c r="D296">
        <v>22</v>
      </c>
      <c r="E296">
        <v>167</v>
      </c>
      <c r="F296">
        <f t="shared" si="15"/>
        <v>0.9400506614128904</v>
      </c>
      <c r="G296">
        <f t="shared" si="16"/>
        <v>5.9949338587109602E-2</v>
      </c>
      <c r="H296" s="83">
        <v>4.8062000000000001E-2</v>
      </c>
      <c r="I296" s="146">
        <v>0.8891</v>
      </c>
    </row>
    <row r="297" spans="1:9">
      <c r="A297">
        <v>9</v>
      </c>
      <c r="B297">
        <v>29</v>
      </c>
      <c r="C297" s="83">
        <v>1147</v>
      </c>
      <c r="D297">
        <v>20</v>
      </c>
      <c r="E297" s="83">
        <v>617</v>
      </c>
      <c r="F297">
        <f t="shared" si="15"/>
        <v>0.77999128160418485</v>
      </c>
      <c r="G297">
        <f t="shared" si="16"/>
        <v>0.22000871839581515</v>
      </c>
      <c r="H297">
        <v>0.71321999999999997</v>
      </c>
      <c r="I297" s="146">
        <v>0.45379999999999998</v>
      </c>
    </row>
    <row r="298" spans="1:9">
      <c r="A298">
        <v>10</v>
      </c>
      <c r="B298">
        <v>340</v>
      </c>
      <c r="C298">
        <v>218</v>
      </c>
      <c r="D298">
        <v>197</v>
      </c>
      <c r="E298">
        <v>126</v>
      </c>
      <c r="F298">
        <f t="shared" si="15"/>
        <v>0.99753178410096399</v>
      </c>
      <c r="G298">
        <f t="shared" si="16"/>
        <v>2.4682158990360081E-3</v>
      </c>
      <c r="H298" s="83">
        <v>2.9732000000000001E-4</v>
      </c>
      <c r="I298" s="83">
        <v>1</v>
      </c>
    </row>
    <row r="299" spans="1:9">
      <c r="A299">
        <v>11</v>
      </c>
      <c r="B299" s="15">
        <v>343</v>
      </c>
      <c r="C299" s="83">
        <v>321</v>
      </c>
      <c r="D299" s="15">
        <v>164</v>
      </c>
      <c r="E299" s="83">
        <v>184</v>
      </c>
      <c r="F299">
        <f t="shared" si="15"/>
        <v>1.1988450725628752</v>
      </c>
      <c r="G299">
        <f t="shared" si="16"/>
        <v>-0.1988450725628752</v>
      </c>
      <c r="H299" s="83">
        <v>1.8744000000000001</v>
      </c>
      <c r="I299" s="83">
        <v>0.1759</v>
      </c>
    </row>
    <row r="300" spans="1:9">
      <c r="A300">
        <v>12</v>
      </c>
      <c r="B300">
        <v>69</v>
      </c>
      <c r="C300">
        <v>139</v>
      </c>
      <c r="D300">
        <v>38</v>
      </c>
      <c r="E300">
        <v>82</v>
      </c>
      <c r="F300">
        <f t="shared" si="15"/>
        <v>1.071185157137448</v>
      </c>
      <c r="G300">
        <f t="shared" si="16"/>
        <v>-7.1185157137447996E-2</v>
      </c>
      <c r="H300" s="83">
        <v>7.8564999999999996E-2</v>
      </c>
      <c r="I300" s="241">
        <v>0.82609999999999995</v>
      </c>
    </row>
    <row r="301" spans="1:9">
      <c r="A301">
        <v>13</v>
      </c>
      <c r="B301">
        <v>232</v>
      </c>
      <c r="C301" s="83">
        <v>310</v>
      </c>
      <c r="D301">
        <v>172</v>
      </c>
      <c r="E301" s="83">
        <v>205</v>
      </c>
      <c r="F301">
        <f t="shared" si="15"/>
        <v>0.89197299324831214</v>
      </c>
      <c r="G301">
        <f t="shared" si="16"/>
        <v>0.10802700675168786</v>
      </c>
      <c r="H301" s="83">
        <v>0.71718999999999999</v>
      </c>
      <c r="I301">
        <v>0.43330000000000002</v>
      </c>
    </row>
    <row r="302" spans="1:9">
      <c r="A302">
        <v>14</v>
      </c>
      <c r="B302" s="86">
        <v>105</v>
      </c>
      <c r="C302">
        <v>76</v>
      </c>
      <c r="D302" s="86">
        <v>62</v>
      </c>
      <c r="E302">
        <v>31</v>
      </c>
      <c r="F302">
        <f t="shared" si="15"/>
        <v>0.69078947368421051</v>
      </c>
      <c r="G302">
        <f t="shared" si="16"/>
        <v>0.30921052631578949</v>
      </c>
      <c r="H302" s="83">
        <v>1.9338</v>
      </c>
      <c r="I302" s="146">
        <v>0.18440000000000001</v>
      </c>
    </row>
    <row r="303" spans="1:9">
      <c r="A303">
        <v>15</v>
      </c>
      <c r="B303">
        <v>61</v>
      </c>
      <c r="C303" s="83">
        <v>276</v>
      </c>
      <c r="D303">
        <v>34</v>
      </c>
      <c r="E303" s="83">
        <v>127</v>
      </c>
      <c r="F303">
        <f t="shared" si="15"/>
        <v>0.82555413469735717</v>
      </c>
      <c r="G303">
        <f t="shared" si="16"/>
        <v>0.17444586530264283</v>
      </c>
      <c r="H303" s="83">
        <v>0.64244999999999997</v>
      </c>
      <c r="I303">
        <v>0.46429999999999999</v>
      </c>
    </row>
    <row r="304" spans="1:9">
      <c r="A304">
        <v>16</v>
      </c>
      <c r="B304" s="230">
        <v>129</v>
      </c>
      <c r="C304" s="83">
        <v>358</v>
      </c>
      <c r="D304" s="230">
        <v>44</v>
      </c>
      <c r="E304" s="83">
        <v>200</v>
      </c>
      <c r="F304">
        <f t="shared" si="15"/>
        <v>1.637887252412392</v>
      </c>
      <c r="G304">
        <f t="shared" si="16"/>
        <v>-0.63788725241239197</v>
      </c>
      <c r="H304" s="83">
        <v>6.4339000000000004</v>
      </c>
      <c r="I304" s="242">
        <v>1.299E-2</v>
      </c>
    </row>
    <row r="305" spans="1:11">
      <c r="A305">
        <v>17</v>
      </c>
      <c r="B305">
        <v>46</v>
      </c>
      <c r="C305" s="83">
        <v>124</v>
      </c>
      <c r="D305">
        <v>32</v>
      </c>
      <c r="E305" s="83">
        <v>83</v>
      </c>
      <c r="F305">
        <f t="shared" si="15"/>
        <v>0.96219758064516125</v>
      </c>
      <c r="G305">
        <f t="shared" si="16"/>
        <v>3.7802419354838745E-2</v>
      </c>
      <c r="H305" s="83">
        <v>0.79347999999999996</v>
      </c>
      <c r="I305" s="83">
        <v>0.39629999999999999</v>
      </c>
    </row>
    <row r="306" spans="1:11">
      <c r="A306" t="s">
        <v>2943</v>
      </c>
      <c r="B306" s="83">
        <v>2450</v>
      </c>
      <c r="C306" s="83">
        <v>4859</v>
      </c>
      <c r="D306" s="83">
        <v>1309</v>
      </c>
      <c r="E306" s="83">
        <v>2621</v>
      </c>
      <c r="F306">
        <f t="shared" si="15"/>
        <v>1.0095935322622005</v>
      </c>
      <c r="G306">
        <f t="shared" si="16"/>
        <v>-9.5935322622004993E-3</v>
      </c>
      <c r="H306" s="83">
        <v>5.1811999999999997E-2</v>
      </c>
      <c r="I306" s="83">
        <v>0.8306</v>
      </c>
    </row>
    <row r="307" spans="1:11" s="127" customFormat="1">
      <c r="A307" s="132" t="s">
        <v>2946</v>
      </c>
      <c r="C307" s="132"/>
      <c r="E307" s="132"/>
      <c r="J307" s="132"/>
      <c r="K307" s="132"/>
    </row>
    <row r="308" spans="1:11">
      <c r="A308" s="85" t="s">
        <v>2778</v>
      </c>
      <c r="B308" t="s">
        <v>2782</v>
      </c>
      <c r="C308" s="85" t="s">
        <v>2783</v>
      </c>
      <c r="D308" t="s">
        <v>2784</v>
      </c>
      <c r="E308" s="85" t="s">
        <v>2785</v>
      </c>
      <c r="F308" t="s">
        <v>2786</v>
      </c>
      <c r="G308" t="s">
        <v>2787</v>
      </c>
      <c r="H308" t="s">
        <v>2788</v>
      </c>
      <c r="I308" t="s">
        <v>2791</v>
      </c>
    </row>
    <row r="309" spans="1:11">
      <c r="A309">
        <v>1</v>
      </c>
      <c r="B309" s="83">
        <v>201</v>
      </c>
      <c r="C309" s="83">
        <v>709</v>
      </c>
      <c r="D309" s="83">
        <v>94</v>
      </c>
      <c r="E309" s="83">
        <v>368</v>
      </c>
      <c r="F309">
        <f>(B309/C309)/(D309/E309)</f>
        <v>1.109864057857936</v>
      </c>
      <c r="G309">
        <f>1-F309</f>
        <v>-0.10986405785793596</v>
      </c>
      <c r="H309" s="83">
        <v>0.55066999999999999</v>
      </c>
      <c r="I309" s="83">
        <v>0.4768</v>
      </c>
    </row>
    <row r="310" spans="1:11">
      <c r="A310">
        <v>2</v>
      </c>
      <c r="B310" s="83">
        <v>260</v>
      </c>
      <c r="C310" s="93">
        <v>85</v>
      </c>
      <c r="D310" s="83">
        <v>119</v>
      </c>
      <c r="E310" s="93">
        <v>36</v>
      </c>
      <c r="F310">
        <f t="shared" ref="F310:F326" si="17">(B310/C310)/(D310/E310)</f>
        <v>0.92535837864557591</v>
      </c>
      <c r="G310">
        <f t="shared" ref="G310:G326" si="18">1-F310</f>
        <v>7.4641621354424093E-2</v>
      </c>
      <c r="H310" s="83">
        <v>0.11622</v>
      </c>
      <c r="I310" s="83">
        <v>0.72509999999999997</v>
      </c>
    </row>
    <row r="311" spans="1:11">
      <c r="A311">
        <v>3</v>
      </c>
      <c r="B311" s="83">
        <v>215</v>
      </c>
      <c r="C311">
        <v>94</v>
      </c>
      <c r="D311">
        <v>99</v>
      </c>
      <c r="E311">
        <v>51</v>
      </c>
      <c r="F311">
        <f t="shared" si="17"/>
        <v>1.1782720825274016</v>
      </c>
      <c r="G311">
        <f t="shared" si="18"/>
        <v>-0.17827208252740157</v>
      </c>
      <c r="H311" s="83">
        <v>0.59863</v>
      </c>
      <c r="I311" s="146">
        <v>0.44429999999999997</v>
      </c>
    </row>
    <row r="312" spans="1:11">
      <c r="A312">
        <v>4</v>
      </c>
      <c r="B312" s="83">
        <v>112</v>
      </c>
      <c r="C312">
        <v>248</v>
      </c>
      <c r="D312">
        <v>48</v>
      </c>
      <c r="E312">
        <v>118</v>
      </c>
      <c r="F312">
        <f t="shared" si="17"/>
        <v>1.1102150537634408</v>
      </c>
      <c r="G312">
        <f t="shared" si="18"/>
        <v>-0.11021505376344076</v>
      </c>
      <c r="H312" s="83">
        <v>0.25873000000000002</v>
      </c>
      <c r="I312" s="83">
        <v>0.69120000000000004</v>
      </c>
    </row>
    <row r="313" spans="1:11">
      <c r="A313">
        <v>5</v>
      </c>
      <c r="B313">
        <v>138</v>
      </c>
      <c r="C313">
        <v>137</v>
      </c>
      <c r="D313">
        <v>61</v>
      </c>
      <c r="E313">
        <v>56</v>
      </c>
      <c r="F313">
        <f t="shared" si="17"/>
        <v>0.92473375613258368</v>
      </c>
      <c r="G313">
        <f t="shared" si="18"/>
        <v>7.5266243867416316E-2</v>
      </c>
      <c r="H313" s="83">
        <v>0.1255</v>
      </c>
      <c r="I313" s="146">
        <v>0.75160000000000005</v>
      </c>
    </row>
    <row r="314" spans="1:11">
      <c r="A314">
        <v>6</v>
      </c>
      <c r="B314">
        <v>122</v>
      </c>
      <c r="C314">
        <v>81</v>
      </c>
      <c r="D314" s="83">
        <v>50</v>
      </c>
      <c r="E314">
        <v>40</v>
      </c>
      <c r="F314">
        <f t="shared" si="17"/>
        <v>1.2049382716049384</v>
      </c>
      <c r="G314">
        <f t="shared" si="18"/>
        <v>-0.20493827160493838</v>
      </c>
      <c r="H314" s="83">
        <v>0.53085000000000004</v>
      </c>
      <c r="I314" s="146">
        <v>0.51819999999999999</v>
      </c>
    </row>
    <row r="315" spans="1:11">
      <c r="A315">
        <v>7</v>
      </c>
      <c r="B315">
        <v>161</v>
      </c>
      <c r="C315">
        <v>339</v>
      </c>
      <c r="D315">
        <v>39</v>
      </c>
      <c r="E315">
        <v>164</v>
      </c>
      <c r="F315">
        <f t="shared" si="17"/>
        <v>1.9971257847364041</v>
      </c>
      <c r="G315">
        <f t="shared" si="18"/>
        <v>-0.99712578473640412</v>
      </c>
      <c r="H315" s="83">
        <v>11.965</v>
      </c>
      <c r="I315" s="115">
        <v>9.9949999999999995E-4</v>
      </c>
    </row>
    <row r="316" spans="1:11">
      <c r="A316">
        <v>8</v>
      </c>
      <c r="B316">
        <v>51</v>
      </c>
      <c r="C316">
        <v>339</v>
      </c>
      <c r="D316">
        <v>22</v>
      </c>
      <c r="E316">
        <v>164</v>
      </c>
      <c r="F316">
        <f t="shared" si="17"/>
        <v>1.1214802896218825</v>
      </c>
      <c r="G316">
        <f t="shared" si="18"/>
        <v>-0.12148028962188251</v>
      </c>
      <c r="H316">
        <v>0.17749999999999999</v>
      </c>
      <c r="I316" s="146">
        <v>0.69769999999999999</v>
      </c>
    </row>
    <row r="317" spans="1:11">
      <c r="A317">
        <v>9</v>
      </c>
      <c r="B317">
        <v>32</v>
      </c>
      <c r="C317">
        <v>1217</v>
      </c>
      <c r="D317">
        <v>20</v>
      </c>
      <c r="E317">
        <v>615</v>
      </c>
      <c r="F317">
        <f t="shared" si="17"/>
        <v>0.80854560394412478</v>
      </c>
      <c r="G317">
        <f t="shared" si="18"/>
        <v>0.19145439605587522</v>
      </c>
      <c r="H317" s="83">
        <v>0.54149000000000003</v>
      </c>
      <c r="I317" s="83">
        <v>0.55620000000000003</v>
      </c>
    </row>
    <row r="318" spans="1:11">
      <c r="A318">
        <v>10</v>
      </c>
      <c r="B318">
        <v>359</v>
      </c>
      <c r="C318" s="83">
        <v>226</v>
      </c>
      <c r="D318">
        <v>196</v>
      </c>
      <c r="E318" s="83">
        <v>125</v>
      </c>
      <c r="F318">
        <f t="shared" si="17"/>
        <v>1.0130711576666063</v>
      </c>
      <c r="G318">
        <f t="shared" si="18"/>
        <v>-1.307115766660627E-2</v>
      </c>
      <c r="H318" s="83">
        <v>8.3028000000000008E-3</v>
      </c>
      <c r="I318" s="83">
        <v>0.94099999999999995</v>
      </c>
    </row>
    <row r="319" spans="1:11">
      <c r="A319">
        <v>11</v>
      </c>
      <c r="B319" s="15">
        <v>352</v>
      </c>
      <c r="C319">
        <v>327</v>
      </c>
      <c r="D319" s="15">
        <v>163</v>
      </c>
      <c r="E319">
        <v>184</v>
      </c>
      <c r="F319">
        <f t="shared" si="17"/>
        <v>1.2151366766101948</v>
      </c>
      <c r="G319">
        <f t="shared" si="18"/>
        <v>-0.21513667661019475</v>
      </c>
      <c r="H319" s="83">
        <v>2.1758000000000002</v>
      </c>
      <c r="I319" s="146">
        <v>0.1389</v>
      </c>
    </row>
    <row r="320" spans="1:11">
      <c r="A320">
        <v>12</v>
      </c>
      <c r="B320">
        <v>84</v>
      </c>
      <c r="C320" s="83">
        <v>142</v>
      </c>
      <c r="D320">
        <v>38</v>
      </c>
      <c r="E320" s="83">
        <v>84</v>
      </c>
      <c r="F320">
        <f t="shared" si="17"/>
        <v>1.30763528539659</v>
      </c>
      <c r="G320">
        <f t="shared" si="18"/>
        <v>-0.30763528539659002</v>
      </c>
      <c r="H320" s="83">
        <v>1.2614000000000001</v>
      </c>
      <c r="I320">
        <v>0.28439999999999999</v>
      </c>
    </row>
    <row r="321" spans="1:11">
      <c r="A321">
        <v>13</v>
      </c>
      <c r="B321">
        <v>249</v>
      </c>
      <c r="C321">
        <v>334</v>
      </c>
      <c r="D321">
        <v>171</v>
      </c>
      <c r="E321">
        <v>206</v>
      </c>
      <c r="F321">
        <f t="shared" si="17"/>
        <v>0.89809853976258025</v>
      </c>
      <c r="G321">
        <f t="shared" si="18"/>
        <v>0.10190146023741975</v>
      </c>
      <c r="H321" s="83">
        <v>0.65232999999999997</v>
      </c>
      <c r="I321" s="146">
        <v>0.41980000000000001</v>
      </c>
    </row>
    <row r="322" spans="1:11">
      <c r="A322">
        <v>14</v>
      </c>
      <c r="B322" s="86">
        <v>114</v>
      </c>
      <c r="C322" s="83">
        <v>91</v>
      </c>
      <c r="D322" s="86">
        <v>61</v>
      </c>
      <c r="E322" s="83">
        <v>32</v>
      </c>
      <c r="F322">
        <f t="shared" si="17"/>
        <v>0.65717888668708335</v>
      </c>
      <c r="G322">
        <f t="shared" si="18"/>
        <v>0.34282111331291665</v>
      </c>
      <c r="H322" s="83">
        <v>2.6297000000000001</v>
      </c>
      <c r="I322">
        <v>0.1239</v>
      </c>
    </row>
    <row r="323" spans="1:11">
      <c r="A323">
        <v>15</v>
      </c>
      <c r="B323">
        <v>71</v>
      </c>
      <c r="C323" s="83">
        <v>322</v>
      </c>
      <c r="D323">
        <v>33</v>
      </c>
      <c r="E323" s="83">
        <v>123</v>
      </c>
      <c r="F323">
        <f t="shared" si="17"/>
        <v>0.82185206098249575</v>
      </c>
      <c r="G323">
        <f t="shared" si="18"/>
        <v>0.17814793901750425</v>
      </c>
      <c r="H323" s="83">
        <v>0.69337000000000004</v>
      </c>
      <c r="I323" s="83">
        <v>0.4763</v>
      </c>
    </row>
    <row r="324" spans="1:11">
      <c r="A324">
        <v>16</v>
      </c>
      <c r="B324" s="230">
        <v>133</v>
      </c>
      <c r="C324" s="83">
        <v>389</v>
      </c>
      <c r="D324" s="230">
        <v>44</v>
      </c>
      <c r="E324" s="83">
        <v>199</v>
      </c>
      <c r="F324">
        <f t="shared" si="17"/>
        <v>1.5463309184388874</v>
      </c>
      <c r="G324">
        <f t="shared" si="18"/>
        <v>-0.54633091843888737</v>
      </c>
      <c r="H324" s="83">
        <v>5.0670000000000002</v>
      </c>
      <c r="I324" s="242">
        <v>3.0980000000000001E-2</v>
      </c>
    </row>
    <row r="325" spans="1:11">
      <c r="A325">
        <v>17</v>
      </c>
      <c r="B325">
        <v>48</v>
      </c>
      <c r="C325" s="83">
        <v>126</v>
      </c>
      <c r="D325">
        <v>32</v>
      </c>
      <c r="E325" s="83">
        <v>83</v>
      </c>
      <c r="F325">
        <f t="shared" si="17"/>
        <v>0.98809523809523803</v>
      </c>
      <c r="G325">
        <f t="shared" si="18"/>
        <v>1.1904761904761973E-2</v>
      </c>
      <c r="H325">
        <v>1.1798</v>
      </c>
      <c r="I325">
        <v>0.33429999999999999</v>
      </c>
    </row>
    <row r="326" spans="1:11">
      <c r="A326" t="s">
        <v>2943</v>
      </c>
      <c r="B326">
        <v>2704</v>
      </c>
      <c r="C326" s="83">
        <v>5254</v>
      </c>
      <c r="D326" s="83">
        <v>1290</v>
      </c>
      <c r="E326" s="83">
        <v>2605</v>
      </c>
      <c r="F326">
        <f t="shared" si="17"/>
        <v>1.0392849449515025</v>
      </c>
      <c r="G326">
        <f t="shared" si="18"/>
        <v>-3.9284944951502476E-2</v>
      </c>
      <c r="H326" s="83">
        <v>0.86368</v>
      </c>
      <c r="I326" s="83">
        <v>0.36430000000000001</v>
      </c>
    </row>
    <row r="327" spans="1:11" s="127" customFormat="1">
      <c r="A327" s="132" t="s">
        <v>2947</v>
      </c>
      <c r="C327" s="132"/>
      <c r="E327" s="132"/>
      <c r="J327" s="132"/>
      <c r="K327" s="132"/>
    </row>
    <row r="328" spans="1:11">
      <c r="A328" s="85" t="s">
        <v>2778</v>
      </c>
      <c r="B328" t="s">
        <v>2782</v>
      </c>
      <c r="C328" s="85" t="s">
        <v>2783</v>
      </c>
      <c r="D328" t="s">
        <v>2784</v>
      </c>
      <c r="E328" s="85" t="s">
        <v>2785</v>
      </c>
      <c r="F328" t="s">
        <v>2786</v>
      </c>
      <c r="G328" t="s">
        <v>2787</v>
      </c>
      <c r="H328" t="s">
        <v>2788</v>
      </c>
      <c r="I328" t="s">
        <v>2791</v>
      </c>
    </row>
    <row r="329" spans="1:11">
      <c r="A329">
        <v>1</v>
      </c>
      <c r="B329" s="83">
        <v>168</v>
      </c>
      <c r="C329" s="83">
        <v>600</v>
      </c>
      <c r="D329" s="83">
        <v>97</v>
      </c>
      <c r="E329" s="83">
        <v>374</v>
      </c>
      <c r="F329">
        <f>(B329/C329)/(D329/E329)</f>
        <v>1.0795876288659796</v>
      </c>
      <c r="G329">
        <f>1-F329</f>
        <v>-7.9587628865979587E-2</v>
      </c>
      <c r="H329" s="83">
        <v>0.28471999999999997</v>
      </c>
      <c r="I329" s="83">
        <v>0.61419999999999997</v>
      </c>
    </row>
    <row r="330" spans="1:11">
      <c r="A330">
        <v>2</v>
      </c>
      <c r="B330" s="83">
        <v>233</v>
      </c>
      <c r="C330" s="229">
        <v>78</v>
      </c>
      <c r="D330" s="83">
        <v>118</v>
      </c>
      <c r="E330" s="229">
        <v>34</v>
      </c>
      <c r="F330">
        <f t="shared" ref="F330:F346" si="19">(B330/C330)/(D330/E330)</f>
        <v>0.86071273359408951</v>
      </c>
      <c r="G330">
        <f t="shared" ref="G330:G346" si="20">1-F330</f>
        <v>0.13928726640591049</v>
      </c>
      <c r="H330" s="83">
        <v>0.40948000000000001</v>
      </c>
      <c r="I330" s="83">
        <v>0.56220000000000003</v>
      </c>
    </row>
    <row r="331" spans="1:11">
      <c r="A331">
        <v>3</v>
      </c>
      <c r="B331">
        <v>182</v>
      </c>
      <c r="C331">
        <v>84</v>
      </c>
      <c r="D331" s="83">
        <v>99</v>
      </c>
      <c r="E331">
        <v>51</v>
      </c>
      <c r="F331">
        <f t="shared" si="19"/>
        <v>1.1161616161616161</v>
      </c>
      <c r="G331">
        <f t="shared" si="20"/>
        <v>-0.11616161616161613</v>
      </c>
      <c r="H331" s="83">
        <v>0.25646999999999998</v>
      </c>
      <c r="I331" s="83">
        <v>0.65569999999999995</v>
      </c>
    </row>
    <row r="332" spans="1:11">
      <c r="A332">
        <v>4</v>
      </c>
      <c r="B332">
        <v>91</v>
      </c>
      <c r="C332">
        <v>222</v>
      </c>
      <c r="D332" s="83">
        <v>55</v>
      </c>
      <c r="E332">
        <v>125</v>
      </c>
      <c r="F332">
        <f t="shared" si="19"/>
        <v>0.93161343161343158</v>
      </c>
      <c r="G332">
        <f t="shared" si="20"/>
        <v>6.8386568386568425E-2</v>
      </c>
      <c r="H332" s="83">
        <v>0.12043</v>
      </c>
      <c r="I332" s="241">
        <v>0.74409999999999998</v>
      </c>
    </row>
    <row r="333" spans="1:11">
      <c r="A333">
        <v>5</v>
      </c>
      <c r="B333">
        <v>121</v>
      </c>
      <c r="C333">
        <v>123</v>
      </c>
      <c r="D333">
        <v>62</v>
      </c>
      <c r="E333">
        <v>57</v>
      </c>
      <c r="F333">
        <f t="shared" si="19"/>
        <v>0.90440597954366642</v>
      </c>
      <c r="G333">
        <f t="shared" si="20"/>
        <v>9.5594020456333584E-2</v>
      </c>
      <c r="H333" s="83">
        <v>0.20169999999999999</v>
      </c>
      <c r="I333" s="83">
        <v>0.66569999999999996</v>
      </c>
    </row>
    <row r="334" spans="1:11">
      <c r="A334">
        <v>6</v>
      </c>
      <c r="B334" s="83">
        <v>110</v>
      </c>
      <c r="C334">
        <v>67</v>
      </c>
      <c r="D334">
        <v>50</v>
      </c>
      <c r="E334">
        <v>37</v>
      </c>
      <c r="F334">
        <f t="shared" si="19"/>
        <v>1.2149253731343284</v>
      </c>
      <c r="G334">
        <f t="shared" si="20"/>
        <v>-0.21492537313432836</v>
      </c>
      <c r="H334" s="83">
        <v>0.53410000000000002</v>
      </c>
      <c r="I334" s="241">
        <v>0.50470000000000004</v>
      </c>
    </row>
    <row r="335" spans="1:11">
      <c r="A335">
        <v>7</v>
      </c>
      <c r="B335">
        <v>146</v>
      </c>
      <c r="C335">
        <v>315</v>
      </c>
      <c r="D335">
        <v>39</v>
      </c>
      <c r="E335">
        <v>166</v>
      </c>
      <c r="F335">
        <f t="shared" si="19"/>
        <v>1.9728123728123728</v>
      </c>
      <c r="G335">
        <f t="shared" si="20"/>
        <v>-0.97281237281237276</v>
      </c>
      <c r="H335" s="83">
        <v>11.311</v>
      </c>
      <c r="I335" s="115">
        <v>9.9949999999999995E-4</v>
      </c>
    </row>
    <row r="336" spans="1:11">
      <c r="A336">
        <v>8</v>
      </c>
      <c r="B336">
        <v>47</v>
      </c>
      <c r="C336">
        <v>315</v>
      </c>
      <c r="D336">
        <v>22</v>
      </c>
      <c r="E336">
        <v>166</v>
      </c>
      <c r="F336">
        <f t="shared" si="19"/>
        <v>1.1258297258297256</v>
      </c>
      <c r="G336">
        <f t="shared" si="20"/>
        <v>-0.12582972582972562</v>
      </c>
      <c r="H336" s="83">
        <v>0.18515000000000001</v>
      </c>
      <c r="I336" s="241">
        <v>0.70609999999999995</v>
      </c>
    </row>
    <row r="337" spans="1:11">
      <c r="A337">
        <v>9</v>
      </c>
      <c r="B337">
        <v>30</v>
      </c>
      <c r="C337">
        <v>1104</v>
      </c>
      <c r="D337">
        <v>20</v>
      </c>
      <c r="E337">
        <v>621</v>
      </c>
      <c r="F337">
        <f t="shared" si="19"/>
        <v>0.84375</v>
      </c>
      <c r="G337">
        <f t="shared" si="20"/>
        <v>0.15625</v>
      </c>
      <c r="H337">
        <v>0.33698</v>
      </c>
      <c r="I337" s="241">
        <v>0.66120000000000001</v>
      </c>
    </row>
    <row r="338" spans="1:11">
      <c r="A338">
        <v>10</v>
      </c>
      <c r="B338">
        <v>327</v>
      </c>
      <c r="C338" s="83">
        <v>199</v>
      </c>
      <c r="D338">
        <v>201</v>
      </c>
      <c r="E338" s="83">
        <v>126</v>
      </c>
      <c r="F338">
        <f t="shared" si="19"/>
        <v>1.0300757518937973</v>
      </c>
      <c r="G338">
        <f t="shared" si="20"/>
        <v>-3.0075751893797298E-2</v>
      </c>
      <c r="H338" s="83">
        <v>4.1824E-2</v>
      </c>
      <c r="I338" s="83">
        <v>0.87909999999999999</v>
      </c>
    </row>
    <row r="339" spans="1:11">
      <c r="A339">
        <v>11</v>
      </c>
      <c r="B339" s="15">
        <v>311</v>
      </c>
      <c r="C339">
        <v>305</v>
      </c>
      <c r="D339" s="15">
        <v>163</v>
      </c>
      <c r="E339">
        <v>188</v>
      </c>
      <c r="F339">
        <f t="shared" si="19"/>
        <v>1.1760635623051392</v>
      </c>
      <c r="G339">
        <f t="shared" si="20"/>
        <v>-0.1760635623051392</v>
      </c>
      <c r="H339" s="83">
        <v>1.4662999999999999</v>
      </c>
      <c r="I339" s="83">
        <v>0.2399</v>
      </c>
    </row>
    <row r="340" spans="1:11">
      <c r="A340">
        <v>12</v>
      </c>
      <c r="B340">
        <v>69</v>
      </c>
      <c r="C340" s="83">
        <v>126</v>
      </c>
      <c r="D340">
        <v>37</v>
      </c>
      <c r="E340" s="83">
        <v>84</v>
      </c>
      <c r="F340">
        <f t="shared" si="19"/>
        <v>1.2432432432432434</v>
      </c>
      <c r="G340">
        <f t="shared" si="20"/>
        <v>-0.24324324324324342</v>
      </c>
      <c r="H340" s="83">
        <v>0.77368999999999999</v>
      </c>
      <c r="I340" s="241">
        <v>0.39879999999999999</v>
      </c>
    </row>
    <row r="341" spans="1:11">
      <c r="A341">
        <v>13</v>
      </c>
      <c r="B341">
        <v>225</v>
      </c>
      <c r="C341">
        <v>299</v>
      </c>
      <c r="D341">
        <v>174</v>
      </c>
      <c r="E341">
        <v>204</v>
      </c>
      <c r="F341">
        <f t="shared" si="19"/>
        <v>0.88225118210125719</v>
      </c>
      <c r="G341">
        <f t="shared" si="20"/>
        <v>0.11774881789874281</v>
      </c>
      <c r="H341" s="83">
        <v>0.85152000000000005</v>
      </c>
      <c r="I341">
        <v>0.35730000000000001</v>
      </c>
    </row>
    <row r="342" spans="1:11">
      <c r="A342">
        <v>14</v>
      </c>
      <c r="B342" s="86">
        <v>104</v>
      </c>
      <c r="C342" s="83">
        <v>79</v>
      </c>
      <c r="D342" s="86">
        <v>62</v>
      </c>
      <c r="E342" s="83">
        <v>32</v>
      </c>
      <c r="F342">
        <f t="shared" si="19"/>
        <v>0.67946100449162916</v>
      </c>
      <c r="G342">
        <f t="shared" si="20"/>
        <v>0.32053899550837084</v>
      </c>
      <c r="H342" s="83">
        <v>2.1541000000000001</v>
      </c>
      <c r="I342" s="241">
        <v>0.15240000000000001</v>
      </c>
    </row>
    <row r="343" spans="1:11">
      <c r="A343">
        <v>15</v>
      </c>
      <c r="B343">
        <v>53</v>
      </c>
      <c r="C343" s="83">
        <v>253</v>
      </c>
      <c r="D343">
        <v>34</v>
      </c>
      <c r="E343" s="83">
        <v>125</v>
      </c>
      <c r="F343">
        <f t="shared" si="19"/>
        <v>0.77016972797023941</v>
      </c>
      <c r="G343">
        <f t="shared" si="20"/>
        <v>0.22983027202976059</v>
      </c>
      <c r="H343" s="83">
        <v>1.1358999999999999</v>
      </c>
      <c r="I343">
        <v>0.32329999999999998</v>
      </c>
    </row>
    <row r="344" spans="1:11">
      <c r="A344">
        <v>16</v>
      </c>
      <c r="B344" s="230">
        <v>117</v>
      </c>
      <c r="C344" s="83">
        <v>341</v>
      </c>
      <c r="D344" s="230">
        <v>46</v>
      </c>
      <c r="E344" s="83">
        <v>202</v>
      </c>
      <c r="F344">
        <f t="shared" si="19"/>
        <v>1.5066938671426748</v>
      </c>
      <c r="G344">
        <f t="shared" si="20"/>
        <v>-0.50669386714267484</v>
      </c>
      <c r="H344" s="83">
        <v>4.4362000000000004</v>
      </c>
      <c r="I344" s="242">
        <v>4.2479999999999997E-2</v>
      </c>
    </row>
    <row r="345" spans="1:11">
      <c r="A345">
        <v>17</v>
      </c>
      <c r="B345">
        <v>47</v>
      </c>
      <c r="C345" s="83">
        <v>113</v>
      </c>
      <c r="D345">
        <v>32</v>
      </c>
      <c r="E345" s="83">
        <v>83</v>
      </c>
      <c r="F345">
        <f t="shared" si="19"/>
        <v>1.0788163716814159</v>
      </c>
      <c r="G345">
        <f t="shared" si="20"/>
        <v>-7.8816371681415864E-2</v>
      </c>
      <c r="H345" s="83">
        <v>0.32112000000000002</v>
      </c>
      <c r="I345" s="83">
        <v>0.59870000000000001</v>
      </c>
    </row>
    <row r="346" spans="1:11">
      <c r="A346" t="s">
        <v>2943</v>
      </c>
      <c r="B346" s="83">
        <v>2704</v>
      </c>
      <c r="C346" s="83">
        <v>4650</v>
      </c>
      <c r="D346">
        <v>1290</v>
      </c>
      <c r="E346" s="83">
        <v>2630</v>
      </c>
      <c r="F346">
        <f t="shared" si="19"/>
        <v>1.1855497207635244</v>
      </c>
      <c r="G346">
        <f t="shared" si="20"/>
        <v>-0.18554972076352438</v>
      </c>
      <c r="H346" s="83">
        <v>16.661999999999999</v>
      </c>
      <c r="I346" s="115">
        <v>4.9980000000000001E-4</v>
      </c>
    </row>
    <row r="347" spans="1:11" s="127" customFormat="1">
      <c r="A347" s="132" t="s">
        <v>2948</v>
      </c>
      <c r="C347" s="132"/>
      <c r="E347" s="132"/>
      <c r="J347" s="132"/>
      <c r="K347" s="132"/>
    </row>
    <row r="348" spans="1:11">
      <c r="A348" s="85" t="s">
        <v>2778</v>
      </c>
      <c r="B348" t="s">
        <v>2782</v>
      </c>
      <c r="C348" s="85" t="s">
        <v>2783</v>
      </c>
      <c r="D348" t="s">
        <v>2784</v>
      </c>
      <c r="E348" s="85" t="s">
        <v>2785</v>
      </c>
      <c r="F348" t="s">
        <v>2786</v>
      </c>
      <c r="G348" t="s">
        <v>2787</v>
      </c>
      <c r="H348" t="s">
        <v>2788</v>
      </c>
      <c r="I348" t="s">
        <v>2791</v>
      </c>
    </row>
    <row r="349" spans="1:11">
      <c r="A349">
        <v>1</v>
      </c>
      <c r="B349" s="83">
        <v>180</v>
      </c>
      <c r="C349" s="83">
        <v>611</v>
      </c>
      <c r="D349" s="83">
        <v>98</v>
      </c>
      <c r="E349" s="83">
        <v>373</v>
      </c>
      <c r="F349">
        <f>(B349/C349)/(D349/E349)</f>
        <v>1.1212799358696015</v>
      </c>
      <c r="G349">
        <f>1-F349</f>
        <v>-0.12127993586960151</v>
      </c>
      <c r="H349" s="83">
        <v>0.65303</v>
      </c>
      <c r="I349" s="83">
        <v>0.43430000000000002</v>
      </c>
    </row>
    <row r="350" spans="1:11">
      <c r="A350">
        <v>2</v>
      </c>
      <c r="B350" s="83">
        <v>226</v>
      </c>
      <c r="C350" s="229">
        <v>75</v>
      </c>
      <c r="D350" s="83">
        <v>119</v>
      </c>
      <c r="E350" s="229">
        <v>35</v>
      </c>
      <c r="F350">
        <f t="shared" ref="F350:F366" si="21">(B350/C350)/(D350/E350)</f>
        <v>0.88627450980392153</v>
      </c>
      <c r="G350">
        <f t="shared" ref="G350:G366" si="22">1-F350</f>
        <v>0.11372549019607847</v>
      </c>
      <c r="H350" s="83">
        <v>0.26646999999999998</v>
      </c>
      <c r="I350" s="83">
        <v>0.63719999999999999</v>
      </c>
    </row>
    <row r="351" spans="1:11">
      <c r="A351">
        <v>3</v>
      </c>
      <c r="B351" s="83">
        <v>195</v>
      </c>
      <c r="C351">
        <v>88</v>
      </c>
      <c r="D351" s="83">
        <v>99</v>
      </c>
      <c r="E351">
        <v>52</v>
      </c>
      <c r="F351">
        <f t="shared" si="21"/>
        <v>1.1639118457300275</v>
      </c>
      <c r="G351">
        <f t="shared" si="22"/>
        <v>-0.16391184573002748</v>
      </c>
      <c r="H351" s="83">
        <v>0.50316000000000005</v>
      </c>
      <c r="I351" s="83">
        <v>0.5212</v>
      </c>
    </row>
    <row r="352" spans="1:11">
      <c r="A352">
        <v>4</v>
      </c>
      <c r="B352" s="83">
        <v>95</v>
      </c>
      <c r="C352">
        <v>225</v>
      </c>
      <c r="D352" s="83">
        <v>56</v>
      </c>
      <c r="E352">
        <v>125</v>
      </c>
      <c r="F352">
        <f t="shared" si="21"/>
        <v>0.94246031746031744</v>
      </c>
      <c r="G352">
        <f t="shared" si="22"/>
        <v>5.7539682539682557E-2</v>
      </c>
      <c r="H352" s="83">
        <v>8.6027999999999993E-2</v>
      </c>
      <c r="I352" s="241">
        <v>0.83260000000000001</v>
      </c>
    </row>
    <row r="353" spans="1:9">
      <c r="A353">
        <v>5</v>
      </c>
      <c r="B353">
        <v>123</v>
      </c>
      <c r="C353">
        <v>128</v>
      </c>
      <c r="D353">
        <v>60</v>
      </c>
      <c r="E353">
        <v>58</v>
      </c>
      <c r="F353">
        <f t="shared" si="21"/>
        <v>0.92890624999999993</v>
      </c>
      <c r="G353">
        <f t="shared" si="22"/>
        <v>7.1093750000000067E-2</v>
      </c>
      <c r="H353" s="83">
        <v>0.10911999999999999</v>
      </c>
      <c r="I353" s="83">
        <v>0.81859999999999999</v>
      </c>
    </row>
    <row r="354" spans="1:9">
      <c r="A354">
        <v>6</v>
      </c>
      <c r="B354">
        <v>94</v>
      </c>
      <c r="C354">
        <v>65</v>
      </c>
      <c r="D354" s="83">
        <v>52</v>
      </c>
      <c r="E354">
        <v>39</v>
      </c>
      <c r="F354">
        <f t="shared" si="21"/>
        <v>1.0846153846153848</v>
      </c>
      <c r="G354">
        <f t="shared" si="22"/>
        <v>-8.4615384615384759E-2</v>
      </c>
      <c r="H354" s="83">
        <v>9.3077999999999994E-2</v>
      </c>
      <c r="I354" s="241">
        <v>0.79810000000000003</v>
      </c>
    </row>
    <row r="355" spans="1:9">
      <c r="A355">
        <v>7</v>
      </c>
      <c r="B355">
        <v>138</v>
      </c>
      <c r="C355">
        <v>315</v>
      </c>
      <c r="D355">
        <v>39</v>
      </c>
      <c r="E355">
        <v>165</v>
      </c>
      <c r="F355">
        <f t="shared" si="21"/>
        <v>1.8534798534798536</v>
      </c>
      <c r="G355">
        <f t="shared" si="22"/>
        <v>-0.85347985347985356</v>
      </c>
      <c r="H355" s="83">
        <v>9.1994000000000007</v>
      </c>
      <c r="I355" s="115">
        <v>5.9969999999999997E-3</v>
      </c>
    </row>
    <row r="356" spans="1:9">
      <c r="A356">
        <v>8</v>
      </c>
      <c r="B356">
        <v>42</v>
      </c>
      <c r="C356">
        <v>315</v>
      </c>
      <c r="D356">
        <v>22</v>
      </c>
      <c r="E356">
        <v>165</v>
      </c>
      <c r="F356">
        <f t="shared" si="21"/>
        <v>1</v>
      </c>
      <c r="G356">
        <f t="shared" si="22"/>
        <v>0</v>
      </c>
      <c r="H356" s="83">
        <v>0</v>
      </c>
      <c r="I356" s="241">
        <v>1</v>
      </c>
    </row>
    <row r="357" spans="1:9">
      <c r="A357">
        <v>9</v>
      </c>
      <c r="B357">
        <v>26</v>
      </c>
      <c r="C357" s="83">
        <v>1053</v>
      </c>
      <c r="D357">
        <v>20</v>
      </c>
      <c r="E357" s="83">
        <v>655</v>
      </c>
      <c r="F357">
        <f t="shared" si="21"/>
        <v>0.80864197530864201</v>
      </c>
      <c r="G357">
        <f t="shared" si="22"/>
        <v>0.19135802469135799</v>
      </c>
      <c r="H357">
        <v>0.49781999999999998</v>
      </c>
      <c r="I357" s="241">
        <v>0.55269999999999997</v>
      </c>
    </row>
    <row r="358" spans="1:9">
      <c r="A358">
        <v>10</v>
      </c>
      <c r="B358">
        <v>329</v>
      </c>
      <c r="C358">
        <v>204</v>
      </c>
      <c r="D358">
        <v>199</v>
      </c>
      <c r="E358">
        <v>128</v>
      </c>
      <c r="F358">
        <f t="shared" si="21"/>
        <v>1.0373435806483398</v>
      </c>
      <c r="G358">
        <f t="shared" si="22"/>
        <v>-3.7343580648339758E-2</v>
      </c>
      <c r="H358" s="83">
        <v>6.4692E-2</v>
      </c>
      <c r="I358" s="83">
        <v>0.82609999999999995</v>
      </c>
    </row>
    <row r="359" spans="1:9">
      <c r="A359">
        <v>11</v>
      </c>
      <c r="B359" s="15">
        <v>318</v>
      </c>
      <c r="C359">
        <v>327</v>
      </c>
      <c r="D359" s="15">
        <v>164</v>
      </c>
      <c r="E359">
        <v>187</v>
      </c>
      <c r="F359">
        <f t="shared" si="21"/>
        <v>1.1088610427388679</v>
      </c>
      <c r="G359">
        <f t="shared" si="22"/>
        <v>-0.10886104273886787</v>
      </c>
      <c r="H359" s="83">
        <v>1.6140000000000001</v>
      </c>
      <c r="I359" s="83">
        <v>0.21390000000000001</v>
      </c>
    </row>
    <row r="360" spans="1:9">
      <c r="A360">
        <v>12</v>
      </c>
      <c r="B360">
        <v>75</v>
      </c>
      <c r="C360" s="83">
        <v>123</v>
      </c>
      <c r="D360">
        <v>38</v>
      </c>
      <c r="E360" s="83">
        <v>84</v>
      </c>
      <c r="F360">
        <f t="shared" si="21"/>
        <v>1.3478818998716302</v>
      </c>
      <c r="G360">
        <f t="shared" si="22"/>
        <v>-0.34788189987163021</v>
      </c>
      <c r="H360" s="83">
        <v>1.4973000000000001</v>
      </c>
      <c r="I360" s="241">
        <v>0.21840000000000001</v>
      </c>
    </row>
    <row r="361" spans="1:9">
      <c r="A361">
        <v>13</v>
      </c>
      <c r="B361">
        <v>247</v>
      </c>
      <c r="C361">
        <v>305</v>
      </c>
      <c r="D361">
        <v>173</v>
      </c>
      <c r="E361">
        <v>205</v>
      </c>
      <c r="F361">
        <f t="shared" si="21"/>
        <v>0.95963233203828302</v>
      </c>
      <c r="G361">
        <f t="shared" si="22"/>
        <v>4.036766796171698E-2</v>
      </c>
      <c r="H361" s="83">
        <v>9.4404000000000002E-2</v>
      </c>
      <c r="I361">
        <v>0.79110000000000003</v>
      </c>
    </row>
    <row r="362" spans="1:9">
      <c r="A362">
        <v>14</v>
      </c>
      <c r="B362" s="86">
        <v>101</v>
      </c>
      <c r="C362" s="83">
        <v>88</v>
      </c>
      <c r="D362" s="86">
        <v>62</v>
      </c>
      <c r="E362" s="83">
        <v>32</v>
      </c>
      <c r="F362">
        <f t="shared" si="21"/>
        <v>0.59237536656891498</v>
      </c>
      <c r="G362">
        <f t="shared" si="22"/>
        <v>0.40762463343108502</v>
      </c>
      <c r="H362" s="83">
        <v>4.0281000000000002</v>
      </c>
      <c r="I362" s="240">
        <v>5.8470000000000001E-2</v>
      </c>
    </row>
    <row r="363" spans="1:9">
      <c r="A363">
        <v>15</v>
      </c>
      <c r="B363">
        <v>49</v>
      </c>
      <c r="C363" s="83">
        <v>288</v>
      </c>
      <c r="D363">
        <v>34</v>
      </c>
      <c r="E363" s="83">
        <v>128</v>
      </c>
      <c r="F363">
        <f t="shared" si="21"/>
        <v>0.64052287581699352</v>
      </c>
      <c r="G363">
        <f t="shared" si="22"/>
        <v>0.35947712418300648</v>
      </c>
      <c r="H363" s="83">
        <v>3.28</v>
      </c>
      <c r="I363" s="245">
        <v>7.2959999999999997E-2</v>
      </c>
    </row>
    <row r="364" spans="1:9">
      <c r="A364">
        <v>16</v>
      </c>
      <c r="B364" s="230">
        <v>104</v>
      </c>
      <c r="C364" s="83">
        <v>345</v>
      </c>
      <c r="D364" s="230">
        <v>50</v>
      </c>
      <c r="E364" s="83">
        <v>206</v>
      </c>
      <c r="F364">
        <f t="shared" si="21"/>
        <v>1.2419710144927536</v>
      </c>
      <c r="G364">
        <f t="shared" si="22"/>
        <v>-0.2419710144927536</v>
      </c>
      <c r="H364" s="83">
        <v>1.2593000000000001</v>
      </c>
      <c r="I364" s="83">
        <v>0.29239999999999999</v>
      </c>
    </row>
    <row r="365" spans="1:9">
      <c r="A365">
        <v>17</v>
      </c>
      <c r="B365">
        <v>48</v>
      </c>
      <c r="C365" s="83">
        <v>116</v>
      </c>
      <c r="D365">
        <v>32</v>
      </c>
      <c r="E365" s="83">
        <v>81</v>
      </c>
      <c r="F365">
        <f t="shared" si="21"/>
        <v>1.0474137931034484</v>
      </c>
      <c r="G365">
        <f t="shared" si="22"/>
        <v>-4.7413793103448398E-2</v>
      </c>
      <c r="H365" s="83">
        <v>0.78102000000000005</v>
      </c>
      <c r="I365" s="83">
        <v>0.4713</v>
      </c>
    </row>
    <row r="366" spans="1:9">
      <c r="A366" t="s">
        <v>2943</v>
      </c>
      <c r="B366">
        <v>2386</v>
      </c>
      <c r="C366" s="83">
        <v>4679</v>
      </c>
      <c r="D366" s="83">
        <v>1317</v>
      </c>
      <c r="E366" s="83">
        <v>2674</v>
      </c>
      <c r="F366">
        <f t="shared" si="21"/>
        <v>1.0353639088883706</v>
      </c>
      <c r="G366">
        <f t="shared" si="22"/>
        <v>-3.5363908888370599E-2</v>
      </c>
      <c r="H366" s="83">
        <v>0.68389</v>
      </c>
      <c r="I366">
        <v>0.4103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99"/>
  <sheetViews>
    <sheetView zoomScale="79" zoomScaleNormal="79" zoomScalePageLayoutView="79" workbookViewId="0">
      <selection activeCell="I298" sqref="I298"/>
    </sheetView>
  </sheetViews>
  <sheetFormatPr baseColWidth="10" defaultColWidth="8.83203125" defaultRowHeight="14" x14ac:dyDescent="0"/>
  <cols>
    <col min="1" max="1" width="29.1640625" customWidth="1"/>
    <col min="2" max="2" width="13.1640625" customWidth="1"/>
    <col min="3" max="3" width="13.6640625" customWidth="1"/>
    <col min="4" max="4" width="15" customWidth="1"/>
    <col min="5" max="5" width="19.33203125" customWidth="1"/>
    <col min="6" max="6" width="17.33203125" customWidth="1"/>
    <col min="7" max="7" width="14.33203125" customWidth="1"/>
    <col min="8" max="9" width="16.5" customWidth="1"/>
    <col min="10" max="10" width="14.33203125" customWidth="1"/>
    <col min="11" max="11" width="13" customWidth="1"/>
    <col min="12" max="12" width="13.83203125" customWidth="1"/>
    <col min="13" max="13" width="13.6640625" customWidth="1"/>
    <col min="14" max="14" width="21" customWidth="1"/>
    <col min="15" max="15" width="13.1640625" customWidth="1"/>
    <col min="16" max="16" width="20.6640625" customWidth="1"/>
    <col min="17" max="17" width="17.33203125" customWidth="1"/>
    <col min="18" max="18" width="13.5" customWidth="1"/>
    <col min="19" max="19" width="12.6640625" customWidth="1"/>
    <col min="20" max="21" width="8.83203125" customWidth="1"/>
    <col min="22" max="22" width="11" customWidth="1"/>
    <col min="23" max="30" width="8.83203125" customWidth="1"/>
    <col min="31" max="31" width="18.83203125" customWidth="1"/>
    <col min="32" max="1025" width="8.83203125" customWidth="1"/>
  </cols>
  <sheetData>
    <row r="1" spans="1:21" s="73" customFormat="1">
      <c r="A1" s="72" t="s">
        <v>2794</v>
      </c>
      <c r="N1" s="74"/>
      <c r="O1" s="75"/>
      <c r="P1" s="76"/>
      <c r="Q1" s="74"/>
      <c r="R1" s="77"/>
    </row>
    <row r="2" spans="1:21" s="81" customFormat="1">
      <c r="A2" s="78" t="s">
        <v>2795</v>
      </c>
      <c r="B2" s="79"/>
      <c r="C2" s="80" t="s">
        <v>2796</v>
      </c>
      <c r="D2" s="79" t="s">
        <v>2797</v>
      </c>
      <c r="E2" s="81" t="s">
        <v>2798</v>
      </c>
      <c r="F2" s="79" t="s">
        <v>2799</v>
      </c>
      <c r="G2" s="79" t="s">
        <v>2800</v>
      </c>
      <c r="H2" s="79" t="s">
        <v>2801</v>
      </c>
      <c r="I2" s="79" t="s">
        <v>2802</v>
      </c>
      <c r="J2" s="81" t="s">
        <v>2803</v>
      </c>
      <c r="K2" s="80" t="s">
        <v>2804</v>
      </c>
      <c r="L2" s="79" t="s">
        <v>2805</v>
      </c>
      <c r="M2" s="81" t="s">
        <v>2912</v>
      </c>
      <c r="N2" s="79" t="s">
        <v>2913</v>
      </c>
      <c r="O2" s="79"/>
      <c r="P2" s="79"/>
      <c r="Q2" s="79"/>
      <c r="S2" s="79"/>
      <c r="U2" s="79"/>
    </row>
    <row r="3" spans="1:21">
      <c r="A3" s="82" t="s">
        <v>2307</v>
      </c>
      <c r="B3" s="83">
        <f>SUM(C3:N3)</f>
        <v>51255</v>
      </c>
      <c r="C3">
        <v>212</v>
      </c>
      <c r="D3">
        <v>643</v>
      </c>
      <c r="E3">
        <v>7684</v>
      </c>
      <c r="F3">
        <v>355</v>
      </c>
      <c r="G3">
        <v>3383</v>
      </c>
      <c r="H3">
        <v>15016</v>
      </c>
      <c r="I3">
        <v>4957</v>
      </c>
      <c r="J3">
        <v>8414</v>
      </c>
      <c r="K3">
        <v>2423</v>
      </c>
      <c r="L3">
        <v>2355</v>
      </c>
      <c r="M3">
        <v>2402</v>
      </c>
      <c r="N3">
        <v>3411</v>
      </c>
      <c r="O3" s="83"/>
      <c r="P3" s="84"/>
      <c r="Q3" s="83"/>
      <c r="R3" s="83"/>
      <c r="S3" s="83"/>
      <c r="T3" s="83"/>
      <c r="U3" s="83"/>
    </row>
    <row r="4" spans="1:21" ht="18" customHeight="1">
      <c r="A4" s="82" t="s">
        <v>2806</v>
      </c>
      <c r="B4" s="83">
        <v>2409</v>
      </c>
      <c r="C4" s="83">
        <v>8</v>
      </c>
      <c r="D4" s="83">
        <v>24</v>
      </c>
      <c r="E4">
        <v>279</v>
      </c>
      <c r="F4" s="83">
        <v>19</v>
      </c>
      <c r="G4" s="83">
        <v>155</v>
      </c>
      <c r="H4" s="84">
        <v>915</v>
      </c>
      <c r="I4" s="83">
        <v>399</v>
      </c>
      <c r="J4" s="83">
        <v>257</v>
      </c>
      <c r="K4" s="83">
        <v>16</v>
      </c>
      <c r="L4" s="83">
        <v>82</v>
      </c>
      <c r="M4" s="83">
        <v>95</v>
      </c>
      <c r="N4" s="83">
        <v>160</v>
      </c>
      <c r="O4" s="83"/>
      <c r="P4" s="84"/>
      <c r="Q4" s="83"/>
      <c r="R4" s="83"/>
      <c r="S4" s="83"/>
      <c r="T4" s="83"/>
      <c r="U4" s="83"/>
    </row>
    <row r="5" spans="1:21" ht="19" customHeight="1">
      <c r="A5" s="82" t="s">
        <v>2807</v>
      </c>
      <c r="B5" s="83">
        <v>27</v>
      </c>
      <c r="C5">
        <v>0</v>
      </c>
      <c r="D5">
        <v>0</v>
      </c>
      <c r="E5">
        <v>2</v>
      </c>
      <c r="F5">
        <v>0</v>
      </c>
      <c r="G5">
        <v>0</v>
      </c>
      <c r="H5" s="17">
        <v>13</v>
      </c>
      <c r="I5">
        <v>6</v>
      </c>
      <c r="J5">
        <v>0</v>
      </c>
      <c r="K5">
        <v>0</v>
      </c>
      <c r="L5">
        <v>1</v>
      </c>
      <c r="M5" s="15">
        <v>4</v>
      </c>
      <c r="N5">
        <v>1</v>
      </c>
      <c r="P5" s="17"/>
      <c r="R5" s="112"/>
    </row>
    <row r="6" spans="1:21" ht="16" customHeight="1">
      <c r="A6" s="82" t="s">
        <v>2808</v>
      </c>
      <c r="B6" s="83">
        <v>2.19496</v>
      </c>
      <c r="C6" s="83">
        <v>3</v>
      </c>
      <c r="D6">
        <v>1.4</v>
      </c>
      <c r="E6" s="83">
        <v>3.1641789999999999</v>
      </c>
      <c r="F6" s="83">
        <v>2.8</v>
      </c>
      <c r="G6" s="83">
        <v>3.0789469999999999</v>
      </c>
      <c r="H6" s="84">
        <v>1.841615</v>
      </c>
      <c r="I6" s="83">
        <v>2.7289720000000002</v>
      </c>
      <c r="J6" s="83">
        <v>2.7246380000000001</v>
      </c>
      <c r="K6" s="83">
        <v>3</v>
      </c>
      <c r="L6" s="83">
        <v>1.2777780000000001</v>
      </c>
      <c r="M6" s="83">
        <v>1.2619050000000001</v>
      </c>
      <c r="N6" s="83">
        <v>2.0769229999999999</v>
      </c>
      <c r="O6" s="83"/>
      <c r="P6" s="152"/>
      <c r="Q6" s="83"/>
      <c r="R6" s="83"/>
      <c r="S6" s="83"/>
      <c r="T6" s="83"/>
    </row>
    <row r="7" spans="1:21" ht="17" customHeight="1">
      <c r="A7" s="15" t="s">
        <v>2809</v>
      </c>
      <c r="B7" s="83">
        <v>795</v>
      </c>
      <c r="C7">
        <v>0</v>
      </c>
      <c r="D7" s="83">
        <v>4</v>
      </c>
      <c r="E7" s="83">
        <v>89</v>
      </c>
      <c r="F7" s="83">
        <v>5</v>
      </c>
      <c r="G7" s="83">
        <v>0</v>
      </c>
      <c r="H7" s="84">
        <v>352</v>
      </c>
      <c r="I7" s="83">
        <v>147</v>
      </c>
      <c r="J7" s="83">
        <v>60</v>
      </c>
      <c r="K7" s="83">
        <v>16</v>
      </c>
      <c r="L7" s="83">
        <v>24</v>
      </c>
      <c r="M7" s="83">
        <v>31</v>
      </c>
      <c r="N7" s="83">
        <v>67</v>
      </c>
      <c r="O7" s="83"/>
      <c r="P7" s="84"/>
      <c r="Q7" s="83"/>
      <c r="R7" s="83"/>
      <c r="S7" s="83"/>
      <c r="T7" s="83"/>
      <c r="U7" s="83"/>
    </row>
    <row r="8" spans="1:21" ht="17" customHeight="1">
      <c r="A8" s="15" t="s">
        <v>2810</v>
      </c>
      <c r="B8" s="83">
        <v>1.5510680000000001E-2</v>
      </c>
      <c r="C8" s="83">
        <v>0</v>
      </c>
      <c r="D8" s="83">
        <v>6.2208400000000001E-3</v>
      </c>
      <c r="E8" s="83">
        <v>1.1582510000000001E-2</v>
      </c>
      <c r="F8" s="83">
        <v>1.408451E-2</v>
      </c>
      <c r="G8" s="83">
        <v>0</v>
      </c>
      <c r="H8" s="84">
        <v>2.344166E-2</v>
      </c>
      <c r="I8" s="83">
        <v>2.9655029999999999E-2</v>
      </c>
      <c r="J8" s="83">
        <v>7.1309720000000002E-3</v>
      </c>
      <c r="K8" s="83">
        <v>6.6033840000000003E-3</v>
      </c>
      <c r="L8" s="83">
        <v>1.019108E-2</v>
      </c>
      <c r="M8" s="83">
        <v>1.290591E-2</v>
      </c>
      <c r="N8" s="83">
        <v>1.964233E-2</v>
      </c>
      <c r="O8" s="83"/>
      <c r="P8" s="84"/>
      <c r="Q8" s="83"/>
      <c r="R8" s="83"/>
      <c r="S8" s="83"/>
      <c r="T8" s="83"/>
      <c r="U8" s="83"/>
    </row>
    <row r="9" spans="1:21" s="127" customFormat="1">
      <c r="A9" s="131" t="s">
        <v>2811</v>
      </c>
      <c r="B9" s="132"/>
      <c r="C9" s="133" t="s">
        <v>2796</v>
      </c>
      <c r="D9" s="132" t="s">
        <v>2797</v>
      </c>
      <c r="E9" s="127" t="s">
        <v>2798</v>
      </c>
      <c r="F9" s="132" t="s">
        <v>2799</v>
      </c>
      <c r="G9" s="132" t="s">
        <v>2800</v>
      </c>
      <c r="H9" s="132" t="s">
        <v>2801</v>
      </c>
      <c r="I9" s="132" t="s">
        <v>2802</v>
      </c>
      <c r="J9" s="127" t="s">
        <v>2803</v>
      </c>
      <c r="K9" s="133" t="s">
        <v>2804</v>
      </c>
      <c r="L9" s="132" t="s">
        <v>2805</v>
      </c>
      <c r="M9" s="127" t="s">
        <v>2912</v>
      </c>
      <c r="N9" s="132" t="s">
        <v>2913</v>
      </c>
      <c r="O9" s="132"/>
      <c r="P9" s="132"/>
      <c r="Q9" s="132"/>
      <c r="S9" s="132"/>
      <c r="U9" s="132"/>
    </row>
    <row r="10" spans="1:21" ht="18" customHeight="1">
      <c r="A10" s="82" t="s">
        <v>2806</v>
      </c>
      <c r="B10" s="83">
        <v>1696</v>
      </c>
      <c r="C10" s="83">
        <v>6</v>
      </c>
      <c r="D10" s="83">
        <v>14</v>
      </c>
      <c r="E10">
        <v>191</v>
      </c>
      <c r="F10" s="83">
        <v>14</v>
      </c>
      <c r="G10" s="83">
        <v>84</v>
      </c>
      <c r="H10" s="84">
        <v>690</v>
      </c>
      <c r="I10" s="83">
        <v>287</v>
      </c>
      <c r="J10" s="83">
        <v>155</v>
      </c>
      <c r="K10" s="83">
        <v>16</v>
      </c>
      <c r="L10" s="83">
        <v>58</v>
      </c>
      <c r="M10" s="83">
        <v>68</v>
      </c>
      <c r="N10" s="83">
        <v>113</v>
      </c>
      <c r="O10" s="83"/>
      <c r="P10" s="84"/>
      <c r="Q10" s="83"/>
      <c r="R10" s="83"/>
      <c r="S10" s="83"/>
      <c r="T10" s="83"/>
      <c r="U10" s="83"/>
    </row>
    <row r="11" spans="1:21" ht="19" customHeight="1">
      <c r="A11" s="82" t="s">
        <v>2807</v>
      </c>
      <c r="B11" s="83">
        <v>15</v>
      </c>
      <c r="C11" s="83">
        <v>0</v>
      </c>
      <c r="D11" s="83">
        <v>0</v>
      </c>
      <c r="E11" s="83">
        <v>0</v>
      </c>
      <c r="F11" s="83">
        <v>0</v>
      </c>
      <c r="G11" s="83">
        <v>0</v>
      </c>
      <c r="H11" s="17">
        <v>8</v>
      </c>
      <c r="I11" s="83">
        <v>4</v>
      </c>
      <c r="J11" s="83">
        <v>0</v>
      </c>
      <c r="K11" s="83">
        <v>0</v>
      </c>
      <c r="L11" s="83">
        <v>1</v>
      </c>
      <c r="M11" s="15">
        <v>2</v>
      </c>
      <c r="N11" s="83">
        <v>0</v>
      </c>
      <c r="P11" s="17"/>
      <c r="R11" s="112"/>
    </row>
    <row r="12" spans="1:21" ht="16" customHeight="1">
      <c r="A12" s="82" t="s">
        <v>2808</v>
      </c>
      <c r="B12" s="83">
        <v>2.170093</v>
      </c>
      <c r="C12" s="83">
        <v>2</v>
      </c>
      <c r="D12">
        <v>0.75</v>
      </c>
      <c r="E12" s="83">
        <v>3.152174</v>
      </c>
      <c r="F12" s="83">
        <v>3.6666669999999999</v>
      </c>
      <c r="G12" s="83">
        <v>5.461538</v>
      </c>
      <c r="H12" s="84">
        <v>1.827869</v>
      </c>
      <c r="I12" s="83">
        <v>2.5</v>
      </c>
      <c r="J12" s="83">
        <v>2.875</v>
      </c>
      <c r="K12" s="83">
        <v>3</v>
      </c>
      <c r="L12" s="83">
        <v>1.071429</v>
      </c>
      <c r="M12" s="83">
        <v>1.266667</v>
      </c>
      <c r="N12" s="83">
        <v>2.2285710000000001</v>
      </c>
      <c r="O12" s="83"/>
      <c r="P12" s="152"/>
      <c r="Q12" s="83"/>
      <c r="R12" s="83"/>
      <c r="S12" s="83"/>
      <c r="T12" s="83"/>
    </row>
    <row r="13" spans="1:21" ht="17" customHeight="1">
      <c r="A13" s="15" t="s">
        <v>2809</v>
      </c>
      <c r="B13" s="83">
        <v>818</v>
      </c>
      <c r="C13" s="83">
        <v>0</v>
      </c>
      <c r="D13" s="83">
        <v>4</v>
      </c>
      <c r="E13" s="83">
        <v>94</v>
      </c>
      <c r="F13" s="83">
        <v>5</v>
      </c>
      <c r="G13" s="83">
        <v>0</v>
      </c>
      <c r="H13" s="84">
        <v>362</v>
      </c>
      <c r="I13" s="83">
        <v>150</v>
      </c>
      <c r="J13" s="83">
        <v>62</v>
      </c>
      <c r="K13" s="83">
        <v>16</v>
      </c>
      <c r="L13" s="83">
        <v>24</v>
      </c>
      <c r="M13" s="83">
        <v>32</v>
      </c>
      <c r="N13" s="83">
        <v>69</v>
      </c>
      <c r="O13" s="83"/>
      <c r="P13" s="84"/>
      <c r="Q13" s="83"/>
      <c r="R13" s="83"/>
      <c r="S13" s="83"/>
      <c r="T13" s="83"/>
      <c r="U13" s="83"/>
    </row>
    <row r="14" spans="1:21" ht="17" customHeight="1">
      <c r="A14" s="15" t="s">
        <v>2810</v>
      </c>
      <c r="B14" s="83">
        <v>1.5959419999999998E-2</v>
      </c>
      <c r="C14" s="83">
        <v>0</v>
      </c>
      <c r="D14" s="83">
        <v>6.2208400000000001E-3</v>
      </c>
      <c r="E14" s="83">
        <v>1.223321E-2</v>
      </c>
      <c r="F14" s="83">
        <v>1.408451E-2</v>
      </c>
      <c r="G14" s="83">
        <v>0</v>
      </c>
      <c r="H14" s="84">
        <v>2.410762E-2</v>
      </c>
      <c r="I14" s="83">
        <v>3.0260240000000001E-2</v>
      </c>
      <c r="J14" s="83">
        <v>7.3686710000000002E-3</v>
      </c>
      <c r="K14" s="83">
        <v>6.6033840000000003E-3</v>
      </c>
      <c r="L14" s="83">
        <v>1.019108E-2</v>
      </c>
      <c r="M14" s="83">
        <v>1.3322229999999999E-2</v>
      </c>
      <c r="N14" s="83">
        <v>2.0228670000000001E-2</v>
      </c>
      <c r="O14" s="83"/>
      <c r="P14" s="84"/>
      <c r="Q14" s="83"/>
      <c r="R14" s="83"/>
      <c r="S14" s="83"/>
      <c r="T14" s="83"/>
      <c r="U14" s="83"/>
    </row>
    <row r="15" spans="1:21" s="127" customFormat="1">
      <c r="A15" s="131" t="s">
        <v>2812</v>
      </c>
      <c r="B15" s="132"/>
      <c r="C15" s="133" t="s">
        <v>2796</v>
      </c>
      <c r="D15" s="132" t="s">
        <v>2797</v>
      </c>
      <c r="E15" s="127" t="s">
        <v>2798</v>
      </c>
      <c r="F15" s="132" t="s">
        <v>2799</v>
      </c>
      <c r="G15" s="132" t="s">
        <v>2800</v>
      </c>
      <c r="H15" s="132" t="s">
        <v>2801</v>
      </c>
      <c r="I15" s="132" t="s">
        <v>2802</v>
      </c>
      <c r="J15" s="127" t="s">
        <v>2803</v>
      </c>
      <c r="K15" s="133" t="s">
        <v>2804</v>
      </c>
      <c r="L15" s="132" t="s">
        <v>2805</v>
      </c>
      <c r="M15" s="127" t="s">
        <v>2912</v>
      </c>
      <c r="N15" s="132" t="s">
        <v>2913</v>
      </c>
      <c r="O15" s="132"/>
      <c r="P15" s="132"/>
      <c r="Q15" s="132"/>
      <c r="S15" s="132"/>
      <c r="U15" s="132"/>
    </row>
    <row r="16" spans="1:21" ht="18" customHeight="1">
      <c r="A16" s="82" t="s">
        <v>2806</v>
      </c>
      <c r="B16" s="83">
        <v>1458</v>
      </c>
      <c r="C16" s="83">
        <v>3</v>
      </c>
      <c r="D16" s="83">
        <v>12</v>
      </c>
      <c r="E16">
        <v>159</v>
      </c>
      <c r="F16" s="83">
        <v>14</v>
      </c>
      <c r="G16" s="83">
        <v>56</v>
      </c>
      <c r="H16" s="84">
        <v>615</v>
      </c>
      <c r="I16" s="83">
        <v>260</v>
      </c>
      <c r="J16" s="83">
        <v>123</v>
      </c>
      <c r="K16" s="83">
        <v>16</v>
      </c>
      <c r="L16" s="83">
        <v>43</v>
      </c>
      <c r="M16" s="83">
        <v>56</v>
      </c>
      <c r="N16" s="83">
        <v>104</v>
      </c>
      <c r="O16" s="83"/>
      <c r="P16" s="84"/>
      <c r="Q16" s="83"/>
      <c r="R16" s="83"/>
      <c r="S16" s="83"/>
      <c r="T16" s="83"/>
      <c r="U16" s="83"/>
    </row>
    <row r="17" spans="1:21" ht="19" customHeight="1">
      <c r="A17" s="82" t="s">
        <v>2807</v>
      </c>
      <c r="B17" s="83">
        <v>13</v>
      </c>
      <c r="C17" s="83">
        <v>0</v>
      </c>
      <c r="D17" s="83">
        <v>0</v>
      </c>
      <c r="E17" s="83">
        <v>0</v>
      </c>
      <c r="F17" s="83">
        <v>0</v>
      </c>
      <c r="G17" s="83">
        <v>0</v>
      </c>
      <c r="H17" s="17">
        <v>8</v>
      </c>
      <c r="I17" s="83">
        <v>2</v>
      </c>
      <c r="J17" s="83">
        <v>0</v>
      </c>
      <c r="K17" s="83">
        <v>0</v>
      </c>
      <c r="L17" s="83">
        <v>1</v>
      </c>
      <c r="M17" s="15">
        <v>2</v>
      </c>
      <c r="N17" s="83">
        <v>0</v>
      </c>
      <c r="P17" s="17"/>
      <c r="R17" s="112"/>
    </row>
    <row r="18" spans="1:21" ht="16" customHeight="1">
      <c r="A18" s="82" t="s">
        <v>2808</v>
      </c>
      <c r="B18" s="83">
        <v>2.2328160000000001</v>
      </c>
      <c r="C18" s="83" t="s">
        <v>3206</v>
      </c>
      <c r="D18">
        <v>0.5</v>
      </c>
      <c r="E18" s="83">
        <v>2.6136360000000001</v>
      </c>
      <c r="F18" s="83">
        <v>3.6666669999999999</v>
      </c>
      <c r="G18" s="83">
        <v>5.2222220000000004</v>
      </c>
      <c r="H18" s="84">
        <v>2.1377549999999998</v>
      </c>
      <c r="I18" s="83">
        <v>2.5616439999999998</v>
      </c>
      <c r="J18" s="83">
        <v>2.6176469999999998</v>
      </c>
      <c r="K18" s="83">
        <v>3</v>
      </c>
      <c r="L18" s="83">
        <v>0.79166669999999995</v>
      </c>
      <c r="M18" s="83">
        <v>1.24</v>
      </c>
      <c r="N18" s="83">
        <v>2.25</v>
      </c>
      <c r="O18" s="83"/>
      <c r="P18" s="152"/>
      <c r="Q18" s="83"/>
      <c r="R18" s="83"/>
      <c r="S18" s="83"/>
      <c r="T18" s="83"/>
    </row>
    <row r="19" spans="1:21" ht="17" customHeight="1">
      <c r="A19" s="15" t="s">
        <v>2809</v>
      </c>
      <c r="B19" s="83">
        <v>827</v>
      </c>
      <c r="C19" s="83">
        <v>0</v>
      </c>
      <c r="D19" s="83">
        <v>4</v>
      </c>
      <c r="E19" s="83">
        <v>96</v>
      </c>
      <c r="F19" s="83">
        <v>5</v>
      </c>
      <c r="G19" s="83">
        <v>0</v>
      </c>
      <c r="H19" s="84">
        <v>365</v>
      </c>
      <c r="I19" s="83">
        <v>151</v>
      </c>
      <c r="J19" s="83">
        <v>63</v>
      </c>
      <c r="K19" s="83">
        <v>16</v>
      </c>
      <c r="L19" s="83">
        <v>24</v>
      </c>
      <c r="M19" s="83">
        <v>33</v>
      </c>
      <c r="N19" s="83">
        <v>70</v>
      </c>
      <c r="O19" s="83"/>
      <c r="P19" s="84"/>
      <c r="Q19" s="83"/>
      <c r="R19" s="83"/>
      <c r="S19" s="83"/>
      <c r="T19" s="83"/>
      <c r="U19" s="83"/>
    </row>
    <row r="20" spans="1:21" ht="17" customHeight="1">
      <c r="A20" s="15" t="s">
        <v>2810</v>
      </c>
      <c r="B20" s="83">
        <v>1.6135010000000002E-2</v>
      </c>
      <c r="C20" s="83">
        <v>0</v>
      </c>
      <c r="D20" s="83">
        <v>6.2208400000000001E-3</v>
      </c>
      <c r="E20" s="83">
        <v>1.2493489999999999E-2</v>
      </c>
      <c r="F20" s="83">
        <v>1.408451E-2</v>
      </c>
      <c r="G20" s="83">
        <v>0</v>
      </c>
      <c r="H20" s="84">
        <v>2.4307410000000002E-2</v>
      </c>
      <c r="I20" s="83">
        <v>3.0461970000000001E-2</v>
      </c>
      <c r="J20" s="83">
        <v>7.4875209999999996E-3</v>
      </c>
      <c r="K20" s="83">
        <v>6.6033840000000003E-3</v>
      </c>
      <c r="L20" s="83">
        <v>1.019108E-2</v>
      </c>
      <c r="M20" s="83">
        <v>1.373855E-2</v>
      </c>
      <c r="N20" s="83">
        <v>2.052184E-2</v>
      </c>
      <c r="O20" s="83"/>
      <c r="P20" s="84"/>
      <c r="Q20" s="83"/>
      <c r="R20" s="83"/>
      <c r="S20" s="83"/>
      <c r="T20" s="83"/>
      <c r="U20" s="83"/>
    </row>
    <row r="21" spans="1:21" s="127" customFormat="1">
      <c r="A21" s="131" t="s">
        <v>2813</v>
      </c>
      <c r="B21" s="132"/>
      <c r="C21" s="133" t="s">
        <v>2796</v>
      </c>
      <c r="D21" s="132" t="s">
        <v>2797</v>
      </c>
      <c r="E21" s="127" t="s">
        <v>2798</v>
      </c>
      <c r="F21" s="132" t="s">
        <v>2799</v>
      </c>
      <c r="G21" s="132" t="s">
        <v>2800</v>
      </c>
      <c r="H21" s="132" t="s">
        <v>2801</v>
      </c>
      <c r="I21" s="132" t="s">
        <v>2802</v>
      </c>
      <c r="J21" s="127" t="s">
        <v>2803</v>
      </c>
      <c r="K21" s="133" t="s">
        <v>2804</v>
      </c>
      <c r="L21" s="132" t="s">
        <v>2805</v>
      </c>
      <c r="M21" s="127" t="s">
        <v>2912</v>
      </c>
      <c r="N21" s="132" t="s">
        <v>2913</v>
      </c>
      <c r="O21" s="132"/>
      <c r="P21" s="132"/>
      <c r="Q21" s="132"/>
      <c r="S21" s="132"/>
      <c r="U21" s="132"/>
    </row>
    <row r="22" spans="1:21" ht="18" customHeight="1">
      <c r="A22" s="82" t="s">
        <v>2806</v>
      </c>
      <c r="B22" s="83">
        <v>1504</v>
      </c>
      <c r="C22" s="83">
        <v>4</v>
      </c>
      <c r="D22" s="83">
        <v>11</v>
      </c>
      <c r="E22">
        <v>166</v>
      </c>
      <c r="F22" s="83">
        <v>15</v>
      </c>
      <c r="G22" s="83">
        <v>59</v>
      </c>
      <c r="H22" s="84">
        <v>617</v>
      </c>
      <c r="I22" s="83">
        <v>270</v>
      </c>
      <c r="J22" s="83">
        <v>133</v>
      </c>
      <c r="K22" s="83">
        <v>16</v>
      </c>
      <c r="L22" s="83">
        <v>49</v>
      </c>
      <c r="M22" s="83">
        <v>63</v>
      </c>
      <c r="N22" s="83">
        <v>101</v>
      </c>
      <c r="O22" s="83"/>
      <c r="P22" s="84"/>
      <c r="Q22" s="83"/>
      <c r="R22" s="83"/>
      <c r="S22" s="83"/>
      <c r="T22" s="83"/>
      <c r="U22" s="83"/>
    </row>
    <row r="23" spans="1:21" ht="19" customHeight="1">
      <c r="A23" s="82" t="s">
        <v>2807</v>
      </c>
      <c r="B23" s="83">
        <v>10</v>
      </c>
      <c r="C23" s="83">
        <v>0</v>
      </c>
      <c r="D23" s="83">
        <v>0</v>
      </c>
      <c r="E23" s="83">
        <v>1</v>
      </c>
      <c r="F23" s="83">
        <v>0</v>
      </c>
      <c r="G23" s="83">
        <v>0</v>
      </c>
      <c r="H23" s="17">
        <v>4</v>
      </c>
      <c r="I23" s="83">
        <v>3</v>
      </c>
      <c r="J23" s="83">
        <v>0</v>
      </c>
      <c r="K23" s="83">
        <v>0</v>
      </c>
      <c r="L23" s="83">
        <v>0</v>
      </c>
      <c r="M23" s="15">
        <v>2</v>
      </c>
      <c r="N23" s="83">
        <v>0</v>
      </c>
      <c r="P23" s="17"/>
      <c r="R23" s="112"/>
    </row>
    <row r="24" spans="1:21" ht="16" customHeight="1">
      <c r="A24" s="82" t="s">
        <v>2808</v>
      </c>
      <c r="B24" s="83">
        <v>2.1333329999999999</v>
      </c>
      <c r="C24" s="83">
        <v>3</v>
      </c>
      <c r="D24">
        <v>0.57142859999999995</v>
      </c>
      <c r="E24" s="83">
        <v>3.2564099999999998</v>
      </c>
      <c r="F24" s="83">
        <v>2.75</v>
      </c>
      <c r="G24" s="83">
        <v>4.3636359999999996</v>
      </c>
      <c r="H24" s="84">
        <v>1.883178</v>
      </c>
      <c r="I24" s="83">
        <v>2.461538</v>
      </c>
      <c r="J24" s="83">
        <v>2.410256</v>
      </c>
      <c r="K24" s="83">
        <v>3</v>
      </c>
      <c r="L24" s="83">
        <v>1.0416669999999999</v>
      </c>
      <c r="M24" s="83">
        <v>1.3333330000000001</v>
      </c>
      <c r="N24" s="83">
        <v>2.15625</v>
      </c>
      <c r="O24" s="83"/>
      <c r="P24" s="152"/>
      <c r="Q24" s="83"/>
      <c r="R24" s="83"/>
      <c r="S24" s="83"/>
      <c r="T24" s="83"/>
    </row>
    <row r="25" spans="1:21" ht="17" customHeight="1">
      <c r="A25" s="15" t="s">
        <v>2809</v>
      </c>
      <c r="B25" s="83">
        <v>822</v>
      </c>
      <c r="C25" s="83">
        <v>0</v>
      </c>
      <c r="D25" s="83">
        <v>4</v>
      </c>
      <c r="E25" s="83">
        <v>94</v>
      </c>
      <c r="F25" s="83">
        <v>5</v>
      </c>
      <c r="G25" s="83">
        <v>0</v>
      </c>
      <c r="H25" s="84">
        <v>364</v>
      </c>
      <c r="I25" s="83">
        <v>152</v>
      </c>
      <c r="J25" s="83">
        <v>61</v>
      </c>
      <c r="K25" s="83">
        <v>16</v>
      </c>
      <c r="L25" s="83">
        <v>24</v>
      </c>
      <c r="M25" s="83">
        <v>33</v>
      </c>
      <c r="N25" s="83">
        <v>69</v>
      </c>
      <c r="O25" s="83"/>
      <c r="P25" s="84"/>
      <c r="Q25" s="83"/>
      <c r="R25" s="83"/>
      <c r="S25" s="83"/>
      <c r="T25" s="83"/>
      <c r="U25" s="83"/>
    </row>
    <row r="26" spans="1:21" ht="17" customHeight="1">
      <c r="A26" s="15" t="s">
        <v>2810</v>
      </c>
      <c r="B26" s="83">
        <v>1.603746E-2</v>
      </c>
      <c r="C26" s="83">
        <v>0</v>
      </c>
      <c r="D26" s="83">
        <v>6.2208400000000001E-3</v>
      </c>
      <c r="E26" s="83">
        <v>1.223321E-2</v>
      </c>
      <c r="F26" s="83">
        <v>1.408451E-2</v>
      </c>
      <c r="G26" s="83">
        <v>0</v>
      </c>
      <c r="H26" s="84">
        <v>2.4240810000000002E-2</v>
      </c>
      <c r="I26" s="83">
        <v>3.066371E-2</v>
      </c>
      <c r="J26" s="83">
        <v>7.2498220000000004E-3</v>
      </c>
      <c r="K26" s="83">
        <v>6.6033840000000003E-3</v>
      </c>
      <c r="L26" s="83">
        <v>1.019108E-2</v>
      </c>
      <c r="M26" s="83">
        <v>1.373855E-2</v>
      </c>
      <c r="N26" s="83">
        <v>2.0228670000000001E-2</v>
      </c>
      <c r="O26" s="83"/>
      <c r="P26" s="84"/>
      <c r="Q26" s="83"/>
      <c r="R26" s="83"/>
      <c r="S26" s="83"/>
      <c r="T26" s="83"/>
      <c r="U26" s="83"/>
    </row>
    <row r="27" spans="1:21" s="127" customFormat="1">
      <c r="A27" s="131" t="s">
        <v>2814</v>
      </c>
      <c r="B27" s="132"/>
      <c r="C27" s="133" t="s">
        <v>2796</v>
      </c>
      <c r="D27" s="132" t="s">
        <v>2797</v>
      </c>
      <c r="E27" s="127" t="s">
        <v>2798</v>
      </c>
      <c r="F27" s="132" t="s">
        <v>2799</v>
      </c>
      <c r="G27" s="132" t="s">
        <v>2800</v>
      </c>
      <c r="H27" s="132" t="s">
        <v>2801</v>
      </c>
      <c r="I27" s="132" t="s">
        <v>2802</v>
      </c>
      <c r="J27" s="127" t="s">
        <v>2803</v>
      </c>
      <c r="K27" s="133" t="s">
        <v>2804</v>
      </c>
      <c r="L27" s="132" t="s">
        <v>2805</v>
      </c>
      <c r="M27" s="127" t="s">
        <v>2912</v>
      </c>
      <c r="N27" s="132" t="s">
        <v>2913</v>
      </c>
      <c r="O27" s="132"/>
      <c r="P27" s="132"/>
      <c r="Q27" s="132"/>
      <c r="S27" s="132"/>
      <c r="U27" s="132"/>
    </row>
    <row r="28" spans="1:21" ht="18" customHeight="1">
      <c r="A28" s="82" t="s">
        <v>2806</v>
      </c>
      <c r="B28" s="83">
        <v>1336</v>
      </c>
      <c r="C28" s="83">
        <v>1</v>
      </c>
      <c r="D28" s="83">
        <v>16</v>
      </c>
      <c r="E28">
        <v>144</v>
      </c>
      <c r="F28" s="83">
        <v>10</v>
      </c>
      <c r="G28" s="83">
        <v>42</v>
      </c>
      <c r="H28">
        <v>543</v>
      </c>
      <c r="I28" s="83">
        <v>237</v>
      </c>
      <c r="J28" s="83">
        <v>129</v>
      </c>
      <c r="K28" s="83">
        <v>16</v>
      </c>
      <c r="L28" s="83">
        <v>36</v>
      </c>
      <c r="M28" s="83">
        <v>60</v>
      </c>
      <c r="N28" s="83">
        <v>102</v>
      </c>
      <c r="O28" s="83"/>
      <c r="P28" s="84"/>
      <c r="Q28" s="83"/>
      <c r="R28" s="83"/>
      <c r="S28" s="83"/>
      <c r="T28" s="83"/>
      <c r="U28" s="83"/>
    </row>
    <row r="29" spans="1:21" ht="19" customHeight="1">
      <c r="A29" s="82" t="s">
        <v>2807</v>
      </c>
      <c r="B29" s="83">
        <v>13</v>
      </c>
      <c r="C29" s="83">
        <v>0</v>
      </c>
      <c r="D29" s="83">
        <v>0</v>
      </c>
      <c r="E29" s="83">
        <v>1</v>
      </c>
      <c r="F29" s="83">
        <v>0</v>
      </c>
      <c r="G29" s="83">
        <v>0</v>
      </c>
      <c r="H29" s="17">
        <v>9</v>
      </c>
      <c r="I29" s="83">
        <v>1</v>
      </c>
      <c r="J29" s="83">
        <v>0</v>
      </c>
      <c r="K29" s="83">
        <v>0</v>
      </c>
      <c r="L29" s="83">
        <v>0</v>
      </c>
      <c r="M29" s="15">
        <v>1</v>
      </c>
      <c r="N29" s="83">
        <v>1</v>
      </c>
      <c r="P29" s="17"/>
      <c r="R29" s="112"/>
    </row>
    <row r="30" spans="1:21" ht="16" customHeight="1">
      <c r="A30" s="82" t="s">
        <v>2808</v>
      </c>
      <c r="B30" s="83">
        <v>2.2348669999999999</v>
      </c>
      <c r="C30" s="83" t="s">
        <v>3206</v>
      </c>
      <c r="D30">
        <v>1.285714</v>
      </c>
      <c r="E30" s="83">
        <v>3</v>
      </c>
      <c r="F30" s="83">
        <v>2.3333330000000001</v>
      </c>
      <c r="G30" s="83">
        <v>3.6666669999999999</v>
      </c>
      <c r="H30" s="84">
        <v>2.0852270000000002</v>
      </c>
      <c r="I30" s="83">
        <v>2.4347829999999999</v>
      </c>
      <c r="J30" s="83">
        <v>2.9090910000000001</v>
      </c>
      <c r="K30" s="83">
        <v>3</v>
      </c>
      <c r="L30" s="83">
        <v>1.1176470000000001</v>
      </c>
      <c r="M30" s="83">
        <v>1.2222219999999999</v>
      </c>
      <c r="N30" s="83">
        <v>2.1875</v>
      </c>
      <c r="O30" s="83"/>
      <c r="P30" s="152"/>
      <c r="Q30" s="83"/>
      <c r="R30" s="83"/>
      <c r="S30" s="83"/>
      <c r="T30" s="83"/>
    </row>
    <row r="31" spans="1:21" ht="17" customHeight="1">
      <c r="A31" s="15" t="s">
        <v>2809</v>
      </c>
      <c r="B31" s="83">
        <v>832</v>
      </c>
      <c r="C31" s="83">
        <v>0</v>
      </c>
      <c r="D31" s="83">
        <v>4</v>
      </c>
      <c r="E31" s="83">
        <v>95</v>
      </c>
      <c r="F31" s="83">
        <v>5</v>
      </c>
      <c r="G31" s="83">
        <v>0</v>
      </c>
      <c r="H31" s="84">
        <v>364</v>
      </c>
      <c r="I31" s="83">
        <v>155</v>
      </c>
      <c r="J31" s="83">
        <v>64</v>
      </c>
      <c r="K31" s="83">
        <v>16</v>
      </c>
      <c r="L31" s="83">
        <v>26</v>
      </c>
      <c r="M31" s="83">
        <v>33</v>
      </c>
      <c r="N31" s="83">
        <v>70</v>
      </c>
      <c r="O31" s="83"/>
      <c r="P31" s="84"/>
      <c r="Q31" s="83"/>
      <c r="R31" s="83"/>
      <c r="S31" s="83"/>
      <c r="T31" s="83"/>
      <c r="U31" s="83"/>
    </row>
    <row r="32" spans="1:21" ht="17" customHeight="1">
      <c r="A32" s="15" t="s">
        <v>2810</v>
      </c>
      <c r="B32" s="83">
        <v>1.623256E-2</v>
      </c>
      <c r="C32" s="83">
        <v>0</v>
      </c>
      <c r="D32" s="83">
        <v>6.2208400000000001E-3</v>
      </c>
      <c r="E32" s="83">
        <v>1.236335E-2</v>
      </c>
      <c r="F32" s="83">
        <v>1.408451E-2</v>
      </c>
      <c r="G32" s="83">
        <v>0</v>
      </c>
      <c r="H32" s="84">
        <v>2.4240810000000002E-2</v>
      </c>
      <c r="I32" s="83">
        <v>3.1268909999999997E-2</v>
      </c>
      <c r="J32" s="83">
        <v>7.6063700000000003E-3</v>
      </c>
      <c r="K32" s="83">
        <v>6.6033840000000003E-3</v>
      </c>
      <c r="L32" s="83">
        <v>1.1040339999999999E-2</v>
      </c>
      <c r="M32" s="83">
        <v>1.373855E-2</v>
      </c>
      <c r="N32" s="83">
        <v>2.052184E-2</v>
      </c>
      <c r="O32" s="83"/>
      <c r="P32" s="84"/>
      <c r="Q32" s="83"/>
      <c r="R32" s="83"/>
      <c r="S32" s="83"/>
      <c r="T32" s="83"/>
      <c r="U32" s="83"/>
    </row>
    <row r="33" spans="1:21" s="127" customFormat="1">
      <c r="A33" s="131" t="s">
        <v>2815</v>
      </c>
      <c r="B33" s="132"/>
      <c r="C33" s="133" t="s">
        <v>2796</v>
      </c>
      <c r="D33" s="132" t="s">
        <v>2797</v>
      </c>
      <c r="E33" s="127" t="s">
        <v>2798</v>
      </c>
      <c r="F33" s="132" t="s">
        <v>2799</v>
      </c>
      <c r="G33" s="132" t="s">
        <v>2800</v>
      </c>
      <c r="H33" s="132" t="s">
        <v>2801</v>
      </c>
      <c r="I33" s="132" t="s">
        <v>2802</v>
      </c>
      <c r="J33" s="127" t="s">
        <v>2803</v>
      </c>
      <c r="K33" s="133" t="s">
        <v>2804</v>
      </c>
      <c r="L33" s="132" t="s">
        <v>2805</v>
      </c>
      <c r="M33" s="127" t="s">
        <v>2912</v>
      </c>
      <c r="N33" s="132" t="s">
        <v>2913</v>
      </c>
      <c r="O33" s="132"/>
      <c r="P33" s="132"/>
      <c r="Q33" s="132"/>
      <c r="S33" s="132"/>
      <c r="U33" s="132"/>
    </row>
    <row r="34" spans="1:21" ht="18" customHeight="1">
      <c r="A34" s="82" t="s">
        <v>2806</v>
      </c>
      <c r="B34" s="83">
        <v>1402</v>
      </c>
      <c r="C34" s="83">
        <v>2</v>
      </c>
      <c r="D34">
        <v>13</v>
      </c>
      <c r="E34" s="83">
        <v>156</v>
      </c>
      <c r="F34" s="83">
        <v>9</v>
      </c>
      <c r="G34" s="83">
        <v>53</v>
      </c>
      <c r="H34" s="84">
        <v>580</v>
      </c>
      <c r="I34" s="83">
        <v>261</v>
      </c>
      <c r="J34" s="83">
        <v>122</v>
      </c>
      <c r="K34" s="83">
        <v>16</v>
      </c>
      <c r="L34" s="83">
        <v>35</v>
      </c>
      <c r="M34" s="83">
        <v>53</v>
      </c>
      <c r="N34" s="83">
        <v>102</v>
      </c>
      <c r="O34" s="83"/>
      <c r="P34" s="84"/>
      <c r="Q34" s="83"/>
      <c r="R34" s="83"/>
      <c r="S34" s="83"/>
      <c r="T34" s="83"/>
      <c r="U34" s="83"/>
    </row>
    <row r="35" spans="1:21" ht="19" customHeight="1">
      <c r="A35" s="82" t="s">
        <v>2807</v>
      </c>
      <c r="B35" s="83">
        <v>14</v>
      </c>
      <c r="C35" s="83">
        <v>0</v>
      </c>
      <c r="D35" s="83">
        <v>0</v>
      </c>
      <c r="E35" s="83">
        <v>0</v>
      </c>
      <c r="F35" s="83">
        <v>0</v>
      </c>
      <c r="G35" s="83">
        <v>0</v>
      </c>
      <c r="H35" s="17">
        <v>8</v>
      </c>
      <c r="I35" s="83">
        <v>3</v>
      </c>
      <c r="J35" s="83">
        <v>0</v>
      </c>
      <c r="K35" s="83">
        <v>0</v>
      </c>
      <c r="L35" s="83">
        <v>0</v>
      </c>
      <c r="M35" s="15">
        <v>3</v>
      </c>
      <c r="N35" s="83">
        <v>0</v>
      </c>
      <c r="P35" s="17"/>
      <c r="R35" s="112"/>
    </row>
    <row r="36" spans="1:21" ht="16" customHeight="1">
      <c r="A36" s="82" t="s">
        <v>2808</v>
      </c>
      <c r="B36" s="83">
        <v>2.268065</v>
      </c>
      <c r="C36" s="83" t="s">
        <v>3206</v>
      </c>
      <c r="D36" s="83">
        <v>1.1666669999999999</v>
      </c>
      <c r="E36" s="83">
        <v>2.804878</v>
      </c>
      <c r="F36">
        <v>3.5</v>
      </c>
      <c r="G36" s="83">
        <v>3.4166669999999999</v>
      </c>
      <c r="H36" s="84">
        <v>2.1693989999999999</v>
      </c>
      <c r="I36" s="83">
        <v>2.575342</v>
      </c>
      <c r="J36" s="83">
        <v>2.3888889999999998</v>
      </c>
      <c r="K36" s="83">
        <v>3</v>
      </c>
      <c r="L36" s="83">
        <v>1.1875</v>
      </c>
      <c r="M36" s="83">
        <v>1.4090910000000001</v>
      </c>
      <c r="N36" s="83">
        <v>2</v>
      </c>
      <c r="O36" s="83"/>
      <c r="P36" s="152"/>
      <c r="Q36" s="83"/>
      <c r="R36" s="83"/>
      <c r="S36" s="83"/>
      <c r="T36" s="83"/>
    </row>
    <row r="37" spans="1:21" ht="17" customHeight="1">
      <c r="A37" s="15" t="s">
        <v>2809</v>
      </c>
      <c r="B37" s="83">
        <v>828</v>
      </c>
      <c r="C37" s="83">
        <v>0</v>
      </c>
      <c r="D37" s="83">
        <v>4</v>
      </c>
      <c r="E37" s="83">
        <v>95</v>
      </c>
      <c r="F37" s="83">
        <v>5</v>
      </c>
      <c r="G37" s="83">
        <v>0</v>
      </c>
      <c r="H37" s="84">
        <v>364</v>
      </c>
      <c r="I37" s="83">
        <v>151</v>
      </c>
      <c r="J37" s="83">
        <v>63</v>
      </c>
      <c r="K37" s="83">
        <v>16</v>
      </c>
      <c r="L37" s="83">
        <v>27</v>
      </c>
      <c r="M37" s="83">
        <v>32</v>
      </c>
      <c r="N37" s="83">
        <v>71</v>
      </c>
      <c r="O37" s="83"/>
      <c r="P37" s="84"/>
      <c r="Q37" s="83"/>
      <c r="R37" s="83"/>
      <c r="S37" s="83"/>
      <c r="T37" s="83"/>
      <c r="U37" s="83"/>
    </row>
    <row r="38" spans="1:21" ht="17" customHeight="1">
      <c r="A38" s="15" t="s">
        <v>2810</v>
      </c>
      <c r="B38" s="83">
        <v>1.6154519999999999E-2</v>
      </c>
      <c r="C38" s="83">
        <v>0</v>
      </c>
      <c r="D38" s="83">
        <v>6.2208400000000001E-3</v>
      </c>
      <c r="E38" s="83">
        <v>1.236335E-2</v>
      </c>
      <c r="F38">
        <v>1.408451E-2</v>
      </c>
      <c r="G38" s="83">
        <v>0</v>
      </c>
      <c r="H38" s="84">
        <v>2.4240810000000002E-2</v>
      </c>
      <c r="I38" s="83">
        <v>3.0461970000000001E-2</v>
      </c>
      <c r="J38" s="83">
        <v>7.4875209999999996E-3</v>
      </c>
      <c r="K38" s="83">
        <v>6.6033840000000003E-3</v>
      </c>
      <c r="L38" s="83">
        <v>1.146497E-2</v>
      </c>
      <c r="M38" s="83">
        <v>1.3322229999999999E-2</v>
      </c>
      <c r="N38" s="83">
        <v>2.0815009999999998E-2</v>
      </c>
      <c r="O38" s="83"/>
      <c r="P38" s="84"/>
      <c r="Q38" s="83"/>
      <c r="R38" s="83"/>
      <c r="S38" s="83"/>
      <c r="T38" s="83"/>
      <c r="U38" s="83"/>
    </row>
    <row r="39" spans="1:21" s="81" customFormat="1" ht="14.25" customHeight="1">
      <c r="A39" s="81" t="s">
        <v>2878</v>
      </c>
      <c r="D39" s="80" t="s">
        <v>2817</v>
      </c>
      <c r="E39" s="79"/>
      <c r="G39" s="79"/>
      <c r="H39" s="91"/>
      <c r="M39" s="78"/>
      <c r="N39" s="79"/>
      <c r="O39" s="79"/>
      <c r="P39" s="118"/>
      <c r="R39" s="92"/>
    </row>
    <row r="40" spans="1:21" ht="16" customHeight="1">
      <c r="A40" s="15" t="s">
        <v>2818</v>
      </c>
      <c r="B40" s="83">
        <v>-2.0686779999999998</v>
      </c>
      <c r="D40" s="93" t="s">
        <v>2819</v>
      </c>
      <c r="E40" s="93"/>
      <c r="F40" t="s">
        <v>2307</v>
      </c>
      <c r="G40" s="15" t="s">
        <v>2818</v>
      </c>
      <c r="H40" s="15" t="s">
        <v>2829</v>
      </c>
      <c r="I40" s="83" t="s">
        <v>2822</v>
      </c>
      <c r="J40" s="15" t="s">
        <v>2830</v>
      </c>
      <c r="K40" s="15" t="s">
        <v>2831</v>
      </c>
      <c r="L40" s="83" t="s">
        <v>2832</v>
      </c>
      <c r="N40" s="83" t="s">
        <v>2833</v>
      </c>
      <c r="P40" s="46" t="s">
        <v>2834</v>
      </c>
      <c r="Q40" s="46" t="s">
        <v>2828</v>
      </c>
    </row>
    <row r="41" spans="1:21" ht="16" customHeight="1">
      <c r="A41" s="15" t="s">
        <v>2829</v>
      </c>
      <c r="B41" s="83">
        <v>2175</v>
      </c>
      <c r="D41">
        <v>6198867</v>
      </c>
      <c r="E41">
        <v>6207568</v>
      </c>
      <c r="F41">
        <v>212</v>
      </c>
      <c r="G41">
        <v>-1.133543</v>
      </c>
      <c r="H41">
        <v>8</v>
      </c>
      <c r="I41">
        <v>1.7923153899999999E-2</v>
      </c>
      <c r="J41">
        <v>-3.219774165</v>
      </c>
      <c r="K41">
        <v>-3.4643860000000002</v>
      </c>
      <c r="L41">
        <v>0.28231020000000001</v>
      </c>
      <c r="M41">
        <f>L41/F41</f>
        <v>1.3316518867924529E-3</v>
      </c>
      <c r="N41">
        <v>0.88945649999999998</v>
      </c>
      <c r="O41">
        <f>N41/F41</f>
        <v>4.1955495283018864E-3</v>
      </c>
      <c r="P41" s="114">
        <v>1.048887E-7</v>
      </c>
    </row>
    <row r="42" spans="1:21" ht="19" customHeight="1">
      <c r="A42" s="83" t="s">
        <v>2822</v>
      </c>
      <c r="B42" s="83">
        <v>1.4119710000000001E-2</v>
      </c>
      <c r="D42">
        <v>6617659</v>
      </c>
      <c r="E42">
        <v>6633659</v>
      </c>
      <c r="F42">
        <v>643</v>
      </c>
      <c r="G42" s="15">
        <v>-1.020651</v>
      </c>
      <c r="H42" s="142">
        <v>24</v>
      </c>
      <c r="I42" s="95">
        <v>2.9775685400000002E-2</v>
      </c>
      <c r="J42" s="85">
        <v>-2.0343707040000001</v>
      </c>
      <c r="K42" s="120">
        <v>-2.0964866999999998</v>
      </c>
      <c r="L42">
        <v>1.4300307699999999</v>
      </c>
      <c r="M42">
        <f t="shared" ref="M42:M105" si="0">L42/F42</f>
        <v>2.223998087091757E-3</v>
      </c>
      <c r="N42">
        <v>2.6683694</v>
      </c>
      <c r="O42">
        <f t="shared" ref="O42:O105" si="1">N42/F42</f>
        <v>4.1498746500777603E-3</v>
      </c>
      <c r="P42" s="114">
        <v>1.037469E-7</v>
      </c>
    </row>
    <row r="43" spans="1:21">
      <c r="A43" s="15" t="s">
        <v>2830</v>
      </c>
      <c r="B43" s="83">
        <v>-4.0746659999999997</v>
      </c>
      <c r="D43">
        <v>27493034</v>
      </c>
      <c r="E43">
        <v>27502607</v>
      </c>
      <c r="F43">
        <v>7684</v>
      </c>
      <c r="G43" s="15">
        <v>-2.101826</v>
      </c>
      <c r="H43" s="142">
        <v>278</v>
      </c>
      <c r="I43" s="95">
        <v>1.25272836E-2</v>
      </c>
      <c r="J43" s="85">
        <v>-4.1038717819999997</v>
      </c>
      <c r="K43" s="120">
        <v>-5.8750992999999996</v>
      </c>
      <c r="L43">
        <v>6.99262782</v>
      </c>
      <c r="M43">
        <f t="shared" si="0"/>
        <v>9.1002444299843833E-4</v>
      </c>
      <c r="N43">
        <v>31.019799599999999</v>
      </c>
      <c r="O43">
        <f t="shared" si="1"/>
        <v>4.0369338365434668E-3</v>
      </c>
      <c r="P43" s="114">
        <v>1.009233E-7</v>
      </c>
    </row>
    <row r="44" spans="1:21">
      <c r="A44" s="15" t="s">
        <v>2831</v>
      </c>
      <c r="B44" s="83">
        <v>-7.36327</v>
      </c>
      <c r="D44">
        <v>35732666</v>
      </c>
      <c r="E44">
        <v>35739378</v>
      </c>
      <c r="F44">
        <v>355</v>
      </c>
      <c r="G44" s="15">
        <v>-1.110884</v>
      </c>
      <c r="H44" s="142">
        <v>19</v>
      </c>
      <c r="I44" s="95">
        <v>2.61519957E-2</v>
      </c>
      <c r="J44" s="85">
        <v>-2.5900522079999999</v>
      </c>
      <c r="K44" s="120">
        <v>-2.7677782999999998</v>
      </c>
      <c r="L44">
        <v>0.99375917999999996</v>
      </c>
      <c r="M44">
        <f t="shared" si="0"/>
        <v>2.7993216338028167E-3</v>
      </c>
      <c r="N44">
        <v>2.1124591000000001</v>
      </c>
      <c r="O44">
        <f t="shared" si="1"/>
        <v>5.9505890140845071E-3</v>
      </c>
      <c r="P44" s="114">
        <v>1.4876469999999999E-7</v>
      </c>
    </row>
    <row r="45" spans="1:21">
      <c r="A45" s="83" t="s">
        <v>2832</v>
      </c>
      <c r="B45" s="83">
        <v>61.69097</v>
      </c>
      <c r="C45">
        <f>B45/B3</f>
        <v>1.2036088186518389E-3</v>
      </c>
      <c r="D45">
        <v>56870712</v>
      </c>
      <c r="E45">
        <v>56905707</v>
      </c>
      <c r="F45">
        <v>3383</v>
      </c>
      <c r="G45" s="15">
        <v>-1.9425509999999999</v>
      </c>
      <c r="H45" s="142">
        <v>146</v>
      </c>
      <c r="I45" s="95">
        <v>1.48844128E-2</v>
      </c>
      <c r="J45" s="85">
        <v>-6.0247447699999999</v>
      </c>
      <c r="K45" s="120">
        <v>-9.2648034999999993</v>
      </c>
      <c r="L45">
        <v>4.3665437599999999</v>
      </c>
      <c r="M45">
        <f t="shared" si="0"/>
        <v>1.2907312326337569E-3</v>
      </c>
      <c r="N45">
        <v>17.233268200000001</v>
      </c>
      <c r="O45">
        <f t="shared" si="1"/>
        <v>5.0940786875554242E-3</v>
      </c>
      <c r="P45" s="114">
        <v>1.2735199999999999E-7</v>
      </c>
    </row>
    <row r="46" spans="1:21">
      <c r="A46" s="83" t="s">
        <v>2833</v>
      </c>
      <c r="B46" s="83">
        <v>267.83890000000002</v>
      </c>
      <c r="C46">
        <f>B46/B3</f>
        <v>5.2256150619451767E-3</v>
      </c>
      <c r="D46">
        <v>63200389</v>
      </c>
      <c r="E46">
        <v>63215405</v>
      </c>
      <c r="F46">
        <v>15016</v>
      </c>
      <c r="G46" s="15">
        <v>-2.0438879999999999</v>
      </c>
      <c r="H46" s="142">
        <v>905</v>
      </c>
      <c r="I46" s="95">
        <v>1.4445068300000001E-2</v>
      </c>
      <c r="J46" s="85">
        <v>-3.1630888829999999</v>
      </c>
      <c r="K46" s="120">
        <v>-4.4565045000000003</v>
      </c>
      <c r="L46">
        <v>26.223493130000001</v>
      </c>
      <c r="M46">
        <f t="shared" si="0"/>
        <v>1.7463700805807141E-3</v>
      </c>
      <c r="N46">
        <v>101.73163769999999</v>
      </c>
      <c r="O46">
        <f t="shared" si="1"/>
        <v>6.7748826385189125E-3</v>
      </c>
      <c r="P46" s="114">
        <v>1.6937210000000001E-7</v>
      </c>
    </row>
    <row r="47" spans="1:21">
      <c r="A47" s="46" t="s">
        <v>2834</v>
      </c>
      <c r="B47" s="150">
        <v>1.3064040000000001E-7</v>
      </c>
      <c r="D47">
        <v>64293379</v>
      </c>
      <c r="E47">
        <v>64300618</v>
      </c>
      <c r="F47">
        <v>4957</v>
      </c>
      <c r="G47" s="15">
        <v>-1.0723800000000001</v>
      </c>
      <c r="H47" s="142">
        <v>186</v>
      </c>
      <c r="I47" s="95">
        <v>3.3268234200000003E-2</v>
      </c>
      <c r="J47" s="85">
        <v>-0.32542036099999999</v>
      </c>
      <c r="K47" s="120">
        <v>0.88516240000000002</v>
      </c>
      <c r="L47">
        <v>12.41674224</v>
      </c>
      <c r="M47">
        <f t="shared" si="0"/>
        <v>2.5048905063546501E-3</v>
      </c>
      <c r="N47">
        <v>44.362805600000002</v>
      </c>
      <c r="O47">
        <f t="shared" si="1"/>
        <v>8.9495270526528149E-3</v>
      </c>
      <c r="P47" s="114">
        <v>2.237382E-7</v>
      </c>
    </row>
    <row r="48" spans="1:21">
      <c r="A48" s="46" t="s">
        <v>2828</v>
      </c>
      <c r="B48" s="83"/>
      <c r="D48">
        <v>66362919</v>
      </c>
      <c r="E48">
        <v>66374773</v>
      </c>
      <c r="F48">
        <v>8414</v>
      </c>
      <c r="G48" s="15">
        <v>-2.426015</v>
      </c>
      <c r="H48" s="142">
        <v>256</v>
      </c>
      <c r="I48" s="95">
        <v>5.7899516999999996E-3</v>
      </c>
      <c r="J48" s="85">
        <v>-6.3328684600000003</v>
      </c>
      <c r="K48" s="120">
        <v>-10.242589300000001</v>
      </c>
      <c r="L48">
        <v>2.9880509499999999</v>
      </c>
      <c r="M48">
        <f t="shared" si="0"/>
        <v>3.5512847040646537E-4</v>
      </c>
      <c r="N48">
        <v>28.573794299999999</v>
      </c>
      <c r="O48">
        <f t="shared" si="1"/>
        <v>3.3959822082243879E-3</v>
      </c>
      <c r="P48" s="114">
        <v>8.4899560000000005E-8</v>
      </c>
    </row>
    <row r="49" spans="1:18">
      <c r="D49">
        <v>74437156</v>
      </c>
      <c r="E49">
        <v>74447091</v>
      </c>
      <c r="F49">
        <v>2423</v>
      </c>
      <c r="G49" s="15">
        <v>-2.001325</v>
      </c>
      <c r="H49" s="142">
        <v>16</v>
      </c>
      <c r="I49" s="95">
        <v>4.4198890000000002E-4</v>
      </c>
      <c r="J49" s="85">
        <v>8.1451279999999997E-3</v>
      </c>
      <c r="K49" s="85">
        <v>1.3857402999999999</v>
      </c>
      <c r="L49">
        <v>1.4143650000000001E-2</v>
      </c>
      <c r="M49">
        <f t="shared" si="0"/>
        <v>5.8372472141972767E-6</v>
      </c>
      <c r="N49">
        <v>1.7789128999999999</v>
      </c>
      <c r="O49">
        <f t="shared" si="1"/>
        <v>7.341778373916632E-4</v>
      </c>
      <c r="P49" s="114">
        <v>1.8354450000000001E-8</v>
      </c>
    </row>
    <row r="50" spans="1:18">
      <c r="A50" s="83"/>
      <c r="B50" s="83"/>
      <c r="D50">
        <v>102908736</v>
      </c>
      <c r="E50">
        <v>102923212</v>
      </c>
      <c r="F50">
        <v>2355</v>
      </c>
      <c r="G50">
        <v>-2.46088</v>
      </c>
      <c r="H50">
        <v>82</v>
      </c>
      <c r="I50" s="85">
        <v>2.4134393E-3</v>
      </c>
      <c r="J50">
        <v>-3.7517555319999998</v>
      </c>
      <c r="K50">
        <v>-3.7666727</v>
      </c>
      <c r="L50">
        <v>0.38100870999999997</v>
      </c>
      <c r="M50">
        <f t="shared" si="0"/>
        <v>1.6178713800424628E-4</v>
      </c>
      <c r="N50">
        <v>9.1169287000000008</v>
      </c>
      <c r="O50">
        <f t="shared" si="1"/>
        <v>3.8713073036093421E-3</v>
      </c>
      <c r="P50" s="114">
        <v>9.6782680000000004E-8</v>
      </c>
    </row>
    <row r="51" spans="1:18">
      <c r="A51" s="83"/>
      <c r="B51" s="83"/>
      <c r="D51">
        <v>117852321</v>
      </c>
      <c r="E51">
        <v>117869066</v>
      </c>
      <c r="F51">
        <v>2402</v>
      </c>
      <c r="G51">
        <v>-1.871299</v>
      </c>
      <c r="H51">
        <v>95</v>
      </c>
      <c r="I51" s="85">
        <v>1.54551081E-2</v>
      </c>
      <c r="J51">
        <v>-4.6911242870000001</v>
      </c>
      <c r="K51">
        <v>-6.2211584000000002</v>
      </c>
      <c r="L51">
        <v>2.9458298699999999</v>
      </c>
      <c r="M51">
        <f t="shared" si="0"/>
        <v>1.2264071065778517E-3</v>
      </c>
      <c r="N51">
        <v>10.562295499999999</v>
      </c>
      <c r="O51">
        <f t="shared" si="1"/>
        <v>4.3972920482930888E-3</v>
      </c>
      <c r="P51" s="114">
        <v>1.099323E-7</v>
      </c>
    </row>
    <row r="52" spans="1:18">
      <c r="A52" s="83"/>
      <c r="B52" s="83"/>
      <c r="D52">
        <v>148943506</v>
      </c>
      <c r="E52">
        <v>148956111</v>
      </c>
      <c r="F52">
        <v>3411</v>
      </c>
      <c r="G52">
        <v>-2.2695210000000001</v>
      </c>
      <c r="H52">
        <v>160</v>
      </c>
      <c r="I52" s="85">
        <v>8.2708212000000003E-3</v>
      </c>
      <c r="J52">
        <v>-3.7696662189999999</v>
      </c>
      <c r="K52">
        <v>-4.4329103999999999</v>
      </c>
      <c r="L52">
        <v>2.65643319</v>
      </c>
      <c r="M52">
        <f t="shared" si="0"/>
        <v>7.7878428320140723E-4</v>
      </c>
      <c r="N52">
        <v>17.789129299999999</v>
      </c>
      <c r="O52">
        <f t="shared" si="1"/>
        <v>5.2152240691879211E-3</v>
      </c>
      <c r="P52" s="114">
        <v>1.3038060000000001E-7</v>
      </c>
    </row>
    <row r="53" spans="1:18" s="127" customFormat="1" ht="14.25" customHeight="1">
      <c r="A53" s="127" t="s">
        <v>2894</v>
      </c>
      <c r="D53" s="133" t="s">
        <v>2817</v>
      </c>
      <c r="E53" s="133"/>
      <c r="F53" s="132"/>
      <c r="H53" s="132"/>
      <c r="I53" s="134"/>
      <c r="P53" s="132"/>
      <c r="Q53" s="132"/>
      <c r="R53" s="136"/>
    </row>
    <row r="54" spans="1:18" ht="16" customHeight="1">
      <c r="A54" s="15" t="s">
        <v>2818</v>
      </c>
      <c r="B54" s="83">
        <v>-1.9994780000000001</v>
      </c>
      <c r="D54" s="93" t="s">
        <v>2819</v>
      </c>
      <c r="E54" s="93"/>
      <c r="F54" t="s">
        <v>2307</v>
      </c>
      <c r="G54" s="15" t="s">
        <v>2818</v>
      </c>
      <c r="H54" s="15" t="s">
        <v>2829</v>
      </c>
      <c r="I54" s="83" t="s">
        <v>2822</v>
      </c>
      <c r="J54" s="15" t="s">
        <v>2830</v>
      </c>
      <c r="K54" s="15" t="s">
        <v>2831</v>
      </c>
      <c r="L54" s="83" t="s">
        <v>2832</v>
      </c>
      <c r="N54" s="83" t="s">
        <v>2833</v>
      </c>
      <c r="P54" s="46" t="s">
        <v>2834</v>
      </c>
      <c r="Q54" s="46" t="s">
        <v>2828</v>
      </c>
    </row>
    <row r="55" spans="1:18" ht="16" customHeight="1">
      <c r="A55" s="15" t="s">
        <v>2829</v>
      </c>
      <c r="B55" s="83">
        <v>1566</v>
      </c>
      <c r="D55">
        <v>6198867</v>
      </c>
      <c r="E55">
        <v>6207568</v>
      </c>
      <c r="F55">
        <v>212</v>
      </c>
      <c r="G55">
        <v>-0.5915859</v>
      </c>
      <c r="H55">
        <v>6</v>
      </c>
      <c r="I55">
        <v>4.2718141000000001E-2</v>
      </c>
      <c r="J55">
        <v>-1.39054134</v>
      </c>
      <c r="K55">
        <v>-1.448923</v>
      </c>
      <c r="L55">
        <v>0.50929462999999997</v>
      </c>
      <c r="M55">
        <f t="shared" si="0"/>
        <v>2.4023331603773585E-3</v>
      </c>
      <c r="N55">
        <v>0.78642069999999997</v>
      </c>
      <c r="O55">
        <f t="shared" si="1"/>
        <v>3.7095316037735848E-3</v>
      </c>
      <c r="P55" s="114">
        <v>9.2738289999999999E-8</v>
      </c>
    </row>
    <row r="56" spans="1:18" ht="19" customHeight="1">
      <c r="A56" s="83" t="s">
        <v>2822</v>
      </c>
      <c r="B56" s="83">
        <v>2.0558759999999999E-2</v>
      </c>
      <c r="D56">
        <v>6617659</v>
      </c>
      <c r="E56">
        <v>6633659</v>
      </c>
      <c r="F56">
        <v>643</v>
      </c>
      <c r="G56" s="15">
        <v>-0.39433760000000001</v>
      </c>
      <c r="H56" s="142">
        <v>14</v>
      </c>
      <c r="I56" s="95">
        <v>5.3455397000000002E-2</v>
      </c>
      <c r="J56" s="85">
        <v>-1.41874535</v>
      </c>
      <c r="K56" s="120">
        <v>-1.6581585999999999</v>
      </c>
      <c r="L56">
        <v>1.4967360199999999</v>
      </c>
      <c r="M56">
        <f t="shared" si="0"/>
        <v>2.3277387558320374E-3</v>
      </c>
      <c r="N56">
        <v>1.8349816000000001</v>
      </c>
      <c r="O56">
        <f t="shared" si="1"/>
        <v>2.8537816485225509E-3</v>
      </c>
      <c r="P56" s="114">
        <v>7.1344539999999994E-8</v>
      </c>
    </row>
    <row r="57" spans="1:18">
      <c r="A57" s="15" t="s">
        <v>2830</v>
      </c>
      <c r="B57" s="83">
        <v>-1.3819900000000001</v>
      </c>
      <c r="D57">
        <v>27493034</v>
      </c>
      <c r="E57">
        <v>27502607</v>
      </c>
      <c r="F57">
        <v>7684</v>
      </c>
      <c r="G57" s="15">
        <v>-1.9833638</v>
      </c>
      <c r="H57" s="142">
        <v>190</v>
      </c>
      <c r="I57" s="95">
        <v>1.9707078999999999E-2</v>
      </c>
      <c r="J57" s="85">
        <v>-1.2592807699999999</v>
      </c>
      <c r="K57" s="120">
        <v>0.13752249999999999</v>
      </c>
      <c r="L57">
        <v>7.52582723</v>
      </c>
      <c r="M57">
        <f t="shared" si="0"/>
        <v>9.794153084331078E-4</v>
      </c>
      <c r="N57">
        <v>25.034422200000002</v>
      </c>
      <c r="O57">
        <f t="shared" si="1"/>
        <v>3.2579935190005208E-3</v>
      </c>
      <c r="P57" s="114">
        <v>8.1449839999999993E-8</v>
      </c>
    </row>
    <row r="58" spans="1:18">
      <c r="A58" s="15" t="s">
        <v>2831</v>
      </c>
      <c r="B58" s="83">
        <v>0.1048843</v>
      </c>
      <c r="D58">
        <v>35732666</v>
      </c>
      <c r="E58">
        <v>35739378</v>
      </c>
      <c r="F58">
        <v>355</v>
      </c>
      <c r="G58" s="15">
        <v>-1.0295406</v>
      </c>
      <c r="H58" s="142">
        <v>14</v>
      </c>
      <c r="I58" s="95">
        <v>3.4002196999999998E-2</v>
      </c>
      <c r="J58" s="85">
        <v>-0.59402683000000001</v>
      </c>
      <c r="K58" s="120">
        <v>-0.12638540000000001</v>
      </c>
      <c r="L58">
        <v>0.95188664000000001</v>
      </c>
      <c r="M58">
        <f t="shared" si="0"/>
        <v>2.6813708169014083E-3</v>
      </c>
      <c r="N58">
        <v>1.8349816000000001</v>
      </c>
      <c r="O58">
        <f t="shared" si="1"/>
        <v>5.1689622535211269E-3</v>
      </c>
      <c r="P58" s="114">
        <v>1.2922410000000001E-7</v>
      </c>
    </row>
    <row r="59" spans="1:18">
      <c r="A59" s="83" t="s">
        <v>2832</v>
      </c>
      <c r="B59" s="83">
        <v>64.777919999999995</v>
      </c>
      <c r="C59">
        <f>B59/B3</f>
        <v>1.2638361135498975E-3</v>
      </c>
      <c r="D59">
        <v>56870712</v>
      </c>
      <c r="E59">
        <v>56905707</v>
      </c>
      <c r="F59">
        <v>3383</v>
      </c>
      <c r="G59" s="15">
        <v>-1.1587822000000001</v>
      </c>
      <c r="H59" s="142">
        <v>77</v>
      </c>
      <c r="I59" s="95">
        <v>3.7475689999999999E-2</v>
      </c>
      <c r="J59" s="85">
        <v>-2.2057001299999999</v>
      </c>
      <c r="K59" s="120">
        <v>-2.5375624000000001</v>
      </c>
      <c r="L59">
        <v>5.79852335</v>
      </c>
      <c r="M59">
        <f t="shared" si="0"/>
        <v>1.7140181347916051E-3</v>
      </c>
      <c r="N59">
        <v>11.0100982</v>
      </c>
      <c r="O59">
        <f t="shared" si="1"/>
        <v>3.2545368607744605E-3</v>
      </c>
      <c r="P59" s="114">
        <v>8.136342E-8</v>
      </c>
    </row>
    <row r="60" spans="1:18">
      <c r="A60" s="83" t="s">
        <v>2833</v>
      </c>
      <c r="B60" s="83">
        <v>222.2988</v>
      </c>
      <c r="C60">
        <f>B60/B3</f>
        <v>4.3371144278606969E-3</v>
      </c>
      <c r="D60">
        <v>63200389</v>
      </c>
      <c r="E60">
        <v>63215405</v>
      </c>
      <c r="F60">
        <v>15016</v>
      </c>
      <c r="G60" s="15">
        <v>-2.0930485000000001</v>
      </c>
      <c r="H60" s="142">
        <v>684</v>
      </c>
      <c r="I60" s="95">
        <v>1.8266521000000001E-2</v>
      </c>
      <c r="J60" s="85">
        <v>-0.93378760000000005</v>
      </c>
      <c r="K60" s="120">
        <v>1.2450496</v>
      </c>
      <c r="L60">
        <v>25.09973871</v>
      </c>
      <c r="M60">
        <f t="shared" si="0"/>
        <v>1.6715329455247736E-3</v>
      </c>
      <c r="N60">
        <v>90.438559499999997</v>
      </c>
      <c r="O60">
        <f t="shared" si="1"/>
        <v>6.0228129661694194E-3</v>
      </c>
      <c r="P60" s="114">
        <v>1.5057030000000001E-7</v>
      </c>
    </row>
    <row r="61" spans="1:18">
      <c r="A61" s="46" t="s">
        <v>2834</v>
      </c>
      <c r="B61" s="150">
        <v>1.084279E-7</v>
      </c>
      <c r="D61">
        <v>64293379</v>
      </c>
      <c r="E61">
        <v>64300618</v>
      </c>
      <c r="F61">
        <v>4957</v>
      </c>
      <c r="G61" s="15">
        <v>-1.0088976000000001</v>
      </c>
      <c r="H61" s="142">
        <v>172</v>
      </c>
      <c r="I61" s="95">
        <v>4.2067524000000002E-2</v>
      </c>
      <c r="J61" s="85">
        <v>0.79591173000000004</v>
      </c>
      <c r="K61" s="120">
        <v>2.8680897999999999</v>
      </c>
      <c r="L61">
        <v>14.51772398</v>
      </c>
      <c r="M61">
        <f t="shared" si="0"/>
        <v>2.9287318902562033E-3</v>
      </c>
      <c r="N61">
        <v>37.620546900000001</v>
      </c>
      <c r="O61">
        <f t="shared" si="1"/>
        <v>7.5893780310671783E-3</v>
      </c>
      <c r="P61" s="114">
        <v>1.8973450000000001E-7</v>
      </c>
    </row>
    <row r="62" spans="1:18">
      <c r="A62" s="46" t="s">
        <v>2828</v>
      </c>
      <c r="B62" s="83"/>
      <c r="D62">
        <v>66362919</v>
      </c>
      <c r="E62">
        <v>66374773</v>
      </c>
      <c r="F62">
        <v>8414</v>
      </c>
      <c r="G62" s="15">
        <v>-2.5200828</v>
      </c>
      <c r="H62" s="142">
        <v>154</v>
      </c>
      <c r="I62" s="95">
        <v>6.9895620000000004E-3</v>
      </c>
      <c r="J62" s="85">
        <v>-3.3084014800000001</v>
      </c>
      <c r="K62" s="120">
        <v>-3.1573945999999999</v>
      </c>
      <c r="L62">
        <v>2.16089807</v>
      </c>
      <c r="M62">
        <f t="shared" si="0"/>
        <v>2.5682173401473735E-4</v>
      </c>
      <c r="N62">
        <v>20.3158979</v>
      </c>
      <c r="O62">
        <f t="shared" si="1"/>
        <v>2.4145350487283098E-3</v>
      </c>
      <c r="P62" s="114">
        <v>6.0363379999999998E-8</v>
      </c>
    </row>
    <row r="63" spans="1:18">
      <c r="B63" s="83"/>
      <c r="D63">
        <v>74437156</v>
      </c>
      <c r="E63">
        <v>74447091</v>
      </c>
      <c r="F63">
        <v>2423</v>
      </c>
      <c r="G63" s="15">
        <v>-2.1465706999999998</v>
      </c>
      <c r="H63" s="142">
        <v>16</v>
      </c>
      <c r="I63" s="95">
        <v>1.7286059999999999E-3</v>
      </c>
      <c r="J63" s="85">
        <v>2.8830310000000001E-2</v>
      </c>
      <c r="K63" s="85">
        <v>1.4949994</v>
      </c>
      <c r="L63">
        <v>5.5315389999999999E-2</v>
      </c>
      <c r="M63">
        <f t="shared" si="0"/>
        <v>2.2829298390425092E-5</v>
      </c>
      <c r="N63">
        <v>2.0971218999999999</v>
      </c>
      <c r="O63">
        <f t="shared" si="1"/>
        <v>8.6550635575732555E-4</v>
      </c>
      <c r="P63" s="114">
        <v>2.1637659999999999E-8</v>
      </c>
    </row>
    <row r="64" spans="1:18">
      <c r="A64" s="83"/>
      <c r="B64" s="83"/>
      <c r="D64">
        <v>102908736</v>
      </c>
      <c r="E64">
        <v>102923212</v>
      </c>
      <c r="F64">
        <v>2355</v>
      </c>
      <c r="G64">
        <v>-2.2851531</v>
      </c>
      <c r="H64">
        <v>58</v>
      </c>
      <c r="I64" s="85">
        <v>9.3003440000000003E-3</v>
      </c>
      <c r="J64">
        <v>-1.8708731199999999</v>
      </c>
      <c r="K64">
        <v>-0.81723190000000001</v>
      </c>
      <c r="L64">
        <v>1.0801240299999999</v>
      </c>
      <c r="M64">
        <f t="shared" si="0"/>
        <v>4.5865139278131628E-4</v>
      </c>
      <c r="N64">
        <v>7.6020668000000002</v>
      </c>
      <c r="O64">
        <f t="shared" si="1"/>
        <v>3.2280538428874736E-3</v>
      </c>
      <c r="P64" s="114">
        <v>8.0701350000000002E-8</v>
      </c>
    </row>
    <row r="65" spans="1:18">
      <c r="A65" s="83"/>
      <c r="B65" s="83"/>
      <c r="D65">
        <v>117852321</v>
      </c>
      <c r="E65">
        <v>117869066</v>
      </c>
      <c r="F65">
        <v>2402</v>
      </c>
      <c r="G65">
        <v>-1.7251320999999999</v>
      </c>
      <c r="H65">
        <v>68</v>
      </c>
      <c r="I65" s="85">
        <v>2.3517069000000002E-2</v>
      </c>
      <c r="J65">
        <v>-1.9934171199999999</v>
      </c>
      <c r="K65">
        <v>-1.5694897000000001</v>
      </c>
      <c r="L65">
        <v>3.2150526500000001</v>
      </c>
      <c r="M65">
        <f t="shared" si="0"/>
        <v>1.3384898626144879E-3</v>
      </c>
      <c r="N65">
        <v>8.9127679999999998</v>
      </c>
      <c r="O65">
        <f t="shared" si="1"/>
        <v>3.7105611990008325E-3</v>
      </c>
      <c r="P65" s="114">
        <v>9.2764029999999999E-8</v>
      </c>
    </row>
    <row r="66" spans="1:18">
      <c r="A66" s="83"/>
      <c r="B66" s="83"/>
      <c r="D66">
        <v>148943506</v>
      </c>
      <c r="E66">
        <v>148956111</v>
      </c>
      <c r="F66">
        <v>3411</v>
      </c>
      <c r="G66">
        <v>-2.3398775000000001</v>
      </c>
      <c r="H66">
        <v>113</v>
      </c>
      <c r="I66" s="85">
        <v>1.040366E-2</v>
      </c>
      <c r="J66">
        <v>-1.7714555599999999</v>
      </c>
      <c r="K66">
        <v>-0.48300169999999998</v>
      </c>
      <c r="L66">
        <v>2.3668014799999999</v>
      </c>
      <c r="M66">
        <f t="shared" si="0"/>
        <v>6.9387319847552032E-4</v>
      </c>
      <c r="N66">
        <v>14.8109232</v>
      </c>
      <c r="O66">
        <f t="shared" si="1"/>
        <v>4.3421058927000881E-3</v>
      </c>
      <c r="P66" s="114">
        <v>1.085526E-7</v>
      </c>
    </row>
    <row r="67" spans="1:18" s="127" customFormat="1" ht="14.25" customHeight="1">
      <c r="A67" s="127" t="s">
        <v>2895</v>
      </c>
      <c r="D67" s="133" t="s">
        <v>2817</v>
      </c>
      <c r="E67" s="133"/>
      <c r="F67" s="132"/>
      <c r="H67" s="132"/>
      <c r="I67" s="134"/>
      <c r="P67" s="132"/>
      <c r="Q67" s="132"/>
      <c r="R67" s="136"/>
    </row>
    <row r="68" spans="1:18" ht="16" customHeight="1">
      <c r="A68" s="15" t="s">
        <v>2818</v>
      </c>
      <c r="B68" s="83">
        <v>-2.013487</v>
      </c>
      <c r="D68" s="93" t="s">
        <v>2819</v>
      </c>
      <c r="E68" s="93"/>
      <c r="F68" t="s">
        <v>2307</v>
      </c>
      <c r="G68" s="15" t="s">
        <v>2818</v>
      </c>
      <c r="H68" s="15" t="s">
        <v>2829</v>
      </c>
      <c r="I68" s="83" t="s">
        <v>2822</v>
      </c>
      <c r="J68" s="15" t="s">
        <v>2830</v>
      </c>
      <c r="K68" s="15" t="s">
        <v>2831</v>
      </c>
      <c r="L68" s="83" t="s">
        <v>2832</v>
      </c>
      <c r="N68" s="83" t="s">
        <v>2833</v>
      </c>
      <c r="P68" s="46" t="s">
        <v>2834</v>
      </c>
      <c r="Q68" s="46" t="s">
        <v>2828</v>
      </c>
    </row>
    <row r="69" spans="1:18" ht="16" customHeight="1">
      <c r="A69" s="15" t="s">
        <v>2829</v>
      </c>
      <c r="B69" s="83">
        <v>1351</v>
      </c>
      <c r="D69">
        <v>6198867</v>
      </c>
      <c r="E69">
        <v>6207568</v>
      </c>
      <c r="F69">
        <v>212</v>
      </c>
      <c r="G69">
        <v>-0.51582689999999998</v>
      </c>
      <c r="H69">
        <v>3</v>
      </c>
      <c r="I69">
        <v>4.73499E-2</v>
      </c>
      <c r="J69">
        <v>-2.2683736300000001</v>
      </c>
      <c r="K69">
        <v>-2.5818039000000002</v>
      </c>
      <c r="L69">
        <v>0.26738970000000001</v>
      </c>
      <c r="M69">
        <f t="shared" si="0"/>
        <v>1.2612721698113207E-3</v>
      </c>
      <c r="N69">
        <v>0.42664370000000001</v>
      </c>
      <c r="O69">
        <f t="shared" si="1"/>
        <v>2.012470283018868E-3</v>
      </c>
      <c r="P69" s="114">
        <v>5.0311759999999997E-8</v>
      </c>
    </row>
    <row r="70" spans="1:18" ht="19" customHeight="1">
      <c r="A70" s="83" t="s">
        <v>2822</v>
      </c>
      <c r="B70" s="83">
        <v>2.3226110000000001E-2</v>
      </c>
      <c r="D70">
        <v>6617659</v>
      </c>
      <c r="E70">
        <v>6633659</v>
      </c>
      <c r="F70">
        <v>643</v>
      </c>
      <c r="G70" s="15">
        <v>-0.2258532</v>
      </c>
      <c r="H70" s="142">
        <v>12</v>
      </c>
      <c r="I70" s="95">
        <v>6.3599501000000003E-2</v>
      </c>
      <c r="J70" s="85">
        <v>-0.28014673000000001</v>
      </c>
      <c r="K70" s="120">
        <v>-0.2332359</v>
      </c>
      <c r="L70">
        <v>1.5285644</v>
      </c>
      <c r="M70">
        <f t="shared" si="0"/>
        <v>2.377238569206843E-3</v>
      </c>
      <c r="N70">
        <v>1.706575</v>
      </c>
      <c r="O70">
        <f t="shared" si="1"/>
        <v>2.6540824261275272E-3</v>
      </c>
      <c r="P70" s="114">
        <v>6.6352060000000003E-8</v>
      </c>
    </row>
    <row r="71" spans="1:18">
      <c r="A71" s="15" t="s">
        <v>2830</v>
      </c>
      <c r="B71" s="83">
        <v>-1.349008</v>
      </c>
      <c r="D71">
        <v>27493034</v>
      </c>
      <c r="E71">
        <v>27502607</v>
      </c>
      <c r="F71">
        <v>7684</v>
      </c>
      <c r="G71" s="15">
        <v>-1.9828345000000001</v>
      </c>
      <c r="H71" s="142">
        <v>159</v>
      </c>
      <c r="I71" s="95">
        <v>2.2541998000000001E-2</v>
      </c>
      <c r="J71" s="85">
        <v>-1.47370074</v>
      </c>
      <c r="K71" s="120">
        <v>-0.36839569999999999</v>
      </c>
      <c r="L71">
        <v>7.2329124</v>
      </c>
      <c r="M71">
        <f t="shared" si="0"/>
        <v>9.4129521082769393E-4</v>
      </c>
      <c r="N71">
        <v>22.612118200000001</v>
      </c>
      <c r="O71">
        <f t="shared" si="1"/>
        <v>2.942753539823009E-3</v>
      </c>
      <c r="P71" s="114">
        <v>7.3568840000000004E-8</v>
      </c>
    </row>
    <row r="72" spans="1:18">
      <c r="A72" s="15" t="s">
        <v>2831</v>
      </c>
      <c r="B72" s="83">
        <v>7.4666940000000001E-2</v>
      </c>
      <c r="D72">
        <v>35732666</v>
      </c>
      <c r="E72">
        <v>35739378</v>
      </c>
      <c r="F72">
        <v>355</v>
      </c>
      <c r="G72" s="15">
        <v>-0.69699270000000002</v>
      </c>
      <c r="H72" s="142">
        <v>11</v>
      </c>
      <c r="I72" s="95">
        <v>4.7705040999999997E-2</v>
      </c>
      <c r="J72" s="85">
        <v>-0.59560071000000003</v>
      </c>
      <c r="K72" s="120">
        <v>-0.36291699999999999</v>
      </c>
      <c r="L72">
        <v>1.0498092999999999</v>
      </c>
      <c r="M72">
        <f t="shared" si="0"/>
        <v>2.9572092957746475E-3</v>
      </c>
      <c r="N72">
        <v>1.5643604</v>
      </c>
      <c r="O72">
        <f t="shared" si="1"/>
        <v>4.4066490140845073E-3</v>
      </c>
      <c r="P72" s="114">
        <v>1.1016620000000001E-7</v>
      </c>
    </row>
    <row r="73" spans="1:18">
      <c r="A73" s="83" t="s">
        <v>2832</v>
      </c>
      <c r="B73" s="83">
        <v>63.405070000000002</v>
      </c>
      <c r="C73">
        <f>B73/B3</f>
        <v>1.2370514096185737E-3</v>
      </c>
      <c r="D73">
        <v>56870712</v>
      </c>
      <c r="E73">
        <v>56905707</v>
      </c>
      <c r="F73">
        <v>3383</v>
      </c>
      <c r="G73" s="15">
        <v>-1.5513029</v>
      </c>
      <c r="H73" s="142">
        <v>49</v>
      </c>
      <c r="I73" s="95">
        <v>3.0195366000000001E-2</v>
      </c>
      <c r="J73" s="85">
        <v>-2.91281123</v>
      </c>
      <c r="K73" s="120">
        <v>-3.1732288</v>
      </c>
      <c r="L73">
        <v>2.9949642000000001</v>
      </c>
      <c r="M73">
        <f t="shared" si="0"/>
        <v>8.8529831510493647E-4</v>
      </c>
      <c r="N73">
        <v>7.9644629</v>
      </c>
      <c r="O73">
        <f t="shared" si="1"/>
        <v>2.3542603901862253E-3</v>
      </c>
      <c r="P73" s="114">
        <v>5.8856509999999998E-8</v>
      </c>
    </row>
    <row r="74" spans="1:18">
      <c r="A74" s="83" t="s">
        <v>2833</v>
      </c>
      <c r="B74" s="83">
        <v>207.35570000000001</v>
      </c>
      <c r="C74">
        <f>B74/B3</f>
        <v>4.0455701882743146E-3</v>
      </c>
      <c r="D74">
        <v>63200389</v>
      </c>
      <c r="E74">
        <v>63215405</v>
      </c>
      <c r="F74">
        <v>15016</v>
      </c>
      <c r="G74" s="15">
        <v>-2.0733546999999999</v>
      </c>
      <c r="H74" s="142">
        <v>610</v>
      </c>
      <c r="I74" s="95">
        <v>2.1612381E-2</v>
      </c>
      <c r="J74" s="85">
        <v>-1.29593994</v>
      </c>
      <c r="K74" s="120">
        <v>0.23584649999999999</v>
      </c>
      <c r="L74">
        <v>26.598926800000001</v>
      </c>
      <c r="M74">
        <f t="shared" si="0"/>
        <v>1.7713723228556207E-3</v>
      </c>
      <c r="N74">
        <v>87.462285399999999</v>
      </c>
      <c r="O74">
        <f t="shared" si="1"/>
        <v>5.8246061134789558E-3</v>
      </c>
      <c r="P74" s="114">
        <v>1.4561520000000001E-7</v>
      </c>
    </row>
    <row r="75" spans="1:18">
      <c r="A75" s="46" t="s">
        <v>2834</v>
      </c>
      <c r="B75" s="150">
        <v>1.011392E-7</v>
      </c>
      <c r="D75">
        <v>64293379</v>
      </c>
      <c r="E75">
        <v>64300618</v>
      </c>
      <c r="F75">
        <v>4957</v>
      </c>
      <c r="G75" s="15">
        <v>-1.3293096</v>
      </c>
      <c r="H75" s="142">
        <v>166</v>
      </c>
      <c r="I75" s="95">
        <v>3.8527183999999999E-2</v>
      </c>
      <c r="J75" s="85">
        <v>0.70688914000000003</v>
      </c>
      <c r="K75" s="120">
        <v>2.9257453</v>
      </c>
      <c r="L75">
        <v>12.8622596</v>
      </c>
      <c r="M75">
        <f t="shared" si="0"/>
        <v>2.5947669154730685E-3</v>
      </c>
      <c r="N75">
        <v>36.981786</v>
      </c>
      <c r="O75">
        <f t="shared" si="1"/>
        <v>7.4605176518055278E-3</v>
      </c>
      <c r="P75" s="114">
        <v>1.8651290000000001E-7</v>
      </c>
    </row>
    <row r="76" spans="1:18">
      <c r="A76" s="46" t="s">
        <v>2828</v>
      </c>
      <c r="B76" s="83"/>
      <c r="D76">
        <v>66362919</v>
      </c>
      <c r="E76">
        <v>66374773</v>
      </c>
      <c r="F76">
        <v>8414</v>
      </c>
      <c r="G76" s="15">
        <v>-2.2953082</v>
      </c>
      <c r="H76" s="142">
        <v>122</v>
      </c>
      <c r="I76" s="95">
        <v>1.4399418000000001E-2</v>
      </c>
      <c r="J76" s="85">
        <v>-2.7761855400000002</v>
      </c>
      <c r="K76" s="120">
        <v>-2.3820100000000002</v>
      </c>
      <c r="L76">
        <v>3.5554697000000002</v>
      </c>
      <c r="M76">
        <f t="shared" si="0"/>
        <v>4.2256592583788923E-4</v>
      </c>
      <c r="N76">
        <v>17.492457099999999</v>
      </c>
      <c r="O76">
        <f t="shared" si="1"/>
        <v>2.0789704183503685E-3</v>
      </c>
      <c r="P76" s="114">
        <v>5.1974260000000003E-8</v>
      </c>
    </row>
    <row r="77" spans="1:18">
      <c r="D77">
        <v>74437156</v>
      </c>
      <c r="E77">
        <v>74447091</v>
      </c>
      <c r="F77">
        <v>2423</v>
      </c>
      <c r="G77" s="15">
        <v>-2.2078072</v>
      </c>
      <c r="H77" s="142">
        <v>16</v>
      </c>
      <c r="I77" s="95">
        <v>3.1397019999999999E-3</v>
      </c>
      <c r="J77" s="85">
        <v>4.9794730000000002E-2</v>
      </c>
      <c r="K77" s="85">
        <v>1.5454087999999999</v>
      </c>
      <c r="L77">
        <v>0.1004705</v>
      </c>
      <c r="M77">
        <f t="shared" si="0"/>
        <v>4.1465332232769294E-5</v>
      </c>
      <c r="N77">
        <v>2.2754333</v>
      </c>
      <c r="O77">
        <f t="shared" si="1"/>
        <v>9.3909752373091211E-4</v>
      </c>
      <c r="P77" s="114">
        <v>2.347744E-8</v>
      </c>
    </row>
    <row r="78" spans="1:18">
      <c r="A78" s="83"/>
      <c r="B78" s="83"/>
      <c r="D78">
        <v>102908736</v>
      </c>
      <c r="E78">
        <v>102923212</v>
      </c>
      <c r="F78">
        <v>2355</v>
      </c>
      <c r="G78">
        <v>-2.5356793999999998</v>
      </c>
      <c r="H78">
        <v>43</v>
      </c>
      <c r="I78" s="85">
        <v>4.5471499999999998E-3</v>
      </c>
      <c r="J78">
        <v>-2.1451881500000001</v>
      </c>
      <c r="K78">
        <v>-1.1004866</v>
      </c>
      <c r="L78">
        <v>0.33994449999999998</v>
      </c>
      <c r="M78">
        <f t="shared" si="0"/>
        <v>1.4435010615711252E-4</v>
      </c>
      <c r="N78">
        <v>6.1152268999999997</v>
      </c>
      <c r="O78">
        <f t="shared" si="1"/>
        <v>2.5966993205944798E-3</v>
      </c>
      <c r="P78" s="114">
        <v>6.4917480000000006E-8</v>
      </c>
    </row>
    <row r="79" spans="1:18">
      <c r="A79" s="83"/>
      <c r="B79" s="83"/>
      <c r="D79">
        <v>117852321</v>
      </c>
      <c r="E79">
        <v>117869066</v>
      </c>
      <c r="F79">
        <v>2402</v>
      </c>
      <c r="G79">
        <v>-1.4585239999999999</v>
      </c>
      <c r="H79">
        <v>56</v>
      </c>
      <c r="I79" s="85">
        <v>3.3342273999999998E-2</v>
      </c>
      <c r="J79">
        <v>-5.172061E-2</v>
      </c>
      <c r="K79">
        <v>1.2790870000000001</v>
      </c>
      <c r="L79">
        <v>3.7435646</v>
      </c>
      <c r="M79">
        <f t="shared" si="0"/>
        <v>1.5585198168193172E-3</v>
      </c>
      <c r="N79">
        <v>7.9640164999999996</v>
      </c>
      <c r="O79">
        <f t="shared" si="1"/>
        <v>3.3155772273105746E-3</v>
      </c>
      <c r="P79" s="114">
        <v>8.2889429999999993E-8</v>
      </c>
    </row>
    <row r="80" spans="1:18">
      <c r="A80" s="83"/>
      <c r="B80" s="83"/>
      <c r="D80">
        <v>148943506</v>
      </c>
      <c r="E80">
        <v>148956111</v>
      </c>
      <c r="F80">
        <v>3411</v>
      </c>
      <c r="G80">
        <v>-2.2589530999999998</v>
      </c>
      <c r="H80">
        <v>104</v>
      </c>
      <c r="I80" s="85">
        <v>1.4917524999999999E-2</v>
      </c>
      <c r="J80">
        <v>-1.1908497300000001</v>
      </c>
      <c r="K80">
        <v>0.37885580000000002</v>
      </c>
      <c r="L80">
        <v>3.1307928</v>
      </c>
      <c r="M80">
        <f t="shared" si="0"/>
        <v>9.17851890941073E-4</v>
      </c>
      <c r="N80">
        <v>14.790316300000001</v>
      </c>
      <c r="O80">
        <f t="shared" si="1"/>
        <v>4.3360645851656405E-3</v>
      </c>
      <c r="P80" s="114">
        <v>1.084016E-7</v>
      </c>
    </row>
    <row r="81" spans="1:18" s="127" customFormat="1" ht="14.25" customHeight="1">
      <c r="A81" s="127" t="s">
        <v>2896</v>
      </c>
      <c r="D81" s="133" t="s">
        <v>2817</v>
      </c>
      <c r="E81" s="133"/>
      <c r="F81" s="132"/>
      <c r="H81" s="132"/>
      <c r="I81" s="134"/>
      <c r="P81" s="132"/>
      <c r="Q81" s="132"/>
      <c r="R81" s="136"/>
    </row>
    <row r="82" spans="1:18" ht="16" customHeight="1">
      <c r="A82" s="15" t="s">
        <v>2818</v>
      </c>
      <c r="B82" s="83">
        <v>-1.926256</v>
      </c>
      <c r="D82" s="93" t="s">
        <v>2819</v>
      </c>
      <c r="E82" s="93"/>
      <c r="F82" t="s">
        <v>2307</v>
      </c>
      <c r="G82" s="15" t="s">
        <v>2818</v>
      </c>
      <c r="H82" s="15" t="s">
        <v>2829</v>
      </c>
      <c r="I82" s="83" t="s">
        <v>2822</v>
      </c>
      <c r="J82" s="15" t="s">
        <v>2830</v>
      </c>
      <c r="K82" s="15" t="s">
        <v>2831</v>
      </c>
      <c r="L82" s="83" t="s">
        <v>2832</v>
      </c>
      <c r="N82" s="83" t="s">
        <v>2833</v>
      </c>
      <c r="P82" s="46" t="s">
        <v>2834</v>
      </c>
      <c r="Q82" s="46" t="s">
        <v>2828</v>
      </c>
    </row>
    <row r="83" spans="1:18" ht="16" customHeight="1">
      <c r="A83" s="15" t="s">
        <v>2829</v>
      </c>
      <c r="B83">
        <v>1387</v>
      </c>
      <c r="D83">
        <v>6198867</v>
      </c>
      <c r="E83">
        <v>6207568</v>
      </c>
      <c r="F83">
        <v>212</v>
      </c>
      <c r="G83">
        <v>-1.3058993000000001</v>
      </c>
      <c r="H83">
        <v>4</v>
      </c>
      <c r="I83">
        <v>1.3154058E-2</v>
      </c>
      <c r="J83">
        <v>-2.2420632999999999</v>
      </c>
      <c r="K83">
        <v>-2.1373028000000001</v>
      </c>
      <c r="L83">
        <v>6.0120819999999998E-2</v>
      </c>
      <c r="M83">
        <f t="shared" si="0"/>
        <v>2.8358877358490564E-4</v>
      </c>
      <c r="N83">
        <v>0.53387130000000005</v>
      </c>
      <c r="O83">
        <f t="shared" si="1"/>
        <v>2.5182608490566041E-3</v>
      </c>
      <c r="P83" s="114">
        <v>6.2956520000000005E-8</v>
      </c>
    </row>
    <row r="84" spans="1:18" ht="19" customHeight="1">
      <c r="A84" s="83" t="s">
        <v>2822</v>
      </c>
      <c r="B84" s="83">
        <v>2.2821640000000001E-2</v>
      </c>
      <c r="D84">
        <v>6617659</v>
      </c>
      <c r="E84">
        <v>6633659</v>
      </c>
      <c r="F84">
        <v>643</v>
      </c>
      <c r="G84" s="15">
        <v>-0.36330990000000002</v>
      </c>
      <c r="H84" s="142">
        <v>11</v>
      </c>
      <c r="I84" s="95">
        <v>5.4831637000000003E-2</v>
      </c>
      <c r="J84" s="85">
        <v>0.78401679999999996</v>
      </c>
      <c r="K84" s="120">
        <v>1.2659342</v>
      </c>
      <c r="L84">
        <v>1.20629601</v>
      </c>
      <c r="M84">
        <f t="shared" si="0"/>
        <v>1.8760435614307931E-3</v>
      </c>
      <c r="N84">
        <v>1.468146</v>
      </c>
      <c r="O84">
        <f t="shared" si="1"/>
        <v>2.2832752721617419E-3</v>
      </c>
      <c r="P84" s="114">
        <v>5.7081880000000003E-8</v>
      </c>
    </row>
    <row r="85" spans="1:18">
      <c r="A85" s="15" t="s">
        <v>2830</v>
      </c>
      <c r="B85" s="83">
        <v>-1.5839840000000001</v>
      </c>
      <c r="D85">
        <v>27493034</v>
      </c>
      <c r="E85">
        <v>27502607</v>
      </c>
      <c r="F85">
        <v>7684</v>
      </c>
      <c r="G85" s="15">
        <v>-1.9555990999999999</v>
      </c>
      <c r="H85" s="142">
        <v>166</v>
      </c>
      <c r="I85" s="95">
        <v>2.0796485999999999E-2</v>
      </c>
      <c r="J85" s="85">
        <v>-1.6168498</v>
      </c>
      <c r="K85" s="120">
        <v>-0.62927219999999995</v>
      </c>
      <c r="L85">
        <v>6.9470117900000004</v>
      </c>
      <c r="M85">
        <f t="shared" si="0"/>
        <v>9.0408794768349822E-4</v>
      </c>
      <c r="N85">
        <v>22.155657399999999</v>
      </c>
      <c r="O85">
        <f t="shared" si="1"/>
        <v>2.8833494794377927E-3</v>
      </c>
      <c r="P85" s="114">
        <v>7.2083739999999995E-8</v>
      </c>
    </row>
    <row r="86" spans="1:18">
      <c r="A86" s="15" t="s">
        <v>2831</v>
      </c>
      <c r="B86" s="83">
        <v>-0.52451550000000002</v>
      </c>
      <c r="D86">
        <v>35732666</v>
      </c>
      <c r="E86">
        <v>35739378</v>
      </c>
      <c r="F86">
        <v>355</v>
      </c>
      <c r="G86" s="15">
        <v>-1.2815802999999999</v>
      </c>
      <c r="H86" s="142">
        <v>15</v>
      </c>
      <c r="I86" s="95">
        <v>2.7867810999999999E-2</v>
      </c>
      <c r="J86" s="85">
        <v>-2.7739658</v>
      </c>
      <c r="K86" s="120">
        <v>-2.9206745999999999</v>
      </c>
      <c r="L86">
        <v>0.83366238000000004</v>
      </c>
      <c r="M86">
        <f t="shared" si="0"/>
        <v>2.3483447323943661E-3</v>
      </c>
      <c r="N86">
        <v>2.0020172000000001</v>
      </c>
      <c r="O86">
        <f t="shared" si="1"/>
        <v>5.6394850704225355E-3</v>
      </c>
      <c r="P86" s="114">
        <v>1.4098710000000001E-7</v>
      </c>
    </row>
    <row r="87" spans="1:18">
      <c r="A87" s="83" t="s">
        <v>2832</v>
      </c>
      <c r="B87" s="83">
        <v>63.761209999999998</v>
      </c>
      <c r="C87">
        <f>B87/B3</f>
        <v>1.2439998048970832E-3</v>
      </c>
      <c r="D87">
        <v>56870712</v>
      </c>
      <c r="E87">
        <v>56905707</v>
      </c>
      <c r="F87">
        <v>3383</v>
      </c>
      <c r="G87" s="15">
        <v>-1.1677774000000001</v>
      </c>
      <c r="H87" s="142">
        <v>53</v>
      </c>
      <c r="I87" s="95">
        <v>3.7160246000000001E-2</v>
      </c>
      <c r="J87" s="85">
        <v>-3.9979648999999999</v>
      </c>
      <c r="K87" s="120">
        <v>-5.2918506000000001</v>
      </c>
      <c r="L87">
        <v>3.9722731499999999</v>
      </c>
      <c r="M87">
        <f t="shared" si="0"/>
        <v>1.1741865651788354E-3</v>
      </c>
      <c r="N87">
        <v>7.8748136000000004</v>
      </c>
      <c r="O87">
        <f t="shared" si="1"/>
        <v>2.3277604493053502E-3</v>
      </c>
      <c r="P87" s="114">
        <v>5.8194010000000001E-8</v>
      </c>
    </row>
    <row r="88" spans="1:18">
      <c r="A88" s="83" t="s">
        <v>2833</v>
      </c>
      <c r="B88" s="83">
        <v>200.7397</v>
      </c>
      <c r="C88">
        <f>B88/B3</f>
        <v>3.9164900985269729E-3</v>
      </c>
      <c r="D88">
        <v>63200389</v>
      </c>
      <c r="E88">
        <v>63215405</v>
      </c>
      <c r="F88">
        <v>15016</v>
      </c>
      <c r="G88" s="15">
        <v>-1.9164534</v>
      </c>
      <c r="H88" s="142">
        <v>612</v>
      </c>
      <c r="I88" s="95">
        <v>2.2854705999999999E-2</v>
      </c>
      <c r="J88" s="85">
        <v>-1.1447886</v>
      </c>
      <c r="K88" s="120">
        <v>0.4311951</v>
      </c>
      <c r="L88">
        <v>28.116059509999999</v>
      </c>
      <c r="M88">
        <f t="shared" si="0"/>
        <v>1.8724067334842834E-3</v>
      </c>
      <c r="N88">
        <v>82.349819199999999</v>
      </c>
      <c r="O88">
        <f t="shared" si="1"/>
        <v>5.4841381992541292E-3</v>
      </c>
      <c r="P88" s="114">
        <v>1.3710349999999999E-7</v>
      </c>
    </row>
    <row r="89" spans="1:18">
      <c r="A89" s="46" t="s">
        <v>2834</v>
      </c>
      <c r="B89" s="150">
        <v>9.7912269999999997E-8</v>
      </c>
      <c r="D89">
        <v>64293379</v>
      </c>
      <c r="E89">
        <v>64300618</v>
      </c>
      <c r="F89">
        <v>4957</v>
      </c>
      <c r="G89" s="15">
        <v>-1.2257838000000001</v>
      </c>
      <c r="H89" s="142">
        <v>164</v>
      </c>
      <c r="I89" s="95">
        <v>3.7848671E-2</v>
      </c>
      <c r="J89" s="85">
        <v>0.89800290000000005</v>
      </c>
      <c r="K89" s="120">
        <v>3.2849301</v>
      </c>
      <c r="L89">
        <v>12.46891523</v>
      </c>
      <c r="M89">
        <f t="shared" si="0"/>
        <v>2.5154156203348798E-3</v>
      </c>
      <c r="N89">
        <v>36.0400633</v>
      </c>
      <c r="O89">
        <f t="shared" si="1"/>
        <v>7.2705392979624771E-3</v>
      </c>
      <c r="P89" s="114">
        <v>1.817635E-7</v>
      </c>
    </row>
    <row r="90" spans="1:18">
      <c r="A90" s="46" t="s">
        <v>2828</v>
      </c>
      <c r="B90" s="83"/>
      <c r="D90">
        <v>66362919</v>
      </c>
      <c r="E90">
        <v>66374773</v>
      </c>
      <c r="F90">
        <v>8414</v>
      </c>
      <c r="G90" s="15">
        <v>-2.2110612000000001</v>
      </c>
      <c r="H90" s="142">
        <v>133</v>
      </c>
      <c r="I90" s="95">
        <v>1.4393316999999999E-2</v>
      </c>
      <c r="J90" s="85">
        <v>-3.0110687</v>
      </c>
      <c r="K90" s="120">
        <v>-2.9347067999999998</v>
      </c>
      <c r="L90">
        <v>3.85873686</v>
      </c>
      <c r="M90">
        <f t="shared" si="0"/>
        <v>4.5860908723555977E-4</v>
      </c>
      <c r="N90">
        <v>17.751219500000001</v>
      </c>
      <c r="O90">
        <f t="shared" si="1"/>
        <v>2.1097242096505824E-3</v>
      </c>
      <c r="P90" s="114">
        <v>5.274311E-8</v>
      </c>
    </row>
    <row r="91" spans="1:18">
      <c r="B91" s="83"/>
      <c r="D91">
        <v>74437156</v>
      </c>
      <c r="E91">
        <v>74447091</v>
      </c>
      <c r="F91">
        <v>2423</v>
      </c>
      <c r="G91" s="15">
        <v>-2.1611473999999999</v>
      </c>
      <c r="H91" s="142">
        <v>16</v>
      </c>
      <c r="I91" s="95">
        <v>1.982157E-3</v>
      </c>
      <c r="J91" s="85">
        <v>3.2693399999999997E-2</v>
      </c>
      <c r="K91" s="85">
        <v>1.5065280999999999</v>
      </c>
      <c r="L91">
        <v>6.3429009999999994E-2</v>
      </c>
      <c r="M91">
        <f t="shared" si="0"/>
        <v>2.6177882789929838E-5</v>
      </c>
      <c r="N91">
        <v>2.1354850000000001</v>
      </c>
      <c r="O91">
        <f t="shared" si="1"/>
        <v>8.8133924886504335E-4</v>
      </c>
      <c r="P91" s="114">
        <v>2.203348E-8</v>
      </c>
    </row>
    <row r="92" spans="1:18">
      <c r="A92" s="83"/>
      <c r="B92" s="83"/>
      <c r="D92">
        <v>102908736</v>
      </c>
      <c r="E92">
        <v>102923212</v>
      </c>
      <c r="F92">
        <v>2355</v>
      </c>
      <c r="G92">
        <v>-2.5296620000000001</v>
      </c>
      <c r="H92">
        <v>49</v>
      </c>
      <c r="I92" s="85">
        <v>4.0577030000000002E-3</v>
      </c>
      <c r="J92">
        <v>-3.2329943000000001</v>
      </c>
      <c r="K92">
        <v>-2.7757111000000001</v>
      </c>
      <c r="L92">
        <v>0.28009292000000002</v>
      </c>
      <c r="M92">
        <f t="shared" si="0"/>
        <v>1.1893542250530787E-4</v>
      </c>
      <c r="N92">
        <v>6.5399229999999999</v>
      </c>
      <c r="O92">
        <f t="shared" si="1"/>
        <v>2.7770373673036094E-3</v>
      </c>
      <c r="P92" s="114">
        <v>6.942593E-8</v>
      </c>
    </row>
    <row r="93" spans="1:18">
      <c r="A93" s="83"/>
      <c r="B93" s="83"/>
      <c r="D93">
        <v>117852321</v>
      </c>
      <c r="E93">
        <v>117869066</v>
      </c>
      <c r="F93">
        <v>2402</v>
      </c>
      <c r="G93">
        <v>-1.6505163</v>
      </c>
      <c r="H93">
        <v>63</v>
      </c>
      <c r="I93" s="85">
        <v>2.5840807E-2</v>
      </c>
      <c r="J93">
        <v>-1.8826244999999999</v>
      </c>
      <c r="K93">
        <v>-1.4614431000000001</v>
      </c>
      <c r="L93">
        <v>3.2739060699999998</v>
      </c>
      <c r="M93">
        <f t="shared" si="0"/>
        <v>1.3629917027477101E-3</v>
      </c>
      <c r="N93">
        <v>8.4084724000000008</v>
      </c>
      <c r="O93">
        <f t="shared" si="1"/>
        <v>3.5006129891756873E-3</v>
      </c>
      <c r="P93" s="114">
        <v>8.7515319999999996E-8</v>
      </c>
    </row>
    <row r="94" spans="1:18">
      <c r="A94" s="83"/>
      <c r="B94" s="83"/>
      <c r="D94">
        <v>148943506</v>
      </c>
      <c r="E94">
        <v>148956111</v>
      </c>
      <c r="F94">
        <v>3411</v>
      </c>
      <c r="G94">
        <v>-2.2340958</v>
      </c>
      <c r="H94">
        <v>101</v>
      </c>
      <c r="I94" s="85">
        <v>1.3212608000000001E-2</v>
      </c>
      <c r="J94">
        <v>-1.3529697000000001</v>
      </c>
      <c r="K94">
        <v>0.1120681</v>
      </c>
      <c r="L94">
        <v>2.6807033300000001</v>
      </c>
      <c r="M94">
        <f t="shared" si="0"/>
        <v>7.8589953972442103E-4</v>
      </c>
      <c r="N94">
        <v>13.4802494</v>
      </c>
      <c r="O94">
        <f t="shared" si="1"/>
        <v>3.9519933743770155E-3</v>
      </c>
      <c r="P94" s="114">
        <v>9.8799830000000003E-8</v>
      </c>
    </row>
    <row r="95" spans="1:18" s="127" customFormat="1" ht="14.25" customHeight="1">
      <c r="A95" s="127" t="s">
        <v>2906</v>
      </c>
      <c r="D95" s="133" t="s">
        <v>2817</v>
      </c>
      <c r="E95" s="133"/>
      <c r="F95" s="132"/>
      <c r="H95" s="132"/>
      <c r="I95" s="134"/>
      <c r="P95" s="132"/>
      <c r="Q95" s="132"/>
      <c r="R95" s="136"/>
    </row>
    <row r="96" spans="1:18" ht="16" customHeight="1">
      <c r="A96" s="15" t="s">
        <v>2818</v>
      </c>
      <c r="B96" s="83">
        <v>-1.9568589999999999</v>
      </c>
      <c r="D96" s="93" t="s">
        <v>2819</v>
      </c>
      <c r="E96" s="93"/>
      <c r="F96" t="s">
        <v>2307</v>
      </c>
      <c r="G96" s="15" t="s">
        <v>2818</v>
      </c>
      <c r="H96" s="15" t="s">
        <v>2829</v>
      </c>
      <c r="I96" s="83" t="s">
        <v>2822</v>
      </c>
      <c r="J96" s="15" t="s">
        <v>2830</v>
      </c>
      <c r="K96" s="15" t="s">
        <v>2831</v>
      </c>
      <c r="L96" s="83" t="s">
        <v>2832</v>
      </c>
      <c r="N96" s="83" t="s">
        <v>2833</v>
      </c>
      <c r="P96" s="46" t="s">
        <v>2834</v>
      </c>
      <c r="Q96" s="46" t="s">
        <v>2828</v>
      </c>
    </row>
    <row r="97" spans="1:18" ht="16" customHeight="1">
      <c r="A97" s="15" t="s">
        <v>2829</v>
      </c>
      <c r="B97" s="83">
        <v>1257</v>
      </c>
      <c r="D97">
        <v>6198867</v>
      </c>
      <c r="E97">
        <v>6207568</v>
      </c>
      <c r="F97">
        <v>212</v>
      </c>
      <c r="G97" t="s">
        <v>2874</v>
      </c>
      <c r="H97">
        <v>0</v>
      </c>
      <c r="I97" t="s">
        <v>2874</v>
      </c>
      <c r="J97" t="s">
        <v>2874</v>
      </c>
      <c r="K97" t="s">
        <v>2874</v>
      </c>
      <c r="L97">
        <v>0</v>
      </c>
      <c r="M97">
        <f t="shared" si="0"/>
        <v>0</v>
      </c>
      <c r="N97">
        <v>0</v>
      </c>
      <c r="O97">
        <f t="shared" si="1"/>
        <v>0</v>
      </c>
      <c r="P97" s="114">
        <v>0</v>
      </c>
    </row>
    <row r="98" spans="1:18" ht="19" customHeight="1">
      <c r="A98" s="83" t="s">
        <v>2822</v>
      </c>
      <c r="B98" s="83">
        <v>2.227109E-2</v>
      </c>
      <c r="D98">
        <v>6617659</v>
      </c>
      <c r="E98">
        <v>6633659</v>
      </c>
      <c r="F98">
        <v>643</v>
      </c>
      <c r="G98" s="15">
        <v>-0.73863409999999996</v>
      </c>
      <c r="H98" s="142">
        <v>16</v>
      </c>
      <c r="I98" s="95">
        <v>4.4760848999999998E-2</v>
      </c>
      <c r="J98" s="85">
        <v>-0.80519627999999999</v>
      </c>
      <c r="K98" s="120">
        <v>-0.60288021000000003</v>
      </c>
      <c r="L98">
        <v>1.4342019100000001</v>
      </c>
      <c r="M98">
        <f t="shared" si="0"/>
        <v>2.2304850855365474E-3</v>
      </c>
      <c r="N98">
        <v>2.1435490000000001</v>
      </c>
      <c r="O98">
        <f t="shared" si="1"/>
        <v>3.3336687402799382E-3</v>
      </c>
      <c r="P98" s="114">
        <v>8.3341700000000003E-8</v>
      </c>
    </row>
    <row r="99" spans="1:18">
      <c r="A99" s="15" t="s">
        <v>2830</v>
      </c>
      <c r="B99" s="83">
        <v>-1.2386410000000001</v>
      </c>
      <c r="D99">
        <v>27493034</v>
      </c>
      <c r="E99">
        <v>27502607</v>
      </c>
      <c r="F99">
        <v>7684</v>
      </c>
      <c r="G99" s="15">
        <v>-1.9312809</v>
      </c>
      <c r="H99" s="142">
        <v>144</v>
      </c>
      <c r="I99" s="95">
        <v>2.1305302000000002E-2</v>
      </c>
      <c r="J99" s="85">
        <v>-1.0400479600000001</v>
      </c>
      <c r="K99" s="120">
        <v>0.41443595999999999</v>
      </c>
      <c r="L99">
        <v>6.1650622300000002</v>
      </c>
      <c r="M99">
        <f t="shared" si="0"/>
        <v>8.0232460046850607E-4</v>
      </c>
      <c r="N99">
        <v>19.291937999999998</v>
      </c>
      <c r="O99">
        <f t="shared" si="1"/>
        <v>2.5106634565330555E-3</v>
      </c>
      <c r="P99" s="114">
        <v>6.2766590000000004E-8</v>
      </c>
    </row>
    <row r="100" spans="1:18">
      <c r="A100" s="15" t="s">
        <v>2831</v>
      </c>
      <c r="B100" s="83">
        <v>0.32842979999999999</v>
      </c>
      <c r="D100">
        <v>35732666</v>
      </c>
      <c r="E100">
        <v>35739378</v>
      </c>
      <c r="F100">
        <v>355</v>
      </c>
      <c r="G100" s="15">
        <v>-0.31039830000000002</v>
      </c>
      <c r="H100" s="142">
        <v>10</v>
      </c>
      <c r="I100" s="95">
        <v>5.6515966000000001E-2</v>
      </c>
      <c r="J100" s="85">
        <v>-0.59683956999999999</v>
      </c>
      <c r="K100" s="120">
        <v>-0.59757534000000001</v>
      </c>
      <c r="L100">
        <v>1.13079152</v>
      </c>
      <c r="M100">
        <f t="shared" si="0"/>
        <v>3.1853282253521127E-3</v>
      </c>
      <c r="N100">
        <v>1.339718</v>
      </c>
      <c r="O100">
        <f t="shared" si="1"/>
        <v>3.7738535211267604E-3</v>
      </c>
      <c r="P100" s="114">
        <v>9.4346329999999996E-8</v>
      </c>
    </row>
    <row r="101" spans="1:18">
      <c r="A101" s="83" t="s">
        <v>2832</v>
      </c>
      <c r="B101" s="83">
        <v>56.345889999999997</v>
      </c>
      <c r="C101">
        <f>B101/B3</f>
        <v>1.0993247488049946E-3</v>
      </c>
      <c r="D101">
        <v>56870712</v>
      </c>
      <c r="E101">
        <v>56905707</v>
      </c>
      <c r="F101">
        <v>3383</v>
      </c>
      <c r="G101" s="15">
        <v>-1.0664723</v>
      </c>
      <c r="H101" s="142">
        <v>39</v>
      </c>
      <c r="I101" s="95">
        <v>3.9067629E-2</v>
      </c>
      <c r="J101" s="85">
        <v>-3.6082111499999998</v>
      </c>
      <c r="K101" s="120">
        <v>-4.5839864199999996</v>
      </c>
      <c r="L101">
        <v>3.06802492</v>
      </c>
      <c r="M101">
        <f t="shared" si="0"/>
        <v>9.0689474430978427E-4</v>
      </c>
      <c r="N101">
        <v>5.626925</v>
      </c>
      <c r="O101">
        <f t="shared" si="1"/>
        <v>1.6632944132426841E-3</v>
      </c>
      <c r="P101" s="246">
        <v>4.1582359999999997E-8</v>
      </c>
    </row>
    <row r="102" spans="1:18">
      <c r="A102" s="83" t="s">
        <v>2833</v>
      </c>
      <c r="B102" s="83">
        <v>178.98920000000001</v>
      </c>
      <c r="C102">
        <f>B102/B3</f>
        <v>3.4921314993659157E-3</v>
      </c>
      <c r="D102">
        <v>63200389</v>
      </c>
      <c r="E102">
        <v>63215405</v>
      </c>
      <c r="F102">
        <v>15016</v>
      </c>
      <c r="G102" s="15">
        <v>-1.9666657000000001</v>
      </c>
      <c r="H102" s="142">
        <v>539</v>
      </c>
      <c r="I102" s="95">
        <v>2.1813127000000002E-2</v>
      </c>
      <c r="J102" s="85">
        <v>-1.0502465599999999</v>
      </c>
      <c r="K102" s="120">
        <v>0.69851788000000004</v>
      </c>
      <c r="L102">
        <v>23.616119189999999</v>
      </c>
      <c r="M102">
        <f t="shared" si="0"/>
        <v>1.5727303669419285E-3</v>
      </c>
      <c r="N102">
        <v>72.746829000000005</v>
      </c>
      <c r="O102">
        <f t="shared" si="1"/>
        <v>4.8446210042621205E-3</v>
      </c>
      <c r="P102" s="114">
        <v>1.211155E-7</v>
      </c>
    </row>
    <row r="103" spans="1:18">
      <c r="A103" s="46" t="s">
        <v>2834</v>
      </c>
      <c r="B103" s="150">
        <v>8.7303290000000004E-8</v>
      </c>
      <c r="D103">
        <v>64293379</v>
      </c>
      <c r="E103">
        <v>64300618</v>
      </c>
      <c r="F103">
        <v>4957</v>
      </c>
      <c r="G103" s="15">
        <v>-1.3356882000000001</v>
      </c>
      <c r="H103" s="142">
        <v>165</v>
      </c>
      <c r="I103" s="95">
        <v>3.5472380999999997E-2</v>
      </c>
      <c r="J103" s="85">
        <v>0.74430052000000002</v>
      </c>
      <c r="K103" s="120">
        <v>3.1249110899999999</v>
      </c>
      <c r="L103">
        <v>11.75606067</v>
      </c>
      <c r="M103">
        <f t="shared" si="0"/>
        <v>2.3716079624773049E-3</v>
      </c>
      <c r="N103">
        <v>31.753955999999999</v>
      </c>
      <c r="O103">
        <f t="shared" si="1"/>
        <v>6.4058817833366954E-3</v>
      </c>
      <c r="P103" s="114">
        <v>1.6014700000000001E-7</v>
      </c>
    </row>
    <row r="104" spans="1:18">
      <c r="A104" s="46" t="s">
        <v>2828</v>
      </c>
      <c r="B104" s="83"/>
      <c r="D104">
        <v>66362919</v>
      </c>
      <c r="E104">
        <v>66374773</v>
      </c>
      <c r="F104">
        <v>8414</v>
      </c>
      <c r="G104" s="15">
        <v>-2.3122604</v>
      </c>
      <c r="H104" s="142">
        <v>129</v>
      </c>
      <c r="I104" s="95">
        <v>1.2044187E-2</v>
      </c>
      <c r="J104" s="85">
        <v>-2.7349516700000001</v>
      </c>
      <c r="K104" s="120">
        <v>-2.2938750899999998</v>
      </c>
      <c r="L104">
        <v>3.1401075600000001</v>
      </c>
      <c r="M104">
        <f t="shared" si="0"/>
        <v>3.7320032802472074E-4</v>
      </c>
      <c r="N104">
        <v>17.282361000000002</v>
      </c>
      <c r="O104">
        <f t="shared" si="1"/>
        <v>2.0540005942476826E-3</v>
      </c>
      <c r="P104" s="114">
        <v>5.1350010000000003E-8</v>
      </c>
    </row>
    <row r="105" spans="1:18">
      <c r="B105" s="83"/>
      <c r="D105">
        <v>74437156</v>
      </c>
      <c r="E105">
        <v>74447091</v>
      </c>
      <c r="F105">
        <v>2423</v>
      </c>
      <c r="G105" s="15">
        <v>-2.1641181</v>
      </c>
      <c r="H105" s="142">
        <v>16</v>
      </c>
      <c r="I105" s="95">
        <v>2.0387320000000001E-3</v>
      </c>
      <c r="J105" s="85">
        <v>3.3548729999999999E-2</v>
      </c>
      <c r="K105" s="85">
        <v>1.5089041999999999</v>
      </c>
      <c r="L105">
        <v>6.5239420000000006E-2</v>
      </c>
      <c r="M105">
        <f t="shared" si="0"/>
        <v>2.6925059843169629E-5</v>
      </c>
      <c r="N105">
        <v>2.1435490000000001</v>
      </c>
      <c r="O105">
        <f t="shared" si="1"/>
        <v>8.8466735451919114E-4</v>
      </c>
      <c r="P105" s="114">
        <v>2.2116679999999999E-8</v>
      </c>
    </row>
    <row r="106" spans="1:18">
      <c r="A106" s="83"/>
      <c r="B106" s="83"/>
      <c r="D106">
        <v>102908736</v>
      </c>
      <c r="E106">
        <v>102923212</v>
      </c>
      <c r="F106">
        <v>2355</v>
      </c>
      <c r="G106">
        <v>-2.4575675000000001</v>
      </c>
      <c r="H106">
        <v>36</v>
      </c>
      <c r="I106" s="85">
        <v>3.1751510000000002E-3</v>
      </c>
      <c r="J106">
        <v>-1.4237527999999999</v>
      </c>
      <c r="K106">
        <v>-7.8959360000000006E-2</v>
      </c>
      <c r="L106">
        <v>0.18897459</v>
      </c>
      <c r="M106">
        <f t="shared" ref="M106:M122" si="2">L106/F106</f>
        <v>8.0243987261146503E-5</v>
      </c>
      <c r="N106">
        <v>4.8229839999999999</v>
      </c>
      <c r="O106">
        <f t="shared" ref="O106:O122" si="3">N106/F106</f>
        <v>2.0479762208067938E-3</v>
      </c>
      <c r="P106" s="114">
        <v>5.1199409999999999E-8</v>
      </c>
    </row>
    <row r="107" spans="1:18">
      <c r="A107" s="83"/>
      <c r="B107" s="83"/>
      <c r="D107">
        <v>117852321</v>
      </c>
      <c r="E107">
        <v>117869066</v>
      </c>
      <c r="F107">
        <v>2402</v>
      </c>
      <c r="G107">
        <v>-1.8288689</v>
      </c>
      <c r="H107">
        <v>60</v>
      </c>
      <c r="I107" s="85">
        <v>2.1458831000000001E-2</v>
      </c>
      <c r="J107">
        <v>-1.28657881</v>
      </c>
      <c r="K107">
        <v>-0.31455907</v>
      </c>
      <c r="L107">
        <v>2.5863500899999998</v>
      </c>
      <c r="M107">
        <f t="shared" si="2"/>
        <v>1.0767485803497086E-3</v>
      </c>
      <c r="N107">
        <v>8.0383069999999996</v>
      </c>
      <c r="O107">
        <f t="shared" si="3"/>
        <v>3.3465058284762698E-3</v>
      </c>
      <c r="P107" s="114">
        <v>8.366265E-8</v>
      </c>
    </row>
    <row r="108" spans="1:18">
      <c r="A108" s="83"/>
      <c r="B108" s="83"/>
      <c r="D108">
        <v>148943506</v>
      </c>
      <c r="E108">
        <v>148956111</v>
      </c>
      <c r="F108">
        <v>3411</v>
      </c>
      <c r="G108">
        <v>-2.1949071999999998</v>
      </c>
      <c r="H108">
        <v>102</v>
      </c>
      <c r="I108" s="85">
        <v>1.4296158E-2</v>
      </c>
      <c r="J108">
        <v>-1.1750899100000001</v>
      </c>
      <c r="K108">
        <v>0.38427090000000003</v>
      </c>
      <c r="L108">
        <v>2.9311959299999999</v>
      </c>
      <c r="M108">
        <f t="shared" si="2"/>
        <v>8.593362445030782E-4</v>
      </c>
      <c r="N108">
        <v>13.665122999999999</v>
      </c>
      <c r="O108">
        <f t="shared" si="3"/>
        <v>4.0061926121372033E-3</v>
      </c>
      <c r="P108" s="114">
        <v>1.001548E-7</v>
      </c>
    </row>
    <row r="109" spans="1:18" s="127" customFormat="1" ht="14.25" customHeight="1">
      <c r="A109" s="127" t="s">
        <v>2907</v>
      </c>
      <c r="D109" s="133" t="s">
        <v>2817</v>
      </c>
      <c r="E109" s="133"/>
      <c r="F109" s="132"/>
      <c r="H109" s="132"/>
      <c r="I109" s="134"/>
      <c r="P109" s="132"/>
      <c r="Q109" s="132"/>
      <c r="R109" s="136"/>
    </row>
    <row r="110" spans="1:18" ht="16" customHeight="1">
      <c r="A110" s="15" t="s">
        <v>2818</v>
      </c>
      <c r="B110" s="83">
        <v>-2.0381779999999998</v>
      </c>
      <c r="D110" s="93" t="s">
        <v>2819</v>
      </c>
      <c r="E110" s="93"/>
      <c r="F110" t="s">
        <v>2307</v>
      </c>
      <c r="G110" s="15" t="s">
        <v>2818</v>
      </c>
      <c r="H110" s="15" t="s">
        <v>2829</v>
      </c>
      <c r="I110" s="83" t="s">
        <v>2822</v>
      </c>
      <c r="J110" s="15" t="s">
        <v>2830</v>
      </c>
      <c r="K110" s="15" t="s">
        <v>2831</v>
      </c>
      <c r="L110" s="83" t="s">
        <v>2832</v>
      </c>
      <c r="N110" s="83" t="s">
        <v>2833</v>
      </c>
      <c r="P110" s="46" t="s">
        <v>2834</v>
      </c>
      <c r="Q110" s="46" t="s">
        <v>2828</v>
      </c>
    </row>
    <row r="111" spans="1:18" ht="16" customHeight="1">
      <c r="A111" s="15" t="s">
        <v>2829</v>
      </c>
      <c r="B111" s="83">
        <v>1298</v>
      </c>
      <c r="D111">
        <v>6198867</v>
      </c>
      <c r="E111">
        <v>6207568</v>
      </c>
      <c r="F111">
        <v>212</v>
      </c>
      <c r="G111">
        <v>-1.3058993000000001</v>
      </c>
      <c r="H111">
        <v>4</v>
      </c>
      <c r="I111">
        <v>1.3154058E-2</v>
      </c>
      <c r="J111">
        <v>-2.2420632999999999</v>
      </c>
      <c r="K111">
        <v>-2.1373028000000001</v>
      </c>
      <c r="L111">
        <v>6.0120819999999998E-2</v>
      </c>
      <c r="M111">
        <f t="shared" si="2"/>
        <v>2.8358877358490564E-4</v>
      </c>
      <c r="N111">
        <v>0.53387130000000005</v>
      </c>
      <c r="O111">
        <f t="shared" si="3"/>
        <v>2.5182608490566041E-3</v>
      </c>
      <c r="P111" s="114">
        <v>3.2503169999999998E-8</v>
      </c>
    </row>
    <row r="112" spans="1:18" ht="19" customHeight="1">
      <c r="A112" s="83" t="s">
        <v>2822</v>
      </c>
      <c r="B112" s="83">
        <v>2.1448430000000001E-2</v>
      </c>
      <c r="D112">
        <v>6617659</v>
      </c>
      <c r="E112">
        <v>6633659</v>
      </c>
      <c r="F112">
        <v>643</v>
      </c>
      <c r="G112" s="15">
        <v>-0.36330990000000002</v>
      </c>
      <c r="H112" s="142">
        <v>11</v>
      </c>
      <c r="I112" s="95">
        <v>5.4831637000000003E-2</v>
      </c>
      <c r="J112" s="85">
        <v>0.78401679999999996</v>
      </c>
      <c r="K112" s="120">
        <v>1.2659342</v>
      </c>
      <c r="L112">
        <v>1.20629601</v>
      </c>
      <c r="M112">
        <f t="shared" si="2"/>
        <v>1.8760435614307931E-3</v>
      </c>
      <c r="N112">
        <v>1.468146</v>
      </c>
      <c r="O112">
        <f t="shared" si="3"/>
        <v>2.2832752721617419E-3</v>
      </c>
      <c r="P112" s="114">
        <v>6.9656870000000005E-8</v>
      </c>
    </row>
    <row r="113" spans="1:1024">
      <c r="A113" s="15" t="s">
        <v>2830</v>
      </c>
      <c r="B113" s="83">
        <v>-1.2587729999999999</v>
      </c>
      <c r="D113">
        <v>27493034</v>
      </c>
      <c r="E113">
        <v>27502607</v>
      </c>
      <c r="F113">
        <v>7684</v>
      </c>
      <c r="G113" s="15">
        <v>-1.9555990999999999</v>
      </c>
      <c r="H113" s="142">
        <v>166</v>
      </c>
      <c r="I113" s="95">
        <v>2.0796485999999999E-2</v>
      </c>
      <c r="J113" s="85">
        <v>-1.6168498</v>
      </c>
      <c r="K113" s="120">
        <v>-0.62927219999999995</v>
      </c>
      <c r="L113">
        <v>6.9470117900000004</v>
      </c>
      <c r="M113">
        <f t="shared" si="2"/>
        <v>9.0408794768349822E-4</v>
      </c>
      <c r="N113">
        <v>22.155657399999999</v>
      </c>
      <c r="O113">
        <f t="shared" si="3"/>
        <v>2.8833494794377927E-3</v>
      </c>
      <c r="P113" s="114">
        <v>6.9946950000000002E-8</v>
      </c>
    </row>
    <row r="114" spans="1:1024">
      <c r="A114" s="15" t="s">
        <v>2831</v>
      </c>
      <c r="B114" s="83">
        <v>0.36459720000000001</v>
      </c>
      <c r="D114">
        <v>35732666</v>
      </c>
      <c r="E114">
        <v>35739378</v>
      </c>
      <c r="F114">
        <v>355</v>
      </c>
      <c r="G114" s="15">
        <v>-1.2815802999999999</v>
      </c>
      <c r="H114" s="142">
        <v>15</v>
      </c>
      <c r="I114" s="95">
        <v>2.7867810999999999E-2</v>
      </c>
      <c r="J114" s="85">
        <v>-2.7739658</v>
      </c>
      <c r="K114" s="120">
        <v>-2.9206745999999999</v>
      </c>
      <c r="L114">
        <v>0.83366238000000004</v>
      </c>
      <c r="M114">
        <f t="shared" si="2"/>
        <v>2.3483447323943661E-3</v>
      </c>
      <c r="N114">
        <v>2.0020172000000001</v>
      </c>
      <c r="O114">
        <f t="shared" si="3"/>
        <v>5.6394850704225355E-3</v>
      </c>
      <c r="P114" s="114">
        <v>8.7346539999999994E-8</v>
      </c>
    </row>
    <row r="115" spans="1:1024">
      <c r="A115" s="83" t="s">
        <v>2832</v>
      </c>
      <c r="B115" s="83">
        <v>56.152889999999999</v>
      </c>
      <c r="C115">
        <f>B115/B3</f>
        <v>1.0955592625109746E-3</v>
      </c>
      <c r="D115">
        <v>56870712</v>
      </c>
      <c r="E115">
        <v>56905707</v>
      </c>
      <c r="F115">
        <v>3383</v>
      </c>
      <c r="G115" s="15">
        <v>-1.1677774000000001</v>
      </c>
      <c r="H115" s="142">
        <v>53</v>
      </c>
      <c r="I115" s="95">
        <v>3.7160246000000001E-2</v>
      </c>
      <c r="J115" s="85">
        <v>-3.9979648999999999</v>
      </c>
      <c r="K115" s="120">
        <v>-5.2918506000000001</v>
      </c>
      <c r="L115">
        <v>3.9722731499999999</v>
      </c>
      <c r="M115">
        <f t="shared" si="2"/>
        <v>1.1741865651788354E-3</v>
      </c>
      <c r="N115">
        <v>7.8748136000000004</v>
      </c>
      <c r="O115">
        <f t="shared" si="3"/>
        <v>2.3277604493053502E-3</v>
      </c>
      <c r="P115" s="114">
        <v>5.3978359999999998E-8</v>
      </c>
    </row>
    <row r="116" spans="1:1024">
      <c r="A116" s="83" t="s">
        <v>2833</v>
      </c>
      <c r="B116" s="83">
        <v>193.21940000000001</v>
      </c>
      <c r="C116">
        <f>B116/B3</f>
        <v>3.7697668520144377E-3</v>
      </c>
      <c r="D116">
        <v>63200389</v>
      </c>
      <c r="E116">
        <v>63215405</v>
      </c>
      <c r="F116">
        <v>15016</v>
      </c>
      <c r="G116" s="15">
        <v>-1.9164534</v>
      </c>
      <c r="H116" s="142">
        <v>612</v>
      </c>
      <c r="I116" s="95">
        <v>2.2854705999999999E-2</v>
      </c>
      <c r="J116" s="85">
        <v>-1.1447886</v>
      </c>
      <c r="K116" s="120">
        <v>0.4311951</v>
      </c>
      <c r="L116">
        <v>28.116059509999999</v>
      </c>
      <c r="M116">
        <f t="shared" si="2"/>
        <v>1.8724067334842834E-3</v>
      </c>
      <c r="N116">
        <v>82.349819199999999</v>
      </c>
      <c r="O116">
        <f t="shared" si="3"/>
        <v>5.4841381992541292E-3</v>
      </c>
      <c r="P116" s="114">
        <v>1.330779E-7</v>
      </c>
    </row>
    <row r="117" spans="1:1024">
      <c r="A117" s="46" t="s">
        <v>2834</v>
      </c>
      <c r="B117" s="150">
        <v>9.4244179999999998E-8</v>
      </c>
      <c r="D117">
        <v>64293379</v>
      </c>
      <c r="E117">
        <v>64300618</v>
      </c>
      <c r="F117">
        <v>4957</v>
      </c>
      <c r="G117" s="15">
        <v>-1.2257838000000001</v>
      </c>
      <c r="H117" s="142">
        <v>164</v>
      </c>
      <c r="I117" s="95">
        <v>3.7848671E-2</v>
      </c>
      <c r="J117" s="85">
        <v>0.89800290000000005</v>
      </c>
      <c r="K117" s="120">
        <v>3.2849301</v>
      </c>
      <c r="L117">
        <v>12.46891523</v>
      </c>
      <c r="M117">
        <f t="shared" si="2"/>
        <v>2.5154156203348798E-3</v>
      </c>
      <c r="N117">
        <v>36.0400633</v>
      </c>
      <c r="O117">
        <f t="shared" si="3"/>
        <v>7.2705392979624771E-3</v>
      </c>
      <c r="P117" s="114">
        <v>1.8142979999999999E-7</v>
      </c>
    </row>
    <row r="118" spans="1:1024">
      <c r="A118" s="46" t="s">
        <v>2828</v>
      </c>
      <c r="B118" s="83"/>
      <c r="D118">
        <v>66362919</v>
      </c>
      <c r="E118">
        <v>66374773</v>
      </c>
      <c r="F118">
        <v>8414</v>
      </c>
      <c r="G118" s="15">
        <v>-2.2110612000000001</v>
      </c>
      <c r="H118" s="142">
        <v>133</v>
      </c>
      <c r="I118" s="95">
        <v>1.4393316999999999E-2</v>
      </c>
      <c r="J118" s="85">
        <v>-3.0110687</v>
      </c>
      <c r="K118" s="120">
        <v>-2.9347067999999998</v>
      </c>
      <c r="L118">
        <v>3.85873686</v>
      </c>
      <c r="M118">
        <f t="shared" si="2"/>
        <v>4.5860908723555977E-4</v>
      </c>
      <c r="N118">
        <v>17.751219500000001</v>
      </c>
      <c r="O118">
        <f t="shared" si="3"/>
        <v>2.1097242096505824E-3</v>
      </c>
      <c r="P118" s="114">
        <v>4.9956139999999999E-8</v>
      </c>
    </row>
    <row r="119" spans="1:1024">
      <c r="B119" s="83"/>
      <c r="D119">
        <v>74437156</v>
      </c>
      <c r="E119">
        <v>74447091</v>
      </c>
      <c r="F119">
        <v>2423</v>
      </c>
      <c r="G119" s="15">
        <v>-2.1611473999999999</v>
      </c>
      <c r="H119" s="142">
        <v>16</v>
      </c>
      <c r="I119" s="95">
        <v>1.982157E-3</v>
      </c>
      <c r="J119" s="85">
        <v>3.2693399999999997E-2</v>
      </c>
      <c r="K119" s="85">
        <v>1.5065280999999999</v>
      </c>
      <c r="L119">
        <v>6.3429009999999994E-2</v>
      </c>
      <c r="M119">
        <f t="shared" si="2"/>
        <v>2.6177882789929838E-5</v>
      </c>
      <c r="N119">
        <v>2.1354850000000001</v>
      </c>
      <c r="O119">
        <f t="shared" si="3"/>
        <v>8.8133924886504335E-4</v>
      </c>
      <c r="P119" s="114">
        <v>2.2750880000000001E-8</v>
      </c>
    </row>
    <row r="120" spans="1:1024">
      <c r="A120" s="83"/>
      <c r="B120" s="83"/>
      <c r="D120">
        <v>102908736</v>
      </c>
      <c r="E120">
        <v>102923212</v>
      </c>
      <c r="F120">
        <v>2355</v>
      </c>
      <c r="G120">
        <v>-2.5296620000000001</v>
      </c>
      <c r="H120">
        <v>49</v>
      </c>
      <c r="I120" s="85">
        <v>4.0577030000000002E-3</v>
      </c>
      <c r="J120">
        <v>-3.2329943000000001</v>
      </c>
      <c r="K120">
        <v>-2.7757111000000001</v>
      </c>
      <c r="L120">
        <v>0.28009292000000002</v>
      </c>
      <c r="M120">
        <f t="shared" si="2"/>
        <v>1.1893542250530787E-4</v>
      </c>
      <c r="N120">
        <v>6.5399229999999999</v>
      </c>
      <c r="O120">
        <f t="shared" si="3"/>
        <v>2.7770373673036094E-3</v>
      </c>
      <c r="P120" s="114">
        <v>5.1204570000000003E-8</v>
      </c>
    </row>
    <row r="121" spans="1:1024">
      <c r="A121" s="83"/>
      <c r="B121" s="83"/>
      <c r="D121">
        <v>117852321</v>
      </c>
      <c r="E121">
        <v>117869066</v>
      </c>
      <c r="F121">
        <v>2402</v>
      </c>
      <c r="G121">
        <v>-1.6505163</v>
      </c>
      <c r="H121">
        <v>63</v>
      </c>
      <c r="I121" s="85">
        <v>2.5840807E-2</v>
      </c>
      <c r="J121">
        <v>-1.8826244999999999</v>
      </c>
      <c r="K121">
        <v>-1.4614431000000001</v>
      </c>
      <c r="L121">
        <v>3.2739060699999998</v>
      </c>
      <c r="M121">
        <f t="shared" si="2"/>
        <v>1.3629917027477101E-3</v>
      </c>
      <c r="N121">
        <v>8.4084724000000008</v>
      </c>
      <c r="O121">
        <f t="shared" si="3"/>
        <v>3.5006129891756873E-3</v>
      </c>
      <c r="P121" s="114">
        <v>7.6021150000000004E-8</v>
      </c>
    </row>
    <row r="122" spans="1:1024">
      <c r="A122" s="83"/>
      <c r="B122" s="83"/>
      <c r="D122">
        <v>148943506</v>
      </c>
      <c r="E122">
        <v>148956111</v>
      </c>
      <c r="F122">
        <v>3411</v>
      </c>
      <c r="G122">
        <v>-2.2340958</v>
      </c>
      <c r="H122">
        <v>101</v>
      </c>
      <c r="I122" s="85">
        <v>1.3212608000000001E-2</v>
      </c>
      <c r="J122">
        <v>-1.3529697000000001</v>
      </c>
      <c r="K122">
        <v>0.1120681</v>
      </c>
      <c r="L122">
        <v>2.6807033300000001</v>
      </c>
      <c r="M122">
        <f t="shared" si="2"/>
        <v>7.8589953972442103E-4</v>
      </c>
      <c r="N122">
        <v>13.4802494</v>
      </c>
      <c r="O122">
        <f t="shared" si="3"/>
        <v>3.9519933743770155E-3</v>
      </c>
      <c r="P122" s="114">
        <v>1.030268E-7</v>
      </c>
    </row>
    <row r="123" spans="1:1024" s="81" customFormat="1" ht="15">
      <c r="A123" s="99" t="s">
        <v>2841</v>
      </c>
      <c r="H123" s="101" t="s">
        <v>4</v>
      </c>
      <c r="I123" s="101"/>
      <c r="J123" s="101"/>
      <c r="K123" s="101"/>
      <c r="L123" s="100"/>
      <c r="M123" s="101" t="s">
        <v>9</v>
      </c>
      <c r="N123" s="101"/>
      <c r="O123" s="101"/>
      <c r="P123" s="100"/>
      <c r="Q123" s="101"/>
      <c r="R123" s="101" t="s">
        <v>15</v>
      </c>
      <c r="S123" s="101"/>
      <c r="T123" s="101"/>
      <c r="U123" s="101"/>
      <c r="V123" s="101"/>
      <c r="W123" s="101" t="s">
        <v>12</v>
      </c>
      <c r="X123" s="100"/>
      <c r="AB123" s="101" t="s">
        <v>1010</v>
      </c>
      <c r="AMJ123" s="100"/>
    </row>
    <row r="124" spans="1:1024" s="102" customFormat="1">
      <c r="A124" s="102" t="s">
        <v>2314</v>
      </c>
      <c r="C124" s="102" t="s">
        <v>2842</v>
      </c>
      <c r="D124" s="102" t="s">
        <v>2843</v>
      </c>
      <c r="E124" s="102" t="s">
        <v>2309</v>
      </c>
      <c r="G124" s="102" t="s">
        <v>2845</v>
      </c>
      <c r="H124" s="102" t="s">
        <v>2842</v>
      </c>
      <c r="I124" s="102" t="s">
        <v>2843</v>
      </c>
      <c r="J124" s="102" t="s">
        <v>2309</v>
      </c>
      <c r="L124" s="102" t="s">
        <v>2845</v>
      </c>
      <c r="M124" s="102" t="s">
        <v>2842</v>
      </c>
      <c r="N124" s="102" t="s">
        <v>2843</v>
      </c>
      <c r="O124" s="102" t="s">
        <v>2309</v>
      </c>
      <c r="Q124" s="102" t="s">
        <v>2845</v>
      </c>
      <c r="R124" s="102" t="s">
        <v>2842</v>
      </c>
      <c r="S124" s="102" t="s">
        <v>2843</v>
      </c>
      <c r="T124" s="102" t="s">
        <v>2309</v>
      </c>
      <c r="V124" s="102" t="s">
        <v>2845</v>
      </c>
      <c r="W124" s="102" t="s">
        <v>2842</v>
      </c>
      <c r="X124" s="102" t="s">
        <v>2843</v>
      </c>
      <c r="Y124" s="102" t="s">
        <v>2309</v>
      </c>
      <c r="AA124" s="102" t="s">
        <v>2845</v>
      </c>
      <c r="AB124" s="102" t="s">
        <v>2842</v>
      </c>
      <c r="AC124" s="102" t="s">
        <v>2843</v>
      </c>
      <c r="AD124" s="102" t="s">
        <v>2309</v>
      </c>
      <c r="AF124" s="102" t="s">
        <v>2845</v>
      </c>
    </row>
    <row r="125" spans="1:1024">
      <c r="A125">
        <v>6198867</v>
      </c>
      <c r="B125">
        <v>6207568</v>
      </c>
      <c r="C125">
        <v>0.28231020000000001</v>
      </c>
      <c r="D125">
        <v>0.2799245159</v>
      </c>
      <c r="E125">
        <v>0.28231020000000001</v>
      </c>
      <c r="F125">
        <f>E125/F111</f>
        <v>1.3316518867924529E-3</v>
      </c>
      <c r="G125">
        <v>1.3293000000000001E-3</v>
      </c>
      <c r="H125">
        <v>0.50929462999999997</v>
      </c>
      <c r="I125">
        <v>0.49297323199999998</v>
      </c>
      <c r="J125">
        <v>0.50929462999999997</v>
      </c>
      <c r="K125">
        <f>J125/F111</f>
        <v>2.4023331603773585E-3</v>
      </c>
      <c r="L125">
        <v>2.3999999999999998E-3</v>
      </c>
      <c r="M125">
        <v>0.26738970000000001</v>
      </c>
      <c r="N125">
        <v>0.26424008300000001</v>
      </c>
      <c r="O125">
        <v>0.26738970000000001</v>
      </c>
      <c r="P125">
        <f>O125/F111</f>
        <v>1.2612721698113207E-3</v>
      </c>
      <c r="Q125">
        <v>1.2439E-3</v>
      </c>
      <c r="R125">
        <v>6.0120819999999998E-2</v>
      </c>
      <c r="S125">
        <v>5.9898172999999999E-2</v>
      </c>
      <c r="T125">
        <v>6.0120819999999998E-2</v>
      </c>
      <c r="U125">
        <f>T125/F111</f>
        <v>2.8358877358490564E-4</v>
      </c>
      <c r="V125">
        <v>2.6630000000000002E-4</v>
      </c>
      <c r="W125">
        <v>0.26376560999999998</v>
      </c>
      <c r="X125">
        <v>0.26376560799999998</v>
      </c>
      <c r="Y125">
        <v>0.26376560999999998</v>
      </c>
      <c r="Z125">
        <f>Y125/F111</f>
        <v>1.2441774056603772E-3</v>
      </c>
      <c r="AA125">
        <v>1.2329000000000001E-3</v>
      </c>
      <c r="AB125">
        <v>6.0120819999999998E-2</v>
      </c>
      <c r="AC125">
        <v>5.9898172999999999E-2</v>
      </c>
      <c r="AD125">
        <v>6.0120819999999998E-2</v>
      </c>
      <c r="AE125">
        <f>AD125/F111</f>
        <v>2.8358877358490564E-4</v>
      </c>
      <c r="AF125">
        <v>5.063E-4</v>
      </c>
    </row>
    <row r="126" spans="1:1024">
      <c r="A126">
        <v>6617659</v>
      </c>
      <c r="B126">
        <v>6633659</v>
      </c>
      <c r="C126">
        <v>1.4300307699999999</v>
      </c>
      <c r="D126">
        <v>0.70260861419999998</v>
      </c>
      <c r="E126">
        <v>1.4300307699999999</v>
      </c>
      <c r="F126">
        <f t="shared" ref="F126:F136" si="4">E126/F112</f>
        <v>2.223998087091757E-3</v>
      </c>
      <c r="G126">
        <v>2.2182E-3</v>
      </c>
      <c r="H126">
        <v>1.4967360199999999</v>
      </c>
      <c r="I126">
        <v>0.71413142799999996</v>
      </c>
      <c r="J126">
        <v>1.4967360199999999</v>
      </c>
      <c r="K126">
        <f t="shared" ref="K126:K136" si="5">J126/F112</f>
        <v>2.3277387558320374E-3</v>
      </c>
      <c r="L126">
        <v>2.3069000000000002E-3</v>
      </c>
      <c r="M126">
        <v>1.5285644</v>
      </c>
      <c r="N126">
        <v>0.65906502300000003</v>
      </c>
      <c r="O126">
        <v>1.5285644</v>
      </c>
      <c r="P126">
        <f t="shared" ref="P126:P136" si="6">O126/F112</f>
        <v>2.377238569206843E-3</v>
      </c>
      <c r="Q126">
        <v>2.3375000000000002E-3</v>
      </c>
      <c r="R126">
        <v>1.20629601</v>
      </c>
      <c r="S126">
        <v>0.65729181400000003</v>
      </c>
      <c r="T126">
        <v>1.20629601</v>
      </c>
      <c r="U126">
        <f t="shared" ref="U126:U136" si="7">T126/F112</f>
        <v>1.8760435614307931E-3</v>
      </c>
      <c r="V126">
        <v>1.8475E-3</v>
      </c>
      <c r="W126">
        <v>1.4342019100000001</v>
      </c>
      <c r="X126">
        <v>0.60230347500000003</v>
      </c>
      <c r="Y126">
        <v>1.4342019100000001</v>
      </c>
      <c r="Z126">
        <f t="shared" ref="Z126:Z136" si="8">Y126/F112</f>
        <v>2.2304850855365474E-3</v>
      </c>
      <c r="AA126">
        <v>2.202E-3</v>
      </c>
      <c r="AB126">
        <v>1.20629601</v>
      </c>
      <c r="AC126">
        <v>0.65729181400000003</v>
      </c>
      <c r="AD126">
        <v>1.20629601</v>
      </c>
      <c r="AE126">
        <f t="shared" ref="AE126:AE136" si="9">AD126/F112</f>
        <v>1.8760435614307931E-3</v>
      </c>
      <c r="AF126">
        <v>1.9155000000000001E-3</v>
      </c>
    </row>
    <row r="127" spans="1:1024">
      <c r="A127">
        <v>27493034</v>
      </c>
      <c r="B127">
        <v>27502607</v>
      </c>
      <c r="C127">
        <v>6.99262782</v>
      </c>
      <c r="D127">
        <v>0.92926672259999998</v>
      </c>
      <c r="E127">
        <v>7.0818520999999999</v>
      </c>
      <c r="F127">
        <f t="shared" si="4"/>
        <v>9.2163614003123366E-4</v>
      </c>
      <c r="G127">
        <v>8.9939999999999996E-4</v>
      </c>
      <c r="H127">
        <v>7.52582723</v>
      </c>
      <c r="I127">
        <v>0.95197801000000004</v>
      </c>
      <c r="J127">
        <v>7.8839572200000001</v>
      </c>
      <c r="K127">
        <f t="shared" si="5"/>
        <v>1.0260225429463822E-3</v>
      </c>
      <c r="L127">
        <v>9.3599999999999998E-4</v>
      </c>
      <c r="M127">
        <v>7.2329124</v>
      </c>
      <c r="N127">
        <v>0.91374733799999996</v>
      </c>
      <c r="O127">
        <v>7.2329124</v>
      </c>
      <c r="P127">
        <f t="shared" si="6"/>
        <v>9.4129521082769393E-4</v>
      </c>
      <c r="Q127">
        <v>8.6269999999999999E-4</v>
      </c>
      <c r="R127">
        <v>6.9470117900000004</v>
      </c>
      <c r="S127">
        <v>0.871715452</v>
      </c>
      <c r="T127">
        <v>6.9470117900000004</v>
      </c>
      <c r="U127">
        <f t="shared" si="7"/>
        <v>9.0408794768349822E-4</v>
      </c>
      <c r="V127">
        <v>8.5490000000000002E-4</v>
      </c>
      <c r="W127">
        <v>6.1650622300000002</v>
      </c>
      <c r="X127">
        <v>0.84660107100000004</v>
      </c>
      <c r="Y127">
        <v>6.1650622300000002</v>
      </c>
      <c r="Z127">
        <f t="shared" si="8"/>
        <v>8.0232460046850607E-4</v>
      </c>
      <c r="AA127">
        <v>7.517E-4</v>
      </c>
      <c r="AB127">
        <v>6.9470117900000004</v>
      </c>
      <c r="AC127">
        <v>0.871715452</v>
      </c>
      <c r="AD127">
        <v>6.9470117900000004</v>
      </c>
      <c r="AE127">
        <f t="shared" si="9"/>
        <v>9.0408794768349822E-4</v>
      </c>
      <c r="AF127">
        <v>8.5389999999999999E-4</v>
      </c>
    </row>
    <row r="128" spans="1:1024">
      <c r="A128">
        <v>35732666</v>
      </c>
      <c r="B128">
        <v>35739378</v>
      </c>
      <c r="C128">
        <v>0.99375917999999996</v>
      </c>
      <c r="D128">
        <v>0.52065970709999998</v>
      </c>
      <c r="E128">
        <v>0.99375917999999996</v>
      </c>
      <c r="F128">
        <f t="shared" si="4"/>
        <v>2.7993216338028167E-3</v>
      </c>
      <c r="G128">
        <v>2.7866000000000002E-3</v>
      </c>
      <c r="H128">
        <v>0.95188664000000001</v>
      </c>
      <c r="I128">
        <v>0.51962282199999998</v>
      </c>
      <c r="J128">
        <v>0.95188664000000001</v>
      </c>
      <c r="K128">
        <f t="shared" si="5"/>
        <v>2.6813708169014083E-3</v>
      </c>
      <c r="L128">
        <v>2.6308999999999998E-3</v>
      </c>
      <c r="M128">
        <v>1.0498092999999999</v>
      </c>
      <c r="N128">
        <v>0.53463081300000004</v>
      </c>
      <c r="O128">
        <v>1.0498092999999999</v>
      </c>
      <c r="P128">
        <f t="shared" si="6"/>
        <v>2.9572092957746475E-3</v>
      </c>
      <c r="Q128">
        <v>2.8676999999999999E-3</v>
      </c>
      <c r="R128">
        <v>0.83366238000000004</v>
      </c>
      <c r="S128">
        <v>0.413789978</v>
      </c>
      <c r="T128">
        <v>0.83366238000000004</v>
      </c>
      <c r="U128">
        <f t="shared" si="7"/>
        <v>2.3483447323943661E-3</v>
      </c>
      <c r="V128">
        <v>2.2902999999999999E-3</v>
      </c>
      <c r="W128">
        <v>1.13079152</v>
      </c>
      <c r="X128">
        <v>0.57182047499999999</v>
      </c>
      <c r="Y128">
        <v>1.13079152</v>
      </c>
      <c r="Z128">
        <f t="shared" si="8"/>
        <v>3.1853282253521127E-3</v>
      </c>
      <c r="AA128">
        <v>3.1280000000000001E-3</v>
      </c>
      <c r="AB128">
        <v>0.83366238000000004</v>
      </c>
      <c r="AC128">
        <v>0.413789978</v>
      </c>
      <c r="AD128">
        <v>0.83366238000000004</v>
      </c>
      <c r="AE128">
        <f t="shared" si="9"/>
        <v>2.3483447323943661E-3</v>
      </c>
      <c r="AF128">
        <v>2.8923999999999998E-3</v>
      </c>
    </row>
    <row r="129" spans="1:32">
      <c r="A129">
        <v>56870712</v>
      </c>
      <c r="B129">
        <v>56905707</v>
      </c>
      <c r="C129">
        <v>4.3665437599999999</v>
      </c>
      <c r="D129">
        <v>0.75861844160000003</v>
      </c>
      <c r="E129">
        <v>4.3675873799999998</v>
      </c>
      <c r="F129">
        <f t="shared" si="4"/>
        <v>1.2910397221401124E-3</v>
      </c>
      <c r="G129">
        <v>1.2907999999999999E-3</v>
      </c>
      <c r="H129">
        <v>5.79852335</v>
      </c>
      <c r="I129">
        <v>0.93352207200000004</v>
      </c>
      <c r="J129">
        <v>5.8079045499999999</v>
      </c>
      <c r="K129">
        <f t="shared" si="5"/>
        <v>1.7167911764705882E-3</v>
      </c>
      <c r="L129">
        <v>1.7144E-3</v>
      </c>
      <c r="M129">
        <v>2.9949642000000001</v>
      </c>
      <c r="N129">
        <v>0.55071064199999997</v>
      </c>
      <c r="O129">
        <v>3.0006141</v>
      </c>
      <c r="P129">
        <f t="shared" si="6"/>
        <v>8.8696840082766774E-4</v>
      </c>
      <c r="Q129">
        <v>8.853E-4</v>
      </c>
      <c r="R129">
        <v>3.9722731499999999</v>
      </c>
      <c r="S129">
        <v>0.73355558700000001</v>
      </c>
      <c r="T129">
        <v>3.9769746700000002</v>
      </c>
      <c r="U129">
        <f t="shared" si="7"/>
        <v>1.175576313922554E-3</v>
      </c>
      <c r="V129">
        <v>1.1747999999999999E-3</v>
      </c>
      <c r="W129">
        <v>3.06802492</v>
      </c>
      <c r="X129">
        <v>0.60970377899999995</v>
      </c>
      <c r="Y129">
        <v>3.07134727</v>
      </c>
      <c r="Z129">
        <f t="shared" si="8"/>
        <v>9.0787681643511673E-4</v>
      </c>
      <c r="AA129">
        <v>9.0669999999999998E-4</v>
      </c>
      <c r="AB129">
        <v>3.9722731499999999</v>
      </c>
      <c r="AC129">
        <v>0.73355558700000001</v>
      </c>
      <c r="AD129">
        <v>3.9769746700000002</v>
      </c>
      <c r="AE129">
        <f t="shared" si="9"/>
        <v>1.175576313922554E-3</v>
      </c>
      <c r="AF129">
        <v>8.0139999999999996E-4</v>
      </c>
    </row>
    <row r="130" spans="1:32">
      <c r="A130">
        <v>63200389</v>
      </c>
      <c r="B130">
        <v>63215405</v>
      </c>
      <c r="C130">
        <v>26.223493130000001</v>
      </c>
      <c r="D130">
        <v>0.99315220189999998</v>
      </c>
      <c r="E130">
        <v>26.565767699999999</v>
      </c>
      <c r="F130">
        <f t="shared" si="4"/>
        <v>1.7691640716568993E-3</v>
      </c>
      <c r="G130">
        <v>1.7265E-3</v>
      </c>
      <c r="H130">
        <v>25.09973871</v>
      </c>
      <c r="I130">
        <v>0.99791488800000006</v>
      </c>
      <c r="J130">
        <v>26.443833789999999</v>
      </c>
      <c r="K130">
        <f t="shared" si="5"/>
        <v>1.7610438059403302E-3</v>
      </c>
      <c r="L130">
        <v>1.5881000000000001E-3</v>
      </c>
      <c r="M130">
        <v>26.598926800000001</v>
      </c>
      <c r="N130">
        <v>0.98335066599999998</v>
      </c>
      <c r="O130">
        <v>29.0598475</v>
      </c>
      <c r="P130">
        <f t="shared" si="6"/>
        <v>1.9352588905167821E-3</v>
      </c>
      <c r="Q130">
        <v>1.6180999999999999E-3</v>
      </c>
      <c r="R130">
        <v>28.116059509999999</v>
      </c>
      <c r="S130">
        <v>0.98731695600000002</v>
      </c>
      <c r="T130">
        <v>29.68242146</v>
      </c>
      <c r="U130">
        <f t="shared" si="7"/>
        <v>1.9767195964304741E-3</v>
      </c>
      <c r="V130">
        <v>1.7755E-3</v>
      </c>
      <c r="W130">
        <v>23.616119189999999</v>
      </c>
      <c r="X130">
        <v>0.99329803400000005</v>
      </c>
      <c r="Y130">
        <v>25.201857369999999</v>
      </c>
      <c r="Z130">
        <f t="shared" si="8"/>
        <v>1.6783336021576984E-3</v>
      </c>
      <c r="AA130">
        <v>1.4737000000000001E-3</v>
      </c>
      <c r="AB130">
        <v>28.116059509999999</v>
      </c>
      <c r="AC130">
        <v>0.98731695600000002</v>
      </c>
      <c r="AD130">
        <v>29.68242146</v>
      </c>
      <c r="AE130">
        <f t="shared" si="9"/>
        <v>1.9767195964304741E-3</v>
      </c>
      <c r="AF130">
        <v>1.4364E-3</v>
      </c>
    </row>
    <row r="131" spans="1:32">
      <c r="A131">
        <v>64293379</v>
      </c>
      <c r="B131">
        <v>64300618</v>
      </c>
      <c r="C131">
        <v>12.41674224</v>
      </c>
      <c r="D131">
        <v>0.89427033030000003</v>
      </c>
      <c r="E131">
        <v>12.54268985</v>
      </c>
      <c r="F131">
        <f t="shared" si="4"/>
        <v>2.5302985374218278E-3</v>
      </c>
      <c r="G131">
        <v>2.4807000000000002E-3</v>
      </c>
      <c r="H131">
        <v>14.51772398</v>
      </c>
      <c r="I131">
        <v>0.94475501399999995</v>
      </c>
      <c r="J131">
        <v>15.01190851</v>
      </c>
      <c r="K131">
        <f t="shared" si="5"/>
        <v>3.0284261670365138E-3</v>
      </c>
      <c r="L131">
        <v>2.8234000000000002E-3</v>
      </c>
      <c r="M131">
        <v>12.8622596</v>
      </c>
      <c r="N131">
        <v>0.88477195099999995</v>
      </c>
      <c r="O131">
        <v>13.7767593</v>
      </c>
      <c r="P131">
        <f t="shared" si="6"/>
        <v>2.7792534395803914E-3</v>
      </c>
      <c r="Q131">
        <v>2.3990999999999999E-3</v>
      </c>
      <c r="R131">
        <v>12.46891523</v>
      </c>
      <c r="S131">
        <v>0.86670686100000005</v>
      </c>
      <c r="T131">
        <v>13.044330560000001</v>
      </c>
      <c r="U131">
        <f t="shared" si="7"/>
        <v>2.6314969860802904E-3</v>
      </c>
      <c r="V131">
        <v>2.3933000000000001E-3</v>
      </c>
      <c r="W131">
        <v>11.75606067</v>
      </c>
      <c r="X131">
        <v>0.77283567200000003</v>
      </c>
      <c r="Y131">
        <v>12.35682808</v>
      </c>
      <c r="Z131">
        <f t="shared" si="8"/>
        <v>2.4928037280613274E-3</v>
      </c>
      <c r="AA131">
        <v>2.2436000000000001E-3</v>
      </c>
      <c r="AB131">
        <v>12.46891523</v>
      </c>
      <c r="AC131">
        <v>0.86670686100000005</v>
      </c>
      <c r="AD131">
        <v>13.044330560000001</v>
      </c>
      <c r="AE131">
        <f t="shared" si="9"/>
        <v>2.6314969860802904E-3</v>
      </c>
      <c r="AF131">
        <v>2.0942000000000001E-3</v>
      </c>
    </row>
    <row r="132" spans="1:32">
      <c r="A132">
        <v>66362919</v>
      </c>
      <c r="B132">
        <v>66374773</v>
      </c>
      <c r="C132">
        <v>2.9880509499999999</v>
      </c>
      <c r="D132">
        <v>0.71495810879999999</v>
      </c>
      <c r="E132">
        <v>3.0476213200000002</v>
      </c>
      <c r="F132">
        <f t="shared" si="4"/>
        <v>3.6220838126931309E-4</v>
      </c>
      <c r="G132">
        <v>3.4840000000000001E-4</v>
      </c>
      <c r="H132">
        <v>2.16089807</v>
      </c>
      <c r="I132">
        <v>0.63666771499999997</v>
      </c>
      <c r="J132">
        <v>2.3939004499999998</v>
      </c>
      <c r="K132">
        <f t="shared" si="5"/>
        <v>2.8451395887806036E-4</v>
      </c>
      <c r="L132">
        <v>2.299E-4</v>
      </c>
      <c r="M132">
        <v>3.5554697000000002</v>
      </c>
      <c r="N132">
        <v>0.71737235700000002</v>
      </c>
      <c r="O132">
        <v>3.978656</v>
      </c>
      <c r="P132">
        <f t="shared" si="6"/>
        <v>4.7286142144045636E-4</v>
      </c>
      <c r="Q132">
        <v>3.746E-4</v>
      </c>
      <c r="R132">
        <v>3.85873686</v>
      </c>
      <c r="S132">
        <v>0.744613105</v>
      </c>
      <c r="T132">
        <v>3.85873686</v>
      </c>
      <c r="U132">
        <f t="shared" si="7"/>
        <v>4.5860908723555977E-4</v>
      </c>
      <c r="V132">
        <v>4.2860000000000001E-4</v>
      </c>
      <c r="W132">
        <v>3.1401075600000001</v>
      </c>
      <c r="X132">
        <v>0.66596902300000005</v>
      </c>
      <c r="Y132">
        <v>3.1401075600000001</v>
      </c>
      <c r="Z132">
        <f t="shared" si="8"/>
        <v>3.7320032802472074E-4</v>
      </c>
      <c r="AA132">
        <v>3.4190000000000002E-4</v>
      </c>
      <c r="AB132">
        <v>3.85873686</v>
      </c>
      <c r="AC132">
        <v>0.744613105</v>
      </c>
      <c r="AD132">
        <v>3.85873686</v>
      </c>
      <c r="AE132">
        <f t="shared" si="9"/>
        <v>4.5860908723555977E-4</v>
      </c>
      <c r="AF132">
        <v>3.4600000000000001E-4</v>
      </c>
    </row>
    <row r="133" spans="1:32">
      <c r="A133">
        <v>74437156</v>
      </c>
      <c r="B133">
        <v>74447091</v>
      </c>
      <c r="C133">
        <v>1.4143650000000001E-2</v>
      </c>
      <c r="D133">
        <v>8.8397780000000004E-4</v>
      </c>
      <c r="E133">
        <v>1.4143650000000001E-2</v>
      </c>
      <c r="F133">
        <f t="shared" si="4"/>
        <v>5.8372472141972767E-6</v>
      </c>
      <c r="G133">
        <v>1.2097E-3</v>
      </c>
      <c r="H133">
        <v>5.5315389999999999E-2</v>
      </c>
      <c r="I133">
        <v>3.4572119999999999E-3</v>
      </c>
      <c r="J133">
        <v>5.5315389999999999E-2</v>
      </c>
      <c r="K133">
        <f t="shared" si="5"/>
        <v>2.2829298390425092E-5</v>
      </c>
      <c r="L133">
        <v>7.984E-4</v>
      </c>
      <c r="M133">
        <v>0.1004705</v>
      </c>
      <c r="N133">
        <v>6.2794039999999997E-3</v>
      </c>
      <c r="O133">
        <v>0.1004705</v>
      </c>
      <c r="P133">
        <f t="shared" si="6"/>
        <v>4.1465332232769294E-5</v>
      </c>
      <c r="Q133">
        <v>1.3009E-3</v>
      </c>
      <c r="R133">
        <v>6.3429009999999994E-2</v>
      </c>
      <c r="S133">
        <v>3.9643129999999997E-3</v>
      </c>
      <c r="T133">
        <v>6.3429009999999994E-2</v>
      </c>
      <c r="U133">
        <f t="shared" si="7"/>
        <v>2.6177882789929838E-5</v>
      </c>
      <c r="V133">
        <v>1.4882999999999999E-3</v>
      </c>
      <c r="W133">
        <v>6.5239420000000006E-2</v>
      </c>
      <c r="X133">
        <v>4.0774629999999999E-3</v>
      </c>
      <c r="Y133">
        <v>6.5239420000000006E-2</v>
      </c>
      <c r="Z133">
        <f t="shared" si="8"/>
        <v>2.6925059843169629E-5</v>
      </c>
      <c r="AA133">
        <v>1.1873999999999999E-3</v>
      </c>
      <c r="AB133">
        <v>6.3429009999999994E-2</v>
      </c>
      <c r="AC133">
        <v>3.9643129999999997E-3</v>
      </c>
      <c r="AD133">
        <v>6.3429009999999994E-2</v>
      </c>
      <c r="AE133">
        <f t="shared" si="9"/>
        <v>2.6177882789929838E-5</v>
      </c>
      <c r="AF133">
        <v>1.2015000000000001E-3</v>
      </c>
    </row>
    <row r="134" spans="1:32">
      <c r="A134">
        <v>102908736</v>
      </c>
      <c r="B134">
        <v>102923212</v>
      </c>
      <c r="C134">
        <v>0.38100870999999997</v>
      </c>
      <c r="D134">
        <v>0.26166349300000002</v>
      </c>
      <c r="E134">
        <v>0.38100870999999997</v>
      </c>
      <c r="F134">
        <f t="shared" si="4"/>
        <v>1.6178713800424628E-4</v>
      </c>
      <c r="G134">
        <v>1.5220000000000001E-4</v>
      </c>
      <c r="H134">
        <v>1.0801240299999999</v>
      </c>
      <c r="I134">
        <v>0.58373253000000003</v>
      </c>
      <c r="J134">
        <v>1.0801240299999999</v>
      </c>
      <c r="K134">
        <f t="shared" si="5"/>
        <v>4.5865139278131628E-4</v>
      </c>
      <c r="L134">
        <v>4.2180000000000001E-4</v>
      </c>
      <c r="M134">
        <v>0.33994449999999998</v>
      </c>
      <c r="N134">
        <v>0.172936166</v>
      </c>
      <c r="O134">
        <v>0.33994449999999998</v>
      </c>
      <c r="P134">
        <f t="shared" si="6"/>
        <v>1.4435010615711252E-4</v>
      </c>
      <c r="Q134" s="114">
        <v>7.5300000000000001E-5</v>
      </c>
      <c r="R134">
        <v>0.28009292000000002</v>
      </c>
      <c r="S134">
        <v>0.154423007</v>
      </c>
      <c r="T134">
        <v>0.28009292000000002</v>
      </c>
      <c r="U134">
        <f t="shared" si="7"/>
        <v>1.1893542250530787E-4</v>
      </c>
      <c r="V134" s="114">
        <v>7.3700000000000002E-5</v>
      </c>
      <c r="W134">
        <v>0.18897459</v>
      </c>
      <c r="X134">
        <v>8.1611806999999995E-2</v>
      </c>
      <c r="Y134">
        <v>0.18897459</v>
      </c>
      <c r="Z134">
        <f t="shared" si="8"/>
        <v>8.0243987261146503E-5</v>
      </c>
      <c r="AA134" s="114">
        <v>3.3599999999999997E-5</v>
      </c>
      <c r="AB134">
        <v>0.28009292000000002</v>
      </c>
      <c r="AC134">
        <v>0.154423007</v>
      </c>
      <c r="AD134">
        <v>0.28009292000000002</v>
      </c>
      <c r="AE134">
        <f t="shared" si="9"/>
        <v>1.1893542250530787E-4</v>
      </c>
      <c r="AF134" s="114">
        <v>5.8499999999999999E-5</v>
      </c>
    </row>
    <row r="135" spans="1:32">
      <c r="A135">
        <v>117852321</v>
      </c>
      <c r="B135">
        <v>117869066</v>
      </c>
      <c r="C135">
        <v>2.9458298699999999</v>
      </c>
      <c r="D135">
        <v>0.77301572689999998</v>
      </c>
      <c r="E135">
        <v>2.9458298699999999</v>
      </c>
      <c r="F135">
        <f t="shared" si="4"/>
        <v>1.2264071065778517E-3</v>
      </c>
      <c r="G135">
        <v>1.2164000000000001E-3</v>
      </c>
      <c r="H135">
        <v>3.2150526500000001</v>
      </c>
      <c r="I135">
        <v>0.76644647200000005</v>
      </c>
      <c r="J135">
        <v>3.2150526500000001</v>
      </c>
      <c r="K135">
        <f t="shared" si="5"/>
        <v>1.3384898626144879E-3</v>
      </c>
      <c r="L135">
        <v>1.291E-3</v>
      </c>
      <c r="M135">
        <v>3.7435646</v>
      </c>
      <c r="N135">
        <v>0.73533402699999995</v>
      </c>
      <c r="O135">
        <v>3.7435646</v>
      </c>
      <c r="P135">
        <f t="shared" si="6"/>
        <v>1.5585198168193172E-3</v>
      </c>
      <c r="Q135">
        <v>1.4704E-3</v>
      </c>
      <c r="R135">
        <v>3.2739060699999998</v>
      </c>
      <c r="S135">
        <v>0.74824246100000003</v>
      </c>
      <c r="T135">
        <v>3.2739060699999998</v>
      </c>
      <c r="U135">
        <f t="shared" si="7"/>
        <v>1.3629917027477101E-3</v>
      </c>
      <c r="V135">
        <v>1.3071999999999999E-3</v>
      </c>
      <c r="W135">
        <v>2.5863500899999998</v>
      </c>
      <c r="X135">
        <v>0.59248295799999995</v>
      </c>
      <c r="Y135">
        <v>2.5863500899999998</v>
      </c>
      <c r="Z135">
        <f t="shared" si="8"/>
        <v>1.0767485803497086E-3</v>
      </c>
      <c r="AA135">
        <v>1.0169000000000001E-3</v>
      </c>
      <c r="AB135">
        <v>3.2739060699999998</v>
      </c>
      <c r="AC135">
        <v>0.74824246100000003</v>
      </c>
      <c r="AD135">
        <v>3.2739060699999998</v>
      </c>
      <c r="AE135">
        <f t="shared" si="9"/>
        <v>1.3629917027477101E-3</v>
      </c>
      <c r="AF135">
        <v>1.0498E-3</v>
      </c>
    </row>
    <row r="136" spans="1:32">
      <c r="A136">
        <v>148943506</v>
      </c>
      <c r="B136">
        <v>148956111</v>
      </c>
      <c r="C136">
        <v>2.65643319</v>
      </c>
      <c r="D136">
        <v>0.80673736929999995</v>
      </c>
      <c r="E136">
        <v>2.65643319</v>
      </c>
      <c r="F136">
        <f t="shared" si="4"/>
        <v>7.7878428320140723E-4</v>
      </c>
      <c r="G136">
        <v>7.6079999999999995E-4</v>
      </c>
      <c r="H136">
        <v>2.3668014799999999</v>
      </c>
      <c r="I136">
        <v>0.80675264800000002</v>
      </c>
      <c r="J136">
        <v>2.3668014799999999</v>
      </c>
      <c r="K136">
        <f t="shared" si="5"/>
        <v>6.9387319847552032E-4</v>
      </c>
      <c r="L136">
        <v>6.2169999999999999E-4</v>
      </c>
      <c r="M136">
        <v>3.1307928</v>
      </c>
      <c r="N136">
        <v>0.83446739000000003</v>
      </c>
      <c r="O136">
        <v>3.1307928</v>
      </c>
      <c r="P136">
        <f t="shared" si="6"/>
        <v>9.17851890941073E-4</v>
      </c>
      <c r="Q136">
        <v>7.8680000000000004E-4</v>
      </c>
      <c r="R136">
        <v>2.6807033300000001</v>
      </c>
      <c r="S136">
        <v>0.67547406300000001</v>
      </c>
      <c r="T136">
        <v>2.6807033300000001</v>
      </c>
      <c r="U136">
        <f t="shared" si="7"/>
        <v>7.8589953972442103E-4</v>
      </c>
      <c r="V136">
        <v>7.027E-4</v>
      </c>
      <c r="W136">
        <v>2.9311959299999999</v>
      </c>
      <c r="X136">
        <v>0.80924933799999998</v>
      </c>
      <c r="Y136">
        <v>2.9311959299999999</v>
      </c>
      <c r="Z136">
        <f t="shared" si="8"/>
        <v>8.593362445030782E-4</v>
      </c>
      <c r="AA136">
        <v>7.7550000000000004E-4</v>
      </c>
      <c r="AB136">
        <v>2.6807033300000001</v>
      </c>
      <c r="AC136">
        <v>0.67547406300000001</v>
      </c>
      <c r="AD136">
        <v>2.6807033300000001</v>
      </c>
      <c r="AE136">
        <f t="shared" si="9"/>
        <v>7.8589953972442103E-4</v>
      </c>
      <c r="AF136">
        <v>8.1220000000000001E-4</v>
      </c>
    </row>
    <row r="137" spans="1:32">
      <c r="A137" t="s">
        <v>2847</v>
      </c>
      <c r="G137">
        <v>1.1900000000000001E-3</v>
      </c>
      <c r="H137">
        <v>64.777919999999995</v>
      </c>
      <c r="I137">
        <v>1.0034620000000001</v>
      </c>
      <c r="J137">
        <v>67.785520000000005</v>
      </c>
      <c r="K137">
        <f>J137/B3</f>
        <v>1.3225152668032388E-3</v>
      </c>
      <c r="L137">
        <v>1.2076999999999999E-3</v>
      </c>
      <c r="M137">
        <v>63.405070000000002</v>
      </c>
      <c r="N137">
        <v>1.006289</v>
      </c>
      <c r="O137">
        <v>68.898650000000004</v>
      </c>
      <c r="P137">
        <f>O137/B3</f>
        <v>1.3442327577797288E-3</v>
      </c>
      <c r="Q137">
        <v>1.1343E-3</v>
      </c>
      <c r="R137">
        <v>63.761209999999998</v>
      </c>
      <c r="S137">
        <v>1.00397</v>
      </c>
      <c r="T137">
        <v>67.243340000000003</v>
      </c>
      <c r="U137">
        <f>T137/B3</f>
        <v>1.3119371768607942E-3</v>
      </c>
      <c r="V137">
        <v>1.1791E-3</v>
      </c>
      <c r="W137">
        <v>56.345889999999997</v>
      </c>
      <c r="X137">
        <v>1.004084</v>
      </c>
      <c r="Y137">
        <v>59.903619999999997</v>
      </c>
      <c r="Z137">
        <f>Y137/B3</f>
        <v>1.1687370988196274E-3</v>
      </c>
      <c r="AA137">
        <v>1.0325E-3</v>
      </c>
      <c r="AB137">
        <v>56.152889999999999</v>
      </c>
      <c r="AC137">
        <v>1.005028</v>
      </c>
      <c r="AD137">
        <v>60.550379999999997</v>
      </c>
      <c r="AE137">
        <f>AD137/B3</f>
        <v>1.1813555750658472E-3</v>
      </c>
      <c r="AF137">
        <v>1.013E-3</v>
      </c>
    </row>
    <row r="138" spans="1:32" s="81" customFormat="1">
      <c r="A138" s="81" t="s">
        <v>2767</v>
      </c>
    </row>
    <row r="139" spans="1:32" s="102" customFormat="1">
      <c r="A139" s="102" t="s">
        <v>2847</v>
      </c>
      <c r="B139" s="102" t="s">
        <v>2768</v>
      </c>
      <c r="C139" s="102" t="s">
        <v>2769</v>
      </c>
      <c r="D139" s="103" t="s">
        <v>2770</v>
      </c>
      <c r="E139" s="102" t="s">
        <v>2771</v>
      </c>
      <c r="F139" s="102" t="s">
        <v>2772</v>
      </c>
      <c r="G139" s="104" t="s">
        <v>2773</v>
      </c>
      <c r="H139" s="102" t="s">
        <v>2774</v>
      </c>
      <c r="I139" s="102" t="s">
        <v>2775</v>
      </c>
      <c r="J139" s="102" t="s">
        <v>2776</v>
      </c>
      <c r="K139" s="102" t="s">
        <v>2777</v>
      </c>
      <c r="L139" s="54" t="s">
        <v>2848</v>
      </c>
      <c r="M139" s="54" t="s">
        <v>2849</v>
      </c>
      <c r="N139" s="54" t="s">
        <v>2850</v>
      </c>
      <c r="O139" s="54" t="s">
        <v>2851</v>
      </c>
      <c r="P139" s="54" t="s">
        <v>2852</v>
      </c>
    </row>
    <row r="140" spans="1:32">
      <c r="B140">
        <v>9.3606540000000002E-2</v>
      </c>
      <c r="C140">
        <v>9.0789460000000002E-2</v>
      </c>
      <c r="D140">
        <v>0.113014</v>
      </c>
      <c r="E140">
        <v>0.13887189999999999</v>
      </c>
      <c r="F140">
        <v>3.8179100000000001E-2</v>
      </c>
      <c r="G140">
        <v>1.548591E-2</v>
      </c>
      <c r="H140">
        <v>1.998546E-2</v>
      </c>
      <c r="I140">
        <v>7.9088829999999999E-2</v>
      </c>
      <c r="J140">
        <v>7.3927000000000007E-2</v>
      </c>
      <c r="K140">
        <v>2.3493279999999998E-2</v>
      </c>
      <c r="L140" s="83">
        <v>0.1089413</v>
      </c>
      <c r="M140" s="83">
        <v>4.4029779999999998E-2</v>
      </c>
      <c r="N140" s="83">
        <v>7.0992139999999995E-2</v>
      </c>
      <c r="O140" s="83">
        <v>6.077196E-2</v>
      </c>
      <c r="P140" s="83">
        <v>6.8063680000000001E-2</v>
      </c>
    </row>
    <row r="141" spans="1:32" s="102" customFormat="1">
      <c r="A141" s="104" t="s">
        <v>2778</v>
      </c>
      <c r="B141" s="102" t="s">
        <v>2768</v>
      </c>
      <c r="C141" s="102" t="s">
        <v>2769</v>
      </c>
      <c r="D141" s="103" t="s">
        <v>2770</v>
      </c>
      <c r="E141" s="102" t="s">
        <v>2771</v>
      </c>
      <c r="F141" s="102" t="s">
        <v>2772</v>
      </c>
      <c r="G141" s="104" t="s">
        <v>2773</v>
      </c>
      <c r="H141" s="102" t="s">
        <v>2774</v>
      </c>
      <c r="I141" s="102" t="s">
        <v>2775</v>
      </c>
      <c r="J141" s="102" t="s">
        <v>2776</v>
      </c>
      <c r="K141" s="102" t="s">
        <v>2777</v>
      </c>
      <c r="L141" s="54" t="s">
        <v>2848</v>
      </c>
      <c r="M141" s="54" t="s">
        <v>2849</v>
      </c>
      <c r="N141" s="54" t="s">
        <v>2850</v>
      </c>
      <c r="O141" s="54" t="s">
        <v>2851</v>
      </c>
      <c r="P141" s="54" t="s">
        <v>2852</v>
      </c>
    </row>
    <row r="142" spans="1:32">
      <c r="A142" t="s">
        <v>2853</v>
      </c>
      <c r="B142">
        <v>7.654379E-2</v>
      </c>
      <c r="C142">
        <v>0.30943441999999999</v>
      </c>
      <c r="D142">
        <v>8.6387569999999997E-2</v>
      </c>
      <c r="E142">
        <v>0.23073384</v>
      </c>
      <c r="F142">
        <v>0.14132304800000001</v>
      </c>
      <c r="G142">
        <v>-2.1915419999999999E-3</v>
      </c>
      <c r="H142">
        <v>6.5296363999999996E-2</v>
      </c>
      <c r="I142">
        <v>0.13546768000000001</v>
      </c>
      <c r="J142">
        <v>2.680592E-2</v>
      </c>
      <c r="K142">
        <v>5.9145758999999999E-2</v>
      </c>
      <c r="L142">
        <v>0.17063539999999999</v>
      </c>
      <c r="M142">
        <v>6.4920220000000001E-2</v>
      </c>
      <c r="N142">
        <v>0.2133873</v>
      </c>
      <c r="O142">
        <v>6.5851350000000003E-2</v>
      </c>
      <c r="P142">
        <v>0.13765820000000001</v>
      </c>
    </row>
    <row r="143" spans="1:32">
      <c r="A143" t="s">
        <v>2897</v>
      </c>
      <c r="B143">
        <v>1.127333E-2</v>
      </c>
      <c r="C143">
        <v>0.1018896</v>
      </c>
      <c r="D143">
        <v>7.3620779999999997E-2</v>
      </c>
      <c r="E143">
        <v>7.8429559999999995E-2</v>
      </c>
      <c r="F143">
        <v>6.4149192999999993E-2</v>
      </c>
      <c r="G143">
        <v>3.1995706999999998E-2</v>
      </c>
      <c r="H143">
        <v>5.7214526000000002E-2</v>
      </c>
      <c r="I143">
        <v>4.5292039999999999E-2</v>
      </c>
      <c r="J143">
        <v>1.408389E-2</v>
      </c>
      <c r="K143">
        <v>7.9421591999999999E-2</v>
      </c>
      <c r="L143">
        <v>6.6090289999999996E-2</v>
      </c>
      <c r="M143">
        <v>4.063402E-2</v>
      </c>
      <c r="N143">
        <v>5.8630880000000003E-2</v>
      </c>
      <c r="O143">
        <v>5.7688870000000003E-2</v>
      </c>
      <c r="P143">
        <v>5.9146740000000003E-2</v>
      </c>
    </row>
    <row r="144" spans="1:32">
      <c r="A144" t="s">
        <v>2898</v>
      </c>
      <c r="B144">
        <v>3.3302070000000003E-2</v>
      </c>
      <c r="C144">
        <v>0.12192172</v>
      </c>
      <c r="D144">
        <v>5.5663730000000002E-2</v>
      </c>
      <c r="E144">
        <v>4.3012710000000003E-2</v>
      </c>
      <c r="F144">
        <v>6.4856406000000005E-2</v>
      </c>
      <c r="G144">
        <v>1.8223372000000002E-2</v>
      </c>
      <c r="H144">
        <v>8.8835589999999992E-3</v>
      </c>
      <c r="I144">
        <v>0.1378682</v>
      </c>
      <c r="J144">
        <v>8.6448449999999996E-2</v>
      </c>
      <c r="K144">
        <v>1.6152591000000001E-2</v>
      </c>
      <c r="L144">
        <v>6.4779519999999993E-2</v>
      </c>
      <c r="M144">
        <v>3.1959069999999999E-2</v>
      </c>
      <c r="N144">
        <v>0.1032787</v>
      </c>
      <c r="O144">
        <v>5.9378849999999997E-2</v>
      </c>
      <c r="P144">
        <v>3.9856540000000003E-2</v>
      </c>
    </row>
    <row r="145" spans="1:21">
      <c r="A145" t="s">
        <v>2899</v>
      </c>
      <c r="B145">
        <v>3.2401619999999999E-2</v>
      </c>
      <c r="C145">
        <v>1.690185E-2</v>
      </c>
      <c r="D145">
        <v>5.9182989999999998E-2</v>
      </c>
      <c r="E145">
        <v>3.7135509999999997E-2</v>
      </c>
      <c r="F145">
        <v>1.0401860000000001E-2</v>
      </c>
      <c r="G145">
        <v>2.7757329999999998E-3</v>
      </c>
      <c r="H145">
        <v>-2.7455130000000002E-3</v>
      </c>
      <c r="I145">
        <v>3.1827609999999999E-2</v>
      </c>
      <c r="J145">
        <v>1.3452240000000001E-2</v>
      </c>
      <c r="K145">
        <v>1.24573E-3</v>
      </c>
      <c r="L145">
        <v>3.7539999999999997E-2</v>
      </c>
      <c r="M145">
        <v>1.0558140000000001E-2</v>
      </c>
      <c r="N145">
        <v>1.840435E-2</v>
      </c>
      <c r="O145">
        <v>2.3721079999999999E-2</v>
      </c>
      <c r="P145">
        <v>1.209096E-2</v>
      </c>
    </row>
    <row r="146" spans="1:21">
      <c r="A146" t="s">
        <v>2900</v>
      </c>
      <c r="B146">
        <v>0.21688358999999999</v>
      </c>
      <c r="C146">
        <v>0.17738092</v>
      </c>
      <c r="D146">
        <v>0.18757718000000001</v>
      </c>
      <c r="E146">
        <v>0.26072832000000001</v>
      </c>
      <c r="F146">
        <v>6.0710636999999998E-2</v>
      </c>
      <c r="G146">
        <v>9.6240800000000001E-3</v>
      </c>
      <c r="H146">
        <v>6.5622550000000003E-3</v>
      </c>
      <c r="I146">
        <v>5.6732240000000003E-2</v>
      </c>
      <c r="J146">
        <v>6.5441680000000002E-2</v>
      </c>
      <c r="K146">
        <v>3.1777344999999999E-2</v>
      </c>
      <c r="L146">
        <v>0.21047099999999999</v>
      </c>
      <c r="M146">
        <v>9.9040119999999995E-2</v>
      </c>
      <c r="N146">
        <v>0.1023834</v>
      </c>
      <c r="O146">
        <v>9.0300279999999997E-2</v>
      </c>
      <c r="P146">
        <v>0.12330049999999999</v>
      </c>
    </row>
    <row r="147" spans="1:21">
      <c r="A147" t="s">
        <v>2901</v>
      </c>
      <c r="B147">
        <v>0.12597731000000001</v>
      </c>
      <c r="C147">
        <v>9.598698E-2</v>
      </c>
      <c r="D147">
        <v>0.14532292999999999</v>
      </c>
      <c r="E147">
        <v>0.19524854</v>
      </c>
      <c r="F147">
        <v>3.9221787000000001E-2</v>
      </c>
      <c r="G147">
        <v>1.5778482E-2</v>
      </c>
      <c r="H147">
        <v>2.7679999E-2</v>
      </c>
      <c r="I147">
        <v>8.4966390000000003E-2</v>
      </c>
      <c r="J147">
        <v>0.1015872</v>
      </c>
      <c r="K147">
        <v>2.2422252E-2</v>
      </c>
      <c r="L147">
        <v>0.1407784</v>
      </c>
      <c r="M147">
        <v>5.4929499999999999E-2</v>
      </c>
      <c r="N147">
        <v>8.0789760000000002E-2</v>
      </c>
      <c r="O147">
        <v>7.1129849999999994E-2</v>
      </c>
      <c r="P147">
        <v>9.3475230000000006E-2</v>
      </c>
    </row>
    <row r="148" spans="1:21">
      <c r="A148" t="s">
        <v>2902</v>
      </c>
      <c r="B148">
        <v>4.6312989999999998E-2</v>
      </c>
      <c r="C148">
        <v>4.1509980000000002E-2</v>
      </c>
      <c r="D148">
        <v>7.4315229999999996E-2</v>
      </c>
      <c r="E148">
        <v>6.2058099999999998E-2</v>
      </c>
      <c r="F148">
        <v>2.8257300999999999E-2</v>
      </c>
      <c r="G148">
        <v>1.0300139999999999E-2</v>
      </c>
      <c r="H148">
        <v>7.7184239999999998E-3</v>
      </c>
      <c r="I148">
        <v>6.5015489999999995E-2</v>
      </c>
      <c r="J148">
        <v>3.4743690000000001E-2</v>
      </c>
      <c r="K148">
        <v>2.3581693000000001E-2</v>
      </c>
      <c r="L148">
        <v>5.6029959999999997E-2</v>
      </c>
      <c r="M148">
        <v>2.4415800000000001E-2</v>
      </c>
      <c r="N148">
        <v>4.2582639999999998E-2</v>
      </c>
      <c r="O148">
        <v>4.5341329999999999E-2</v>
      </c>
      <c r="P148">
        <v>3.3384789999999998E-2</v>
      </c>
    </row>
    <row r="149" spans="1:21">
      <c r="A149" t="s">
        <v>3204</v>
      </c>
      <c r="B149">
        <v>6.3021900000000006E-2</v>
      </c>
      <c r="C149">
        <v>8.1671659999999993E-2</v>
      </c>
      <c r="D149">
        <v>3.6774929999999997E-2</v>
      </c>
      <c r="E149">
        <v>5.2282820000000001E-2</v>
      </c>
      <c r="F149">
        <v>9.1915910000000007E-3</v>
      </c>
      <c r="G149">
        <v>1.0979852999999999E-2</v>
      </c>
      <c r="H149">
        <v>1.2364826000000001E-2</v>
      </c>
      <c r="I149">
        <v>1.860158E-2</v>
      </c>
      <c r="J149">
        <v>3.2464899999999998E-2</v>
      </c>
      <c r="K149">
        <v>1.1375389E-2</v>
      </c>
      <c r="L149">
        <v>5.9784379999999998E-2</v>
      </c>
      <c r="M149">
        <v>2.2467589999999999E-2</v>
      </c>
      <c r="N149">
        <v>3.4262269999999997E-2</v>
      </c>
      <c r="O149">
        <v>1.8691760000000002E-2</v>
      </c>
      <c r="P149">
        <v>2.6372980000000001E-2</v>
      </c>
    </row>
    <row r="150" spans="1:21">
      <c r="A150" t="s">
        <v>3205</v>
      </c>
      <c r="B150" t="s">
        <v>2874</v>
      </c>
      <c r="C150" t="s">
        <v>2874</v>
      </c>
      <c r="D150" t="s">
        <v>2874</v>
      </c>
      <c r="E150" t="s">
        <v>2874</v>
      </c>
      <c r="F150" t="s">
        <v>2874</v>
      </c>
      <c r="G150" t="s">
        <v>2874</v>
      </c>
      <c r="H150" t="s">
        <v>2874</v>
      </c>
      <c r="I150" t="s">
        <v>2874</v>
      </c>
      <c r="J150" t="s">
        <v>2874</v>
      </c>
      <c r="K150" t="s">
        <v>2874</v>
      </c>
      <c r="L150" t="s">
        <v>2874</v>
      </c>
      <c r="M150" t="s">
        <v>2874</v>
      </c>
      <c r="N150" t="s">
        <v>2874</v>
      </c>
      <c r="O150" t="s">
        <v>2874</v>
      </c>
      <c r="P150" t="s">
        <v>2874</v>
      </c>
    </row>
    <row r="151" spans="1:21">
      <c r="A151" t="s">
        <v>2862</v>
      </c>
      <c r="B151">
        <v>4.167564E-2</v>
      </c>
      <c r="C151">
        <v>5.0571289999999998E-2</v>
      </c>
      <c r="D151">
        <v>4.986558E-2</v>
      </c>
      <c r="E151">
        <v>5.0272629999999999E-2</v>
      </c>
      <c r="F151">
        <v>1.7948169E-2</v>
      </c>
      <c r="G151">
        <v>3.5812449999999998E-3</v>
      </c>
      <c r="H151">
        <v>2.5152170000000001E-3</v>
      </c>
      <c r="I151">
        <v>1.872097E-2</v>
      </c>
      <c r="J151">
        <v>2.8674890000000001E-2</v>
      </c>
      <c r="K151">
        <v>8.3453869999999993E-3</v>
      </c>
      <c r="L151">
        <v>4.799962E-2</v>
      </c>
      <c r="M151">
        <v>2.7157540000000001E-2</v>
      </c>
      <c r="N151">
        <v>3.8620870000000002E-2</v>
      </c>
      <c r="O151">
        <v>3.4135239999999997E-2</v>
      </c>
      <c r="P151">
        <v>3.4837220000000002E-2</v>
      </c>
    </row>
    <row r="152" spans="1:21">
      <c r="A152" t="s">
        <v>2921</v>
      </c>
      <c r="B152">
        <v>6.8772959999999994E-2</v>
      </c>
      <c r="C152">
        <v>2.5632950000000002E-2</v>
      </c>
      <c r="D152">
        <v>0.16916349</v>
      </c>
      <c r="E152">
        <v>0.13933786000000001</v>
      </c>
      <c r="F152">
        <v>1.5380595E-2</v>
      </c>
      <c r="G152">
        <v>2.7300063999999999E-2</v>
      </c>
      <c r="H152">
        <v>3.8758134E-2</v>
      </c>
      <c r="I152">
        <v>7.6973449999999999E-2</v>
      </c>
      <c r="J152">
        <v>6.721046E-2</v>
      </c>
      <c r="K152">
        <v>4.4687078999999998E-2</v>
      </c>
      <c r="L152">
        <v>9.9981310000000004E-2</v>
      </c>
      <c r="M152">
        <v>3.7916730000000003E-2</v>
      </c>
      <c r="N152">
        <v>4.5383809999999997E-2</v>
      </c>
      <c r="O152">
        <v>8.1983520000000004E-2</v>
      </c>
      <c r="P152">
        <v>7.434259E-2</v>
      </c>
    </row>
    <row r="153" spans="1:21">
      <c r="A153" t="s">
        <v>2922</v>
      </c>
      <c r="B153">
        <v>4.2029370000000003E-2</v>
      </c>
      <c r="C153">
        <v>7.9412679999999999E-2</v>
      </c>
      <c r="D153">
        <v>4.4555379999999999E-2</v>
      </c>
      <c r="E153">
        <v>5.8023209999999999E-2</v>
      </c>
      <c r="F153">
        <v>2.7445773999999999E-2</v>
      </c>
      <c r="G153">
        <v>2.5991899999999998E-2</v>
      </c>
      <c r="H153">
        <v>1.6756901000000001E-2</v>
      </c>
      <c r="I153">
        <v>7.1528090000000003E-2</v>
      </c>
      <c r="J153">
        <v>4.5344750000000003E-2</v>
      </c>
      <c r="K153">
        <v>1.1220311E-2</v>
      </c>
      <c r="L153">
        <v>5.591687E-2</v>
      </c>
      <c r="M153">
        <v>2.7798090000000001E-2</v>
      </c>
      <c r="N153">
        <v>5.5814549999999997E-2</v>
      </c>
      <c r="O153">
        <v>3.8181189999999997E-2</v>
      </c>
      <c r="P153">
        <v>3.2526470000000002E-2</v>
      </c>
    </row>
    <row r="154" spans="1:21" s="73" customFormat="1">
      <c r="A154" s="105" t="s">
        <v>2863</v>
      </c>
      <c r="D154" s="106"/>
      <c r="E154" s="74"/>
      <c r="G154" s="74"/>
      <c r="I154" s="74"/>
      <c r="N154" s="74"/>
      <c r="O154" s="74"/>
    </row>
    <row r="155" spans="1:21" s="107" customFormat="1">
      <c r="A155" s="107" t="s">
        <v>2795</v>
      </c>
      <c r="C155" s="81" t="s">
        <v>2864</v>
      </c>
      <c r="D155" s="81" t="s">
        <v>2865</v>
      </c>
      <c r="E155" s="107" t="s">
        <v>2866</v>
      </c>
      <c r="F155" s="108" t="s">
        <v>2867</v>
      </c>
      <c r="G155" s="108" t="s">
        <v>2868</v>
      </c>
      <c r="H155" s="108" t="s">
        <v>2869</v>
      </c>
      <c r="I155" s="108" t="s">
        <v>2870</v>
      </c>
      <c r="J155" s="107" t="s">
        <v>2871</v>
      </c>
      <c r="K155" s="81" t="s">
        <v>2872</v>
      </c>
      <c r="L155" s="81" t="s">
        <v>2873</v>
      </c>
      <c r="M155" s="107" t="s">
        <v>2928</v>
      </c>
      <c r="N155" s="108" t="s">
        <v>2929</v>
      </c>
      <c r="O155" s="108"/>
      <c r="P155" s="108"/>
      <c r="Q155" s="108"/>
      <c r="R155" s="108"/>
      <c r="T155" s="108"/>
    </row>
    <row r="156" spans="1:21">
      <c r="A156" s="82" t="s">
        <v>2307</v>
      </c>
      <c r="B156" s="83">
        <f>SUM('chr7'!C156:K156)</f>
        <v>257736</v>
      </c>
      <c r="C156">
        <v>11799</v>
      </c>
      <c r="D156">
        <v>25992</v>
      </c>
      <c r="E156">
        <v>37490</v>
      </c>
      <c r="F156">
        <v>15259</v>
      </c>
      <c r="G156">
        <v>64114</v>
      </c>
      <c r="H156">
        <v>39569</v>
      </c>
      <c r="I156">
        <v>12150</v>
      </c>
      <c r="J156">
        <v>1619</v>
      </c>
      <c r="K156">
        <v>49744</v>
      </c>
      <c r="L156">
        <v>14656</v>
      </c>
      <c r="M156">
        <v>19442</v>
      </c>
      <c r="N156">
        <v>3150</v>
      </c>
      <c r="O156" s="83"/>
      <c r="P156" s="83"/>
      <c r="Q156" s="83"/>
      <c r="S156" s="83"/>
      <c r="T156" s="83"/>
      <c r="U156" s="83"/>
    </row>
    <row r="157" spans="1:21">
      <c r="A157" s="82" t="s">
        <v>2806</v>
      </c>
      <c r="B157" s="83">
        <v>12186</v>
      </c>
      <c r="C157">
        <v>438</v>
      </c>
      <c r="D157" s="83">
        <v>1078</v>
      </c>
      <c r="E157" s="83">
        <v>1302</v>
      </c>
      <c r="F157" s="83">
        <v>442</v>
      </c>
      <c r="G157" s="83">
        <v>1894</v>
      </c>
      <c r="H157" s="83">
        <v>1604</v>
      </c>
      <c r="I157">
        <v>1661</v>
      </c>
      <c r="J157" s="83">
        <v>37</v>
      </c>
      <c r="K157" s="83">
        <v>1246</v>
      </c>
      <c r="L157">
        <v>488</v>
      </c>
      <c r="M157" s="83">
        <v>555</v>
      </c>
      <c r="N157" s="83">
        <v>136</v>
      </c>
      <c r="O157" s="83"/>
      <c r="P157" s="83"/>
      <c r="Q157" s="83"/>
      <c r="R157" s="83"/>
      <c r="S157" s="83"/>
      <c r="T157" s="83"/>
      <c r="U157" s="83"/>
    </row>
    <row r="158" spans="1:21">
      <c r="A158" s="82" t="s">
        <v>2807</v>
      </c>
      <c r="B158" s="83">
        <v>94</v>
      </c>
      <c r="C158">
        <v>3</v>
      </c>
      <c r="D158">
        <v>4</v>
      </c>
      <c r="E158" s="83">
        <v>13</v>
      </c>
      <c r="F158" s="83">
        <v>4</v>
      </c>
      <c r="G158" s="83">
        <v>7</v>
      </c>
      <c r="H158">
        <v>13</v>
      </c>
      <c r="I158">
        <v>27</v>
      </c>
      <c r="J158" s="83">
        <v>0</v>
      </c>
      <c r="K158" s="83">
        <v>4</v>
      </c>
      <c r="L158" s="83">
        <v>4</v>
      </c>
      <c r="M158" s="83">
        <v>5</v>
      </c>
      <c r="N158" s="83">
        <v>1</v>
      </c>
    </row>
    <row r="159" spans="1:21">
      <c r="A159" s="82" t="s">
        <v>2808</v>
      </c>
      <c r="B159" s="83" t="s">
        <v>2874</v>
      </c>
      <c r="C159" s="83">
        <v>1.8815789999999999</v>
      </c>
      <c r="D159" s="112">
        <v>1.867021</v>
      </c>
      <c r="E159" s="83">
        <v>2.4353560000000001</v>
      </c>
      <c r="F159" s="83">
        <v>2.2262770000000001</v>
      </c>
      <c r="G159" s="83">
        <v>2.265517</v>
      </c>
      <c r="H159" s="83">
        <v>1.9594100000000001</v>
      </c>
      <c r="I159" s="83">
        <v>1.731908</v>
      </c>
      <c r="J159">
        <v>1.176471</v>
      </c>
      <c r="K159" s="83">
        <v>2.4611109999999998</v>
      </c>
      <c r="L159">
        <v>2.4609930000000002</v>
      </c>
      <c r="M159" s="83">
        <v>1.707317</v>
      </c>
      <c r="N159" s="83">
        <v>1.6153850000000001</v>
      </c>
      <c r="O159" s="83"/>
      <c r="P159" s="83"/>
      <c r="Q159" s="83"/>
      <c r="S159" s="83"/>
      <c r="T159" s="83"/>
      <c r="U159" s="83"/>
    </row>
    <row r="160" spans="1:21">
      <c r="A160" s="15" t="s">
        <v>2809</v>
      </c>
      <c r="B160" s="83">
        <v>4852</v>
      </c>
      <c r="C160" s="83">
        <v>124</v>
      </c>
      <c r="D160" s="83">
        <v>241</v>
      </c>
      <c r="E160">
        <v>393</v>
      </c>
      <c r="F160">
        <v>102</v>
      </c>
      <c r="G160" s="83">
        <v>264</v>
      </c>
      <c r="H160" s="83">
        <v>787</v>
      </c>
      <c r="I160" s="83">
        <v>1341</v>
      </c>
      <c r="J160" s="83">
        <v>8</v>
      </c>
      <c r="K160" s="83">
        <v>826</v>
      </c>
      <c r="L160" s="83">
        <v>185</v>
      </c>
      <c r="M160" s="83">
        <v>133</v>
      </c>
      <c r="N160" s="83">
        <v>48</v>
      </c>
      <c r="O160" s="83"/>
      <c r="P160" s="83"/>
      <c r="S160" s="83"/>
      <c r="T160" s="83"/>
    </row>
    <row r="161" spans="1:20">
      <c r="A161" s="15" t="s">
        <v>2810</v>
      </c>
      <c r="B161" s="83">
        <v>1.644835E-2</v>
      </c>
      <c r="C161" s="83">
        <v>1.0509370000000001E-2</v>
      </c>
      <c r="D161" s="83">
        <v>9.2720839999999999E-3</v>
      </c>
      <c r="E161">
        <v>1.04828E-2</v>
      </c>
      <c r="F161">
        <v>6.6845799999999999E-3</v>
      </c>
      <c r="G161" s="83">
        <v>4.1176650000000004E-3</v>
      </c>
      <c r="H161" s="83">
        <v>1.988931E-2</v>
      </c>
      <c r="I161" s="83">
        <v>0.11037039999999999</v>
      </c>
      <c r="J161" s="83">
        <v>4.9413219999999997E-3</v>
      </c>
      <c r="K161" s="83">
        <v>1.6605020000000002E-2</v>
      </c>
      <c r="L161" s="83">
        <v>1.262282E-2</v>
      </c>
      <c r="M161" s="83">
        <v>6.8408599999999998E-3</v>
      </c>
      <c r="N161" s="83">
        <v>1.5238099999999999E-2</v>
      </c>
      <c r="O161" s="83"/>
      <c r="P161" s="83"/>
      <c r="S161" s="83"/>
      <c r="T161" s="83"/>
    </row>
    <row r="162" spans="1:20" s="137" customFormat="1">
      <c r="A162" s="137" t="s">
        <v>2811</v>
      </c>
      <c r="C162" s="127" t="s">
        <v>2864</v>
      </c>
      <c r="D162" s="127" t="s">
        <v>2865</v>
      </c>
      <c r="E162" s="137" t="s">
        <v>2866</v>
      </c>
      <c r="F162" s="138" t="s">
        <v>2867</v>
      </c>
      <c r="G162" s="138" t="s">
        <v>2868</v>
      </c>
      <c r="H162" s="138" t="s">
        <v>2869</v>
      </c>
      <c r="I162" s="138" t="s">
        <v>2870</v>
      </c>
      <c r="J162" s="137" t="s">
        <v>2871</v>
      </c>
      <c r="K162" s="127" t="s">
        <v>2872</v>
      </c>
      <c r="L162" s="127" t="s">
        <v>2873</v>
      </c>
      <c r="M162" s="137" t="s">
        <v>2928</v>
      </c>
      <c r="N162" s="138" t="s">
        <v>2929</v>
      </c>
      <c r="O162" s="138"/>
      <c r="P162" s="138"/>
      <c r="Q162" s="138"/>
      <c r="R162" s="138"/>
      <c r="T162" s="138"/>
    </row>
    <row r="163" spans="1:20">
      <c r="A163" s="82" t="s">
        <v>2806</v>
      </c>
      <c r="B163">
        <v>8804</v>
      </c>
      <c r="C163" s="83">
        <v>268</v>
      </c>
      <c r="D163" s="83">
        <v>679</v>
      </c>
      <c r="E163">
        <v>867</v>
      </c>
      <c r="F163">
        <v>261</v>
      </c>
      <c r="G163" s="83">
        <v>1153</v>
      </c>
      <c r="H163" s="83">
        <v>1262</v>
      </c>
      <c r="I163" s="83">
        <v>1561</v>
      </c>
      <c r="J163" s="83">
        <v>21</v>
      </c>
      <c r="K163" s="83">
        <v>1056</v>
      </c>
      <c r="L163" s="83">
        <v>336</v>
      </c>
      <c r="M163" s="83">
        <v>367</v>
      </c>
      <c r="N163" s="83">
        <v>87</v>
      </c>
      <c r="O163" s="83"/>
      <c r="P163" s="83"/>
      <c r="S163" s="83"/>
      <c r="T163" s="83"/>
    </row>
    <row r="164" spans="1:20">
      <c r="A164" s="82" t="s">
        <v>2807</v>
      </c>
      <c r="B164">
        <v>45</v>
      </c>
      <c r="C164" s="83">
        <v>2</v>
      </c>
      <c r="D164" s="83">
        <v>2</v>
      </c>
      <c r="E164">
        <v>4</v>
      </c>
      <c r="F164">
        <v>3</v>
      </c>
      <c r="G164" s="83">
        <v>5</v>
      </c>
      <c r="H164" s="83">
        <v>9</v>
      </c>
      <c r="I164" s="83">
        <v>10</v>
      </c>
      <c r="J164" s="83">
        <v>0</v>
      </c>
      <c r="K164" s="83">
        <v>2</v>
      </c>
      <c r="L164" s="83">
        <v>2</v>
      </c>
      <c r="M164" s="83">
        <v>2</v>
      </c>
      <c r="N164" s="83">
        <v>1</v>
      </c>
      <c r="O164" s="83"/>
      <c r="P164" s="83"/>
      <c r="S164" s="83"/>
      <c r="T164" s="83"/>
    </row>
    <row r="165" spans="1:20">
      <c r="A165" s="82" t="s">
        <v>2808</v>
      </c>
      <c r="B165" t="s">
        <v>2874</v>
      </c>
      <c r="C165" s="83">
        <v>1.7916669999999999</v>
      </c>
      <c r="D165" s="83">
        <v>1.652344</v>
      </c>
      <c r="E165">
        <v>2.5101209999999998</v>
      </c>
      <c r="F165">
        <v>2.0705879999999999</v>
      </c>
      <c r="G165" s="83">
        <v>2.4011800000000001</v>
      </c>
      <c r="H165" s="83">
        <v>1.9280740000000001</v>
      </c>
      <c r="I165" s="83">
        <v>1.686747</v>
      </c>
      <c r="J165" s="83">
        <v>1.625</v>
      </c>
      <c r="K165" s="83">
        <v>2.473684</v>
      </c>
      <c r="L165" s="83">
        <v>2.393939</v>
      </c>
      <c r="M165" s="83">
        <v>1.531034</v>
      </c>
      <c r="N165" s="83">
        <v>2</v>
      </c>
      <c r="O165" s="83"/>
      <c r="P165" s="83"/>
      <c r="S165" s="83"/>
      <c r="T165" s="83"/>
    </row>
    <row r="166" spans="1:20">
      <c r="A166" s="15" t="s">
        <v>2809</v>
      </c>
      <c r="B166">
        <v>4973</v>
      </c>
      <c r="C166" s="83">
        <v>126</v>
      </c>
      <c r="D166" s="83">
        <v>246</v>
      </c>
      <c r="E166">
        <v>412</v>
      </c>
      <c r="F166">
        <v>106</v>
      </c>
      <c r="G166" s="83">
        <v>282</v>
      </c>
      <c r="H166" s="83">
        <v>803</v>
      </c>
      <c r="I166" s="83">
        <v>1369</v>
      </c>
      <c r="J166" s="83">
        <v>8</v>
      </c>
      <c r="K166" s="83">
        <v>832</v>
      </c>
      <c r="L166" s="83">
        <v>192</v>
      </c>
      <c r="M166" s="83">
        <v>139</v>
      </c>
      <c r="N166" s="83">
        <v>48</v>
      </c>
      <c r="O166" s="83"/>
      <c r="P166" s="83"/>
      <c r="S166" s="83"/>
      <c r="T166" s="83"/>
    </row>
    <row r="167" spans="1:20">
      <c r="A167" s="15" t="s">
        <v>2810</v>
      </c>
      <c r="B167">
        <v>0.42147639999999997</v>
      </c>
      <c r="C167" s="83">
        <v>1.067887E-2</v>
      </c>
      <c r="D167" s="83">
        <v>9.4644510000000005E-3</v>
      </c>
      <c r="E167">
        <v>1.09896E-2</v>
      </c>
      <c r="F167">
        <v>6.94672E-3</v>
      </c>
      <c r="G167" s="83">
        <v>4.3984150000000001E-3</v>
      </c>
      <c r="H167" s="83">
        <v>2.0293660000000002E-2</v>
      </c>
      <c r="I167" s="83">
        <v>0.11267489999999999</v>
      </c>
      <c r="J167" s="83">
        <v>4.9413219999999997E-3</v>
      </c>
      <c r="K167" s="83">
        <v>1.672564E-2</v>
      </c>
      <c r="L167" s="83">
        <v>1.310044E-2</v>
      </c>
      <c r="M167" s="83">
        <v>7.1494699999999998E-3</v>
      </c>
      <c r="N167" s="83">
        <v>1.5238099999999999E-2</v>
      </c>
      <c r="O167" s="83"/>
      <c r="P167" s="83"/>
      <c r="S167" s="83"/>
      <c r="T167" s="83"/>
    </row>
    <row r="168" spans="1:20" s="137" customFormat="1">
      <c r="A168" s="137" t="s">
        <v>2812</v>
      </c>
      <c r="C168" s="127" t="s">
        <v>2864</v>
      </c>
      <c r="D168" s="127" t="s">
        <v>2865</v>
      </c>
      <c r="E168" s="137" t="s">
        <v>2866</v>
      </c>
      <c r="F168" s="138" t="s">
        <v>2867</v>
      </c>
      <c r="G168" s="138" t="s">
        <v>2868</v>
      </c>
      <c r="H168" s="138" t="s">
        <v>2869</v>
      </c>
      <c r="I168" s="138" t="s">
        <v>2870</v>
      </c>
      <c r="J168" s="137" t="s">
        <v>2871</v>
      </c>
      <c r="K168" s="127" t="s">
        <v>2872</v>
      </c>
      <c r="L168" s="127" t="s">
        <v>2873</v>
      </c>
      <c r="M168" s="137" t="s">
        <v>2928</v>
      </c>
      <c r="N168" s="138" t="s">
        <v>2929</v>
      </c>
      <c r="O168" s="138"/>
      <c r="P168" s="138"/>
      <c r="Q168" s="138"/>
      <c r="R168" s="138"/>
      <c r="T168" s="138"/>
    </row>
    <row r="169" spans="1:20">
      <c r="A169" s="82" t="s">
        <v>2806</v>
      </c>
      <c r="B169" s="83">
        <v>7648</v>
      </c>
      <c r="C169" s="83">
        <v>221</v>
      </c>
      <c r="D169" s="83">
        <v>531</v>
      </c>
      <c r="E169">
        <v>721</v>
      </c>
      <c r="F169">
        <v>214</v>
      </c>
      <c r="G169" s="83">
        <v>869</v>
      </c>
      <c r="H169" s="83">
        <v>1148</v>
      </c>
      <c r="I169" s="83">
        <v>1533</v>
      </c>
      <c r="J169" s="83">
        <v>21</v>
      </c>
      <c r="K169" s="83">
        <v>994</v>
      </c>
      <c r="L169" s="83">
        <v>284</v>
      </c>
      <c r="M169" s="83">
        <v>322</v>
      </c>
      <c r="N169" s="83">
        <v>77</v>
      </c>
      <c r="O169" s="83"/>
      <c r="P169" s="83"/>
      <c r="S169" s="83"/>
      <c r="T169" s="83"/>
    </row>
    <row r="170" spans="1:20">
      <c r="A170" s="82" t="s">
        <v>2807</v>
      </c>
      <c r="B170" s="83">
        <v>30</v>
      </c>
      <c r="C170" s="83">
        <v>1</v>
      </c>
      <c r="D170" s="83">
        <v>1</v>
      </c>
      <c r="E170">
        <v>5</v>
      </c>
      <c r="F170" s="83">
        <v>1</v>
      </c>
      <c r="G170" s="83">
        <v>2</v>
      </c>
      <c r="H170" s="83">
        <v>4</v>
      </c>
      <c r="I170" s="83">
        <v>7</v>
      </c>
      <c r="J170" s="83">
        <v>0</v>
      </c>
      <c r="K170" s="83">
        <v>2</v>
      </c>
      <c r="L170" s="83">
        <v>1</v>
      </c>
      <c r="M170" s="83">
        <v>3</v>
      </c>
      <c r="N170" s="83">
        <v>0</v>
      </c>
      <c r="O170" s="83"/>
      <c r="P170" s="83"/>
      <c r="S170" s="83"/>
      <c r="T170" s="83"/>
    </row>
    <row r="171" spans="1:20">
      <c r="A171" s="82" t="s">
        <v>2808</v>
      </c>
      <c r="B171" s="83" t="s">
        <v>2874</v>
      </c>
      <c r="C171" s="83">
        <v>1.986486</v>
      </c>
      <c r="D171" s="83">
        <v>1.765625</v>
      </c>
      <c r="E171">
        <v>2.5</v>
      </c>
      <c r="F171">
        <v>2.1940300000000001</v>
      </c>
      <c r="G171" s="83">
        <v>2.3813230000000001</v>
      </c>
      <c r="H171" s="83">
        <v>1.9137059999999999</v>
      </c>
      <c r="I171" s="83">
        <v>1.6847639999999999</v>
      </c>
      <c r="J171" s="83">
        <v>1.625</v>
      </c>
      <c r="K171" s="83">
        <v>2.4877189999999998</v>
      </c>
      <c r="L171" s="83">
        <v>2.4634149999999999</v>
      </c>
      <c r="M171" s="83">
        <v>1.5760000000000001</v>
      </c>
      <c r="N171" s="83">
        <v>1.4838709999999999</v>
      </c>
      <c r="O171" s="83"/>
      <c r="P171" s="83"/>
      <c r="S171" s="83"/>
      <c r="T171" s="83"/>
    </row>
    <row r="172" spans="1:20">
      <c r="A172" s="15" t="s">
        <v>2809</v>
      </c>
      <c r="B172" s="83">
        <v>5023</v>
      </c>
      <c r="C172" s="83">
        <v>128</v>
      </c>
      <c r="D172" s="83">
        <v>252</v>
      </c>
      <c r="E172">
        <v>412</v>
      </c>
      <c r="F172">
        <v>109</v>
      </c>
      <c r="G172" s="83">
        <v>286</v>
      </c>
      <c r="H172" s="83">
        <v>812</v>
      </c>
      <c r="I172" s="83">
        <v>1375</v>
      </c>
      <c r="J172" s="83">
        <v>8</v>
      </c>
      <c r="K172" s="83">
        <v>834</v>
      </c>
      <c r="L172" s="83">
        <v>203</v>
      </c>
      <c r="M172" s="83">
        <v>140</v>
      </c>
      <c r="N172" s="83">
        <v>50</v>
      </c>
      <c r="O172" s="83"/>
      <c r="P172" s="83"/>
      <c r="S172" s="83"/>
      <c r="T172" s="83"/>
    </row>
    <row r="173" spans="1:20">
      <c r="A173" s="15" t="s">
        <v>2810</v>
      </c>
      <c r="B173" s="83">
        <v>0.42571399999999998</v>
      </c>
      <c r="C173" s="83">
        <v>1.0848379999999999E-2</v>
      </c>
      <c r="D173" s="83">
        <v>9.695291E-3</v>
      </c>
      <c r="E173">
        <v>1.09896E-2</v>
      </c>
      <c r="F173">
        <v>7.1433249999999998E-3</v>
      </c>
      <c r="G173" s="83">
        <v>4.4608039999999996E-3</v>
      </c>
      <c r="H173" s="83">
        <v>2.052112E-2</v>
      </c>
      <c r="I173" s="83">
        <v>0.1131687</v>
      </c>
      <c r="J173" s="83">
        <v>4.9413219999999997E-3</v>
      </c>
      <c r="K173" s="83">
        <v>1.6765840000000001E-2</v>
      </c>
      <c r="L173" s="83">
        <v>1.3850980000000001E-2</v>
      </c>
      <c r="M173" s="83">
        <v>7.2009049999999996E-3</v>
      </c>
      <c r="N173" s="83">
        <v>1.5873020000000002E-2</v>
      </c>
      <c r="O173" s="83"/>
      <c r="P173" s="83"/>
      <c r="S173" s="83"/>
      <c r="T173" s="83"/>
    </row>
    <row r="174" spans="1:20" s="137" customFormat="1">
      <c r="A174" s="137" t="s">
        <v>2813</v>
      </c>
      <c r="C174" s="127" t="s">
        <v>2864</v>
      </c>
      <c r="D174" s="127" t="s">
        <v>2865</v>
      </c>
      <c r="E174" s="137" t="s">
        <v>2866</v>
      </c>
      <c r="F174" s="138" t="s">
        <v>2867</v>
      </c>
      <c r="G174" s="138" t="s">
        <v>2868</v>
      </c>
      <c r="H174" s="138" t="s">
        <v>2869</v>
      </c>
      <c r="I174" s="138" t="s">
        <v>2870</v>
      </c>
      <c r="J174" s="137" t="s">
        <v>2871</v>
      </c>
      <c r="K174" s="127" t="s">
        <v>2872</v>
      </c>
      <c r="L174" s="127" t="s">
        <v>2873</v>
      </c>
      <c r="M174" s="137" t="s">
        <v>2928</v>
      </c>
      <c r="N174" s="138" t="s">
        <v>2929</v>
      </c>
      <c r="O174" s="138"/>
      <c r="P174" s="138"/>
      <c r="Q174" s="138"/>
      <c r="R174" s="138"/>
      <c r="T174" s="138"/>
    </row>
    <row r="175" spans="1:20">
      <c r="A175" s="82" t="s">
        <v>2806</v>
      </c>
      <c r="B175" s="83">
        <v>7949</v>
      </c>
      <c r="C175" s="83">
        <v>234</v>
      </c>
      <c r="D175" s="83">
        <v>564</v>
      </c>
      <c r="E175">
        <v>760</v>
      </c>
      <c r="F175">
        <v>234</v>
      </c>
      <c r="G175" s="83">
        <v>981</v>
      </c>
      <c r="H175" s="83">
        <v>1138</v>
      </c>
      <c r="I175" s="83">
        <v>1544</v>
      </c>
      <c r="J175" s="83">
        <v>16</v>
      </c>
      <c r="K175" s="83">
        <v>1011</v>
      </c>
      <c r="L175" s="83">
        <v>318</v>
      </c>
      <c r="M175" s="83">
        <v>303</v>
      </c>
      <c r="N175" s="83">
        <v>85</v>
      </c>
      <c r="O175" s="83"/>
      <c r="P175" s="83"/>
      <c r="S175" s="83"/>
      <c r="T175" s="83"/>
    </row>
    <row r="176" spans="1:20">
      <c r="A176" s="82" t="s">
        <v>2807</v>
      </c>
      <c r="B176" s="83">
        <v>35</v>
      </c>
      <c r="C176" s="83">
        <v>0</v>
      </c>
      <c r="D176" s="83">
        <v>1</v>
      </c>
      <c r="E176">
        <v>5</v>
      </c>
      <c r="F176" s="83">
        <v>3</v>
      </c>
      <c r="G176" s="83">
        <v>2</v>
      </c>
      <c r="H176" s="83">
        <v>3</v>
      </c>
      <c r="I176" s="83">
        <v>12</v>
      </c>
      <c r="J176" s="83">
        <v>0</v>
      </c>
      <c r="K176" s="83">
        <v>2</v>
      </c>
      <c r="L176" s="83">
        <v>2</v>
      </c>
      <c r="M176" s="83">
        <v>2</v>
      </c>
      <c r="N176" s="83">
        <v>0</v>
      </c>
      <c r="O176" s="83"/>
      <c r="P176" s="83"/>
      <c r="S176" s="83"/>
      <c r="T176" s="83"/>
    </row>
    <row r="177" spans="1:20">
      <c r="A177" s="82" t="s">
        <v>2808</v>
      </c>
      <c r="B177" s="83" t="s">
        <v>2874</v>
      </c>
      <c r="C177" s="83">
        <v>1.819277</v>
      </c>
      <c r="D177" s="83">
        <v>1.7647060000000001</v>
      </c>
      <c r="E177">
        <v>2.2900429999999998</v>
      </c>
      <c r="F177">
        <v>2.1621619999999999</v>
      </c>
      <c r="G177" s="83">
        <v>2.3827590000000001</v>
      </c>
      <c r="H177" s="83">
        <v>1.8664989999999999</v>
      </c>
      <c r="I177" s="83">
        <v>1.6898949999999999</v>
      </c>
      <c r="J177" s="83">
        <v>1</v>
      </c>
      <c r="K177" s="83">
        <v>2.5226479999999998</v>
      </c>
      <c r="L177" s="83">
        <v>2.2448980000000001</v>
      </c>
      <c r="M177" s="83">
        <v>1.705357</v>
      </c>
      <c r="N177" s="83">
        <v>1.575758</v>
      </c>
      <c r="O177" s="83"/>
      <c r="P177" s="83"/>
      <c r="S177" s="83"/>
      <c r="T177" s="83"/>
    </row>
    <row r="178" spans="1:20">
      <c r="A178" s="15" t="s">
        <v>2809</v>
      </c>
      <c r="B178" s="83">
        <v>4994</v>
      </c>
      <c r="C178" s="83">
        <v>129</v>
      </c>
      <c r="D178" s="83">
        <v>248</v>
      </c>
      <c r="E178">
        <v>412</v>
      </c>
      <c r="F178">
        <v>107</v>
      </c>
      <c r="G178" s="83">
        <v>285</v>
      </c>
      <c r="H178" s="83">
        <v>811</v>
      </c>
      <c r="I178" s="83">
        <v>1369</v>
      </c>
      <c r="J178" s="83">
        <v>8</v>
      </c>
      <c r="K178" s="83">
        <v>831</v>
      </c>
      <c r="L178" s="83">
        <v>193</v>
      </c>
      <c r="M178" s="83">
        <v>140</v>
      </c>
      <c r="N178" s="83">
        <v>50</v>
      </c>
      <c r="O178" s="83"/>
      <c r="P178" s="83"/>
      <c r="S178" s="83"/>
      <c r="T178" s="83"/>
    </row>
    <row r="179" spans="1:20">
      <c r="A179" s="15" t="s">
        <v>2810</v>
      </c>
      <c r="B179" s="83">
        <v>0.42325620000000003</v>
      </c>
      <c r="C179" s="83">
        <v>1.0933129999999999E-2</v>
      </c>
      <c r="D179" s="83">
        <v>9.5413970000000001E-3</v>
      </c>
      <c r="E179">
        <v>1.09896E-2</v>
      </c>
      <c r="F179">
        <v>7.0122550000000002E-3</v>
      </c>
      <c r="G179" s="83">
        <v>4.4452069999999996E-3</v>
      </c>
      <c r="H179" s="83">
        <v>2.0495840000000001E-2</v>
      </c>
      <c r="I179" s="83">
        <v>0.11267489999999999</v>
      </c>
      <c r="J179" s="83">
        <v>4.9413219999999997E-3</v>
      </c>
      <c r="K179" s="83">
        <v>1.670553E-2</v>
      </c>
      <c r="L179" s="83">
        <v>1.316867E-2</v>
      </c>
      <c r="M179" s="83">
        <v>7.2009049999999996E-3</v>
      </c>
      <c r="N179" s="83">
        <v>1.5873020000000002E-2</v>
      </c>
      <c r="O179" s="83"/>
      <c r="P179" s="83"/>
      <c r="S179" s="83"/>
      <c r="T179" s="83"/>
    </row>
    <row r="180" spans="1:20" s="137" customFormat="1">
      <c r="A180" s="137" t="s">
        <v>2814</v>
      </c>
      <c r="C180" s="127" t="s">
        <v>2864</v>
      </c>
      <c r="D180" s="127" t="s">
        <v>2865</v>
      </c>
      <c r="E180" s="137" t="s">
        <v>2866</v>
      </c>
      <c r="F180" s="138" t="s">
        <v>2867</v>
      </c>
      <c r="G180" s="138" t="s">
        <v>2868</v>
      </c>
      <c r="H180" s="138" t="s">
        <v>2869</v>
      </c>
      <c r="I180" s="138" t="s">
        <v>2870</v>
      </c>
      <c r="J180" s="137" t="s">
        <v>2871</v>
      </c>
      <c r="K180" s="127" t="s">
        <v>2872</v>
      </c>
      <c r="L180" s="127" t="s">
        <v>2873</v>
      </c>
      <c r="M180" s="137" t="s">
        <v>2928</v>
      </c>
      <c r="N180" s="138" t="s">
        <v>2929</v>
      </c>
      <c r="O180" s="138"/>
      <c r="P180" s="138"/>
      <c r="Q180" s="138"/>
      <c r="R180" s="138"/>
      <c r="T180" s="138"/>
    </row>
    <row r="181" spans="1:20">
      <c r="A181" s="82" t="s">
        <v>2806</v>
      </c>
      <c r="B181" s="83">
        <v>7388</v>
      </c>
      <c r="C181" s="83">
        <v>215</v>
      </c>
      <c r="D181" s="83">
        <v>480</v>
      </c>
      <c r="E181">
        <v>706</v>
      </c>
      <c r="F181">
        <v>200</v>
      </c>
      <c r="G181" s="83">
        <v>865</v>
      </c>
      <c r="H181" s="83">
        <v>1063</v>
      </c>
      <c r="I181" s="83">
        <v>1488</v>
      </c>
      <c r="J181" s="83">
        <v>15</v>
      </c>
      <c r="K181" s="83">
        <v>978</v>
      </c>
      <c r="L181" s="83">
        <v>292</v>
      </c>
      <c r="M181" s="83">
        <v>290</v>
      </c>
      <c r="N181" s="83">
        <v>77</v>
      </c>
      <c r="O181" s="83"/>
      <c r="P181" s="83"/>
      <c r="S181" s="83"/>
      <c r="T181" s="83"/>
    </row>
    <row r="182" spans="1:20">
      <c r="A182" s="82" t="s">
        <v>2807</v>
      </c>
      <c r="B182" s="83">
        <v>30</v>
      </c>
      <c r="C182" s="83">
        <v>1</v>
      </c>
      <c r="D182" s="83">
        <v>1</v>
      </c>
      <c r="E182">
        <v>4</v>
      </c>
      <c r="F182" s="83">
        <v>1</v>
      </c>
      <c r="G182" s="83">
        <v>0</v>
      </c>
      <c r="H182" s="83">
        <v>5</v>
      </c>
      <c r="I182" s="83">
        <v>8</v>
      </c>
      <c r="J182" s="83">
        <v>0</v>
      </c>
      <c r="K182" s="83">
        <v>2</v>
      </c>
      <c r="L182" s="83">
        <v>1</v>
      </c>
      <c r="M182" s="83">
        <v>3</v>
      </c>
      <c r="N182" s="83">
        <v>0</v>
      </c>
      <c r="O182" s="83"/>
      <c r="P182" s="83"/>
      <c r="S182" s="83"/>
      <c r="T182" s="83"/>
    </row>
    <row r="183" spans="1:20">
      <c r="A183" s="82" t="s">
        <v>2808</v>
      </c>
      <c r="B183" s="83" t="s">
        <v>2874</v>
      </c>
      <c r="C183" s="83">
        <v>1.792208</v>
      </c>
      <c r="D183" s="83">
        <v>2</v>
      </c>
      <c r="E183">
        <v>2.6205129999999999</v>
      </c>
      <c r="F183">
        <v>1.9850749999999999</v>
      </c>
      <c r="G183" s="83">
        <v>2.2397</v>
      </c>
      <c r="H183" s="83">
        <v>1.904372</v>
      </c>
      <c r="I183" s="83">
        <v>1.6666669999999999</v>
      </c>
      <c r="J183" s="83">
        <v>0.875</v>
      </c>
      <c r="K183" s="83">
        <v>2.5306860000000002</v>
      </c>
      <c r="L183" s="83">
        <v>2.65</v>
      </c>
      <c r="M183" s="83">
        <v>1.7619050000000001</v>
      </c>
      <c r="N183" s="83">
        <v>1.4838709999999999</v>
      </c>
      <c r="O183" s="83"/>
      <c r="P183" s="83"/>
      <c r="S183" s="83"/>
      <c r="T183" s="83"/>
    </row>
    <row r="184" spans="1:20">
      <c r="A184" s="15" t="s">
        <v>2809</v>
      </c>
      <c r="B184" s="83">
        <v>5037</v>
      </c>
      <c r="C184" s="83">
        <v>128</v>
      </c>
      <c r="D184" s="83">
        <v>255</v>
      </c>
      <c r="E184">
        <v>414</v>
      </c>
      <c r="F184">
        <v>110</v>
      </c>
      <c r="G184" s="83">
        <v>291</v>
      </c>
      <c r="H184" s="83">
        <v>810</v>
      </c>
      <c r="I184" s="83">
        <v>1382</v>
      </c>
      <c r="J184" s="83">
        <v>8</v>
      </c>
      <c r="K184" s="83">
        <v>834</v>
      </c>
      <c r="L184" s="83">
        <v>203</v>
      </c>
      <c r="M184" s="83">
        <v>140</v>
      </c>
      <c r="N184" s="83">
        <v>50</v>
      </c>
      <c r="O184" s="83"/>
      <c r="P184" s="83"/>
      <c r="S184" s="83"/>
      <c r="T184" s="83"/>
    </row>
    <row r="185" spans="1:20">
      <c r="A185" s="15" t="s">
        <v>2810</v>
      </c>
      <c r="B185" s="83">
        <v>0.42690060000000002</v>
      </c>
      <c r="C185" s="83">
        <v>1.0848379999999999E-2</v>
      </c>
      <c r="D185" s="83">
        <v>9.8107109999999997E-3</v>
      </c>
      <c r="E185">
        <v>1.1042939999999999E-2</v>
      </c>
      <c r="F185">
        <v>7.2088600000000001E-3</v>
      </c>
      <c r="G185" s="83">
        <v>4.53879E-3</v>
      </c>
      <c r="H185" s="83">
        <v>2.047057E-2</v>
      </c>
      <c r="I185" s="83">
        <v>0.1137449</v>
      </c>
      <c r="J185" s="83">
        <v>4.9413219999999997E-3</v>
      </c>
      <c r="K185" s="83">
        <v>1.6765840000000001E-2</v>
      </c>
      <c r="L185" s="83">
        <v>1.3850980000000001E-2</v>
      </c>
      <c r="M185" s="83">
        <v>7.2009049999999996E-3</v>
      </c>
      <c r="N185" s="83">
        <v>1.5873020000000002E-2</v>
      </c>
      <c r="O185" s="83"/>
      <c r="P185" s="83"/>
      <c r="S185" s="83"/>
      <c r="T185" s="83"/>
    </row>
    <row r="186" spans="1:20" s="137" customFormat="1">
      <c r="A186" s="137" t="s">
        <v>2815</v>
      </c>
      <c r="C186" s="127" t="s">
        <v>2864</v>
      </c>
      <c r="D186" s="127" t="s">
        <v>2865</v>
      </c>
      <c r="E186" s="137" t="s">
        <v>2866</v>
      </c>
      <c r="F186" s="138" t="s">
        <v>2867</v>
      </c>
      <c r="G186" s="138" t="s">
        <v>2868</v>
      </c>
      <c r="H186" s="138" t="s">
        <v>2869</v>
      </c>
      <c r="I186" s="138" t="s">
        <v>2870</v>
      </c>
      <c r="J186" s="137" t="s">
        <v>2871</v>
      </c>
      <c r="K186" s="127" t="s">
        <v>2872</v>
      </c>
      <c r="L186" s="127" t="s">
        <v>2873</v>
      </c>
      <c r="M186" s="137" t="s">
        <v>2928</v>
      </c>
      <c r="N186" s="138" t="s">
        <v>2929</v>
      </c>
      <c r="O186" s="138"/>
      <c r="P186" s="138"/>
      <c r="Q186" s="138"/>
      <c r="R186" s="138"/>
      <c r="T186" s="138"/>
    </row>
    <row r="187" spans="1:20">
      <c r="A187" s="82" t="s">
        <v>2806</v>
      </c>
      <c r="B187" s="83">
        <v>7445</v>
      </c>
      <c r="C187" s="83">
        <v>216</v>
      </c>
      <c r="D187" s="83">
        <v>493</v>
      </c>
      <c r="E187">
        <v>710</v>
      </c>
      <c r="F187">
        <v>209</v>
      </c>
      <c r="G187" s="83">
        <v>868</v>
      </c>
      <c r="H187" s="83">
        <v>1074</v>
      </c>
      <c r="I187" s="83">
        <v>1495</v>
      </c>
      <c r="J187" s="83">
        <v>18</v>
      </c>
      <c r="K187" s="83">
        <v>988</v>
      </c>
      <c r="L187" s="83">
        <v>278</v>
      </c>
      <c r="M187" s="83">
        <v>294</v>
      </c>
      <c r="N187" s="83">
        <v>81</v>
      </c>
      <c r="O187" s="83"/>
      <c r="P187" s="83"/>
      <c r="S187" s="83"/>
      <c r="T187" s="83"/>
    </row>
    <row r="188" spans="1:20">
      <c r="A188" s="82" t="s">
        <v>2807</v>
      </c>
      <c r="B188" s="83">
        <v>31</v>
      </c>
      <c r="C188" s="83">
        <v>1</v>
      </c>
      <c r="D188" s="83">
        <v>2</v>
      </c>
      <c r="E188" s="83">
        <v>3</v>
      </c>
      <c r="F188" s="83">
        <v>1</v>
      </c>
      <c r="G188" s="83">
        <v>0</v>
      </c>
      <c r="H188" s="83">
        <v>5</v>
      </c>
      <c r="I188" s="83">
        <v>10</v>
      </c>
      <c r="J188" s="83">
        <v>0</v>
      </c>
      <c r="K188" s="83">
        <v>3</v>
      </c>
      <c r="L188" s="83">
        <v>0</v>
      </c>
      <c r="M188" s="83">
        <v>3</v>
      </c>
      <c r="N188" s="83">
        <v>0</v>
      </c>
      <c r="O188" s="83"/>
      <c r="P188" s="83"/>
      <c r="S188" s="83"/>
      <c r="T188" s="83"/>
    </row>
    <row r="189" spans="1:20">
      <c r="A189" s="82" t="s">
        <v>2808</v>
      </c>
      <c r="B189" s="83" t="s">
        <v>2874</v>
      </c>
      <c r="C189" s="83">
        <v>1.918919</v>
      </c>
      <c r="D189" s="83">
        <v>1.817143</v>
      </c>
      <c r="E189">
        <v>2.5148510000000002</v>
      </c>
      <c r="F189">
        <v>2.6034480000000002</v>
      </c>
      <c r="G189" s="83">
        <v>2.51417</v>
      </c>
      <c r="H189" s="83">
        <v>1.910569</v>
      </c>
      <c r="I189" s="83">
        <v>1.660142</v>
      </c>
      <c r="J189" s="83">
        <v>1</v>
      </c>
      <c r="K189" s="83">
        <v>2.5160140000000002</v>
      </c>
      <c r="L189" s="83">
        <v>2.390244</v>
      </c>
      <c r="M189" s="83">
        <v>1.8</v>
      </c>
      <c r="N189" s="83">
        <v>1.612903</v>
      </c>
      <c r="O189" s="83"/>
      <c r="P189" s="83"/>
      <c r="S189" s="83"/>
      <c r="T189" s="83"/>
    </row>
    <row r="190" spans="1:20">
      <c r="A190" s="15" t="s">
        <v>2809</v>
      </c>
      <c r="B190" s="83">
        <v>5011</v>
      </c>
      <c r="C190" s="83">
        <v>128</v>
      </c>
      <c r="D190" s="83">
        <v>252</v>
      </c>
      <c r="E190">
        <v>416</v>
      </c>
      <c r="F190">
        <v>112</v>
      </c>
      <c r="G190" s="83">
        <v>274</v>
      </c>
      <c r="H190" s="83">
        <v>808</v>
      </c>
      <c r="I190" s="83">
        <v>1374</v>
      </c>
      <c r="J190" s="83">
        <v>8</v>
      </c>
      <c r="K190" s="83">
        <v>831</v>
      </c>
      <c r="L190" s="83">
        <v>203</v>
      </c>
      <c r="M190" s="83">
        <v>141</v>
      </c>
      <c r="N190" s="83">
        <v>50</v>
      </c>
      <c r="O190" s="83"/>
      <c r="P190" s="83"/>
      <c r="S190" s="83"/>
      <c r="T190" s="83"/>
    </row>
    <row r="191" spans="1:20">
      <c r="A191" s="15" t="s">
        <v>2810</v>
      </c>
      <c r="B191" s="83">
        <v>0.42469699999999999</v>
      </c>
      <c r="C191" s="83">
        <v>1.0848379999999999E-2</v>
      </c>
      <c r="D191" s="83">
        <v>9.695291E-3</v>
      </c>
      <c r="E191">
        <v>1.109629E-2</v>
      </c>
      <c r="F191">
        <v>7.3399310000000001E-3</v>
      </c>
      <c r="G191" s="83">
        <v>4.2736379999999997E-3</v>
      </c>
      <c r="H191" s="83">
        <v>2.0420029999999999E-2</v>
      </c>
      <c r="I191" s="83">
        <v>0.1130864</v>
      </c>
      <c r="J191" s="83">
        <v>4.9413219999999997E-3</v>
      </c>
      <c r="K191" s="83">
        <v>1.670553E-2</v>
      </c>
      <c r="L191" s="83">
        <v>1.3850980000000001E-2</v>
      </c>
      <c r="M191" s="83">
        <v>7.2523400000000003E-3</v>
      </c>
      <c r="N191" s="83">
        <v>1.5873020000000002E-2</v>
      </c>
      <c r="O191" s="83"/>
      <c r="P191" s="83"/>
      <c r="S191" s="83"/>
      <c r="T191" s="83"/>
    </row>
    <row r="192" spans="1:20" s="100" customFormat="1">
      <c r="A192" s="111" t="s">
        <v>2875</v>
      </c>
      <c r="D192" s="101" t="s">
        <v>4</v>
      </c>
      <c r="E192" s="101"/>
      <c r="F192" s="101" t="s">
        <v>9</v>
      </c>
      <c r="H192" s="101" t="s">
        <v>15</v>
      </c>
      <c r="I192" s="101"/>
      <c r="J192" s="101" t="s">
        <v>12</v>
      </c>
      <c r="K192" s="101"/>
      <c r="L192" s="101" t="s">
        <v>1010</v>
      </c>
      <c r="N192" s="101"/>
      <c r="O192" s="101"/>
    </row>
    <row r="193" spans="1:16">
      <c r="A193" s="93" t="s">
        <v>2876</v>
      </c>
      <c r="B193" s="83">
        <v>300.62349999999998</v>
      </c>
      <c r="D193" s="229">
        <v>342.99930000000001</v>
      </c>
      <c r="F193">
        <v>297.30340000000001</v>
      </c>
      <c r="G193" s="93"/>
      <c r="H193">
        <v>286.19470000000001</v>
      </c>
      <c r="J193" s="229">
        <v>297.30340000000001</v>
      </c>
      <c r="L193">
        <v>273.63639999999998</v>
      </c>
      <c r="M193" s="93"/>
      <c r="P193" s="93"/>
    </row>
    <row r="194" spans="1:16">
      <c r="A194" s="93" t="s">
        <v>2877</v>
      </c>
      <c r="B194" s="83">
        <v>1.0008840000000001</v>
      </c>
      <c r="D194" s="229">
        <v>1.0034620000000001</v>
      </c>
      <c r="F194">
        <v>1.006294</v>
      </c>
      <c r="G194" s="93"/>
      <c r="H194">
        <v>1.00397</v>
      </c>
      <c r="J194" s="229">
        <v>1.006294</v>
      </c>
      <c r="L194">
        <v>1.005028</v>
      </c>
      <c r="M194" s="93"/>
      <c r="P194" s="93"/>
    </row>
    <row r="195" spans="1:16">
      <c r="A195" s="93" t="s">
        <v>2309</v>
      </c>
      <c r="B195">
        <v>305.29059999999998</v>
      </c>
      <c r="C195">
        <f>B195/B156</f>
        <v>1.1845089548995871E-3</v>
      </c>
      <c r="D195" s="229">
        <v>361.39100000000002</v>
      </c>
      <c r="E195">
        <f>D195/B156</f>
        <v>1.4021750938945279E-3</v>
      </c>
      <c r="F195">
        <v>330.82089999999999</v>
      </c>
      <c r="G195" s="229">
        <f>F195/B156</f>
        <v>1.2835649657013377E-3</v>
      </c>
      <c r="H195">
        <v>307.2801</v>
      </c>
      <c r="I195">
        <f>H195/B156</f>
        <v>1.1922280938634882E-3</v>
      </c>
      <c r="J195" s="229">
        <v>330.82089999999999</v>
      </c>
      <c r="K195">
        <f>J195/B156</f>
        <v>1.2835649657013377E-3</v>
      </c>
      <c r="L195">
        <v>300.40699999999998</v>
      </c>
      <c r="M195" s="229">
        <f>L195/B156</f>
        <v>1.1655608840053387E-3</v>
      </c>
      <c r="P195" s="93"/>
    </row>
    <row r="196" spans="1:16" s="100" customFormat="1">
      <c r="A196" s="111" t="s">
        <v>3207</v>
      </c>
      <c r="D196" s="101" t="s">
        <v>4</v>
      </c>
      <c r="E196" s="101"/>
      <c r="F196" s="101" t="s">
        <v>9</v>
      </c>
      <c r="H196" s="101" t="s">
        <v>15</v>
      </c>
      <c r="I196" s="101"/>
      <c r="J196" s="247" t="s">
        <v>12</v>
      </c>
      <c r="K196" s="101"/>
      <c r="L196" s="101" t="s">
        <v>1010</v>
      </c>
      <c r="N196" s="101"/>
      <c r="O196" s="101"/>
    </row>
    <row r="197" spans="1:16">
      <c r="A197" s="15" t="s">
        <v>2818</v>
      </c>
      <c r="B197" s="83">
        <v>-2.1562130000000002</v>
      </c>
      <c r="C197" s="85"/>
      <c r="D197" s="15">
        <v>-2.0484629999999999</v>
      </c>
      <c r="E197" s="85"/>
      <c r="F197">
        <v>-2.1818279999999999</v>
      </c>
      <c r="G197" s="15"/>
      <c r="H197" s="85">
        <v>-2.1438839999999999</v>
      </c>
      <c r="I197" s="85"/>
      <c r="J197" s="233">
        <v>-2.1818279999999999</v>
      </c>
      <c r="L197">
        <v>-2.1777039999999999</v>
      </c>
      <c r="M197" s="15"/>
      <c r="N197" s="85"/>
      <c r="O197" s="85"/>
      <c r="P197" s="15"/>
    </row>
    <row r="198" spans="1:16">
      <c r="A198" s="15" t="s">
        <v>2829</v>
      </c>
      <c r="B198" s="83">
        <v>11980</v>
      </c>
      <c r="C198" s="113"/>
      <c r="D198" s="15">
        <v>8692</v>
      </c>
      <c r="E198" s="85"/>
      <c r="F198">
        <v>7562</v>
      </c>
      <c r="G198" s="15"/>
      <c r="H198">
        <v>7856</v>
      </c>
      <c r="I198" s="85"/>
      <c r="J198" s="233">
        <v>7562</v>
      </c>
      <c r="L198">
        <v>7364</v>
      </c>
      <c r="M198" s="15"/>
      <c r="N198" s="85"/>
      <c r="O198" s="85"/>
      <c r="P198" s="15"/>
    </row>
    <row r="199" spans="1:16">
      <c r="A199" s="83" t="s">
        <v>2822</v>
      </c>
      <c r="B199" s="83">
        <v>1.249049E-2</v>
      </c>
      <c r="C199" s="113"/>
      <c r="D199" s="15">
        <v>1.9619259999999999E-2</v>
      </c>
      <c r="E199" s="85"/>
      <c r="F199">
        <v>1.9483150000000001E-2</v>
      </c>
      <c r="G199" s="15"/>
      <c r="H199">
        <v>1.80647E-2</v>
      </c>
      <c r="I199" s="85"/>
      <c r="J199" s="233">
        <v>1.9483150000000001E-2</v>
      </c>
      <c r="L199">
        <v>1.8437700000000001E-2</v>
      </c>
      <c r="M199" s="15"/>
      <c r="N199" s="85"/>
      <c r="O199" s="85"/>
      <c r="P199" s="15"/>
    </row>
    <row r="200" spans="1:16">
      <c r="A200" s="15" t="s">
        <v>2830</v>
      </c>
      <c r="B200" s="83">
        <v>-4.2887700000000004</v>
      </c>
      <c r="C200" s="113"/>
      <c r="D200" s="15">
        <v>-1.390069</v>
      </c>
      <c r="E200" s="85"/>
      <c r="F200">
        <v>-1.016775</v>
      </c>
      <c r="G200" s="15"/>
      <c r="H200">
        <v>-1.807968</v>
      </c>
      <c r="I200" s="85"/>
      <c r="J200" s="233">
        <v>-1.016775</v>
      </c>
      <c r="L200">
        <v>-1.119739</v>
      </c>
      <c r="M200" s="15"/>
      <c r="N200" s="85"/>
      <c r="O200" s="85"/>
      <c r="P200" s="15"/>
    </row>
    <row r="201" spans="1:16">
      <c r="A201" s="15" t="s">
        <v>2831</v>
      </c>
      <c r="B201" s="83">
        <v>-8.168787</v>
      </c>
      <c r="C201" s="113"/>
      <c r="D201" s="15">
        <v>0.20520330000000001</v>
      </c>
      <c r="E201" s="85"/>
      <c r="F201">
        <v>1.112163</v>
      </c>
      <c r="G201" s="15"/>
      <c r="H201">
        <v>-0.68187019999999998</v>
      </c>
      <c r="I201" s="85"/>
      <c r="J201" s="233">
        <v>1.112163</v>
      </c>
      <c r="L201">
        <v>0.96202299999999996</v>
      </c>
      <c r="M201" s="15"/>
      <c r="N201" s="85"/>
      <c r="O201" s="85"/>
      <c r="P201" s="15"/>
    </row>
    <row r="202" spans="1:16">
      <c r="A202" s="83" t="s">
        <v>2832</v>
      </c>
      <c r="B202" s="83">
        <v>300.62349999999998</v>
      </c>
      <c r="C202" s="113">
        <f>B202/B156</f>
        <v>1.1664008908340317E-3</v>
      </c>
      <c r="D202" s="15">
        <v>342.99930000000001</v>
      </c>
      <c r="E202" s="85">
        <f>D202/B156</f>
        <v>1.3308164167985847E-3</v>
      </c>
      <c r="F202">
        <v>297.30340000000001</v>
      </c>
      <c r="G202" s="15">
        <f>F202/B156</f>
        <v>1.1535191048204364E-3</v>
      </c>
      <c r="H202">
        <v>286.19470000000001</v>
      </c>
      <c r="I202" s="85">
        <f>H202/B156</f>
        <v>1.1104180246453736E-3</v>
      </c>
      <c r="J202" s="233">
        <v>297.30340000000001</v>
      </c>
      <c r="K202">
        <f>J202/B156</f>
        <v>1.1535191048204364E-3</v>
      </c>
      <c r="L202">
        <v>273.63639999999998</v>
      </c>
      <c r="M202" s="15">
        <f>L202/B156</f>
        <v>1.0616925846602724E-3</v>
      </c>
      <c r="N202" s="85"/>
      <c r="O202" s="85"/>
      <c r="P202" s="15"/>
    </row>
    <row r="203" spans="1:16">
      <c r="A203" s="83" t="s">
        <v>2833</v>
      </c>
      <c r="B203" s="83">
        <v>1354.866</v>
      </c>
      <c r="C203" s="113">
        <f>B203/B156</f>
        <v>5.256797653412794E-3</v>
      </c>
      <c r="D203" s="83">
        <v>1153.9449999999999</v>
      </c>
      <c r="E203" s="85">
        <f>D203/B156</f>
        <v>4.477236396933296E-3</v>
      </c>
      <c r="F203">
        <v>1087.663</v>
      </c>
      <c r="G203" s="83">
        <f>F203/B156</f>
        <v>4.2200662693608962E-3</v>
      </c>
      <c r="H203">
        <v>1060.9390000000001</v>
      </c>
      <c r="I203" s="85">
        <f>H203/B156</f>
        <v>4.1163787751808054E-3</v>
      </c>
      <c r="J203" s="234">
        <v>1087.663</v>
      </c>
      <c r="K203">
        <f>J203/B156</f>
        <v>4.2200662693608962E-3</v>
      </c>
      <c r="L203">
        <v>1026.0250000000001</v>
      </c>
      <c r="M203" s="83">
        <f>L203/B156</f>
        <v>3.9809145792593977E-3</v>
      </c>
      <c r="N203" s="85"/>
      <c r="O203" s="85"/>
      <c r="P203" s="83"/>
    </row>
    <row r="204" spans="1:16">
      <c r="A204" s="46" t="s">
        <v>2834</v>
      </c>
      <c r="B204" s="150">
        <v>1.1482540000000001E-7</v>
      </c>
      <c r="C204" s="113"/>
      <c r="D204" s="150">
        <v>2.4450069999999999E-6</v>
      </c>
      <c r="E204" s="85"/>
      <c r="F204" s="114">
        <v>2.3045659999999998E-6</v>
      </c>
      <c r="G204" s="83"/>
      <c r="H204" s="114">
        <v>2.2479429999999998E-6</v>
      </c>
      <c r="I204" s="85"/>
      <c r="J204" s="234">
        <v>2.3045659999999998E-6</v>
      </c>
      <c r="L204" s="114">
        <v>2.1739660000000002E-6</v>
      </c>
      <c r="M204" s="83"/>
      <c r="N204" s="85"/>
      <c r="O204" s="85"/>
      <c r="P204" s="83"/>
    </row>
    <row r="205" spans="1:16">
      <c r="A205" s="46" t="s">
        <v>2828</v>
      </c>
      <c r="B205" s="83"/>
      <c r="C205" s="113"/>
      <c r="D205" s="83"/>
      <c r="E205" s="85"/>
      <c r="G205" s="83"/>
      <c r="I205" s="85"/>
      <c r="J205" s="83"/>
      <c r="M205" s="83"/>
      <c r="N205" s="85"/>
      <c r="O205" s="85"/>
      <c r="P205" s="83"/>
    </row>
    <row r="206" spans="1:16" s="81" customFormat="1">
      <c r="A206" s="78" t="s">
        <v>2880</v>
      </c>
      <c r="B206" s="79"/>
      <c r="C206" s="92"/>
      <c r="D206" s="80"/>
      <c r="E206" s="79" t="s">
        <v>2817</v>
      </c>
      <c r="F206" s="79"/>
      <c r="H206" s="79"/>
      <c r="J206" s="79"/>
      <c r="N206" s="79"/>
      <c r="O206" s="79"/>
    </row>
    <row r="207" spans="1:16">
      <c r="A207" t="s">
        <v>2881</v>
      </c>
      <c r="B207" s="85"/>
      <c r="C207" s="113"/>
      <c r="D207" s="93"/>
      <c r="E207" s="85" t="s">
        <v>2778</v>
      </c>
      <c r="F207" t="s">
        <v>2782</v>
      </c>
      <c r="G207" s="85" t="s">
        <v>2783</v>
      </c>
      <c r="H207" t="s">
        <v>2784</v>
      </c>
      <c r="I207" s="85" t="s">
        <v>2785</v>
      </c>
      <c r="J207" t="s">
        <v>2786</v>
      </c>
      <c r="K207" t="s">
        <v>2787</v>
      </c>
      <c r="L207" t="s">
        <v>2788</v>
      </c>
      <c r="M207" t="s">
        <v>2791</v>
      </c>
      <c r="N207" s="85"/>
      <c r="O207" s="85"/>
    </row>
    <row r="208" spans="1:16">
      <c r="A208" t="s">
        <v>2883</v>
      </c>
      <c r="B208" s="85"/>
      <c r="C208" s="113"/>
      <c r="D208" s="93"/>
      <c r="E208">
        <v>1</v>
      </c>
      <c r="F208" s="83">
        <v>8</v>
      </c>
      <c r="G208">
        <v>438</v>
      </c>
      <c r="H208" s="245">
        <v>1</v>
      </c>
      <c r="I208" s="83">
        <v>124</v>
      </c>
      <c r="J208">
        <f>(F208/G208)/(H208/I208)</f>
        <v>2.2648401826484017</v>
      </c>
      <c r="K208">
        <f>1-J208</f>
        <v>-1.2648401826484017</v>
      </c>
      <c r="L208" s="83">
        <v>2.2559</v>
      </c>
      <c r="M208" s="241">
        <v>0.2039</v>
      </c>
      <c r="N208" s="85"/>
      <c r="O208" s="85"/>
    </row>
    <row r="209" spans="1:13">
      <c r="B209" s="85"/>
      <c r="E209">
        <v>2</v>
      </c>
      <c r="F209" s="83">
        <v>24</v>
      </c>
      <c r="G209" s="83">
        <v>1078</v>
      </c>
      <c r="H209" s="83">
        <v>4</v>
      </c>
      <c r="I209" s="83">
        <v>241</v>
      </c>
      <c r="J209">
        <f t="shared" ref="J209:J220" si="10">(F209/G209)/(H209/I209)</f>
        <v>1.3413729128014842</v>
      </c>
      <c r="K209">
        <f t="shared" ref="K209:K220" si="11">1-J209</f>
        <v>-0.34137291280148419</v>
      </c>
      <c r="L209" s="83">
        <v>0.29271000000000003</v>
      </c>
      <c r="M209">
        <v>0.62719999999999998</v>
      </c>
    </row>
    <row r="210" spans="1:13">
      <c r="A210" t="s">
        <v>2884</v>
      </c>
      <c r="B210" s="85"/>
      <c r="E210">
        <v>3</v>
      </c>
      <c r="F210">
        <v>279</v>
      </c>
      <c r="G210" s="83">
        <v>1302</v>
      </c>
      <c r="H210" s="83">
        <v>89</v>
      </c>
      <c r="I210">
        <v>393</v>
      </c>
      <c r="J210">
        <f t="shared" si="10"/>
        <v>0.9462279293739968</v>
      </c>
      <c r="K210">
        <f t="shared" si="11"/>
        <v>5.3772070626003199E-2</v>
      </c>
      <c r="L210" s="83">
        <v>0.16850999999999999</v>
      </c>
      <c r="M210" s="83">
        <v>0.69820000000000004</v>
      </c>
    </row>
    <row r="211" spans="1:13">
      <c r="A211" t="s">
        <v>2885</v>
      </c>
      <c r="B211" s="85"/>
      <c r="E211">
        <v>4</v>
      </c>
      <c r="F211" s="83">
        <v>19</v>
      </c>
      <c r="G211" s="83">
        <v>442</v>
      </c>
      <c r="H211" s="83">
        <v>5</v>
      </c>
      <c r="I211">
        <v>102</v>
      </c>
      <c r="J211">
        <f t="shared" si="10"/>
        <v>0.87692307692307692</v>
      </c>
      <c r="K211">
        <f t="shared" si="11"/>
        <v>0.12307692307692308</v>
      </c>
      <c r="L211">
        <v>6.5252000000000004E-2</v>
      </c>
      <c r="M211" s="83">
        <v>1</v>
      </c>
    </row>
    <row r="212" spans="1:13">
      <c r="B212" s="85"/>
      <c r="E212">
        <v>5</v>
      </c>
      <c r="F212" s="83">
        <v>155</v>
      </c>
      <c r="G212" s="83">
        <v>1894</v>
      </c>
      <c r="H212" s="240">
        <v>1</v>
      </c>
      <c r="I212" s="83">
        <v>264</v>
      </c>
      <c r="J212">
        <f t="shared" si="10"/>
        <v>21.605068637803591</v>
      </c>
      <c r="K212">
        <f t="shared" si="11"/>
        <v>-20.605068637803591</v>
      </c>
      <c r="L212">
        <v>21.405000000000001</v>
      </c>
      <c r="M212" s="242">
        <v>4.9980000000000001E-4</v>
      </c>
    </row>
    <row r="213" spans="1:13">
      <c r="A213" t="s">
        <v>2886</v>
      </c>
      <c r="B213" s="85"/>
      <c r="E213">
        <v>6</v>
      </c>
      <c r="F213" s="84">
        <v>915</v>
      </c>
      <c r="G213" s="83">
        <v>1604</v>
      </c>
      <c r="H213" s="84">
        <v>352</v>
      </c>
      <c r="I213" s="83">
        <v>787</v>
      </c>
      <c r="J213">
        <f t="shared" si="10"/>
        <v>1.2754070080480615</v>
      </c>
      <c r="K213">
        <f t="shared" si="11"/>
        <v>-0.27540700804806151</v>
      </c>
      <c r="L213" s="83">
        <v>10.176</v>
      </c>
      <c r="M213" s="242">
        <v>1.9989999999999999E-3</v>
      </c>
    </row>
    <row r="214" spans="1:13">
      <c r="A214" t="s">
        <v>2887</v>
      </c>
      <c r="B214" s="85"/>
      <c r="E214">
        <v>7</v>
      </c>
      <c r="F214" s="83">
        <v>399</v>
      </c>
      <c r="G214">
        <v>1661</v>
      </c>
      <c r="H214" s="83">
        <v>147</v>
      </c>
      <c r="I214" s="83">
        <v>1341</v>
      </c>
      <c r="J214">
        <f t="shared" si="10"/>
        <v>2.1913649264642641</v>
      </c>
      <c r="K214">
        <f t="shared" si="11"/>
        <v>-1.1913649264642641</v>
      </c>
      <c r="L214" s="83">
        <v>59.755000000000003</v>
      </c>
      <c r="M214" s="139">
        <v>4.9980000000000001E-4</v>
      </c>
    </row>
    <row r="215" spans="1:13">
      <c r="E215">
        <v>8</v>
      </c>
      <c r="F215" s="83">
        <v>257</v>
      </c>
      <c r="G215" s="83">
        <v>37</v>
      </c>
      <c r="H215" s="83">
        <v>60</v>
      </c>
      <c r="I215" s="83">
        <v>8</v>
      </c>
      <c r="J215">
        <f t="shared" si="10"/>
        <v>0.9261261261261261</v>
      </c>
      <c r="K215">
        <f t="shared" si="11"/>
        <v>7.3873873873873896E-2</v>
      </c>
      <c r="L215" s="83">
        <v>3.4139999999999997E-2</v>
      </c>
      <c r="M215" s="241">
        <v>1</v>
      </c>
    </row>
    <row r="216" spans="1:13">
      <c r="A216" t="s">
        <v>2935</v>
      </c>
      <c r="E216">
        <v>9</v>
      </c>
      <c r="F216" s="83">
        <v>16</v>
      </c>
      <c r="G216" s="83">
        <v>1246</v>
      </c>
      <c r="H216" s="83">
        <v>16</v>
      </c>
      <c r="I216" s="83">
        <v>826</v>
      </c>
      <c r="J216">
        <f t="shared" si="10"/>
        <v>0.6629213483146067</v>
      </c>
      <c r="K216">
        <f t="shared" si="11"/>
        <v>0.3370786516853933</v>
      </c>
      <c r="L216" s="83">
        <v>1.3486</v>
      </c>
      <c r="M216" s="248">
        <v>0.27639999999999998</v>
      </c>
    </row>
    <row r="217" spans="1:13">
      <c r="B217" t="s">
        <v>2936</v>
      </c>
      <c r="C217" t="s">
        <v>2937</v>
      </c>
      <c r="D217" t="s">
        <v>2938</v>
      </c>
      <c r="E217">
        <v>10</v>
      </c>
      <c r="F217" s="83">
        <v>82</v>
      </c>
      <c r="G217">
        <v>488</v>
      </c>
      <c r="H217" s="83">
        <v>24</v>
      </c>
      <c r="I217" s="83">
        <v>185</v>
      </c>
      <c r="J217">
        <f t="shared" si="10"/>
        <v>1.295252732240437</v>
      </c>
      <c r="K217">
        <f t="shared" si="11"/>
        <v>-0.29525273224043702</v>
      </c>
      <c r="L217" s="83">
        <v>1.0961000000000001</v>
      </c>
      <c r="M217" s="241">
        <v>0.3483</v>
      </c>
    </row>
    <row r="218" spans="1:13">
      <c r="A218" t="s">
        <v>2939</v>
      </c>
      <c r="B218" s="83"/>
      <c r="C218" s="83"/>
      <c r="E218">
        <v>11</v>
      </c>
      <c r="F218" s="83">
        <v>95</v>
      </c>
      <c r="G218" s="83">
        <v>555</v>
      </c>
      <c r="H218" s="83">
        <v>31</v>
      </c>
      <c r="I218" s="83">
        <v>133</v>
      </c>
      <c r="J218">
        <f t="shared" si="10"/>
        <v>0.73437954083115375</v>
      </c>
      <c r="K218">
        <f t="shared" si="11"/>
        <v>0.26562045916884625</v>
      </c>
      <c r="L218" s="83">
        <v>1.8396999999999999</v>
      </c>
      <c r="M218" s="248">
        <v>0.18490000000000001</v>
      </c>
    </row>
    <row r="219" spans="1:13">
      <c r="A219" t="s">
        <v>2940</v>
      </c>
      <c r="B219" s="83"/>
      <c r="C219" s="83"/>
      <c r="E219">
        <v>12</v>
      </c>
      <c r="F219" s="83">
        <v>160</v>
      </c>
      <c r="G219" s="83">
        <v>136</v>
      </c>
      <c r="H219" s="83">
        <v>67</v>
      </c>
      <c r="I219" s="83">
        <v>48</v>
      </c>
      <c r="J219">
        <f t="shared" si="10"/>
        <v>0.8428446005267779</v>
      </c>
      <c r="K219">
        <f t="shared" si="11"/>
        <v>0.1571553994732221</v>
      </c>
      <c r="L219" s="83">
        <v>0.59277999999999997</v>
      </c>
      <c r="M219" s="83">
        <v>0.50819999999999999</v>
      </c>
    </row>
    <row r="220" spans="1:13">
      <c r="A220" t="s">
        <v>2938</v>
      </c>
      <c r="E220" t="s">
        <v>2847</v>
      </c>
      <c r="F220" s="83">
        <v>2409</v>
      </c>
      <c r="G220" s="83">
        <v>12186</v>
      </c>
      <c r="H220" s="83">
        <v>795</v>
      </c>
      <c r="I220" s="83">
        <v>4852</v>
      </c>
      <c r="J220">
        <f t="shared" si="10"/>
        <v>1.2065054547594052</v>
      </c>
      <c r="K220">
        <f t="shared" si="11"/>
        <v>-0.20650545475940518</v>
      </c>
      <c r="L220" s="83">
        <v>18.007000000000001</v>
      </c>
      <c r="M220" s="242">
        <v>4.9980000000000001E-4</v>
      </c>
    </row>
    <row r="221" spans="1:13">
      <c r="F221" s="84"/>
      <c r="G221" s="83"/>
      <c r="H221" s="84"/>
      <c r="I221" s="83"/>
      <c r="L221" s="83"/>
      <c r="M221" s="83"/>
    </row>
    <row r="222" spans="1:13">
      <c r="A222" t="s">
        <v>2949</v>
      </c>
      <c r="F222" s="83"/>
      <c r="G222" s="83"/>
      <c r="H222" s="83"/>
      <c r="L222" s="83"/>
      <c r="M222" s="83"/>
    </row>
    <row r="223" spans="1:13">
      <c r="F223" s="83"/>
      <c r="G223" s="83"/>
      <c r="H223" s="83"/>
      <c r="L223" s="83"/>
    </row>
    <row r="224" spans="1:13">
      <c r="A224" s="139" t="s">
        <v>2950</v>
      </c>
      <c r="F224" s="83"/>
      <c r="G224" s="83"/>
      <c r="H224" s="83"/>
      <c r="I224" s="83"/>
      <c r="M224" s="139"/>
    </row>
    <row r="225" spans="1:15" s="127" customFormat="1">
      <c r="A225" s="131" t="s">
        <v>2944</v>
      </c>
      <c r="B225" s="132"/>
      <c r="C225" s="135"/>
      <c r="D225" s="133"/>
      <c r="E225" s="132"/>
      <c r="F225" s="132"/>
      <c r="H225" s="132"/>
      <c r="J225" s="132"/>
      <c r="N225" s="132"/>
      <c r="O225" s="132"/>
    </row>
    <row r="226" spans="1:15">
      <c r="A226" s="85" t="s">
        <v>2778</v>
      </c>
      <c r="B226" t="s">
        <v>2782</v>
      </c>
      <c r="C226" s="85" t="s">
        <v>2783</v>
      </c>
      <c r="D226" t="s">
        <v>2784</v>
      </c>
      <c r="E226" s="85" t="s">
        <v>2785</v>
      </c>
      <c r="F226" t="s">
        <v>2786</v>
      </c>
      <c r="G226" t="s">
        <v>2787</v>
      </c>
      <c r="H226" t="s">
        <v>2788</v>
      </c>
      <c r="I226" t="s">
        <v>2791</v>
      </c>
    </row>
    <row r="227" spans="1:15">
      <c r="A227">
        <v>1</v>
      </c>
      <c r="B227" s="83">
        <v>6</v>
      </c>
      <c r="C227" s="83">
        <v>268</v>
      </c>
      <c r="D227" s="240">
        <v>1</v>
      </c>
      <c r="E227" s="83">
        <v>126</v>
      </c>
      <c r="F227">
        <f>(B227/C227)/(D227/E227)</f>
        <v>2.8208955223880596</v>
      </c>
      <c r="G227">
        <f>1-F227</f>
        <v>-1.8208955223880596</v>
      </c>
      <c r="H227" s="83">
        <v>2.8010999999999999</v>
      </c>
      <c r="I227" s="241">
        <v>0.18640000000000001</v>
      </c>
    </row>
    <row r="228" spans="1:15">
      <c r="A228">
        <v>2</v>
      </c>
      <c r="B228" s="83">
        <v>14</v>
      </c>
      <c r="C228" s="83">
        <v>679</v>
      </c>
      <c r="D228" s="83">
        <v>4</v>
      </c>
      <c r="E228" s="83">
        <v>246</v>
      </c>
      <c r="F228">
        <f t="shared" ref="F228:F239" si="12">(B228/C228)/(D228/E228)</f>
        <v>1.268041237113402</v>
      </c>
      <c r="G228">
        <f t="shared" ref="G228:G239" si="13">1-F228</f>
        <v>-0.268041237113402</v>
      </c>
      <c r="H228" s="83">
        <v>0.17326</v>
      </c>
      <c r="I228">
        <v>0.78510000000000002</v>
      </c>
    </row>
    <row r="229" spans="1:15">
      <c r="A229">
        <v>3</v>
      </c>
      <c r="B229">
        <v>191</v>
      </c>
      <c r="C229">
        <v>867</v>
      </c>
      <c r="D229" s="83">
        <v>94</v>
      </c>
      <c r="E229">
        <v>412</v>
      </c>
      <c r="F229">
        <f t="shared" si="12"/>
        <v>0.96556970723207936</v>
      </c>
      <c r="G229">
        <f t="shared" si="13"/>
        <v>3.4430292767920645E-2</v>
      </c>
      <c r="H229" s="83">
        <v>6.3104999999999994E-2</v>
      </c>
      <c r="I229" s="83">
        <v>0.8306</v>
      </c>
    </row>
    <row r="230" spans="1:15">
      <c r="A230">
        <v>4</v>
      </c>
      <c r="B230" s="83">
        <v>14</v>
      </c>
      <c r="C230">
        <v>261</v>
      </c>
      <c r="D230" s="83">
        <v>5</v>
      </c>
      <c r="E230">
        <v>106</v>
      </c>
      <c r="F230">
        <f t="shared" si="12"/>
        <v>1.1371647509578544</v>
      </c>
      <c r="G230">
        <f t="shared" si="13"/>
        <v>-0.13716475095785441</v>
      </c>
      <c r="H230">
        <v>5.8105999999999998E-2</v>
      </c>
      <c r="I230" s="83">
        <v>1</v>
      </c>
    </row>
    <row r="231" spans="1:15">
      <c r="A231">
        <v>5</v>
      </c>
      <c r="B231" s="83">
        <v>84</v>
      </c>
      <c r="C231" s="83">
        <v>1153</v>
      </c>
      <c r="D231" s="240">
        <v>1</v>
      </c>
      <c r="E231" s="83">
        <v>282</v>
      </c>
      <c r="F231">
        <f t="shared" si="12"/>
        <v>20.544666088464872</v>
      </c>
      <c r="G231">
        <f t="shared" si="13"/>
        <v>-19.544666088464872</v>
      </c>
      <c r="H231">
        <v>20.271000000000001</v>
      </c>
      <c r="I231" s="242">
        <v>4.9980000000000001E-4</v>
      </c>
    </row>
    <row r="232" spans="1:15">
      <c r="A232">
        <v>6</v>
      </c>
      <c r="B232" s="84">
        <v>690</v>
      </c>
      <c r="C232" s="83">
        <v>1262</v>
      </c>
      <c r="D232" s="84">
        <v>362</v>
      </c>
      <c r="E232" s="83">
        <v>803</v>
      </c>
      <c r="F232">
        <f t="shared" si="12"/>
        <v>1.2128210067331517</v>
      </c>
      <c r="G232">
        <f t="shared" si="13"/>
        <v>-0.21282100673315174</v>
      </c>
      <c r="H232" s="83">
        <v>5.9642999999999997</v>
      </c>
      <c r="I232" s="242">
        <v>1.8489999999999999E-2</v>
      </c>
    </row>
    <row r="233" spans="1:15">
      <c r="A233">
        <v>7</v>
      </c>
      <c r="B233" s="83">
        <v>287</v>
      </c>
      <c r="C233" s="83">
        <v>1561</v>
      </c>
      <c r="D233" s="83">
        <v>150</v>
      </c>
      <c r="E233" s="83">
        <v>1369</v>
      </c>
      <c r="F233">
        <f t="shared" si="12"/>
        <v>1.6779970104633783</v>
      </c>
      <c r="G233">
        <f t="shared" si="13"/>
        <v>-0.67799701046337835</v>
      </c>
      <c r="H233" s="83">
        <v>23.609000000000002</v>
      </c>
      <c r="I233" s="243">
        <v>4.9980000000000001E-4</v>
      </c>
    </row>
    <row r="234" spans="1:15">
      <c r="A234">
        <v>8</v>
      </c>
      <c r="B234" s="83">
        <v>155</v>
      </c>
      <c r="C234" s="83">
        <v>21</v>
      </c>
      <c r="D234" s="83">
        <v>62</v>
      </c>
      <c r="E234" s="83">
        <v>8</v>
      </c>
      <c r="F234">
        <f t="shared" si="12"/>
        <v>0.95238095238095244</v>
      </c>
      <c r="G234">
        <f t="shared" si="13"/>
        <v>4.7619047619047561E-2</v>
      </c>
      <c r="H234" s="83">
        <v>1.2197E-2</v>
      </c>
      <c r="I234" s="146">
        <v>1</v>
      </c>
    </row>
    <row r="235" spans="1:15">
      <c r="A235">
        <v>9</v>
      </c>
      <c r="B235" s="83">
        <v>16</v>
      </c>
      <c r="C235" s="83">
        <v>1056</v>
      </c>
      <c r="D235" s="83">
        <v>16</v>
      </c>
      <c r="E235" s="83">
        <v>832</v>
      </c>
      <c r="F235">
        <f t="shared" si="12"/>
        <v>0.78787878787878785</v>
      </c>
      <c r="G235">
        <f t="shared" si="13"/>
        <v>0.21212121212121215</v>
      </c>
      <c r="H235" s="83">
        <v>0.44905</v>
      </c>
      <c r="I235" s="117">
        <v>0.60870000000000002</v>
      </c>
    </row>
    <row r="236" spans="1:15">
      <c r="A236">
        <v>10</v>
      </c>
      <c r="B236" s="83">
        <v>58</v>
      </c>
      <c r="C236" s="83">
        <v>336</v>
      </c>
      <c r="D236" s="83">
        <v>24</v>
      </c>
      <c r="E236" s="83">
        <v>192</v>
      </c>
      <c r="F236">
        <f t="shared" si="12"/>
        <v>1.3809523809523809</v>
      </c>
      <c r="G236">
        <f t="shared" si="13"/>
        <v>-0.38095238095238093</v>
      </c>
      <c r="H236" s="83">
        <v>1.5623</v>
      </c>
      <c r="I236" s="146">
        <v>0.21190000000000001</v>
      </c>
    </row>
    <row r="237" spans="1:15">
      <c r="A237">
        <v>11</v>
      </c>
      <c r="B237" s="83">
        <v>68</v>
      </c>
      <c r="C237" s="83">
        <v>367</v>
      </c>
      <c r="D237" s="83">
        <v>32</v>
      </c>
      <c r="E237" s="83">
        <v>139</v>
      </c>
      <c r="F237">
        <f t="shared" si="12"/>
        <v>0.80483651226158026</v>
      </c>
      <c r="G237">
        <f t="shared" si="13"/>
        <v>0.19516348773841974</v>
      </c>
      <c r="H237" s="83">
        <v>0.8458</v>
      </c>
      <c r="I237" s="117">
        <v>0.39079999999999998</v>
      </c>
    </row>
    <row r="238" spans="1:15">
      <c r="A238">
        <v>12</v>
      </c>
      <c r="B238" s="83">
        <v>113</v>
      </c>
      <c r="C238" s="83">
        <v>87</v>
      </c>
      <c r="D238" s="83">
        <v>69</v>
      </c>
      <c r="E238" s="83">
        <v>48</v>
      </c>
      <c r="F238">
        <f t="shared" si="12"/>
        <v>0.90354822588705652</v>
      </c>
      <c r="G238">
        <f t="shared" si="13"/>
        <v>9.6451774112943478E-2</v>
      </c>
      <c r="H238" s="83">
        <v>0.18484</v>
      </c>
      <c r="I238" s="83">
        <v>0.72560000000000002</v>
      </c>
    </row>
    <row r="239" spans="1:15">
      <c r="A239" t="s">
        <v>2847</v>
      </c>
      <c r="B239" s="83">
        <v>1696</v>
      </c>
      <c r="C239">
        <v>8804</v>
      </c>
      <c r="D239" s="83">
        <v>818</v>
      </c>
      <c r="E239">
        <v>4973</v>
      </c>
      <c r="F239">
        <f t="shared" si="12"/>
        <v>1.1711458116948397</v>
      </c>
      <c r="G239">
        <f t="shared" si="13"/>
        <v>-0.17114581169483967</v>
      </c>
      <c r="H239" s="83">
        <v>11.750999999999999</v>
      </c>
      <c r="I239" s="242">
        <v>1.4989999999999999E-3</v>
      </c>
    </row>
    <row r="240" spans="1:15" s="127" customFormat="1">
      <c r="A240" s="131" t="s">
        <v>2945</v>
      </c>
      <c r="B240" s="132"/>
      <c r="C240" s="135"/>
      <c r="D240" s="133"/>
      <c r="E240" s="132"/>
      <c r="F240" s="132"/>
      <c r="H240" s="132"/>
      <c r="J240" s="132"/>
      <c r="N240" s="132"/>
      <c r="O240" s="132"/>
    </row>
    <row r="241" spans="1:15">
      <c r="A241" s="85" t="s">
        <v>2778</v>
      </c>
      <c r="B241" t="s">
        <v>2782</v>
      </c>
      <c r="C241" s="85" t="s">
        <v>2783</v>
      </c>
      <c r="D241" t="s">
        <v>2784</v>
      </c>
      <c r="E241" s="85" t="s">
        <v>2785</v>
      </c>
      <c r="F241" t="s">
        <v>2786</v>
      </c>
      <c r="G241" t="s">
        <v>2787</v>
      </c>
      <c r="H241" t="s">
        <v>2788</v>
      </c>
      <c r="I241" t="s">
        <v>2791</v>
      </c>
    </row>
    <row r="242" spans="1:15">
      <c r="A242">
        <v>1</v>
      </c>
      <c r="B242" s="83">
        <v>3</v>
      </c>
      <c r="C242" s="83">
        <v>221</v>
      </c>
      <c r="D242" s="240">
        <v>1</v>
      </c>
      <c r="E242" s="83">
        <v>128</v>
      </c>
      <c r="F242">
        <f>(B242/C242)/(D242/E242)</f>
        <v>1.7375565610859729</v>
      </c>
      <c r="G242">
        <f>1-F242</f>
        <v>-0.73755656108597289</v>
      </c>
      <c r="H242" s="83">
        <v>1.7290000000000001</v>
      </c>
      <c r="I242" s="146">
        <v>0.30580000000000002</v>
      </c>
    </row>
    <row r="243" spans="1:15">
      <c r="A243">
        <v>2</v>
      </c>
      <c r="B243" s="83">
        <v>12</v>
      </c>
      <c r="C243" s="83">
        <v>531</v>
      </c>
      <c r="D243" s="83">
        <v>4</v>
      </c>
      <c r="E243" s="83">
        <v>252</v>
      </c>
      <c r="F243">
        <f t="shared" ref="F243:F254" si="14">(B243/C243)/(D243/E243)</f>
        <v>1.423728813559322</v>
      </c>
      <c r="G243">
        <f t="shared" ref="G243:G254" si="15">1-F243</f>
        <v>-0.42372881355932202</v>
      </c>
      <c r="H243" s="83">
        <v>0.37163000000000002</v>
      </c>
      <c r="I243">
        <v>0.61119999999999997</v>
      </c>
    </row>
    <row r="244" spans="1:15">
      <c r="A244">
        <v>3</v>
      </c>
      <c r="B244">
        <v>159</v>
      </c>
      <c r="C244">
        <v>721</v>
      </c>
      <c r="D244" s="83">
        <v>96</v>
      </c>
      <c r="E244">
        <v>412</v>
      </c>
      <c r="F244">
        <f t="shared" si="14"/>
        <v>0.94642857142857151</v>
      </c>
      <c r="G244">
        <f t="shared" si="15"/>
        <v>5.3571428571428492E-2</v>
      </c>
      <c r="H244" s="83">
        <v>0.14776</v>
      </c>
      <c r="I244" s="83">
        <v>0.71709999999999996</v>
      </c>
    </row>
    <row r="245" spans="1:15">
      <c r="A245">
        <v>4</v>
      </c>
      <c r="B245" s="83">
        <v>14</v>
      </c>
      <c r="C245">
        <v>214</v>
      </c>
      <c r="D245" s="83">
        <v>5</v>
      </c>
      <c r="E245">
        <v>109</v>
      </c>
      <c r="F245">
        <f t="shared" si="14"/>
        <v>1.4261682242990652</v>
      </c>
      <c r="G245">
        <f t="shared" si="15"/>
        <v>-0.4261682242990652</v>
      </c>
      <c r="H245">
        <v>4.2556999999999998E-2</v>
      </c>
      <c r="I245" s="83">
        <v>1</v>
      </c>
    </row>
    <row r="246" spans="1:15">
      <c r="A246">
        <v>5</v>
      </c>
      <c r="B246" s="83">
        <v>56</v>
      </c>
      <c r="C246" s="83">
        <v>869</v>
      </c>
      <c r="D246" s="240">
        <v>1</v>
      </c>
      <c r="E246" s="83">
        <v>286</v>
      </c>
      <c r="F246">
        <f t="shared" si="14"/>
        <v>18.430379746835445</v>
      </c>
      <c r="G246">
        <f t="shared" si="15"/>
        <v>-17.430379746835445</v>
      </c>
      <c r="H246">
        <v>18.154</v>
      </c>
      <c r="I246" s="242">
        <v>4.9980000000000001E-4</v>
      </c>
    </row>
    <row r="247" spans="1:15">
      <c r="A247">
        <v>6</v>
      </c>
      <c r="B247" s="84">
        <v>615</v>
      </c>
      <c r="C247" s="83">
        <v>1148</v>
      </c>
      <c r="D247" s="84">
        <v>365</v>
      </c>
      <c r="E247" s="83">
        <v>812</v>
      </c>
      <c r="F247">
        <f t="shared" si="14"/>
        <v>1.1917808219178083</v>
      </c>
      <c r="G247">
        <f t="shared" si="15"/>
        <v>-0.19178082191780832</v>
      </c>
      <c r="H247" s="83">
        <v>4.7633999999999999</v>
      </c>
      <c r="I247" s="242">
        <v>3.2480000000000002E-2</v>
      </c>
    </row>
    <row r="248" spans="1:15">
      <c r="A248">
        <v>7</v>
      </c>
      <c r="B248" s="83">
        <v>260</v>
      </c>
      <c r="C248" s="83">
        <v>1533</v>
      </c>
      <c r="D248" s="83">
        <v>151</v>
      </c>
      <c r="E248" s="83">
        <v>1375</v>
      </c>
      <c r="F248">
        <f t="shared" si="14"/>
        <v>1.5443898688024607</v>
      </c>
      <c r="G248">
        <f t="shared" si="15"/>
        <v>-0.54438986880246065</v>
      </c>
      <c r="H248" s="83">
        <v>16.117000000000001</v>
      </c>
      <c r="I248" s="243">
        <v>4.9980000000000001E-4</v>
      </c>
    </row>
    <row r="249" spans="1:15">
      <c r="A249">
        <v>8</v>
      </c>
      <c r="B249" s="83">
        <v>123</v>
      </c>
      <c r="C249" s="83">
        <v>21</v>
      </c>
      <c r="D249" s="83">
        <v>63</v>
      </c>
      <c r="E249" s="83">
        <v>8</v>
      </c>
      <c r="F249">
        <f t="shared" si="14"/>
        <v>0.74376417233560088</v>
      </c>
      <c r="G249">
        <f t="shared" si="15"/>
        <v>0.25623582766439912</v>
      </c>
      <c r="H249" s="83">
        <v>0.44802999999999998</v>
      </c>
      <c r="I249" s="146">
        <v>0.51819999999999999</v>
      </c>
    </row>
    <row r="250" spans="1:15">
      <c r="A250">
        <v>9</v>
      </c>
      <c r="B250" s="83">
        <v>16</v>
      </c>
      <c r="C250" s="83">
        <v>994</v>
      </c>
      <c r="D250" s="83">
        <v>16</v>
      </c>
      <c r="E250" s="83">
        <v>834</v>
      </c>
      <c r="F250">
        <f t="shared" si="14"/>
        <v>0.8390342052313885</v>
      </c>
      <c r="G250">
        <f t="shared" si="15"/>
        <v>0.1609657947686115</v>
      </c>
      <c r="H250" s="83">
        <v>0.24273</v>
      </c>
      <c r="I250" s="117">
        <v>0.7056</v>
      </c>
    </row>
    <row r="251" spans="1:15">
      <c r="A251">
        <v>10</v>
      </c>
      <c r="B251" s="83">
        <v>43</v>
      </c>
      <c r="C251" s="83">
        <v>284</v>
      </c>
      <c r="D251" s="83">
        <v>24</v>
      </c>
      <c r="E251" s="83">
        <v>203</v>
      </c>
      <c r="F251">
        <f t="shared" si="14"/>
        <v>1.280663145539906</v>
      </c>
      <c r="G251">
        <f t="shared" si="15"/>
        <v>-0.28066314553990601</v>
      </c>
      <c r="H251" s="83">
        <v>0.83706999999999998</v>
      </c>
      <c r="I251" s="146">
        <v>0.43230000000000002</v>
      </c>
    </row>
    <row r="252" spans="1:15">
      <c r="A252">
        <v>11</v>
      </c>
      <c r="B252" s="83">
        <v>56</v>
      </c>
      <c r="C252" s="83">
        <v>322</v>
      </c>
      <c r="D252" s="83">
        <v>33</v>
      </c>
      <c r="E252" s="83">
        <v>140</v>
      </c>
      <c r="F252">
        <f t="shared" si="14"/>
        <v>0.7378129117259552</v>
      </c>
      <c r="G252">
        <f t="shared" si="15"/>
        <v>0.2621870882740448</v>
      </c>
      <c r="H252" s="83">
        <v>1.5905</v>
      </c>
      <c r="I252" s="117">
        <v>0.21690000000000001</v>
      </c>
    </row>
    <row r="253" spans="1:15">
      <c r="A253">
        <v>12</v>
      </c>
      <c r="B253" s="83">
        <v>104</v>
      </c>
      <c r="C253" s="83">
        <v>77</v>
      </c>
      <c r="D253" s="83">
        <v>70</v>
      </c>
      <c r="E253" s="83">
        <v>50</v>
      </c>
      <c r="F253">
        <f t="shared" si="14"/>
        <v>0.96474953617810766</v>
      </c>
      <c r="G253">
        <f t="shared" si="15"/>
        <v>3.5250463821892342E-2</v>
      </c>
      <c r="H253" s="83">
        <v>2.2638999999999999E-2</v>
      </c>
      <c r="I253" s="83">
        <v>0.91200000000000003</v>
      </c>
    </row>
    <row r="254" spans="1:15">
      <c r="A254" t="s">
        <v>2847</v>
      </c>
      <c r="B254" s="83">
        <v>1458</v>
      </c>
      <c r="C254" s="83">
        <v>7648</v>
      </c>
      <c r="D254" s="83">
        <v>827</v>
      </c>
      <c r="E254" s="83">
        <v>5023</v>
      </c>
      <c r="F254">
        <f t="shared" si="14"/>
        <v>1.1578900269664512</v>
      </c>
      <c r="G254">
        <f t="shared" si="15"/>
        <v>-0.15789002696645116</v>
      </c>
      <c r="H254" s="83">
        <v>9.6705000000000005</v>
      </c>
      <c r="I254" s="242">
        <v>2.4989999999999999E-3</v>
      </c>
    </row>
    <row r="255" spans="1:15" s="127" customFormat="1">
      <c r="A255" s="131" t="s">
        <v>2946</v>
      </c>
      <c r="B255" s="132"/>
      <c r="C255" s="135"/>
      <c r="D255" s="133"/>
      <c r="E255" s="132"/>
      <c r="F255" s="132"/>
      <c r="H255" s="132"/>
      <c r="J255" s="132"/>
      <c r="N255" s="132"/>
      <c r="O255" s="132"/>
    </row>
    <row r="256" spans="1:15">
      <c r="A256" s="85" t="s">
        <v>2778</v>
      </c>
      <c r="B256" t="s">
        <v>2782</v>
      </c>
      <c r="C256" s="85" t="s">
        <v>2783</v>
      </c>
      <c r="D256" t="s">
        <v>2784</v>
      </c>
      <c r="E256" s="85" t="s">
        <v>2785</v>
      </c>
      <c r="F256" t="s">
        <v>2786</v>
      </c>
      <c r="G256" t="s">
        <v>2787</v>
      </c>
      <c r="H256" t="s">
        <v>2788</v>
      </c>
      <c r="I256" t="s">
        <v>2791</v>
      </c>
    </row>
    <row r="257" spans="1:15">
      <c r="A257">
        <v>1</v>
      </c>
      <c r="B257" s="83">
        <v>4</v>
      </c>
      <c r="C257" s="83">
        <v>234</v>
      </c>
      <c r="D257" s="240">
        <v>1</v>
      </c>
      <c r="E257" s="83">
        <v>129</v>
      </c>
      <c r="F257">
        <f>(B257/C257)/(D257/E257)</f>
        <v>2.2051282051282053</v>
      </c>
      <c r="G257">
        <f>1-F257</f>
        <v>-1.2051282051282053</v>
      </c>
      <c r="H257" s="83">
        <v>2.1920000000000002</v>
      </c>
      <c r="I257" s="241">
        <v>0.30230000000000001</v>
      </c>
    </row>
    <row r="258" spans="1:15">
      <c r="A258">
        <v>2</v>
      </c>
      <c r="B258" s="83">
        <v>11</v>
      </c>
      <c r="C258" s="83">
        <v>564</v>
      </c>
      <c r="D258" s="83">
        <v>4</v>
      </c>
      <c r="E258" s="83">
        <v>248</v>
      </c>
      <c r="F258">
        <f t="shared" ref="F258:F269" si="16">(B258/C258)/(D258/E258)</f>
        <v>1.2092198581560285</v>
      </c>
      <c r="G258">
        <f t="shared" ref="G258:G269" si="17">1-F258</f>
        <v>-0.2092198581560285</v>
      </c>
      <c r="H258" s="83">
        <v>0.10439</v>
      </c>
      <c r="I258">
        <v>0.79259999999999997</v>
      </c>
    </row>
    <row r="259" spans="1:15">
      <c r="A259">
        <v>3</v>
      </c>
      <c r="B259">
        <v>166</v>
      </c>
      <c r="C259">
        <v>760</v>
      </c>
      <c r="D259" s="83">
        <v>94</v>
      </c>
      <c r="E259">
        <v>412</v>
      </c>
      <c r="F259">
        <f t="shared" si="16"/>
        <v>0.95733482642777157</v>
      </c>
      <c r="G259">
        <f t="shared" si="17"/>
        <v>4.2665173572228432E-2</v>
      </c>
      <c r="H259" s="83">
        <v>9.3176999999999996E-2</v>
      </c>
      <c r="I259" s="83">
        <v>0.7611</v>
      </c>
    </row>
    <row r="260" spans="1:15">
      <c r="A260">
        <v>4</v>
      </c>
      <c r="B260" s="83">
        <v>15</v>
      </c>
      <c r="C260">
        <v>234</v>
      </c>
      <c r="D260" s="83">
        <v>5</v>
      </c>
      <c r="E260">
        <v>107</v>
      </c>
      <c r="F260">
        <f t="shared" si="16"/>
        <v>1.3717948717948718</v>
      </c>
      <c r="G260">
        <f t="shared" si="17"/>
        <v>-0.37179487179487181</v>
      </c>
      <c r="H260">
        <v>0.35915999999999998</v>
      </c>
      <c r="I260" s="83">
        <v>0.62019999999999997</v>
      </c>
    </row>
    <row r="261" spans="1:15">
      <c r="A261">
        <v>5</v>
      </c>
      <c r="B261" s="83">
        <v>59</v>
      </c>
      <c r="C261" s="83">
        <v>981</v>
      </c>
      <c r="D261" s="240">
        <v>1</v>
      </c>
      <c r="E261" s="83">
        <v>285</v>
      </c>
      <c r="F261">
        <f t="shared" si="16"/>
        <v>17.140672782874617</v>
      </c>
      <c r="G261">
        <f t="shared" si="17"/>
        <v>-16.140672782874617</v>
      </c>
      <c r="H261">
        <v>16.922000000000001</v>
      </c>
      <c r="I261" s="242">
        <v>4.9980000000000001E-4</v>
      </c>
    </row>
    <row r="262" spans="1:15">
      <c r="A262">
        <v>6</v>
      </c>
      <c r="B262" s="84">
        <v>617</v>
      </c>
      <c r="C262" s="83">
        <v>1138</v>
      </c>
      <c r="D262" s="84">
        <v>364</v>
      </c>
      <c r="E262" s="83">
        <v>811</v>
      </c>
      <c r="F262">
        <f t="shared" si="16"/>
        <v>1.2079873114583133</v>
      </c>
      <c r="G262">
        <f t="shared" si="17"/>
        <v>-0.20798731145831328</v>
      </c>
      <c r="H262" s="83">
        <v>5.5160999999999998</v>
      </c>
      <c r="I262" s="242">
        <v>2.4989999999999998E-2</v>
      </c>
    </row>
    <row r="263" spans="1:15">
      <c r="A263">
        <v>7</v>
      </c>
      <c r="B263" s="83">
        <v>270</v>
      </c>
      <c r="C263" s="83">
        <v>1544</v>
      </c>
      <c r="D263" s="83">
        <v>152</v>
      </c>
      <c r="E263" s="83">
        <v>1369</v>
      </c>
      <c r="F263">
        <f t="shared" si="16"/>
        <v>1.5749846604854105</v>
      </c>
      <c r="G263">
        <f t="shared" si="17"/>
        <v>-0.57498466048541053</v>
      </c>
      <c r="H263" s="83">
        <v>17.905000000000001</v>
      </c>
      <c r="I263" s="139">
        <v>4.9980000000000001E-4</v>
      </c>
    </row>
    <row r="264" spans="1:15">
      <c r="A264">
        <v>8</v>
      </c>
      <c r="B264" s="83">
        <v>133</v>
      </c>
      <c r="C264" s="83">
        <v>16</v>
      </c>
      <c r="D264" s="83">
        <v>61</v>
      </c>
      <c r="E264" s="83">
        <v>8</v>
      </c>
      <c r="F264">
        <f t="shared" si="16"/>
        <v>1.0901639344262295</v>
      </c>
      <c r="G264">
        <f t="shared" si="17"/>
        <v>-9.0163934426229497E-2</v>
      </c>
      <c r="H264" s="83">
        <v>3.5267E-2</v>
      </c>
      <c r="I264" s="146">
        <v>1</v>
      </c>
    </row>
    <row r="265" spans="1:15">
      <c r="A265">
        <v>9</v>
      </c>
      <c r="B265" s="83">
        <v>16</v>
      </c>
      <c r="C265" s="83">
        <v>1011</v>
      </c>
      <c r="D265" s="83">
        <v>16</v>
      </c>
      <c r="E265" s="83">
        <v>831</v>
      </c>
      <c r="F265">
        <f t="shared" si="16"/>
        <v>0.82195845697329373</v>
      </c>
      <c r="G265">
        <f t="shared" si="17"/>
        <v>0.17804154302670627</v>
      </c>
      <c r="H265" s="83">
        <v>0.30314999999999998</v>
      </c>
      <c r="I265" s="117">
        <v>0.58819999999999995</v>
      </c>
    </row>
    <row r="266" spans="1:15">
      <c r="A266">
        <v>10</v>
      </c>
      <c r="B266" s="83">
        <v>49</v>
      </c>
      <c r="C266" s="83">
        <v>318</v>
      </c>
      <c r="D266" s="83">
        <v>24</v>
      </c>
      <c r="E266" s="83">
        <v>193</v>
      </c>
      <c r="F266">
        <f t="shared" si="16"/>
        <v>1.2391247379454926</v>
      </c>
      <c r="G266">
        <f t="shared" si="17"/>
        <v>-0.2391247379454926</v>
      </c>
      <c r="H266" s="83">
        <v>0.65473999999999999</v>
      </c>
      <c r="I266" s="146">
        <v>0.45379999999999998</v>
      </c>
    </row>
    <row r="267" spans="1:15">
      <c r="A267">
        <v>11</v>
      </c>
      <c r="B267" s="83">
        <v>63</v>
      </c>
      <c r="C267" s="83">
        <v>303</v>
      </c>
      <c r="D267" s="83">
        <v>33</v>
      </c>
      <c r="E267" s="83">
        <v>140</v>
      </c>
      <c r="F267">
        <f t="shared" si="16"/>
        <v>0.88208820882088201</v>
      </c>
      <c r="G267">
        <f t="shared" si="17"/>
        <v>0.11791179117911799</v>
      </c>
      <c r="H267" s="83">
        <v>0.27823999999999999</v>
      </c>
      <c r="I267" s="117">
        <v>0.63919999999999999</v>
      </c>
    </row>
    <row r="268" spans="1:15">
      <c r="A268">
        <v>12</v>
      </c>
      <c r="B268" s="83">
        <v>101</v>
      </c>
      <c r="C268" s="83">
        <v>85</v>
      </c>
      <c r="D268" s="83">
        <v>69</v>
      </c>
      <c r="E268" s="83">
        <v>50</v>
      </c>
      <c r="F268">
        <f t="shared" si="16"/>
        <v>0.86104006820119361</v>
      </c>
      <c r="G268">
        <f t="shared" si="17"/>
        <v>0.13895993179880639</v>
      </c>
      <c r="H268" s="83">
        <v>0.39882000000000001</v>
      </c>
      <c r="I268" s="83">
        <v>0.53769999999999996</v>
      </c>
    </row>
    <row r="269" spans="1:15">
      <c r="A269" t="s">
        <v>2847</v>
      </c>
      <c r="B269" s="83">
        <v>1504</v>
      </c>
      <c r="C269" s="83">
        <v>7949</v>
      </c>
      <c r="D269" s="83">
        <v>822</v>
      </c>
      <c r="E269" s="83">
        <v>4994</v>
      </c>
      <c r="F269">
        <f t="shared" si="16"/>
        <v>1.1495081632022146</v>
      </c>
      <c r="G269">
        <f t="shared" si="17"/>
        <v>-0.14950816320221461</v>
      </c>
      <c r="H269" s="83">
        <v>8.8038000000000007</v>
      </c>
      <c r="I269" s="242">
        <v>4.4980000000000003E-3</v>
      </c>
    </row>
    <row r="270" spans="1:15" s="127" customFormat="1">
      <c r="A270" s="131" t="s">
        <v>2947</v>
      </c>
      <c r="B270" s="132"/>
      <c r="C270" s="135"/>
      <c r="D270" s="133"/>
      <c r="E270" s="132"/>
      <c r="F270" s="132"/>
      <c r="H270" s="132"/>
      <c r="J270" s="132"/>
      <c r="N270" s="132"/>
      <c r="O270" s="132"/>
    </row>
    <row r="271" spans="1:15">
      <c r="A271" s="85" t="s">
        <v>2778</v>
      </c>
      <c r="B271" t="s">
        <v>2782</v>
      </c>
      <c r="C271" s="85" t="s">
        <v>2783</v>
      </c>
      <c r="D271" t="s">
        <v>2784</v>
      </c>
      <c r="E271" s="85" t="s">
        <v>2785</v>
      </c>
      <c r="F271" t="s">
        <v>2786</v>
      </c>
      <c r="G271" t="s">
        <v>2787</v>
      </c>
      <c r="H271" t="s">
        <v>2788</v>
      </c>
      <c r="I271" t="s">
        <v>2791</v>
      </c>
    </row>
    <row r="272" spans="1:15">
      <c r="A272">
        <v>1</v>
      </c>
      <c r="B272" s="83">
        <v>1</v>
      </c>
      <c r="C272" s="83">
        <v>215</v>
      </c>
      <c r="D272" s="240">
        <v>1</v>
      </c>
      <c r="E272" s="83">
        <v>128</v>
      </c>
      <c r="F272">
        <f>(B272/C272)/(D272/E272)</f>
        <v>0.59534883720930232</v>
      </c>
      <c r="G272">
        <f>1-F272</f>
        <v>0.40465116279069768</v>
      </c>
      <c r="H272" s="83">
        <v>0.59431999999999996</v>
      </c>
      <c r="I272" s="146">
        <v>1</v>
      </c>
    </row>
    <row r="273" spans="1:15">
      <c r="A273">
        <v>2</v>
      </c>
      <c r="B273" s="83">
        <v>16</v>
      </c>
      <c r="C273" s="83">
        <v>480</v>
      </c>
      <c r="D273" s="83">
        <v>4</v>
      </c>
      <c r="E273" s="83">
        <v>255</v>
      </c>
      <c r="F273">
        <f t="shared" ref="F273:F284" si="18">(B273/C273)/(D273/E273)</f>
        <v>2.125</v>
      </c>
      <c r="G273">
        <f t="shared" ref="G273:G284" si="19">1-F273</f>
        <v>-1.125</v>
      </c>
      <c r="H273" s="83">
        <v>1.8653</v>
      </c>
      <c r="I273">
        <v>0.2404</v>
      </c>
    </row>
    <row r="274" spans="1:15">
      <c r="A274">
        <v>3</v>
      </c>
      <c r="B274">
        <v>144</v>
      </c>
      <c r="C274">
        <v>706</v>
      </c>
      <c r="D274" s="83">
        <v>95</v>
      </c>
      <c r="E274">
        <v>414</v>
      </c>
      <c r="F274">
        <f t="shared" si="18"/>
        <v>0.88886238258535855</v>
      </c>
      <c r="G274">
        <f t="shared" si="19"/>
        <v>0.11113761741464145</v>
      </c>
      <c r="H274" s="83">
        <v>0.65200000000000002</v>
      </c>
      <c r="I274" s="83">
        <v>0.45779999999999998</v>
      </c>
    </row>
    <row r="275" spans="1:15">
      <c r="A275">
        <v>4</v>
      </c>
      <c r="B275" s="83">
        <v>10</v>
      </c>
      <c r="C275">
        <v>200</v>
      </c>
      <c r="D275" s="83">
        <v>5</v>
      </c>
      <c r="E275">
        <v>110</v>
      </c>
      <c r="F275">
        <f t="shared" si="18"/>
        <v>1.1000000000000001</v>
      </c>
      <c r="G275">
        <f t="shared" si="19"/>
        <v>-0.10000000000000009</v>
      </c>
      <c r="H275">
        <v>2.8941000000000001E-2</v>
      </c>
      <c r="I275" s="83">
        <v>1</v>
      </c>
    </row>
    <row r="276" spans="1:15">
      <c r="A276">
        <v>5</v>
      </c>
      <c r="B276" s="83">
        <v>42</v>
      </c>
      <c r="C276" s="83">
        <v>865</v>
      </c>
      <c r="D276" s="240">
        <v>1</v>
      </c>
      <c r="E276" s="83">
        <v>291</v>
      </c>
      <c r="F276">
        <f t="shared" si="18"/>
        <v>14.129479768786126</v>
      </c>
      <c r="G276">
        <f t="shared" si="19"/>
        <v>-13.129479768786126</v>
      </c>
      <c r="H276">
        <v>13.965</v>
      </c>
      <c r="I276" s="242">
        <v>4.9980000000000001E-4</v>
      </c>
    </row>
    <row r="277" spans="1:15">
      <c r="A277">
        <v>6</v>
      </c>
      <c r="B277">
        <v>543</v>
      </c>
      <c r="C277" s="83">
        <v>1063</v>
      </c>
      <c r="D277" s="84">
        <v>364</v>
      </c>
      <c r="E277" s="83">
        <v>810</v>
      </c>
      <c r="F277">
        <f t="shared" si="18"/>
        <v>1.1367113601356311</v>
      </c>
      <c r="G277">
        <f t="shared" si="19"/>
        <v>-0.13671136013563112</v>
      </c>
      <c r="H277" s="83">
        <v>2.4285999999999999</v>
      </c>
      <c r="I277" s="83">
        <v>0.1094</v>
      </c>
    </row>
    <row r="278" spans="1:15">
      <c r="A278">
        <v>7</v>
      </c>
      <c r="B278" s="83">
        <v>237</v>
      </c>
      <c r="C278" s="83">
        <v>1488</v>
      </c>
      <c r="D278" s="83">
        <v>155</v>
      </c>
      <c r="E278" s="83">
        <v>1382</v>
      </c>
      <c r="F278">
        <f t="shared" si="18"/>
        <v>1.4201092611862642</v>
      </c>
      <c r="G278">
        <f t="shared" si="19"/>
        <v>-0.42010926118626424</v>
      </c>
      <c r="H278" s="83">
        <v>10.266999999999999</v>
      </c>
      <c r="I278" s="139">
        <v>9.9949999999999995E-4</v>
      </c>
    </row>
    <row r="279" spans="1:15">
      <c r="A279">
        <v>8</v>
      </c>
      <c r="B279" s="83">
        <v>129</v>
      </c>
      <c r="C279" s="83">
        <v>15</v>
      </c>
      <c r="D279" s="83">
        <v>64</v>
      </c>
      <c r="E279" s="83">
        <v>8</v>
      </c>
      <c r="F279">
        <f t="shared" si="18"/>
        <v>1.075</v>
      </c>
      <c r="G279">
        <f t="shared" si="19"/>
        <v>-7.4999999999999956E-2</v>
      </c>
      <c r="H279" s="83">
        <v>2.4330000000000001E-2</v>
      </c>
      <c r="I279" s="146">
        <v>1</v>
      </c>
    </row>
    <row r="280" spans="1:15">
      <c r="A280">
        <v>9</v>
      </c>
      <c r="B280" s="83">
        <v>16</v>
      </c>
      <c r="C280" s="83">
        <v>978</v>
      </c>
      <c r="D280" s="83">
        <v>16</v>
      </c>
      <c r="E280" s="83">
        <v>834</v>
      </c>
      <c r="F280">
        <f t="shared" si="18"/>
        <v>0.8527607361963192</v>
      </c>
      <c r="G280">
        <f t="shared" si="19"/>
        <v>0.1472392638036808</v>
      </c>
      <c r="H280" s="83">
        <v>0.19980999999999999</v>
      </c>
      <c r="I280" s="117">
        <v>0.70960000000000001</v>
      </c>
    </row>
    <row r="281" spans="1:15">
      <c r="A281">
        <v>10</v>
      </c>
      <c r="B281" s="83">
        <v>36</v>
      </c>
      <c r="C281" s="83">
        <v>292</v>
      </c>
      <c r="D281" s="83">
        <v>26</v>
      </c>
      <c r="E281" s="83">
        <v>203</v>
      </c>
      <c r="F281">
        <f t="shared" si="18"/>
        <v>0.96259220231822962</v>
      </c>
      <c r="G281">
        <f t="shared" si="19"/>
        <v>3.7407797681770383E-2</v>
      </c>
      <c r="H281" s="83">
        <v>1.9488999999999999E-2</v>
      </c>
      <c r="I281" s="146">
        <v>0.89859999999999995</v>
      </c>
    </row>
    <row r="282" spans="1:15">
      <c r="A282">
        <v>11</v>
      </c>
      <c r="B282" s="83">
        <v>60</v>
      </c>
      <c r="C282" s="83">
        <v>290</v>
      </c>
      <c r="D282" s="83">
        <v>33</v>
      </c>
      <c r="E282" s="83">
        <v>140</v>
      </c>
      <c r="F282">
        <f t="shared" si="18"/>
        <v>0.87774294670846398</v>
      </c>
      <c r="G282">
        <f t="shared" si="19"/>
        <v>0.12225705329153602</v>
      </c>
      <c r="H282" s="83">
        <v>0.29566999999999999</v>
      </c>
      <c r="I282" s="117">
        <v>0.63019999999999998</v>
      </c>
    </row>
    <row r="283" spans="1:15">
      <c r="A283">
        <v>12</v>
      </c>
      <c r="B283" s="83">
        <v>102</v>
      </c>
      <c r="C283" s="83">
        <v>77</v>
      </c>
      <c r="D283" s="83">
        <v>70</v>
      </c>
      <c r="E283" s="83">
        <v>50</v>
      </c>
      <c r="F283">
        <f t="shared" si="18"/>
        <v>0.94619666048237483</v>
      </c>
      <c r="G283">
        <f t="shared" si="19"/>
        <v>5.3803339517625171E-2</v>
      </c>
      <c r="H283" s="83">
        <v>5.3592000000000001E-2</v>
      </c>
      <c r="I283" s="83">
        <v>0.9</v>
      </c>
    </row>
    <row r="284" spans="1:15">
      <c r="A284" t="s">
        <v>2847</v>
      </c>
      <c r="B284" s="83">
        <v>1336</v>
      </c>
      <c r="C284" s="83">
        <v>7388</v>
      </c>
      <c r="D284" s="83">
        <v>832</v>
      </c>
      <c r="E284" s="83">
        <v>5037</v>
      </c>
      <c r="F284">
        <f t="shared" si="18"/>
        <v>1.094783380533922</v>
      </c>
      <c r="G284">
        <f t="shared" si="19"/>
        <v>-9.478338053392199E-2</v>
      </c>
      <c r="H284" s="83">
        <v>3.5914999999999999</v>
      </c>
      <c r="I284" s="240">
        <v>6.8470000000000003E-2</v>
      </c>
    </row>
    <row r="285" spans="1:15" s="127" customFormat="1">
      <c r="A285" s="131" t="s">
        <v>2948</v>
      </c>
      <c r="B285" s="132"/>
      <c r="C285" s="135"/>
      <c r="D285" s="133"/>
      <c r="E285" s="132"/>
      <c r="F285" s="132"/>
      <c r="H285" s="132"/>
      <c r="J285" s="132"/>
      <c r="N285" s="132"/>
      <c r="O285" s="132"/>
    </row>
    <row r="286" spans="1:15">
      <c r="A286" s="85" t="s">
        <v>2778</v>
      </c>
      <c r="B286" t="s">
        <v>2782</v>
      </c>
      <c r="C286" s="85" t="s">
        <v>2783</v>
      </c>
      <c r="D286" t="s">
        <v>2784</v>
      </c>
      <c r="E286" s="85" t="s">
        <v>2785</v>
      </c>
      <c r="F286" t="s">
        <v>2786</v>
      </c>
      <c r="G286" t="s">
        <v>2787</v>
      </c>
      <c r="H286" t="s">
        <v>2788</v>
      </c>
      <c r="I286" t="s">
        <v>2791</v>
      </c>
    </row>
    <row r="287" spans="1:15">
      <c r="A287">
        <v>1</v>
      </c>
      <c r="B287" s="83">
        <v>2</v>
      </c>
      <c r="C287" s="83">
        <v>216</v>
      </c>
      <c r="D287" s="83">
        <v>1</v>
      </c>
      <c r="E287" s="83">
        <v>128</v>
      </c>
      <c r="F287">
        <f>(B287/C287)/(D287/E287)</f>
        <v>1.1851851851851851</v>
      </c>
      <c r="G287">
        <f>1-F287</f>
        <v>-0.18518518518518512</v>
      </c>
      <c r="H287" s="83">
        <v>1.1811</v>
      </c>
      <c r="I287" s="146">
        <v>0.53420000000000001</v>
      </c>
    </row>
    <row r="288" spans="1:15">
      <c r="A288">
        <v>2</v>
      </c>
      <c r="B288">
        <v>13</v>
      </c>
      <c r="C288" s="83">
        <v>493</v>
      </c>
      <c r="D288" s="83">
        <v>4</v>
      </c>
      <c r="E288" s="83">
        <v>252</v>
      </c>
      <c r="F288">
        <f t="shared" ref="F288:F299" si="20">(B288/C288)/(D288/E288)</f>
        <v>1.6612576064908722</v>
      </c>
      <c r="G288">
        <f t="shared" ref="G288:G299" si="21">1-F288</f>
        <v>-0.66125760649087217</v>
      </c>
      <c r="H288" s="83">
        <v>0.78979999999999995</v>
      </c>
      <c r="I288">
        <v>0.45879999999999999</v>
      </c>
    </row>
    <row r="289" spans="1:9">
      <c r="A289">
        <v>3</v>
      </c>
      <c r="B289" s="83">
        <v>156</v>
      </c>
      <c r="C289">
        <v>710</v>
      </c>
      <c r="D289" s="83">
        <v>95</v>
      </c>
      <c r="E289">
        <v>416</v>
      </c>
      <c r="F289">
        <f t="shared" si="20"/>
        <v>0.96213491475166801</v>
      </c>
      <c r="G289">
        <f t="shared" si="21"/>
        <v>3.7865085248331987E-2</v>
      </c>
      <c r="H289" s="83">
        <v>7.1817000000000006E-2</v>
      </c>
      <c r="I289" s="83">
        <v>0.81410000000000005</v>
      </c>
    </row>
    <row r="290" spans="1:9">
      <c r="A290">
        <v>4</v>
      </c>
      <c r="B290" s="83">
        <v>9</v>
      </c>
      <c r="C290">
        <v>209</v>
      </c>
      <c r="D290" s="83">
        <v>5</v>
      </c>
      <c r="E290">
        <v>112</v>
      </c>
      <c r="F290">
        <f t="shared" si="20"/>
        <v>0.96459330143540678</v>
      </c>
      <c r="G290">
        <f t="shared" si="21"/>
        <v>3.540669856459322E-2</v>
      </c>
      <c r="H290">
        <v>4.0010000000000002E-3</v>
      </c>
      <c r="I290" s="83">
        <v>1</v>
      </c>
    </row>
    <row r="291" spans="1:9">
      <c r="A291">
        <v>5</v>
      </c>
      <c r="B291" s="83">
        <v>53</v>
      </c>
      <c r="C291" s="83">
        <v>868</v>
      </c>
      <c r="D291" s="83">
        <v>1</v>
      </c>
      <c r="E291" s="83">
        <v>274</v>
      </c>
      <c r="F291">
        <f t="shared" si="20"/>
        <v>16.730414746543779</v>
      </c>
      <c r="G291">
        <f t="shared" si="21"/>
        <v>-15.730414746543779</v>
      </c>
      <c r="H291">
        <v>16.498999999999999</v>
      </c>
      <c r="I291" s="242">
        <v>4.9980000000000001E-4</v>
      </c>
    </row>
    <row r="292" spans="1:9">
      <c r="A292">
        <v>6</v>
      </c>
      <c r="B292" s="84">
        <v>580</v>
      </c>
      <c r="C292" s="83">
        <v>1074</v>
      </c>
      <c r="D292" s="84">
        <v>364</v>
      </c>
      <c r="E292" s="83">
        <v>808</v>
      </c>
      <c r="F292">
        <f t="shared" si="20"/>
        <v>1.1987639920600814</v>
      </c>
      <c r="G292">
        <f t="shared" si="21"/>
        <v>-0.19876399206008144</v>
      </c>
      <c r="H292" s="83">
        <v>4.9545000000000003</v>
      </c>
      <c r="I292" s="242">
        <v>2.4490000000000001E-2</v>
      </c>
    </row>
    <row r="293" spans="1:9">
      <c r="A293">
        <v>7</v>
      </c>
      <c r="B293" s="83">
        <v>261</v>
      </c>
      <c r="C293" s="83">
        <v>1495</v>
      </c>
      <c r="D293" s="83">
        <v>151</v>
      </c>
      <c r="E293" s="83">
        <v>1374</v>
      </c>
      <c r="F293">
        <f t="shared" si="20"/>
        <v>1.5885800349952379</v>
      </c>
      <c r="G293">
        <f t="shared" si="21"/>
        <v>-0.58858003499523792</v>
      </c>
      <c r="H293" s="83">
        <v>18.298999999999999</v>
      </c>
      <c r="I293" s="243">
        <v>4.9980000000000001E-4</v>
      </c>
    </row>
    <row r="294" spans="1:9">
      <c r="A294">
        <v>8</v>
      </c>
      <c r="B294" s="83">
        <v>122</v>
      </c>
      <c r="C294" s="83">
        <v>18</v>
      </c>
      <c r="D294" s="83">
        <v>63</v>
      </c>
      <c r="E294" s="83">
        <v>8</v>
      </c>
      <c r="F294">
        <f t="shared" si="20"/>
        <v>0.86067019400352729</v>
      </c>
      <c r="G294">
        <f t="shared" si="21"/>
        <v>0.13932980599647271</v>
      </c>
      <c r="H294" s="83">
        <v>0.11017</v>
      </c>
      <c r="I294" s="146">
        <v>0.83160000000000001</v>
      </c>
    </row>
    <row r="295" spans="1:9">
      <c r="A295">
        <v>9</v>
      </c>
      <c r="B295" s="83">
        <v>16</v>
      </c>
      <c r="C295" s="83">
        <v>988</v>
      </c>
      <c r="D295" s="83">
        <v>16</v>
      </c>
      <c r="E295" s="83">
        <v>831</v>
      </c>
      <c r="F295">
        <f t="shared" si="20"/>
        <v>0.84109311740890691</v>
      </c>
      <c r="G295">
        <f t="shared" si="21"/>
        <v>0.15890688259109309</v>
      </c>
      <c r="H295" s="83">
        <v>0.23596</v>
      </c>
      <c r="I295" s="117">
        <v>0.72609999999999997</v>
      </c>
    </row>
    <row r="296" spans="1:9">
      <c r="A296">
        <v>10</v>
      </c>
      <c r="B296" s="83">
        <v>35</v>
      </c>
      <c r="C296" s="83">
        <v>278</v>
      </c>
      <c r="D296" s="83">
        <v>27</v>
      </c>
      <c r="E296" s="83">
        <v>203</v>
      </c>
      <c r="F296">
        <f t="shared" si="20"/>
        <v>0.94657607247535303</v>
      </c>
      <c r="G296">
        <f t="shared" si="21"/>
        <v>5.3423927524646975E-2</v>
      </c>
      <c r="H296" s="83">
        <v>4.0670999999999999E-2</v>
      </c>
      <c r="I296" s="146">
        <v>0.88360000000000005</v>
      </c>
    </row>
    <row r="297" spans="1:9">
      <c r="A297">
        <v>11</v>
      </c>
      <c r="B297" s="83">
        <v>53</v>
      </c>
      <c r="C297" s="83">
        <v>294</v>
      </c>
      <c r="D297" s="83">
        <v>32</v>
      </c>
      <c r="E297" s="83">
        <v>141</v>
      </c>
      <c r="F297">
        <f t="shared" si="20"/>
        <v>0.79432397959183676</v>
      </c>
      <c r="G297">
        <f t="shared" si="21"/>
        <v>0.20567602040816324</v>
      </c>
      <c r="H297" s="83">
        <v>0.87717000000000001</v>
      </c>
      <c r="I297" s="117">
        <v>0.38879999999999998</v>
      </c>
    </row>
    <row r="298" spans="1:9">
      <c r="A298">
        <v>12</v>
      </c>
      <c r="B298" s="83">
        <v>102</v>
      </c>
      <c r="C298" s="83">
        <v>81</v>
      </c>
      <c r="D298" s="83">
        <v>71</v>
      </c>
      <c r="E298" s="83">
        <v>50</v>
      </c>
      <c r="F298">
        <f t="shared" si="20"/>
        <v>0.88680229525299958</v>
      </c>
      <c r="G298">
        <f t="shared" si="21"/>
        <v>0.11319770474700042</v>
      </c>
      <c r="H298" s="83">
        <v>0.25673000000000001</v>
      </c>
      <c r="I298" s="83">
        <v>0.64770000000000005</v>
      </c>
    </row>
    <row r="299" spans="1:9">
      <c r="A299" t="s">
        <v>2847</v>
      </c>
      <c r="B299" s="83">
        <v>1402</v>
      </c>
      <c r="C299" s="83">
        <v>7445</v>
      </c>
      <c r="D299" s="83">
        <v>828</v>
      </c>
      <c r="E299" s="83">
        <v>5011</v>
      </c>
      <c r="F299">
        <f t="shared" si="20"/>
        <v>1.1396654370374697</v>
      </c>
      <c r="G299">
        <f t="shared" si="21"/>
        <v>-0.1396654370374697</v>
      </c>
      <c r="H299" s="83">
        <v>7.5867000000000004</v>
      </c>
      <c r="I299" s="242">
        <v>9.495E-3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0"/>
  <sheetViews>
    <sheetView workbookViewId="0">
      <selection activeCell="D34" sqref="D34"/>
    </sheetView>
  </sheetViews>
  <sheetFormatPr baseColWidth="10" defaultColWidth="8.83203125" defaultRowHeight="14" x14ac:dyDescent="0"/>
  <cols>
    <col min="1" max="1" width="28.33203125" customWidth="1"/>
    <col min="2" max="2" width="17" customWidth="1"/>
    <col min="3" max="3" width="16.33203125" customWidth="1"/>
    <col min="4" max="4" width="17.1640625" customWidth="1"/>
    <col min="5" max="5" width="15.6640625" customWidth="1"/>
    <col min="6" max="6" width="14.6640625" customWidth="1"/>
    <col min="7" max="7" width="16.33203125" customWidth="1"/>
    <col min="8" max="8" width="19.33203125" customWidth="1"/>
    <col min="9" max="9" width="15.5" customWidth="1"/>
    <col min="10" max="10" width="16.33203125" customWidth="1"/>
    <col min="11" max="11" width="17.83203125" customWidth="1"/>
    <col min="12" max="12" width="19.6640625" customWidth="1"/>
    <col min="13" max="13" width="19" customWidth="1"/>
    <col min="14" max="14" width="18.1640625" customWidth="1"/>
    <col min="15" max="15" width="19.6640625" customWidth="1"/>
    <col min="16" max="16" width="18.83203125" customWidth="1"/>
    <col min="17" max="17" width="16.33203125" customWidth="1"/>
    <col min="18" max="1025" width="8.83203125" customWidth="1"/>
  </cols>
  <sheetData>
    <row r="1" spans="1:21" s="73" customFormat="1">
      <c r="A1" s="72" t="s">
        <v>2794</v>
      </c>
      <c r="N1" s="74"/>
      <c r="O1" s="75"/>
      <c r="P1" s="76"/>
      <c r="Q1" s="74"/>
      <c r="R1" s="77"/>
    </row>
    <row r="2" spans="1:21" s="81" customFormat="1">
      <c r="A2" s="78" t="s">
        <v>2795</v>
      </c>
      <c r="B2" s="79"/>
      <c r="C2" s="80" t="s">
        <v>2796</v>
      </c>
      <c r="D2" s="79" t="s">
        <v>2797</v>
      </c>
      <c r="E2" s="81" t="s">
        <v>2798</v>
      </c>
      <c r="F2" s="79" t="s">
        <v>2799</v>
      </c>
      <c r="G2" s="79" t="s">
        <v>2800</v>
      </c>
      <c r="H2" s="79"/>
      <c r="I2" s="79"/>
      <c r="K2" s="80"/>
      <c r="L2" s="79"/>
      <c r="N2" s="79"/>
      <c r="O2" s="79"/>
      <c r="P2" s="79"/>
      <c r="Q2" s="79"/>
      <c r="S2" s="79"/>
      <c r="U2" s="79"/>
    </row>
    <row r="3" spans="1:21">
      <c r="A3" s="82" t="s">
        <v>2307</v>
      </c>
      <c r="B3" s="83">
        <f>SUM('chr8'!C3:G3)</f>
        <v>15159</v>
      </c>
      <c r="C3">
        <v>7036</v>
      </c>
      <c r="D3">
        <v>1250</v>
      </c>
      <c r="E3">
        <v>2263</v>
      </c>
      <c r="F3">
        <v>2151</v>
      </c>
      <c r="G3">
        <v>2459</v>
      </c>
      <c r="H3" s="84"/>
      <c r="I3" s="83"/>
      <c r="J3" s="83"/>
      <c r="K3" s="83"/>
      <c r="L3" s="83"/>
      <c r="M3" s="83"/>
      <c r="N3" s="85"/>
      <c r="O3" s="85"/>
      <c r="P3" s="129"/>
      <c r="Q3" s="85"/>
      <c r="R3" s="113"/>
    </row>
    <row r="4" spans="1:21" ht="18" customHeight="1">
      <c r="A4" s="82" t="s">
        <v>2806</v>
      </c>
      <c r="B4" s="83">
        <v>750</v>
      </c>
      <c r="C4" s="83">
        <v>361</v>
      </c>
      <c r="D4" s="83">
        <v>51</v>
      </c>
      <c r="E4" s="83">
        <v>100</v>
      </c>
      <c r="F4" s="83">
        <v>113</v>
      </c>
      <c r="G4" s="83">
        <v>125</v>
      </c>
      <c r="H4" s="84"/>
      <c r="J4" s="83"/>
      <c r="L4" s="83"/>
      <c r="M4" s="83"/>
      <c r="N4" s="85"/>
      <c r="O4" s="85"/>
      <c r="P4" s="129"/>
      <c r="Q4" s="85"/>
      <c r="R4" s="113"/>
    </row>
    <row r="5" spans="1:21" ht="19" customHeight="1">
      <c r="A5" s="82" t="s">
        <v>2807</v>
      </c>
      <c r="B5" s="83">
        <v>12</v>
      </c>
      <c r="C5">
        <v>6</v>
      </c>
      <c r="D5">
        <v>0</v>
      </c>
      <c r="E5">
        <v>1</v>
      </c>
      <c r="F5">
        <v>2</v>
      </c>
      <c r="G5">
        <v>3</v>
      </c>
      <c r="H5" s="17"/>
      <c r="M5" s="15"/>
      <c r="N5" s="85"/>
      <c r="O5" s="85"/>
      <c r="P5" s="129"/>
      <c r="Q5" s="85"/>
      <c r="R5" s="113"/>
    </row>
    <row r="6" spans="1:21" ht="16" customHeight="1">
      <c r="A6" s="82" t="s">
        <v>2808</v>
      </c>
      <c r="B6" s="83">
        <v>1.6041669999999999</v>
      </c>
      <c r="C6" s="83">
        <v>1.299363</v>
      </c>
      <c r="D6" s="83">
        <v>2.9230770000000001</v>
      </c>
      <c r="E6" s="83">
        <v>1.564103</v>
      </c>
      <c r="F6" s="83">
        <v>1.8974359999999999</v>
      </c>
      <c r="G6" s="83">
        <v>2.125</v>
      </c>
      <c r="H6" s="84"/>
      <c r="I6" s="83"/>
      <c r="J6" s="83"/>
      <c r="K6" s="83"/>
      <c r="L6" s="83"/>
      <c r="M6" s="83"/>
      <c r="N6" s="85"/>
      <c r="O6" s="85"/>
      <c r="P6" s="130"/>
      <c r="R6" s="113"/>
    </row>
    <row r="7" spans="1:21" ht="17" customHeight="1">
      <c r="A7" s="15" t="s">
        <v>2809</v>
      </c>
      <c r="B7" s="83">
        <v>104</v>
      </c>
      <c r="C7">
        <v>0</v>
      </c>
      <c r="D7" s="83">
        <v>12</v>
      </c>
      <c r="E7" s="83">
        <v>22</v>
      </c>
      <c r="F7" s="83">
        <v>43</v>
      </c>
      <c r="G7" s="83">
        <v>27</v>
      </c>
      <c r="H7" s="84"/>
      <c r="I7" s="83"/>
      <c r="J7" s="83"/>
      <c r="K7" s="83"/>
      <c r="L7" s="83"/>
      <c r="M7" s="15"/>
      <c r="P7" s="130"/>
      <c r="R7" s="98"/>
    </row>
    <row r="8" spans="1:21" ht="17" customHeight="1">
      <c r="A8" s="15" t="s">
        <v>2810</v>
      </c>
      <c r="B8" s="83">
        <v>6.860611E-3</v>
      </c>
      <c r="C8" s="83">
        <v>0</v>
      </c>
      <c r="D8" s="83">
        <v>9.5999999999999992E-3</v>
      </c>
      <c r="E8" s="83">
        <v>9.7216079999999996E-3</v>
      </c>
      <c r="F8" s="83">
        <v>1.99907E-2</v>
      </c>
      <c r="G8" s="83">
        <v>1.098007E-2</v>
      </c>
      <c r="H8" s="84"/>
      <c r="I8" s="83"/>
      <c r="J8" s="83"/>
      <c r="K8" s="83"/>
      <c r="L8" s="83"/>
      <c r="M8" s="15"/>
      <c r="P8" s="130"/>
      <c r="R8" s="98"/>
    </row>
    <row r="9" spans="1:21" s="148" customFormat="1" ht="17" customHeight="1">
      <c r="A9" s="131" t="s">
        <v>2811</v>
      </c>
      <c r="B9" s="132"/>
      <c r="C9" s="133" t="s">
        <v>2796</v>
      </c>
      <c r="D9" s="132" t="s">
        <v>2797</v>
      </c>
      <c r="E9" s="127" t="s">
        <v>2798</v>
      </c>
      <c r="F9" s="132" t="s">
        <v>2799</v>
      </c>
      <c r="G9" s="132" t="s">
        <v>2800</v>
      </c>
      <c r="H9" s="153"/>
      <c r="I9" s="154"/>
      <c r="J9" s="154"/>
      <c r="K9" s="154"/>
      <c r="L9" s="154"/>
      <c r="M9" s="131"/>
      <c r="P9" s="136"/>
      <c r="R9" s="135"/>
    </row>
    <row r="10" spans="1:21" ht="17" customHeight="1">
      <c r="A10" s="82" t="s">
        <v>2806</v>
      </c>
      <c r="B10" s="83">
        <v>484</v>
      </c>
      <c r="C10" s="83"/>
      <c r="D10" s="83"/>
      <c r="F10" s="83"/>
      <c r="G10" s="83"/>
      <c r="H10" s="84"/>
      <c r="I10" s="83"/>
      <c r="J10" s="83"/>
      <c r="K10" s="83"/>
      <c r="L10" s="83"/>
      <c r="M10" s="15"/>
      <c r="P10" s="130"/>
      <c r="R10" s="98"/>
    </row>
    <row r="11" spans="1:21" s="112" customFormat="1">
      <c r="A11" s="82" t="s">
        <v>2807</v>
      </c>
      <c r="B11" s="83">
        <v>8</v>
      </c>
      <c r="H11" s="85"/>
      <c r="I11" s="85"/>
      <c r="K11" s="93"/>
      <c r="L11" s="85"/>
      <c r="N11" s="85"/>
      <c r="O11" s="85"/>
      <c r="P11" s="85"/>
      <c r="Q11" s="85"/>
      <c r="S11" s="85"/>
      <c r="U11" s="85"/>
    </row>
    <row r="12" spans="1:21" ht="17" customHeight="1">
      <c r="A12" s="82" t="s">
        <v>2808</v>
      </c>
      <c r="B12" s="83">
        <v>1.659341</v>
      </c>
      <c r="C12" s="83"/>
      <c r="E12" s="83"/>
      <c r="F12" s="83"/>
      <c r="G12" s="83"/>
      <c r="H12" s="84"/>
      <c r="I12" s="83"/>
      <c r="J12" s="83"/>
      <c r="K12" s="83"/>
      <c r="L12" s="83"/>
      <c r="M12" s="15"/>
      <c r="P12" s="130"/>
      <c r="R12" s="98"/>
    </row>
    <row r="13" spans="1:21" ht="17" customHeight="1">
      <c r="A13" s="15" t="s">
        <v>2809</v>
      </c>
      <c r="B13" s="83">
        <v>107</v>
      </c>
      <c r="D13" s="83"/>
      <c r="E13" s="83"/>
      <c r="F13" s="83"/>
      <c r="G13" s="83"/>
      <c r="H13" s="84"/>
      <c r="I13" s="83"/>
      <c r="J13" s="83"/>
      <c r="K13" s="83"/>
      <c r="L13" s="83"/>
      <c r="M13" s="15"/>
      <c r="P13" s="130"/>
      <c r="R13" s="98"/>
    </row>
    <row r="14" spans="1:21" ht="17" customHeight="1">
      <c r="A14" s="15" t="s">
        <v>2810</v>
      </c>
      <c r="B14" s="83">
        <v>7.0585129999999998E-3</v>
      </c>
      <c r="D14" s="83"/>
      <c r="E14" s="83"/>
      <c r="F14" s="83"/>
      <c r="G14" s="83"/>
      <c r="H14" s="84"/>
      <c r="I14" s="83"/>
      <c r="J14" s="83"/>
      <c r="K14" s="83"/>
      <c r="L14" s="83"/>
      <c r="M14" s="15"/>
      <c r="P14" s="130"/>
      <c r="R14" s="98"/>
    </row>
    <row r="15" spans="1:21" s="148" customFormat="1" ht="17" customHeight="1">
      <c r="A15" s="131" t="s">
        <v>2812</v>
      </c>
      <c r="B15" s="132"/>
      <c r="C15" s="133" t="s">
        <v>2796</v>
      </c>
      <c r="D15" s="132" t="s">
        <v>2797</v>
      </c>
      <c r="E15" s="127" t="s">
        <v>2798</v>
      </c>
      <c r="F15" s="132" t="s">
        <v>2799</v>
      </c>
      <c r="G15" s="132" t="s">
        <v>2800</v>
      </c>
      <c r="H15" s="153"/>
      <c r="I15" s="154"/>
      <c r="J15" s="154"/>
      <c r="K15" s="154"/>
      <c r="L15" s="154"/>
      <c r="M15" s="131"/>
      <c r="P15" s="136"/>
      <c r="R15" s="135"/>
    </row>
    <row r="16" spans="1:21" s="112" customFormat="1">
      <c r="A16" s="82" t="s">
        <v>2806</v>
      </c>
      <c r="B16" s="83"/>
      <c r="C16" s="83"/>
      <c r="D16" s="83"/>
      <c r="F16" s="83"/>
      <c r="G16" s="83"/>
      <c r="H16" s="85"/>
      <c r="I16" s="85"/>
      <c r="K16" s="93"/>
      <c r="L16" s="85"/>
      <c r="N16" s="85"/>
      <c r="O16" s="85"/>
      <c r="P16" s="85"/>
      <c r="Q16" s="85"/>
      <c r="S16" s="85"/>
      <c r="U16" s="85"/>
    </row>
    <row r="17" spans="1:21">
      <c r="A17" s="82" t="s">
        <v>2807</v>
      </c>
      <c r="B17" s="83"/>
      <c r="H17" s="85"/>
      <c r="I17" s="85"/>
      <c r="K17" s="93"/>
      <c r="L17" s="85"/>
      <c r="N17" s="85"/>
      <c r="O17" s="85"/>
      <c r="P17" s="85"/>
      <c r="Q17" s="85"/>
      <c r="S17" s="85"/>
      <c r="U17" s="85"/>
    </row>
    <row r="18" spans="1:21">
      <c r="A18" s="82" t="s">
        <v>2808</v>
      </c>
      <c r="B18" s="83"/>
      <c r="C18" s="83"/>
      <c r="E18" s="83"/>
      <c r="F18" s="83"/>
      <c r="G18" s="83"/>
      <c r="H18" s="85"/>
      <c r="I18" s="85"/>
      <c r="K18" s="93"/>
      <c r="L18" s="85"/>
      <c r="N18" s="85"/>
      <c r="O18" s="85"/>
      <c r="P18" s="85"/>
      <c r="Q18" s="85"/>
      <c r="S18" s="85"/>
      <c r="U18" s="85"/>
    </row>
    <row r="19" spans="1:21">
      <c r="A19" s="15" t="s">
        <v>2809</v>
      </c>
      <c r="B19" s="83"/>
      <c r="D19" s="83"/>
      <c r="E19" s="83"/>
      <c r="F19" s="83"/>
      <c r="G19" s="83"/>
      <c r="H19" s="85"/>
      <c r="I19" s="85"/>
      <c r="K19" s="93"/>
      <c r="L19" s="85"/>
      <c r="N19" s="85"/>
      <c r="O19" s="85"/>
      <c r="P19" s="85"/>
      <c r="Q19" s="85"/>
      <c r="S19" s="85"/>
      <c r="U19" s="85"/>
    </row>
    <row r="20" spans="1:21">
      <c r="A20" s="15" t="s">
        <v>2810</v>
      </c>
      <c r="B20" s="83"/>
      <c r="D20" s="83"/>
      <c r="E20" s="83"/>
      <c r="F20" s="83"/>
      <c r="G20" s="83"/>
      <c r="H20" s="85"/>
      <c r="I20" s="85"/>
      <c r="K20" s="93"/>
      <c r="L20" s="85"/>
      <c r="N20" s="85"/>
      <c r="O20" s="85"/>
      <c r="P20" s="85"/>
      <c r="Q20" s="85"/>
      <c r="S20" s="85"/>
      <c r="U20" s="85"/>
    </row>
    <row r="21" spans="1:21" s="127" customFormat="1">
      <c r="A21" s="131" t="s">
        <v>2813</v>
      </c>
      <c r="B21" s="132"/>
      <c r="C21" s="133" t="s">
        <v>2796</v>
      </c>
      <c r="D21" s="132" t="s">
        <v>2797</v>
      </c>
      <c r="E21" s="127" t="s">
        <v>2798</v>
      </c>
      <c r="F21" s="132" t="s">
        <v>2799</v>
      </c>
      <c r="G21" s="132" t="s">
        <v>2800</v>
      </c>
      <c r="H21" s="132"/>
      <c r="I21" s="132"/>
      <c r="K21" s="133"/>
      <c r="L21" s="132"/>
      <c r="N21" s="132"/>
      <c r="O21" s="132"/>
      <c r="P21" s="132"/>
      <c r="Q21" s="132"/>
      <c r="S21" s="132"/>
      <c r="U21" s="132"/>
    </row>
    <row r="22" spans="1:21" s="112" customFormat="1">
      <c r="A22" s="82" t="s">
        <v>2806</v>
      </c>
      <c r="B22" s="83"/>
      <c r="C22" s="83"/>
      <c r="D22" s="83"/>
      <c r="F22" s="83"/>
      <c r="G22" s="83"/>
      <c r="H22" s="85"/>
      <c r="I22" s="85"/>
      <c r="K22" s="93"/>
      <c r="L22" s="85"/>
      <c r="N22" s="85"/>
      <c r="O22" s="85"/>
      <c r="P22" s="85"/>
      <c r="Q22" s="85"/>
      <c r="S22" s="85"/>
      <c r="U22" s="85"/>
    </row>
    <row r="23" spans="1:21">
      <c r="A23" s="82" t="s">
        <v>2807</v>
      </c>
      <c r="B23" s="83"/>
      <c r="H23" s="85"/>
      <c r="I23" s="85"/>
      <c r="K23" s="93"/>
      <c r="L23" s="85"/>
      <c r="N23" s="85"/>
      <c r="O23" s="85"/>
      <c r="P23" s="85"/>
      <c r="Q23" s="85"/>
      <c r="S23" s="85"/>
      <c r="U23" s="85"/>
    </row>
    <row r="24" spans="1:21">
      <c r="A24" s="82" t="s">
        <v>2808</v>
      </c>
      <c r="B24" s="83"/>
      <c r="C24" s="83"/>
      <c r="E24" s="83"/>
      <c r="F24" s="83"/>
      <c r="G24" s="83"/>
      <c r="H24" s="85"/>
      <c r="I24" s="85"/>
      <c r="K24" s="93"/>
      <c r="L24" s="85"/>
      <c r="N24" s="85"/>
      <c r="O24" s="85"/>
      <c r="P24" s="85"/>
      <c r="Q24" s="85"/>
      <c r="S24" s="85"/>
      <c r="U24" s="85"/>
    </row>
    <row r="25" spans="1:21">
      <c r="A25" s="15" t="s">
        <v>2809</v>
      </c>
      <c r="B25" s="83"/>
      <c r="D25" s="83"/>
      <c r="E25" s="83"/>
      <c r="F25" s="83"/>
      <c r="G25" s="83"/>
      <c r="H25" s="85"/>
      <c r="I25" s="85"/>
      <c r="K25" s="93"/>
      <c r="L25" s="85"/>
      <c r="N25" s="85"/>
      <c r="O25" s="85"/>
      <c r="P25" s="85"/>
      <c r="Q25" s="85"/>
      <c r="S25" s="85"/>
      <c r="U25" s="85"/>
    </row>
    <row r="26" spans="1:21" ht="17" customHeight="1">
      <c r="A26" s="15" t="s">
        <v>2810</v>
      </c>
      <c r="B26" s="83"/>
      <c r="D26" s="83"/>
      <c r="E26" s="83"/>
      <c r="F26" s="83"/>
      <c r="G26" s="83"/>
      <c r="H26" s="84"/>
      <c r="I26" s="83"/>
      <c r="J26" s="83"/>
      <c r="K26" s="83"/>
      <c r="L26" s="83"/>
      <c r="M26" s="15"/>
      <c r="P26" s="130"/>
      <c r="R26" s="98"/>
    </row>
    <row r="27" spans="1:21" s="148" customFormat="1" ht="17" customHeight="1">
      <c r="A27" s="131" t="s">
        <v>2814</v>
      </c>
      <c r="B27" s="132"/>
      <c r="C27" s="133" t="s">
        <v>2796</v>
      </c>
      <c r="D27" s="132" t="s">
        <v>2797</v>
      </c>
      <c r="E27" s="127" t="s">
        <v>2798</v>
      </c>
      <c r="F27" s="132" t="s">
        <v>2799</v>
      </c>
      <c r="G27" s="132" t="s">
        <v>2800</v>
      </c>
      <c r="H27" s="153"/>
      <c r="I27" s="154"/>
      <c r="J27" s="154"/>
      <c r="K27" s="154"/>
      <c r="L27" s="154"/>
      <c r="M27" s="131"/>
      <c r="P27" s="136"/>
      <c r="R27" s="135"/>
    </row>
    <row r="28" spans="1:21" ht="17" customHeight="1">
      <c r="A28" s="82" t="s">
        <v>2806</v>
      </c>
      <c r="B28" s="83"/>
      <c r="C28" s="83"/>
      <c r="D28" s="83"/>
      <c r="F28" s="83"/>
      <c r="G28" s="83"/>
      <c r="H28" s="84"/>
      <c r="I28" s="83"/>
      <c r="J28" s="83"/>
      <c r="K28" s="83"/>
      <c r="L28" s="83"/>
      <c r="M28" s="15"/>
      <c r="P28" s="130"/>
      <c r="R28" s="98"/>
    </row>
    <row r="29" spans="1:21" ht="17" customHeight="1">
      <c r="A29" s="82" t="s">
        <v>2807</v>
      </c>
      <c r="B29" s="83"/>
      <c r="H29" s="84"/>
      <c r="I29" s="83"/>
      <c r="J29" s="83"/>
      <c r="K29" s="83"/>
      <c r="L29" s="83"/>
      <c r="M29" s="15"/>
      <c r="P29" s="130"/>
      <c r="R29" s="98"/>
    </row>
    <row r="30" spans="1:21" s="112" customFormat="1">
      <c r="A30" s="82" t="s">
        <v>2808</v>
      </c>
      <c r="B30" s="83"/>
      <c r="C30" s="83"/>
      <c r="E30" s="83"/>
      <c r="F30" s="83"/>
      <c r="G30" s="83"/>
      <c r="H30" s="85"/>
      <c r="I30" s="85"/>
      <c r="K30" s="93"/>
      <c r="L30" s="85"/>
      <c r="N30" s="85"/>
      <c r="O30" s="85"/>
      <c r="P30" s="85"/>
      <c r="Q30" s="85"/>
      <c r="S30" s="85"/>
      <c r="U30" s="85"/>
    </row>
    <row r="31" spans="1:21" ht="17" customHeight="1">
      <c r="A31" s="15" t="s">
        <v>2809</v>
      </c>
      <c r="B31" s="83"/>
      <c r="D31" s="83"/>
      <c r="E31" s="83"/>
      <c r="F31" s="83"/>
      <c r="G31" s="83"/>
      <c r="H31" s="84"/>
      <c r="I31" s="83"/>
      <c r="J31" s="83"/>
      <c r="K31" s="83"/>
      <c r="L31" s="83"/>
      <c r="M31" s="15"/>
      <c r="P31" s="130"/>
      <c r="R31" s="98"/>
    </row>
    <row r="32" spans="1:21" ht="17" customHeight="1">
      <c r="A32" s="15" t="s">
        <v>2810</v>
      </c>
      <c r="B32" s="83"/>
      <c r="D32" s="83"/>
      <c r="E32" s="83"/>
      <c r="F32" s="83"/>
      <c r="G32" s="83"/>
      <c r="H32" s="84"/>
      <c r="I32" s="83"/>
      <c r="J32" s="83"/>
      <c r="K32" s="83"/>
      <c r="L32" s="83"/>
      <c r="M32" s="15"/>
      <c r="P32" s="130"/>
      <c r="R32" s="98"/>
    </row>
    <row r="33" spans="1:21" s="148" customFormat="1" ht="17" customHeight="1">
      <c r="A33" s="131" t="s">
        <v>2815</v>
      </c>
      <c r="B33" s="132"/>
      <c r="C33" s="133" t="s">
        <v>2796</v>
      </c>
      <c r="D33" s="132" t="s">
        <v>2797</v>
      </c>
      <c r="E33" s="127" t="s">
        <v>2798</v>
      </c>
      <c r="F33" s="132" t="s">
        <v>2799</v>
      </c>
      <c r="G33" s="132" t="s">
        <v>2800</v>
      </c>
      <c r="H33" s="153"/>
      <c r="I33" s="154"/>
      <c r="J33" s="154"/>
      <c r="K33" s="154"/>
      <c r="L33" s="154"/>
      <c r="M33" s="131"/>
      <c r="P33" s="136"/>
      <c r="R33" s="135"/>
    </row>
    <row r="34" spans="1:21" ht="17" customHeight="1">
      <c r="A34" s="82" t="s">
        <v>2806</v>
      </c>
      <c r="B34" s="83"/>
      <c r="C34" s="83"/>
      <c r="D34" s="83"/>
      <c r="F34" s="83"/>
      <c r="G34" s="83"/>
      <c r="H34" s="84"/>
      <c r="I34" s="83"/>
      <c r="J34" s="83"/>
      <c r="K34" s="83"/>
      <c r="L34" s="83"/>
      <c r="M34" s="15"/>
      <c r="P34" s="130"/>
      <c r="R34" s="98"/>
    </row>
    <row r="35" spans="1:21" s="112" customFormat="1">
      <c r="A35" s="82" t="s">
        <v>2807</v>
      </c>
      <c r="B35" s="83"/>
      <c r="H35" s="85"/>
      <c r="I35" s="85"/>
      <c r="K35" s="93"/>
      <c r="L35" s="85"/>
      <c r="N35" s="85"/>
      <c r="O35" s="85"/>
      <c r="P35" s="85"/>
      <c r="Q35" s="85"/>
      <c r="S35" s="85"/>
      <c r="U35" s="85"/>
    </row>
    <row r="36" spans="1:21" ht="17" customHeight="1">
      <c r="A36" s="82" t="s">
        <v>2808</v>
      </c>
      <c r="B36" s="83"/>
      <c r="C36" s="83"/>
      <c r="E36" s="83"/>
      <c r="F36" s="83"/>
      <c r="G36" s="83"/>
      <c r="H36" s="84"/>
      <c r="I36" s="83"/>
      <c r="J36" s="83"/>
      <c r="K36" s="83"/>
      <c r="L36" s="83"/>
      <c r="M36" s="15"/>
      <c r="P36" s="130"/>
      <c r="R36" s="98"/>
    </row>
    <row r="37" spans="1:21" ht="17" customHeight="1">
      <c r="A37" s="15" t="s">
        <v>2809</v>
      </c>
      <c r="B37" s="83"/>
      <c r="D37" s="83"/>
      <c r="E37" s="83"/>
      <c r="F37" s="83"/>
      <c r="G37" s="83"/>
      <c r="H37" s="84"/>
      <c r="I37" s="83"/>
      <c r="J37" s="83"/>
      <c r="K37" s="83"/>
      <c r="L37" s="83"/>
      <c r="M37" s="15"/>
      <c r="P37" s="130"/>
      <c r="R37" s="98"/>
    </row>
    <row r="38" spans="1:21" ht="17" customHeight="1">
      <c r="A38" s="15" t="s">
        <v>2810</v>
      </c>
      <c r="B38" s="83"/>
      <c r="D38" s="83"/>
      <c r="E38" s="83"/>
      <c r="F38" s="83"/>
      <c r="G38" s="83"/>
      <c r="H38" s="84"/>
      <c r="I38" s="83"/>
      <c r="J38" s="83"/>
      <c r="K38" s="83"/>
      <c r="L38" s="83"/>
      <c r="M38" s="15"/>
      <c r="P38" s="130"/>
      <c r="R38" s="98"/>
    </row>
    <row r="39" spans="1:21" s="81" customFormat="1" ht="14.25" customHeight="1">
      <c r="A39" s="81" t="s">
        <v>2878</v>
      </c>
      <c r="D39" s="79" t="s">
        <v>2836</v>
      </c>
      <c r="E39" s="79"/>
      <c r="F39" s="79"/>
      <c r="H39" s="79"/>
      <c r="I39" s="91"/>
      <c r="N39" s="78"/>
      <c r="O39" s="79"/>
      <c r="P39" s="79"/>
      <c r="Q39" s="118"/>
      <c r="S39" s="92"/>
    </row>
    <row r="40" spans="1:21" ht="16" customHeight="1">
      <c r="A40" s="15" t="s">
        <v>2818</v>
      </c>
      <c r="B40" s="83">
        <v>-1.5352760000000001</v>
      </c>
      <c r="D40" s="112" t="s">
        <v>2314</v>
      </c>
      <c r="E40" s="112"/>
      <c r="F40" t="s">
        <v>2307</v>
      </c>
      <c r="G40" s="15" t="s">
        <v>2818</v>
      </c>
      <c r="H40" s="15" t="s">
        <v>2829</v>
      </c>
      <c r="I40" s="83" t="s">
        <v>2822</v>
      </c>
      <c r="J40" s="15" t="s">
        <v>2830</v>
      </c>
      <c r="K40" s="15" t="s">
        <v>2831</v>
      </c>
      <c r="L40" s="83" t="s">
        <v>2832</v>
      </c>
      <c r="N40" s="83" t="s">
        <v>2833</v>
      </c>
      <c r="O40" s="46" t="s">
        <v>2834</v>
      </c>
      <c r="P40" s="46" t="s">
        <v>2828</v>
      </c>
    </row>
    <row r="41" spans="1:21" ht="16" customHeight="1">
      <c r="A41" s="15" t="s">
        <v>2829</v>
      </c>
      <c r="B41" s="83">
        <v>590</v>
      </c>
      <c r="D41">
        <v>156150</v>
      </c>
      <c r="E41">
        <v>165015</v>
      </c>
      <c r="F41">
        <v>7036</v>
      </c>
      <c r="G41">
        <v>-1.48793</v>
      </c>
      <c r="H41">
        <v>227</v>
      </c>
      <c r="I41">
        <v>2.4864600000000001E-2</v>
      </c>
      <c r="J41">
        <v>-4.5317290000000003</v>
      </c>
      <c r="K41" s="85">
        <v>-7.5517989999999999</v>
      </c>
      <c r="L41">
        <v>11.336938</v>
      </c>
      <c r="N41">
        <v>40.137455000000003</v>
      </c>
      <c r="O41" s="114">
        <v>1.4261459999999999E-7</v>
      </c>
    </row>
    <row r="42" spans="1:21" ht="19" customHeight="1">
      <c r="A42" s="83" t="s">
        <v>2822</v>
      </c>
      <c r="B42" s="83">
        <v>2.4497290000000001E-2</v>
      </c>
      <c r="D42">
        <v>28605622</v>
      </c>
      <c r="E42">
        <v>28614366</v>
      </c>
      <c r="F42">
        <v>1250</v>
      </c>
      <c r="G42" s="86">
        <v>-1.5485443999999999</v>
      </c>
      <c r="H42" s="86">
        <v>51</v>
      </c>
      <c r="I42" s="85">
        <v>2.0540422999999999E-2</v>
      </c>
      <c r="J42">
        <v>-3.1280760000000001</v>
      </c>
      <c r="K42" s="85">
        <v>-3.4737659999999999</v>
      </c>
      <c r="L42">
        <v>2.0983649999999998</v>
      </c>
      <c r="N42">
        <v>5.6702849999999998</v>
      </c>
      <c r="O42" s="114">
        <v>1.134057E-7</v>
      </c>
    </row>
    <row r="43" spans="1:21">
      <c r="A43" s="15" t="s">
        <v>2830</v>
      </c>
      <c r="B43" s="83">
        <v>-4.974704</v>
      </c>
      <c r="D43">
        <v>28904563</v>
      </c>
      <c r="E43">
        <v>28924544</v>
      </c>
      <c r="F43">
        <v>2263</v>
      </c>
      <c r="G43" s="86">
        <v>-2.2643854000000001</v>
      </c>
      <c r="H43" s="86">
        <v>100</v>
      </c>
      <c r="I43" s="85">
        <v>7.2194240000000003E-3</v>
      </c>
      <c r="J43">
        <v>-5.5026840000000004</v>
      </c>
      <c r="K43" s="85">
        <v>-7.2802100000000003</v>
      </c>
      <c r="L43">
        <v>1.4489620000000001</v>
      </c>
      <c r="N43">
        <v>11.118206000000001</v>
      </c>
      <c r="O43" s="114">
        <v>1.2282599999999999E-7</v>
      </c>
    </row>
    <row r="44" spans="1:21">
      <c r="A44" s="15" t="s">
        <v>2831</v>
      </c>
      <c r="B44" s="83">
        <v>-9.9093409999999995</v>
      </c>
      <c r="D44">
        <v>142215114</v>
      </c>
      <c r="E44">
        <v>142224752</v>
      </c>
      <c r="F44">
        <v>2151</v>
      </c>
      <c r="G44" s="86">
        <v>-1.5331900999999999</v>
      </c>
      <c r="H44" s="86">
        <v>89</v>
      </c>
      <c r="I44" s="85">
        <v>2.2549334000000001E-2</v>
      </c>
      <c r="J44">
        <v>-2.8910999999999998</v>
      </c>
      <c r="K44" s="85">
        <v>-3.3517749999999999</v>
      </c>
      <c r="L44">
        <v>4.0230940000000004</v>
      </c>
      <c r="N44">
        <v>12.563704</v>
      </c>
      <c r="O44" s="114">
        <v>1.4602170000000001E-7</v>
      </c>
    </row>
    <row r="45" spans="1:21">
      <c r="A45" s="83" t="s">
        <v>2832</v>
      </c>
      <c r="B45" s="83">
        <v>29.012429999999998</v>
      </c>
      <c r="D45">
        <v>143736415</v>
      </c>
      <c r="E45">
        <v>143749404</v>
      </c>
      <c r="F45">
        <v>2459</v>
      </c>
      <c r="G45" s="86">
        <v>-0.68802649999999999</v>
      </c>
      <c r="H45" s="86">
        <v>123</v>
      </c>
      <c r="I45" s="85">
        <v>4.1001155999999997E-2</v>
      </c>
      <c r="J45">
        <v>-4.6710000000000003</v>
      </c>
      <c r="K45" s="85">
        <v>-7.9980440000000002</v>
      </c>
      <c r="L45">
        <v>10.105072</v>
      </c>
      <c r="N45">
        <v>13.897767999999999</v>
      </c>
      <c r="O45" s="114">
        <v>1.412949E-7</v>
      </c>
    </row>
    <row r="46" spans="1:21">
      <c r="A46" s="83" t="s">
        <v>2833</v>
      </c>
      <c r="B46" s="83">
        <v>83.387420000000006</v>
      </c>
      <c r="D46" s="15"/>
      <c r="E46" s="15"/>
      <c r="F46" s="84"/>
      <c r="G46" s="141"/>
      <c r="H46" s="142"/>
      <c r="I46" s="120"/>
      <c r="J46" s="85"/>
      <c r="L46" s="85"/>
      <c r="P46" s="85"/>
    </row>
    <row r="47" spans="1:21">
      <c r="A47" s="46" t="s">
        <v>2834</v>
      </c>
      <c r="B47" s="150">
        <v>1.3752130000000001E-7</v>
      </c>
      <c r="D47" s="93"/>
      <c r="E47" s="93"/>
      <c r="F47" s="15"/>
      <c r="G47" s="15"/>
      <c r="H47" s="15"/>
      <c r="I47" s="141"/>
      <c r="J47" s="142"/>
      <c r="K47" s="95"/>
      <c r="L47" s="120"/>
      <c r="M47" s="85"/>
      <c r="N47" s="120"/>
      <c r="P47" s="85"/>
      <c r="Q47" s="85"/>
    </row>
    <row r="48" spans="1:21">
      <c r="A48" s="46" t="s">
        <v>2828</v>
      </c>
      <c r="B48" s="83"/>
      <c r="D48" s="93"/>
      <c r="E48" s="93"/>
      <c r="F48" s="15"/>
      <c r="G48" s="15"/>
      <c r="H48" s="15"/>
      <c r="I48" s="141"/>
      <c r="J48" s="142"/>
      <c r="K48" s="95"/>
      <c r="L48" s="120"/>
      <c r="M48" s="85"/>
      <c r="N48" s="120"/>
      <c r="P48" s="85"/>
      <c r="Q48" s="85"/>
    </row>
    <row r="49" spans="1:20" s="127" customFormat="1" ht="14.25" customHeight="1">
      <c r="A49" s="127" t="s">
        <v>2894</v>
      </c>
      <c r="D49" s="132" t="s">
        <v>2836</v>
      </c>
      <c r="E49" s="132"/>
      <c r="F49" s="132"/>
      <c r="H49" s="132"/>
      <c r="I49" s="134"/>
      <c r="N49" s="131"/>
      <c r="O49" s="132"/>
      <c r="P49" s="132"/>
      <c r="Q49" s="136"/>
      <c r="S49" s="135"/>
    </row>
    <row r="50" spans="1:20" ht="16" customHeight="1">
      <c r="A50" s="15" t="s">
        <v>2818</v>
      </c>
      <c r="B50" s="83">
        <v>-1.3258049999999999</v>
      </c>
      <c r="D50" s="112" t="s">
        <v>2314</v>
      </c>
      <c r="E50" s="112"/>
      <c r="F50" t="s">
        <v>2307</v>
      </c>
      <c r="G50" s="15" t="s">
        <v>2818</v>
      </c>
      <c r="H50" s="15" t="s">
        <v>2829</v>
      </c>
      <c r="I50" s="83" t="s">
        <v>2822</v>
      </c>
      <c r="J50" s="15" t="s">
        <v>2830</v>
      </c>
      <c r="K50" s="15" t="s">
        <v>2831</v>
      </c>
      <c r="L50" s="83" t="s">
        <v>2832</v>
      </c>
      <c r="M50" s="83" t="s">
        <v>2833</v>
      </c>
      <c r="N50" s="46" t="s">
        <v>2834</v>
      </c>
      <c r="O50" s="46" t="s">
        <v>2828</v>
      </c>
      <c r="P50" s="85"/>
    </row>
    <row r="51" spans="1:20" ht="16" customHeight="1">
      <c r="A51" s="15" t="s">
        <v>2829</v>
      </c>
      <c r="B51" s="83"/>
      <c r="D51">
        <v>156150</v>
      </c>
      <c r="E51">
        <v>165015</v>
      </c>
      <c r="F51">
        <v>7036</v>
      </c>
      <c r="G51" s="85"/>
      <c r="L51" s="85"/>
      <c r="P51" s="85"/>
    </row>
    <row r="52" spans="1:20" ht="19" customHeight="1">
      <c r="A52" s="83" t="s">
        <v>2822</v>
      </c>
      <c r="B52" s="83"/>
      <c r="D52">
        <v>28605622</v>
      </c>
      <c r="E52">
        <v>28614366</v>
      </c>
      <c r="F52">
        <v>1250</v>
      </c>
      <c r="G52" s="141"/>
      <c r="H52" s="142"/>
      <c r="I52" s="120"/>
      <c r="J52" s="85"/>
      <c r="L52" s="85"/>
      <c r="P52" s="85"/>
    </row>
    <row r="53" spans="1:20">
      <c r="A53" s="15" t="s">
        <v>2830</v>
      </c>
      <c r="B53" s="83"/>
      <c r="D53">
        <v>28904563</v>
      </c>
      <c r="E53">
        <v>28924544</v>
      </c>
      <c r="F53">
        <v>2263</v>
      </c>
      <c r="G53" s="141"/>
      <c r="H53" s="142"/>
      <c r="I53" s="120"/>
      <c r="J53" s="85"/>
      <c r="L53" s="85"/>
      <c r="P53" s="85"/>
    </row>
    <row r="54" spans="1:20">
      <c r="A54" s="15" t="s">
        <v>2831</v>
      </c>
      <c r="B54" s="83"/>
      <c r="D54">
        <v>142215114</v>
      </c>
      <c r="E54">
        <v>142224752</v>
      </c>
      <c r="F54">
        <v>2151</v>
      </c>
      <c r="G54" s="141"/>
      <c r="H54" s="142"/>
      <c r="I54" s="120"/>
      <c r="J54" s="85"/>
      <c r="L54" s="85"/>
      <c r="P54" s="85"/>
    </row>
    <row r="55" spans="1:20">
      <c r="A55" s="83" t="s">
        <v>2832</v>
      </c>
      <c r="B55" s="83"/>
      <c r="D55">
        <v>143736415</v>
      </c>
      <c r="E55">
        <v>143749404</v>
      </c>
      <c r="F55">
        <v>2459</v>
      </c>
      <c r="G55" s="141"/>
      <c r="H55" s="142"/>
      <c r="I55" s="120"/>
      <c r="J55" s="85"/>
      <c r="L55" s="85"/>
      <c r="P55" s="85"/>
    </row>
    <row r="56" spans="1:20">
      <c r="A56" s="83" t="s">
        <v>2833</v>
      </c>
      <c r="B56" s="83"/>
      <c r="D56" s="15"/>
      <c r="E56" s="15"/>
      <c r="F56" s="84"/>
      <c r="G56" s="141"/>
      <c r="H56" s="142"/>
      <c r="I56" s="120"/>
      <c r="J56" s="85"/>
      <c r="L56" s="85"/>
      <c r="P56" s="85"/>
    </row>
    <row r="57" spans="1:20">
      <c r="A57" s="46" t="s">
        <v>2834</v>
      </c>
      <c r="B57" s="83"/>
      <c r="D57" s="93"/>
      <c r="E57" s="93"/>
      <c r="F57" s="15"/>
      <c r="G57" s="15"/>
      <c r="H57" s="15"/>
      <c r="I57" s="141"/>
      <c r="J57" s="142"/>
      <c r="K57" s="95"/>
      <c r="L57" s="120"/>
      <c r="M57" s="85"/>
      <c r="N57" s="120"/>
      <c r="P57" s="85"/>
      <c r="Q57" s="85"/>
    </row>
    <row r="58" spans="1:20">
      <c r="A58" s="46" t="s">
        <v>2828</v>
      </c>
      <c r="B58" s="83"/>
      <c r="D58" s="93"/>
      <c r="E58" s="93"/>
      <c r="F58" s="15"/>
      <c r="G58" s="15"/>
      <c r="H58" s="15"/>
      <c r="I58" s="141"/>
      <c r="J58" s="142"/>
      <c r="K58" s="95"/>
      <c r="L58" s="120"/>
      <c r="M58" s="85"/>
      <c r="N58" s="120"/>
      <c r="P58" s="85"/>
      <c r="Q58" s="85"/>
    </row>
    <row r="59" spans="1:20" s="127" customFormat="1" ht="14.25" customHeight="1">
      <c r="A59" s="127" t="s">
        <v>2895</v>
      </c>
      <c r="D59" s="132" t="s">
        <v>2836</v>
      </c>
      <c r="E59" s="132"/>
      <c r="F59" s="132"/>
      <c r="G59" s="132"/>
      <c r="I59" s="132"/>
      <c r="J59" s="134"/>
      <c r="O59" s="131"/>
      <c r="P59" s="132"/>
      <c r="Q59" s="132"/>
      <c r="R59" s="136"/>
      <c r="T59" s="135"/>
    </row>
    <row r="60" spans="1:20" ht="16" customHeight="1">
      <c r="A60" s="15" t="s">
        <v>2818</v>
      </c>
      <c r="B60" s="83"/>
      <c r="D60" s="112" t="s">
        <v>2314</v>
      </c>
      <c r="E60" s="112"/>
      <c r="F60" t="s">
        <v>2307</v>
      </c>
      <c r="G60" s="15" t="s">
        <v>2818</v>
      </c>
      <c r="H60" s="15" t="s">
        <v>2829</v>
      </c>
      <c r="I60" s="83" t="s">
        <v>2822</v>
      </c>
      <c r="J60" s="15" t="s">
        <v>2830</v>
      </c>
      <c r="K60" s="15" t="s">
        <v>2831</v>
      </c>
      <c r="L60" s="83" t="s">
        <v>2832</v>
      </c>
      <c r="M60" s="83" t="s">
        <v>2833</v>
      </c>
      <c r="N60" s="46" t="s">
        <v>2834</v>
      </c>
      <c r="O60" s="46" t="s">
        <v>2828</v>
      </c>
      <c r="P60" s="85"/>
    </row>
    <row r="61" spans="1:20" ht="16" customHeight="1">
      <c r="A61" s="15" t="s">
        <v>2829</v>
      </c>
      <c r="B61" s="83"/>
      <c r="D61">
        <v>156150</v>
      </c>
      <c r="E61">
        <v>165015</v>
      </c>
      <c r="F61">
        <v>7036</v>
      </c>
      <c r="G61" s="85"/>
      <c r="L61" s="85"/>
      <c r="P61" s="85"/>
    </row>
    <row r="62" spans="1:20" ht="19" customHeight="1">
      <c r="A62" s="83" t="s">
        <v>2822</v>
      </c>
      <c r="B62" s="83"/>
      <c r="D62">
        <v>28605622</v>
      </c>
      <c r="E62">
        <v>28614366</v>
      </c>
      <c r="F62">
        <v>1250</v>
      </c>
      <c r="G62" s="141"/>
      <c r="H62" s="142"/>
      <c r="I62" s="120"/>
      <c r="J62" s="85"/>
      <c r="L62" s="85"/>
      <c r="P62" s="85"/>
    </row>
    <row r="63" spans="1:20">
      <c r="A63" s="15" t="s">
        <v>2830</v>
      </c>
      <c r="B63" s="83"/>
      <c r="D63">
        <v>28904563</v>
      </c>
      <c r="E63">
        <v>28924544</v>
      </c>
      <c r="F63">
        <v>2263</v>
      </c>
      <c r="G63" s="141"/>
      <c r="H63" s="142"/>
      <c r="I63" s="120"/>
      <c r="J63" s="85"/>
      <c r="L63" s="85"/>
      <c r="P63" s="85"/>
    </row>
    <row r="64" spans="1:20">
      <c r="A64" s="15" t="s">
        <v>2831</v>
      </c>
      <c r="B64" s="83"/>
      <c r="D64">
        <v>142215114</v>
      </c>
      <c r="E64">
        <v>142224752</v>
      </c>
      <c r="F64">
        <v>2151</v>
      </c>
      <c r="G64" s="141"/>
      <c r="H64" s="142"/>
      <c r="I64" s="120"/>
      <c r="J64" s="85"/>
      <c r="L64" s="85"/>
      <c r="P64" s="85"/>
    </row>
    <row r="65" spans="1:20">
      <c r="A65" s="83" t="s">
        <v>2832</v>
      </c>
      <c r="B65" s="83"/>
      <c r="D65">
        <v>143736415</v>
      </c>
      <c r="E65">
        <v>143749404</v>
      </c>
      <c r="F65">
        <v>2459</v>
      </c>
      <c r="G65" s="141"/>
      <c r="H65" s="142"/>
      <c r="I65" s="120"/>
      <c r="J65" s="85"/>
      <c r="L65" s="85"/>
      <c r="P65" s="85"/>
    </row>
    <row r="66" spans="1:20">
      <c r="A66" s="83" t="s">
        <v>2833</v>
      </c>
      <c r="B66" s="83"/>
      <c r="D66" s="15"/>
      <c r="E66" s="15"/>
      <c r="F66" s="84"/>
      <c r="G66" s="141"/>
      <c r="H66" s="142"/>
      <c r="I66" s="120"/>
      <c r="J66" s="85"/>
      <c r="L66" s="85"/>
      <c r="P66" s="85"/>
    </row>
    <row r="67" spans="1:20">
      <c r="A67" s="46" t="s">
        <v>2834</v>
      </c>
      <c r="B67" s="83"/>
      <c r="D67" s="93"/>
      <c r="E67" s="93"/>
      <c r="F67" s="15"/>
      <c r="G67" s="15"/>
      <c r="H67" s="15"/>
      <c r="I67" s="141"/>
      <c r="J67" s="142"/>
      <c r="K67" s="95"/>
      <c r="L67" s="120"/>
      <c r="M67" s="85"/>
      <c r="N67" s="120"/>
      <c r="P67" s="85"/>
      <c r="Q67" s="85"/>
    </row>
    <row r="68" spans="1:20">
      <c r="A68" s="46" t="s">
        <v>2828</v>
      </c>
      <c r="B68" s="83"/>
      <c r="D68" s="93"/>
      <c r="E68" s="93"/>
      <c r="F68" s="15"/>
      <c r="G68" s="15"/>
      <c r="H68" s="15"/>
      <c r="I68" s="141"/>
      <c r="J68" s="142"/>
      <c r="K68" s="95"/>
      <c r="L68" s="120"/>
      <c r="M68" s="85"/>
      <c r="N68" s="120"/>
      <c r="P68" s="85"/>
      <c r="Q68" s="85"/>
    </row>
    <row r="69" spans="1:20" s="127" customFormat="1" ht="14.25" customHeight="1">
      <c r="A69" s="127" t="s">
        <v>2896</v>
      </c>
      <c r="D69" s="132" t="s">
        <v>2836</v>
      </c>
      <c r="E69" s="132"/>
      <c r="F69" s="132"/>
      <c r="G69" s="132"/>
      <c r="I69" s="132"/>
      <c r="J69" s="134"/>
      <c r="O69" s="131"/>
      <c r="P69" s="132"/>
      <c r="Q69" s="132"/>
      <c r="R69" s="136"/>
      <c r="T69" s="135"/>
    </row>
    <row r="70" spans="1:20" ht="16" customHeight="1">
      <c r="A70" s="15" t="s">
        <v>2818</v>
      </c>
      <c r="B70" s="83"/>
      <c r="D70" s="112" t="s">
        <v>2314</v>
      </c>
      <c r="E70" s="112"/>
      <c r="F70" t="s">
        <v>2307</v>
      </c>
      <c r="G70" s="15" t="s">
        <v>2818</v>
      </c>
      <c r="H70" s="15" t="s">
        <v>2829</v>
      </c>
      <c r="I70" s="83" t="s">
        <v>2822</v>
      </c>
      <c r="J70" s="15" t="s">
        <v>2830</v>
      </c>
      <c r="K70" s="15" t="s">
        <v>2831</v>
      </c>
      <c r="L70" s="83" t="s">
        <v>2832</v>
      </c>
      <c r="M70" s="83" t="s">
        <v>2833</v>
      </c>
      <c r="N70" s="46" t="s">
        <v>2834</v>
      </c>
      <c r="O70" s="46" t="s">
        <v>2828</v>
      </c>
      <c r="P70" s="85"/>
    </row>
    <row r="71" spans="1:20" ht="16" customHeight="1">
      <c r="A71" s="15" t="s">
        <v>2829</v>
      </c>
      <c r="B71" s="83"/>
      <c r="D71">
        <v>156150</v>
      </c>
      <c r="E71">
        <v>165015</v>
      </c>
      <c r="F71">
        <v>7036</v>
      </c>
      <c r="G71" s="85"/>
      <c r="L71" s="85"/>
      <c r="P71" s="85"/>
    </row>
    <row r="72" spans="1:20" ht="19" customHeight="1">
      <c r="A72" s="83" t="s">
        <v>2822</v>
      </c>
      <c r="B72" s="83"/>
      <c r="D72">
        <v>28605622</v>
      </c>
      <c r="E72">
        <v>28614366</v>
      </c>
      <c r="F72">
        <v>1250</v>
      </c>
      <c r="G72" s="141"/>
      <c r="H72" s="142"/>
      <c r="I72" s="120"/>
      <c r="J72" s="85"/>
      <c r="L72" s="85"/>
      <c r="P72" s="85"/>
    </row>
    <row r="73" spans="1:20">
      <c r="A73" s="15" t="s">
        <v>2830</v>
      </c>
      <c r="B73" s="83"/>
      <c r="D73">
        <v>28904563</v>
      </c>
      <c r="E73">
        <v>28924544</v>
      </c>
      <c r="F73">
        <v>2263</v>
      </c>
      <c r="G73" s="141"/>
      <c r="H73" s="142"/>
      <c r="I73" s="120"/>
      <c r="J73" s="85"/>
      <c r="L73" s="85"/>
      <c r="P73" s="85"/>
    </row>
    <row r="74" spans="1:20">
      <c r="A74" s="15" t="s">
        <v>2831</v>
      </c>
      <c r="B74" s="83"/>
      <c r="D74">
        <v>142215114</v>
      </c>
      <c r="E74">
        <v>142224752</v>
      </c>
      <c r="F74">
        <v>2151</v>
      </c>
      <c r="G74" s="141"/>
      <c r="H74" s="142"/>
      <c r="I74" s="120"/>
      <c r="J74" s="85"/>
      <c r="L74" s="85"/>
      <c r="P74" s="85"/>
    </row>
    <row r="75" spans="1:20">
      <c r="A75" s="83" t="s">
        <v>2832</v>
      </c>
      <c r="B75" s="83"/>
      <c r="D75">
        <v>143736415</v>
      </c>
      <c r="E75">
        <v>143749404</v>
      </c>
      <c r="F75">
        <v>2459</v>
      </c>
      <c r="G75" s="141"/>
      <c r="H75" s="142"/>
      <c r="I75" s="120"/>
      <c r="J75" s="85"/>
      <c r="L75" s="85"/>
      <c r="P75" s="85"/>
    </row>
    <row r="76" spans="1:20">
      <c r="A76" s="83" t="s">
        <v>2833</v>
      </c>
      <c r="B76" s="83"/>
      <c r="D76" s="15"/>
      <c r="E76" s="15"/>
      <c r="F76" s="84"/>
      <c r="G76" s="141"/>
      <c r="H76" s="142"/>
      <c r="I76" s="120"/>
      <c r="J76" s="85"/>
      <c r="L76" s="85"/>
      <c r="P76" s="85"/>
    </row>
    <row r="77" spans="1:20">
      <c r="A77" s="46" t="s">
        <v>2834</v>
      </c>
      <c r="B77" s="83"/>
      <c r="D77" s="93"/>
      <c r="E77" s="93"/>
      <c r="F77" s="15"/>
      <c r="G77" s="15"/>
      <c r="H77" s="15"/>
      <c r="I77" s="141"/>
      <c r="J77" s="142"/>
      <c r="K77" s="95"/>
      <c r="L77" s="120"/>
      <c r="M77" s="85"/>
      <c r="N77" s="120"/>
      <c r="P77" s="85"/>
      <c r="Q77" s="85"/>
    </row>
    <row r="78" spans="1:20">
      <c r="A78" s="46" t="s">
        <v>2828</v>
      </c>
      <c r="B78" s="83"/>
      <c r="D78" s="93"/>
      <c r="E78" s="93"/>
      <c r="F78" s="15"/>
      <c r="G78" s="15"/>
      <c r="H78" s="15"/>
      <c r="I78" s="141"/>
      <c r="J78" s="142"/>
      <c r="K78" s="95"/>
      <c r="L78" s="120"/>
      <c r="M78" s="85"/>
      <c r="N78" s="120"/>
      <c r="P78" s="85"/>
      <c r="Q78" s="85"/>
    </row>
    <row r="79" spans="1:20" s="127" customFormat="1" ht="14.25" customHeight="1">
      <c r="A79" s="127" t="s">
        <v>2906</v>
      </c>
      <c r="D79" s="132" t="s">
        <v>2836</v>
      </c>
      <c r="E79" s="132"/>
      <c r="F79" s="132"/>
      <c r="G79" s="132"/>
      <c r="I79" s="132"/>
      <c r="J79" s="134"/>
      <c r="O79" s="131"/>
      <c r="P79" s="132"/>
      <c r="Q79" s="132"/>
      <c r="R79" s="136"/>
      <c r="T79" s="135"/>
    </row>
    <row r="80" spans="1:20">
      <c r="A80" s="15" t="s">
        <v>2818</v>
      </c>
      <c r="B80" s="83"/>
      <c r="D80" s="112" t="s">
        <v>2314</v>
      </c>
      <c r="E80" s="112"/>
      <c r="F80" t="s">
        <v>2307</v>
      </c>
      <c r="G80" s="15" t="s">
        <v>2818</v>
      </c>
      <c r="H80" s="15" t="s">
        <v>2829</v>
      </c>
      <c r="I80" s="83" t="s">
        <v>2822</v>
      </c>
      <c r="J80" s="15" t="s">
        <v>2830</v>
      </c>
      <c r="K80" s="15" t="s">
        <v>2831</v>
      </c>
      <c r="L80" s="83" t="s">
        <v>2832</v>
      </c>
      <c r="M80" s="83" t="s">
        <v>2833</v>
      </c>
      <c r="N80" s="46" t="s">
        <v>2834</v>
      </c>
      <c r="O80" s="46" t="s">
        <v>2828</v>
      </c>
      <c r="P80" s="85"/>
    </row>
    <row r="81" spans="1:20">
      <c r="A81" s="15" t="s">
        <v>2829</v>
      </c>
      <c r="B81" s="83"/>
      <c r="D81">
        <v>156150</v>
      </c>
      <c r="E81">
        <v>165015</v>
      </c>
      <c r="F81">
        <v>7036</v>
      </c>
      <c r="G81" s="85"/>
      <c r="L81" s="85"/>
      <c r="P81" s="85"/>
    </row>
    <row r="82" spans="1:20">
      <c r="A82" s="83" t="s">
        <v>2822</v>
      </c>
      <c r="B82" s="83"/>
      <c r="D82">
        <v>28605622</v>
      </c>
      <c r="E82">
        <v>28614366</v>
      </c>
      <c r="F82">
        <v>1250</v>
      </c>
      <c r="G82" s="141"/>
      <c r="H82" s="142"/>
      <c r="I82" s="120"/>
      <c r="J82" s="85"/>
      <c r="L82" s="85"/>
      <c r="P82" s="85"/>
    </row>
    <row r="83" spans="1:20">
      <c r="A83" s="15" t="s">
        <v>2830</v>
      </c>
      <c r="B83" s="83"/>
      <c r="D83">
        <v>28904563</v>
      </c>
      <c r="E83">
        <v>28924544</v>
      </c>
      <c r="F83">
        <v>2263</v>
      </c>
      <c r="G83" s="141"/>
      <c r="H83" s="142"/>
      <c r="I83" s="120"/>
      <c r="J83" s="85"/>
      <c r="L83" s="85"/>
      <c r="P83" s="85"/>
    </row>
    <row r="84" spans="1:20">
      <c r="A84" s="15" t="s">
        <v>2831</v>
      </c>
      <c r="B84" s="83"/>
      <c r="D84">
        <v>142215114</v>
      </c>
      <c r="E84">
        <v>142224752</v>
      </c>
      <c r="F84">
        <v>2151</v>
      </c>
      <c r="G84" s="141"/>
      <c r="H84" s="142"/>
      <c r="I84" s="120"/>
      <c r="J84" s="85"/>
      <c r="L84" s="85"/>
      <c r="P84" s="85"/>
    </row>
    <row r="85" spans="1:20">
      <c r="A85" s="83" t="s">
        <v>2832</v>
      </c>
      <c r="B85" s="83"/>
      <c r="D85">
        <v>143736415</v>
      </c>
      <c r="E85">
        <v>143749404</v>
      </c>
      <c r="F85">
        <v>2459</v>
      </c>
      <c r="G85" s="141"/>
      <c r="H85" s="142"/>
      <c r="I85" s="120"/>
      <c r="J85" s="85"/>
      <c r="L85" s="85"/>
      <c r="P85" s="85"/>
    </row>
    <row r="86" spans="1:20">
      <c r="A86" s="83" t="s">
        <v>2833</v>
      </c>
      <c r="B86" s="83"/>
      <c r="D86" s="15"/>
      <c r="E86" s="15"/>
      <c r="F86" s="84"/>
      <c r="G86" s="141"/>
      <c r="H86" s="142"/>
      <c r="I86" s="120"/>
      <c r="J86" s="85"/>
      <c r="L86" s="85"/>
      <c r="P86" s="85"/>
    </row>
    <row r="87" spans="1:20">
      <c r="A87" s="46" t="s">
        <v>2834</v>
      </c>
      <c r="B87" s="83"/>
      <c r="D87" s="93"/>
      <c r="E87" s="93"/>
      <c r="F87" s="15"/>
      <c r="G87" s="15"/>
      <c r="H87" s="15"/>
      <c r="I87" s="141"/>
      <c r="J87" s="142"/>
      <c r="K87" s="95"/>
      <c r="L87" s="120"/>
      <c r="M87" s="85"/>
      <c r="N87" s="120"/>
      <c r="P87" s="85"/>
      <c r="Q87" s="85"/>
    </row>
    <row r="88" spans="1:20">
      <c r="A88" s="46" t="s">
        <v>2828</v>
      </c>
      <c r="B88" s="83"/>
      <c r="D88" s="93"/>
      <c r="E88" s="93"/>
      <c r="F88" s="15"/>
      <c r="G88" s="15"/>
      <c r="H88" s="15"/>
      <c r="I88" s="141"/>
      <c r="J88" s="142"/>
      <c r="K88" s="95"/>
      <c r="L88" s="120"/>
      <c r="M88" s="85"/>
      <c r="N88" s="120"/>
      <c r="P88" s="85"/>
      <c r="Q88" s="85"/>
    </row>
    <row r="89" spans="1:20" s="127" customFormat="1" ht="14.25" customHeight="1">
      <c r="A89" s="127" t="s">
        <v>2907</v>
      </c>
      <c r="D89" s="132" t="s">
        <v>2836</v>
      </c>
      <c r="E89" s="132"/>
      <c r="F89" s="132"/>
      <c r="G89" s="132"/>
      <c r="I89" s="132"/>
      <c r="J89" s="134"/>
      <c r="O89" s="131"/>
      <c r="P89" s="132"/>
      <c r="Q89" s="132"/>
      <c r="R89" s="136"/>
      <c r="T89" s="135"/>
    </row>
    <row r="90" spans="1:20">
      <c r="A90" s="15" t="s">
        <v>2818</v>
      </c>
      <c r="B90" s="83"/>
      <c r="D90" s="112" t="s">
        <v>2314</v>
      </c>
      <c r="E90" s="112"/>
      <c r="F90" t="s">
        <v>2307</v>
      </c>
      <c r="G90" s="15" t="s">
        <v>2818</v>
      </c>
      <c r="H90" s="15" t="s">
        <v>2829</v>
      </c>
      <c r="I90" s="83" t="s">
        <v>2822</v>
      </c>
      <c r="J90" s="15" t="s">
        <v>2830</v>
      </c>
      <c r="K90" s="15" t="s">
        <v>2831</v>
      </c>
      <c r="L90" s="83" t="s">
        <v>2832</v>
      </c>
      <c r="M90" s="83" t="s">
        <v>2833</v>
      </c>
      <c r="N90" s="46" t="s">
        <v>2834</v>
      </c>
      <c r="O90" s="46" t="s">
        <v>2828</v>
      </c>
      <c r="P90" s="85"/>
    </row>
    <row r="91" spans="1:20">
      <c r="A91" s="15" t="s">
        <v>2829</v>
      </c>
      <c r="B91" s="83"/>
      <c r="D91">
        <v>156150</v>
      </c>
      <c r="E91">
        <v>165015</v>
      </c>
      <c r="F91">
        <v>7036</v>
      </c>
      <c r="G91" s="85"/>
      <c r="L91" s="85"/>
      <c r="P91" s="85"/>
    </row>
    <row r="92" spans="1:20">
      <c r="A92" s="83" t="s">
        <v>2822</v>
      </c>
      <c r="B92" s="83"/>
      <c r="D92">
        <v>28605622</v>
      </c>
      <c r="E92">
        <v>28614366</v>
      </c>
      <c r="F92">
        <v>1250</v>
      </c>
      <c r="G92" s="141"/>
      <c r="H92" s="142"/>
      <c r="I92" s="120"/>
      <c r="J92" s="85"/>
      <c r="L92" s="85"/>
      <c r="P92" s="85"/>
    </row>
    <row r="93" spans="1:20">
      <c r="A93" s="15" t="s">
        <v>2830</v>
      </c>
      <c r="B93" s="83"/>
      <c r="D93">
        <v>28904563</v>
      </c>
      <c r="E93">
        <v>28924544</v>
      </c>
      <c r="F93">
        <v>2263</v>
      </c>
      <c r="G93" s="141"/>
      <c r="H93" s="142"/>
      <c r="I93" s="120"/>
      <c r="J93" s="85"/>
      <c r="L93" s="85"/>
      <c r="P93" s="85"/>
    </row>
    <row r="94" spans="1:20">
      <c r="A94" s="15" t="s">
        <v>2831</v>
      </c>
      <c r="B94" s="83"/>
      <c r="D94">
        <v>142215114</v>
      </c>
      <c r="E94">
        <v>142224752</v>
      </c>
      <c r="F94">
        <v>2151</v>
      </c>
      <c r="G94" s="141"/>
      <c r="H94" s="142"/>
      <c r="I94" s="120"/>
      <c r="J94" s="85"/>
      <c r="L94" s="85"/>
      <c r="P94" s="85"/>
    </row>
    <row r="95" spans="1:20">
      <c r="A95" s="83" t="s">
        <v>2832</v>
      </c>
      <c r="B95" s="83"/>
      <c r="D95">
        <v>143736415</v>
      </c>
      <c r="E95">
        <v>143749404</v>
      </c>
      <c r="F95">
        <v>2459</v>
      </c>
      <c r="G95" s="141"/>
      <c r="H95" s="142"/>
      <c r="I95" s="120"/>
      <c r="J95" s="85"/>
      <c r="L95" s="85"/>
      <c r="P95" s="85"/>
    </row>
    <row r="96" spans="1:20">
      <c r="A96" s="83" t="s">
        <v>2833</v>
      </c>
      <c r="B96" s="83"/>
      <c r="D96" s="15"/>
      <c r="E96" s="15"/>
      <c r="F96" s="84"/>
      <c r="G96" s="141"/>
      <c r="H96" s="142"/>
      <c r="I96" s="120"/>
      <c r="J96" s="85"/>
      <c r="L96" s="85"/>
      <c r="P96" s="85"/>
    </row>
    <row r="97" spans="1:32">
      <c r="A97" s="46" t="s">
        <v>2834</v>
      </c>
      <c r="B97" s="83"/>
      <c r="D97" s="93"/>
      <c r="E97" s="93"/>
      <c r="F97" s="15"/>
      <c r="G97" s="15"/>
      <c r="H97" s="15"/>
      <c r="I97" s="141"/>
      <c r="J97" s="142"/>
      <c r="K97" s="95"/>
      <c r="L97" s="120"/>
      <c r="M97" s="85"/>
      <c r="N97" s="120"/>
      <c r="P97" s="85"/>
      <c r="Q97" s="85"/>
    </row>
    <row r="98" spans="1:32">
      <c r="A98" s="46" t="s">
        <v>2828</v>
      </c>
      <c r="B98" s="83"/>
      <c r="D98" s="93"/>
      <c r="E98" s="93"/>
      <c r="F98" s="15"/>
      <c r="G98" s="15"/>
      <c r="H98" s="15"/>
      <c r="I98" s="141"/>
      <c r="J98" s="142"/>
      <c r="K98" s="95"/>
      <c r="L98" s="120"/>
      <c r="M98" s="85"/>
      <c r="N98" s="120"/>
      <c r="P98" s="85"/>
      <c r="Q98" s="85"/>
    </row>
    <row r="99" spans="1:32" s="81" customFormat="1" ht="15">
      <c r="A99" s="99" t="s">
        <v>2841</v>
      </c>
      <c r="C99" s="123" t="s">
        <v>2847</v>
      </c>
      <c r="G99" s="100"/>
      <c r="H99" s="123" t="s">
        <v>4</v>
      </c>
      <c r="M99" s="123" t="s">
        <v>9</v>
      </c>
      <c r="R99" s="123" t="s">
        <v>15</v>
      </c>
      <c r="S99" s="123"/>
      <c r="T99" s="123"/>
      <c r="U99" s="123"/>
      <c r="W99" s="123" t="s">
        <v>12</v>
      </c>
      <c r="X99" s="123"/>
      <c r="Y99" s="123"/>
      <c r="AB99" s="123" t="s">
        <v>1010</v>
      </c>
    </row>
    <row r="100" spans="1:32" s="102" customFormat="1">
      <c r="A100" s="102" t="s">
        <v>2314</v>
      </c>
      <c r="C100" s="102" t="s">
        <v>2842</v>
      </c>
      <c r="D100" s="102" t="s">
        <v>2843</v>
      </c>
      <c r="E100" s="102" t="s">
        <v>2309</v>
      </c>
      <c r="G100" s="102" t="s">
        <v>2908</v>
      </c>
      <c r="H100" s="102" t="s">
        <v>2842</v>
      </c>
      <c r="I100" s="102" t="s">
        <v>2843</v>
      </c>
      <c r="J100" s="102" t="s">
        <v>2309</v>
      </c>
      <c r="L100" s="102" t="s">
        <v>2908</v>
      </c>
      <c r="M100" s="102" t="s">
        <v>2842</v>
      </c>
      <c r="N100" s="102" t="s">
        <v>2843</v>
      </c>
      <c r="O100" s="102" t="s">
        <v>2309</v>
      </c>
      <c r="Q100" s="102" t="s">
        <v>2908</v>
      </c>
      <c r="R100" s="102" t="s">
        <v>2842</v>
      </c>
      <c r="S100" s="102" t="s">
        <v>2843</v>
      </c>
      <c r="T100" s="102" t="s">
        <v>2309</v>
      </c>
      <c r="V100" s="102" t="s">
        <v>2908</v>
      </c>
      <c r="W100" s="102" t="s">
        <v>2842</v>
      </c>
      <c r="X100" s="102" t="s">
        <v>2843</v>
      </c>
      <c r="Y100" s="102" t="s">
        <v>2309</v>
      </c>
      <c r="AA100" s="102" t="s">
        <v>2908</v>
      </c>
      <c r="AB100" s="102" t="s">
        <v>2842</v>
      </c>
      <c r="AC100" s="102" t="s">
        <v>2843</v>
      </c>
      <c r="AD100" s="102" t="s">
        <v>2309</v>
      </c>
      <c r="AF100" s="102" t="s">
        <v>2908</v>
      </c>
    </row>
    <row r="101" spans="1:32">
      <c r="A101">
        <v>156150</v>
      </c>
      <c r="B101">
        <v>165015</v>
      </c>
      <c r="C101">
        <v>11.336938</v>
      </c>
      <c r="D101">
        <v>0.97341929999999999</v>
      </c>
      <c r="E101">
        <v>11.33634</v>
      </c>
      <c r="G101">
        <v>1.6128E-3</v>
      </c>
    </row>
    <row r="102" spans="1:32">
      <c r="A102">
        <v>28605622</v>
      </c>
      <c r="B102">
        <v>28614366</v>
      </c>
      <c r="C102">
        <v>2.0983649999999998</v>
      </c>
      <c r="D102">
        <v>0.82127819999999996</v>
      </c>
      <c r="E102">
        <v>2.0983649999999998</v>
      </c>
      <c r="G102">
        <v>1.6704999999999999E-3</v>
      </c>
    </row>
    <row r="103" spans="1:32">
      <c r="A103">
        <v>28904563</v>
      </c>
      <c r="B103">
        <v>28924544</v>
      </c>
      <c r="C103">
        <v>1.4489620000000001</v>
      </c>
      <c r="D103">
        <v>0.80095810000000001</v>
      </c>
      <c r="E103">
        <v>1.4489620000000001</v>
      </c>
      <c r="G103">
        <v>6.3080000000000005E-4</v>
      </c>
    </row>
    <row r="104" spans="1:32">
      <c r="A104">
        <v>142215114</v>
      </c>
      <c r="B104">
        <v>142224752</v>
      </c>
      <c r="C104">
        <v>4.0230940000000004</v>
      </c>
      <c r="D104">
        <v>0.87197800000000003</v>
      </c>
      <c r="E104">
        <v>4.0644359999999997</v>
      </c>
      <c r="G104">
        <v>1.8534999999999999E-3</v>
      </c>
    </row>
    <row r="105" spans="1:32">
      <c r="A105">
        <v>143736415</v>
      </c>
      <c r="B105">
        <v>143749404</v>
      </c>
      <c r="C105">
        <v>10.105072</v>
      </c>
      <c r="D105">
        <v>0.69619120000000001</v>
      </c>
      <c r="E105">
        <v>10.138284000000001</v>
      </c>
      <c r="G105">
        <v>4.1044999999999996E-3</v>
      </c>
    </row>
    <row r="106" spans="1:32">
      <c r="A106" t="s">
        <v>2846</v>
      </c>
      <c r="C106">
        <v>29.012429999999998</v>
      </c>
      <c r="D106">
        <v>1.0007619999999999</v>
      </c>
      <c r="E106">
        <v>29.121780000000001</v>
      </c>
    </row>
    <row r="107" spans="1:32" s="81" customFormat="1">
      <c r="A107" s="81" t="s">
        <v>2767</v>
      </c>
    </row>
    <row r="108" spans="1:32" s="102" customFormat="1">
      <c r="A108" s="102" t="s">
        <v>2847</v>
      </c>
      <c r="B108" s="102" t="s">
        <v>2768</v>
      </c>
      <c r="C108" s="102" t="s">
        <v>2769</v>
      </c>
      <c r="D108" s="103" t="s">
        <v>2770</v>
      </c>
      <c r="E108" s="102" t="s">
        <v>2771</v>
      </c>
      <c r="F108" s="102" t="s">
        <v>2772</v>
      </c>
      <c r="G108" s="104" t="s">
        <v>2773</v>
      </c>
      <c r="H108" s="102" t="s">
        <v>2774</v>
      </c>
      <c r="I108" s="102" t="s">
        <v>2775</v>
      </c>
      <c r="J108" s="102" t="s">
        <v>2776</v>
      </c>
      <c r="K108" s="102" t="s">
        <v>2777</v>
      </c>
      <c r="L108" s="54" t="s">
        <v>2848</v>
      </c>
      <c r="M108" s="54" t="s">
        <v>2849</v>
      </c>
      <c r="N108" s="54" t="s">
        <v>2850</v>
      </c>
      <c r="O108" s="54" t="s">
        <v>2851</v>
      </c>
      <c r="P108" s="54" t="s">
        <v>2852</v>
      </c>
    </row>
    <row r="109" spans="1:32">
      <c r="B109">
        <v>0.14214570000000001</v>
      </c>
      <c r="C109">
        <v>9.3391959999999996E-2</v>
      </c>
      <c r="D109">
        <v>0.1365527</v>
      </c>
      <c r="E109">
        <v>7.3215489999999994E-2</v>
      </c>
      <c r="F109">
        <v>5.751738E-2</v>
      </c>
      <c r="G109">
        <v>6.0685289999999996E-3</v>
      </c>
      <c r="H109">
        <v>5.303604E-2</v>
      </c>
      <c r="I109">
        <v>6.4289819999999998E-2</v>
      </c>
      <c r="J109">
        <v>2.834455E-2</v>
      </c>
      <c r="K109">
        <v>5.3642130000000003E-2</v>
      </c>
      <c r="L109">
        <v>0.11175930000000001</v>
      </c>
      <c r="M109">
        <v>6.7711229999999997E-2</v>
      </c>
      <c r="N109">
        <v>6.14964E-2</v>
      </c>
      <c r="O109">
        <v>6.8099960000000001E-2</v>
      </c>
      <c r="P109">
        <v>5.2230230000000002E-2</v>
      </c>
    </row>
    <row r="110" spans="1:32" s="102" customFormat="1">
      <c r="A110" s="104" t="s">
        <v>2778</v>
      </c>
      <c r="B110" s="102" t="s">
        <v>2768</v>
      </c>
      <c r="C110" s="102" t="s">
        <v>2769</v>
      </c>
      <c r="D110" s="103" t="s">
        <v>2770</v>
      </c>
      <c r="E110" s="102" t="s">
        <v>2771</v>
      </c>
      <c r="F110" s="102" t="s">
        <v>2772</v>
      </c>
      <c r="G110" s="104" t="s">
        <v>2773</v>
      </c>
      <c r="H110" s="102" t="s">
        <v>2774</v>
      </c>
      <c r="I110" s="102" t="s">
        <v>2775</v>
      </c>
      <c r="J110" s="102" t="s">
        <v>2776</v>
      </c>
      <c r="K110" s="102" t="s">
        <v>2777</v>
      </c>
      <c r="L110" s="54" t="s">
        <v>2848</v>
      </c>
      <c r="M110" s="54" t="s">
        <v>2849</v>
      </c>
      <c r="N110" s="54" t="s">
        <v>2850</v>
      </c>
      <c r="O110" s="54" t="s">
        <v>2851</v>
      </c>
      <c r="P110" s="54" t="s">
        <v>2852</v>
      </c>
    </row>
    <row r="111" spans="1:32">
      <c r="A111" t="s">
        <v>2853</v>
      </c>
      <c r="B111">
        <v>0.10268054</v>
      </c>
      <c r="C111">
        <v>0.11055798</v>
      </c>
      <c r="D111">
        <v>0.11623911000000001</v>
      </c>
      <c r="E111">
        <v>9.7536170000000005E-2</v>
      </c>
      <c r="F111">
        <v>7.2771189999999999E-2</v>
      </c>
      <c r="G111">
        <v>8.0529034000000003E-3</v>
      </c>
      <c r="H111">
        <v>2.0780170000000001E-2</v>
      </c>
      <c r="I111">
        <v>9.4530920000000004E-2</v>
      </c>
      <c r="J111">
        <v>3.6334619999999998E-2</v>
      </c>
      <c r="K111">
        <v>2.8034839999999998E-2</v>
      </c>
      <c r="L111">
        <v>0.1068481</v>
      </c>
      <c r="M111">
        <v>5.4119559999999997E-2</v>
      </c>
      <c r="N111">
        <v>7.9759369999999996E-2</v>
      </c>
      <c r="O111">
        <v>6.5957210000000002E-2</v>
      </c>
      <c r="P111">
        <v>4.7770699999999999E-2</v>
      </c>
    </row>
    <row r="112" spans="1:32">
      <c r="A112" t="s">
        <v>2897</v>
      </c>
      <c r="B112">
        <v>6.2011799999999999E-2</v>
      </c>
      <c r="C112">
        <v>8.2478019999999999E-2</v>
      </c>
      <c r="D112">
        <v>4.2392180000000002E-2</v>
      </c>
      <c r="E112">
        <v>0.10704838</v>
      </c>
      <c r="F112">
        <v>2.1016420000000001E-2</v>
      </c>
      <c r="G112">
        <v>2.49182038E-2</v>
      </c>
      <c r="H112">
        <v>1.1269899999999999E-2</v>
      </c>
      <c r="I112">
        <v>3.0277459999999999E-2</v>
      </c>
      <c r="J112">
        <v>1.1975019999999999E-2</v>
      </c>
      <c r="K112">
        <v>5.1747670000000003E-2</v>
      </c>
      <c r="L112">
        <v>7.3418220000000006E-2</v>
      </c>
      <c r="M112">
        <v>3.069713E-2</v>
      </c>
      <c r="N112">
        <v>3.795668E-2</v>
      </c>
      <c r="O112">
        <v>3.743693E-2</v>
      </c>
      <c r="P112">
        <v>4.819507E-2</v>
      </c>
    </row>
    <row r="113" spans="1:16">
      <c r="A113" t="s">
        <v>2898</v>
      </c>
      <c r="B113">
        <v>0.23374829</v>
      </c>
      <c r="C113">
        <v>0.12030428999999999</v>
      </c>
      <c r="D113">
        <v>0.22202696999999999</v>
      </c>
      <c r="E113">
        <v>0.12393638</v>
      </c>
      <c r="F113">
        <v>0.10157808</v>
      </c>
      <c r="G113">
        <v>5.7135175000000002E-3</v>
      </c>
      <c r="H113">
        <v>3.4768479999999997E-2</v>
      </c>
      <c r="I113">
        <v>0.12561143999999999</v>
      </c>
      <c r="J113">
        <v>5.6675629999999998E-2</v>
      </c>
      <c r="K113">
        <v>2.8494530000000001E-2</v>
      </c>
      <c r="L113">
        <v>0.17519180000000001</v>
      </c>
      <c r="M113">
        <v>0.10733280000000001</v>
      </c>
      <c r="N113">
        <v>0.1012097</v>
      </c>
      <c r="O113">
        <v>0.1079946</v>
      </c>
      <c r="P113">
        <v>6.4866560000000004E-2</v>
      </c>
    </row>
    <row r="114" spans="1:16">
      <c r="A114" t="s">
        <v>2899</v>
      </c>
      <c r="B114">
        <v>7.5547039999999996E-2</v>
      </c>
      <c r="C114">
        <v>6.7762020000000006E-2</v>
      </c>
      <c r="D114">
        <v>7.1140190000000006E-2</v>
      </c>
      <c r="E114">
        <v>7.7009430000000004E-2</v>
      </c>
      <c r="F114">
        <v>5.83165E-2</v>
      </c>
      <c r="G114">
        <v>7.5457355000000002E-3</v>
      </c>
      <c r="H114">
        <v>1.032744E-2</v>
      </c>
      <c r="I114">
        <v>5.5662009999999998E-2</v>
      </c>
      <c r="J114">
        <v>3.0869919999999999E-2</v>
      </c>
      <c r="K114">
        <v>2.3502929999999998E-2</v>
      </c>
      <c r="L114">
        <v>7.3028709999999997E-2</v>
      </c>
      <c r="M114">
        <v>3.7798039999999998E-2</v>
      </c>
      <c r="N114">
        <v>5.3156080000000001E-2</v>
      </c>
      <c r="O114">
        <v>3.8954099999999998E-2</v>
      </c>
      <c r="P114">
        <v>3.5297299999999997E-2</v>
      </c>
    </row>
    <row r="115" spans="1:16">
      <c r="A115" t="s">
        <v>2900</v>
      </c>
      <c r="B115">
        <v>0.20964070000000001</v>
      </c>
      <c r="C115">
        <v>7.8950809999999996E-2</v>
      </c>
      <c r="D115">
        <v>0.18911417999999999</v>
      </c>
      <c r="E115">
        <v>2.456755E-2</v>
      </c>
      <c r="F115">
        <v>4.0851369999999998E-2</v>
      </c>
      <c r="G115">
        <v>-9.6539650000000005E-4</v>
      </c>
      <c r="H115">
        <v>0.11050469</v>
      </c>
      <c r="I115">
        <v>3.017796E-2</v>
      </c>
      <c r="J115">
        <v>1.718623E-2</v>
      </c>
      <c r="K115">
        <v>9.4273120000000002E-2</v>
      </c>
      <c r="L115">
        <v>0.13058410000000001</v>
      </c>
      <c r="M115">
        <v>9.6345249999999993E-2</v>
      </c>
      <c r="N115">
        <v>4.2029850000000001E-2</v>
      </c>
      <c r="O115">
        <v>8.348701E-2</v>
      </c>
      <c r="P115">
        <v>6.2963210000000006E-2</v>
      </c>
    </row>
    <row r="116" spans="1:16" s="73" customFormat="1">
      <c r="A116" s="105" t="s">
        <v>2863</v>
      </c>
      <c r="D116" s="106"/>
      <c r="E116" s="74"/>
      <c r="F116" s="74"/>
      <c r="H116" s="74"/>
      <c r="J116" s="74"/>
      <c r="O116" s="74"/>
      <c r="P116" s="74"/>
    </row>
    <row r="117" spans="1:16" s="107" customFormat="1">
      <c r="A117" s="107" t="s">
        <v>2795</v>
      </c>
      <c r="C117" s="81" t="s">
        <v>2864</v>
      </c>
      <c r="D117" s="81" t="s">
        <v>2865</v>
      </c>
      <c r="E117" s="107" t="s">
        <v>2866</v>
      </c>
      <c r="F117" s="108" t="s">
        <v>2867</v>
      </c>
      <c r="G117" s="108" t="s">
        <v>2868</v>
      </c>
      <c r="H117" s="100"/>
      <c r="I117" s="108"/>
      <c r="O117" s="108"/>
      <c r="P117" s="108"/>
    </row>
    <row r="118" spans="1:16">
      <c r="A118" s="82" t="s">
        <v>2307</v>
      </c>
      <c r="B118" s="83">
        <f>SUM('chr8'!C118:G118)</f>
        <v>44086</v>
      </c>
      <c r="C118">
        <v>2856</v>
      </c>
      <c r="D118">
        <v>10811</v>
      </c>
      <c r="E118">
        <v>6850</v>
      </c>
      <c r="F118">
        <v>9194</v>
      </c>
      <c r="G118">
        <v>14375</v>
      </c>
      <c r="H118" s="83"/>
      <c r="N118" s="85"/>
      <c r="O118" s="85"/>
    </row>
    <row r="119" spans="1:16">
      <c r="A119" s="82" t="s">
        <v>2806</v>
      </c>
      <c r="B119" s="83"/>
      <c r="C119" s="83"/>
      <c r="D119" s="83"/>
      <c r="E119" s="83"/>
      <c r="F119" s="83"/>
      <c r="H119" s="83"/>
      <c r="N119" s="85"/>
      <c r="O119" s="85"/>
    </row>
    <row r="120" spans="1:16">
      <c r="A120" s="82" t="s">
        <v>2807</v>
      </c>
      <c r="B120" s="83"/>
      <c r="C120" s="83"/>
      <c r="D120" s="83"/>
      <c r="E120" s="83"/>
      <c r="N120" s="85"/>
      <c r="O120" s="85"/>
    </row>
    <row r="121" spans="1:16">
      <c r="A121" s="82" t="s">
        <v>2808</v>
      </c>
      <c r="B121" s="83"/>
      <c r="C121" s="83"/>
      <c r="E121" s="83"/>
      <c r="F121" s="83"/>
      <c r="G121" s="83"/>
      <c r="H121" s="83"/>
      <c r="N121" s="85"/>
      <c r="O121" s="85"/>
    </row>
    <row r="122" spans="1:16">
      <c r="A122" s="15" t="s">
        <v>2809</v>
      </c>
      <c r="B122" s="83"/>
      <c r="C122" s="83"/>
      <c r="E122" s="83"/>
      <c r="F122" s="83"/>
      <c r="G122" s="83"/>
      <c r="H122" s="83"/>
      <c r="N122" s="85"/>
      <c r="O122" s="85"/>
    </row>
    <row r="123" spans="1:16">
      <c r="A123" s="15" t="s">
        <v>2810</v>
      </c>
      <c r="B123" s="83"/>
      <c r="C123" s="83"/>
      <c r="E123" s="83"/>
      <c r="F123" s="83"/>
      <c r="G123" s="83"/>
      <c r="H123" s="83"/>
      <c r="N123" s="85"/>
      <c r="O123" s="85"/>
    </row>
    <row r="124" spans="1:16" s="137" customFormat="1" ht="19" customHeight="1">
      <c r="A124" s="137" t="s">
        <v>2811</v>
      </c>
      <c r="C124" s="127" t="s">
        <v>2864</v>
      </c>
      <c r="D124" s="127" t="s">
        <v>2865</v>
      </c>
      <c r="E124" s="137" t="s">
        <v>2866</v>
      </c>
      <c r="F124" s="138" t="s">
        <v>2867</v>
      </c>
      <c r="G124" s="138" t="s">
        <v>2868</v>
      </c>
      <c r="H124" s="138"/>
      <c r="I124" s="138"/>
      <c r="M124" s="138"/>
      <c r="N124" s="138"/>
    </row>
    <row r="125" spans="1:16">
      <c r="A125" s="82" t="s">
        <v>2806</v>
      </c>
      <c r="B125" s="83"/>
      <c r="C125" s="83"/>
      <c r="E125" s="83"/>
      <c r="F125" s="83"/>
      <c r="G125" s="83"/>
      <c r="H125" s="83"/>
      <c r="N125" s="85"/>
      <c r="O125" s="85"/>
    </row>
    <row r="126" spans="1:16">
      <c r="A126" s="82" t="s">
        <v>2807</v>
      </c>
      <c r="B126" s="83"/>
      <c r="C126" s="83"/>
      <c r="E126" s="83"/>
      <c r="F126" s="83"/>
      <c r="G126" s="83"/>
      <c r="H126" s="83"/>
      <c r="N126" s="85"/>
      <c r="O126" s="85"/>
    </row>
    <row r="127" spans="1:16">
      <c r="A127" s="82" t="s">
        <v>2808</v>
      </c>
      <c r="B127" s="83"/>
      <c r="C127" s="83"/>
      <c r="E127" s="83"/>
      <c r="F127" s="83"/>
      <c r="G127" s="83"/>
      <c r="H127" s="83"/>
      <c r="N127" s="85"/>
      <c r="O127" s="85"/>
    </row>
    <row r="128" spans="1:16">
      <c r="A128" s="15" t="s">
        <v>2809</v>
      </c>
      <c r="B128" s="83"/>
      <c r="C128" s="83"/>
      <c r="E128" s="83"/>
      <c r="F128" s="83"/>
      <c r="G128" s="83"/>
      <c r="H128" s="83"/>
      <c r="N128" s="85"/>
      <c r="O128" s="85"/>
    </row>
    <row r="129" spans="1:15">
      <c r="A129" s="15" t="s">
        <v>2810</v>
      </c>
      <c r="B129" s="83"/>
      <c r="C129" s="83"/>
      <c r="E129" s="83"/>
      <c r="F129" s="83"/>
      <c r="G129" s="83"/>
      <c r="H129" s="83"/>
      <c r="N129" s="85"/>
      <c r="O129" s="85"/>
    </row>
    <row r="130" spans="1:15" s="137" customFormat="1" ht="19" customHeight="1">
      <c r="A130" s="137" t="s">
        <v>2812</v>
      </c>
      <c r="C130" s="127" t="s">
        <v>2864</v>
      </c>
      <c r="D130" s="127" t="s">
        <v>2865</v>
      </c>
      <c r="E130" s="137" t="s">
        <v>2866</v>
      </c>
      <c r="F130" s="138" t="s">
        <v>2867</v>
      </c>
      <c r="G130" s="138" t="s">
        <v>2868</v>
      </c>
      <c r="H130" s="138"/>
      <c r="I130" s="138"/>
      <c r="M130" s="138"/>
      <c r="N130" s="138"/>
    </row>
    <row r="131" spans="1:15">
      <c r="A131" s="82" t="s">
        <v>2806</v>
      </c>
      <c r="B131" s="83"/>
      <c r="C131" s="83"/>
      <c r="E131" s="83"/>
      <c r="F131" s="83"/>
      <c r="G131" s="83"/>
      <c r="H131" s="83"/>
      <c r="N131" s="85"/>
      <c r="O131" s="85"/>
    </row>
    <row r="132" spans="1:15">
      <c r="A132" s="82" t="s">
        <v>2807</v>
      </c>
      <c r="B132" s="83"/>
      <c r="C132" s="83"/>
      <c r="E132" s="83"/>
      <c r="F132" s="83"/>
      <c r="G132" s="83"/>
      <c r="H132" s="83"/>
      <c r="N132" s="85"/>
      <c r="O132" s="85"/>
    </row>
    <row r="133" spans="1:15">
      <c r="A133" s="82" t="s">
        <v>2808</v>
      </c>
      <c r="B133" s="83"/>
      <c r="C133" s="83"/>
      <c r="E133" s="83"/>
      <c r="F133" s="83"/>
      <c r="G133" s="83"/>
      <c r="H133" s="83"/>
      <c r="N133" s="85"/>
      <c r="O133" s="85"/>
    </row>
    <row r="134" spans="1:15">
      <c r="A134" s="15" t="s">
        <v>2809</v>
      </c>
      <c r="B134" s="83"/>
      <c r="C134" s="83"/>
      <c r="E134" s="83"/>
      <c r="F134" s="83"/>
      <c r="G134" s="83"/>
      <c r="H134" s="83"/>
      <c r="N134" s="85"/>
      <c r="O134" s="85"/>
    </row>
    <row r="135" spans="1:15">
      <c r="A135" s="15" t="s">
        <v>2810</v>
      </c>
      <c r="B135" s="83"/>
      <c r="C135" s="83"/>
      <c r="E135" s="83"/>
      <c r="F135" s="83"/>
      <c r="G135" s="83"/>
      <c r="H135" s="83"/>
      <c r="N135" s="85"/>
      <c r="O135" s="85"/>
    </row>
    <row r="136" spans="1:15" s="137" customFormat="1" ht="19" customHeight="1">
      <c r="A136" s="137" t="s">
        <v>2813</v>
      </c>
      <c r="C136" s="127" t="s">
        <v>2864</v>
      </c>
      <c r="D136" s="127" t="s">
        <v>2865</v>
      </c>
      <c r="E136" s="137" t="s">
        <v>2866</v>
      </c>
      <c r="F136" s="138" t="s">
        <v>2867</v>
      </c>
      <c r="G136" s="138" t="s">
        <v>2868</v>
      </c>
      <c r="H136" s="138"/>
      <c r="I136" s="138"/>
      <c r="M136" s="138"/>
      <c r="N136" s="138"/>
    </row>
    <row r="137" spans="1:15">
      <c r="A137" s="82" t="s">
        <v>2806</v>
      </c>
      <c r="B137" s="83"/>
      <c r="C137" s="83"/>
      <c r="E137" s="83"/>
      <c r="F137" s="83"/>
      <c r="G137" s="83"/>
      <c r="H137" s="83"/>
      <c r="N137" s="85"/>
      <c r="O137" s="85"/>
    </row>
    <row r="138" spans="1:15">
      <c r="A138" s="82" t="s">
        <v>2807</v>
      </c>
      <c r="B138" s="83"/>
      <c r="C138" s="83"/>
      <c r="E138" s="83"/>
      <c r="F138" s="83"/>
      <c r="G138" s="83"/>
      <c r="H138" s="83"/>
      <c r="N138" s="85"/>
      <c r="O138" s="85"/>
    </row>
    <row r="139" spans="1:15">
      <c r="A139" s="82" t="s">
        <v>2808</v>
      </c>
      <c r="B139" s="83"/>
      <c r="C139" s="83"/>
      <c r="E139" s="83"/>
      <c r="F139" s="83"/>
      <c r="G139" s="83"/>
      <c r="H139" s="83"/>
      <c r="N139" s="85"/>
      <c r="O139" s="85"/>
    </row>
    <row r="140" spans="1:15">
      <c r="A140" s="15" t="s">
        <v>2809</v>
      </c>
      <c r="B140" s="83"/>
      <c r="C140" s="83"/>
      <c r="E140" s="83"/>
      <c r="F140" s="83"/>
      <c r="G140" s="83"/>
      <c r="H140" s="83"/>
      <c r="N140" s="85"/>
      <c r="O140" s="85"/>
    </row>
    <row r="141" spans="1:15">
      <c r="A141" s="15" t="s">
        <v>2810</v>
      </c>
      <c r="B141" s="83"/>
      <c r="C141" s="83"/>
      <c r="E141" s="83"/>
      <c r="F141" s="83"/>
      <c r="G141" s="83"/>
      <c r="H141" s="83"/>
      <c r="N141" s="85"/>
      <c r="O141" s="85"/>
    </row>
    <row r="142" spans="1:15" s="137" customFormat="1" ht="19" customHeight="1">
      <c r="A142" s="137" t="s">
        <v>2814</v>
      </c>
      <c r="C142" s="127" t="s">
        <v>2864</v>
      </c>
      <c r="D142" s="127" t="s">
        <v>2865</v>
      </c>
      <c r="E142" s="137" t="s">
        <v>2866</v>
      </c>
      <c r="F142" s="138" t="s">
        <v>2867</v>
      </c>
      <c r="G142" s="138" t="s">
        <v>2868</v>
      </c>
      <c r="H142" s="138"/>
      <c r="I142" s="138"/>
      <c r="M142" s="138"/>
      <c r="N142" s="138"/>
    </row>
    <row r="143" spans="1:15">
      <c r="A143" s="82" t="s">
        <v>2806</v>
      </c>
      <c r="B143" s="83"/>
      <c r="C143" s="83"/>
      <c r="E143" s="83"/>
      <c r="F143" s="83"/>
      <c r="G143" s="83"/>
      <c r="H143" s="83"/>
      <c r="N143" s="85"/>
      <c r="O143" s="85"/>
    </row>
    <row r="144" spans="1:15">
      <c r="A144" s="82" t="s">
        <v>2807</v>
      </c>
      <c r="B144" s="83"/>
      <c r="C144" s="83"/>
      <c r="E144" s="83"/>
      <c r="F144" s="83"/>
      <c r="G144" s="83"/>
      <c r="H144" s="83"/>
      <c r="N144" s="85"/>
      <c r="O144" s="85"/>
    </row>
    <row r="145" spans="1:16">
      <c r="A145" s="82" t="s">
        <v>2808</v>
      </c>
      <c r="B145" s="83"/>
      <c r="C145" s="83"/>
      <c r="E145" s="83"/>
      <c r="F145" s="83"/>
      <c r="G145" s="83"/>
      <c r="H145" s="83"/>
      <c r="N145" s="85"/>
      <c r="O145" s="85"/>
    </row>
    <row r="146" spans="1:16">
      <c r="A146" s="15" t="s">
        <v>2809</v>
      </c>
      <c r="B146" s="83"/>
      <c r="C146" s="83"/>
      <c r="E146" s="83"/>
      <c r="F146" s="83"/>
      <c r="G146" s="83"/>
      <c r="H146" s="83"/>
      <c r="N146" s="85"/>
      <c r="O146" s="85"/>
    </row>
    <row r="147" spans="1:16">
      <c r="A147" s="15" t="s">
        <v>2810</v>
      </c>
      <c r="B147" s="83"/>
      <c r="C147" s="83"/>
      <c r="E147" s="83"/>
      <c r="F147" s="83"/>
      <c r="G147" s="83"/>
      <c r="H147" s="83"/>
      <c r="N147" s="85"/>
      <c r="O147" s="85"/>
    </row>
    <row r="148" spans="1:16" s="137" customFormat="1" ht="19" customHeight="1">
      <c r="A148" s="137" t="s">
        <v>2815</v>
      </c>
      <c r="C148" s="127" t="s">
        <v>2864</v>
      </c>
      <c r="D148" s="127" t="s">
        <v>2865</v>
      </c>
      <c r="E148" s="137" t="s">
        <v>2866</v>
      </c>
      <c r="F148" s="138" t="s">
        <v>2867</v>
      </c>
      <c r="G148" s="138" t="s">
        <v>2868</v>
      </c>
      <c r="H148" s="138"/>
      <c r="I148" s="138"/>
      <c r="M148" s="138"/>
      <c r="N148" s="138"/>
    </row>
    <row r="149" spans="1:16">
      <c r="A149" s="82" t="s">
        <v>2806</v>
      </c>
      <c r="B149" s="83"/>
      <c r="C149" s="83"/>
      <c r="E149" s="83"/>
      <c r="F149" s="83"/>
      <c r="G149" s="83"/>
      <c r="H149" s="83"/>
      <c r="N149" s="85"/>
      <c r="O149" s="85"/>
    </row>
    <row r="150" spans="1:16">
      <c r="A150" s="82" t="s">
        <v>2807</v>
      </c>
      <c r="B150" s="83"/>
      <c r="C150" s="83"/>
      <c r="E150" s="83"/>
      <c r="F150" s="83"/>
      <c r="G150" s="83"/>
      <c r="H150" s="83"/>
      <c r="N150" s="85"/>
      <c r="O150" s="85"/>
    </row>
    <row r="151" spans="1:16">
      <c r="A151" s="82" t="s">
        <v>2808</v>
      </c>
      <c r="B151" s="83"/>
      <c r="C151" s="83"/>
      <c r="E151" s="83"/>
      <c r="F151" s="83"/>
      <c r="G151" s="83"/>
      <c r="H151" s="83"/>
      <c r="N151" s="85"/>
      <c r="O151" s="85"/>
    </row>
    <row r="152" spans="1:16">
      <c r="A152" s="15" t="s">
        <v>2809</v>
      </c>
      <c r="B152" s="83"/>
      <c r="C152" s="83"/>
      <c r="E152" s="83"/>
      <c r="F152" s="83"/>
      <c r="G152" s="83"/>
      <c r="H152" s="83"/>
      <c r="N152" s="85"/>
      <c r="O152" s="85"/>
    </row>
    <row r="153" spans="1:16">
      <c r="A153" s="15" t="s">
        <v>2810</v>
      </c>
      <c r="B153" s="83"/>
      <c r="C153" s="83"/>
      <c r="E153" s="83"/>
      <c r="F153" s="83"/>
      <c r="G153" s="83"/>
      <c r="H153" s="83"/>
      <c r="N153" s="85"/>
      <c r="O153" s="85"/>
    </row>
    <row r="154" spans="1:16" s="100" customFormat="1">
      <c r="A154" s="111" t="s">
        <v>2875</v>
      </c>
      <c r="D154" s="101" t="s">
        <v>4</v>
      </c>
      <c r="E154" s="101"/>
      <c r="F154" s="101" t="s">
        <v>9</v>
      </c>
      <c r="H154" s="101" t="s">
        <v>15</v>
      </c>
      <c r="I154" s="101"/>
      <c r="J154" s="101" t="s">
        <v>12</v>
      </c>
      <c r="K154" s="101"/>
      <c r="L154" s="101" t="s">
        <v>1010</v>
      </c>
      <c r="N154" s="101"/>
      <c r="O154" s="101"/>
    </row>
    <row r="155" spans="1:16">
      <c r="A155" s="93" t="s">
        <v>2876</v>
      </c>
      <c r="B155" s="83"/>
      <c r="D155" s="93"/>
      <c r="G155" s="93"/>
      <c r="J155" s="93"/>
      <c r="M155" s="93"/>
      <c r="P155" s="93"/>
    </row>
    <row r="156" spans="1:16">
      <c r="A156" s="93" t="s">
        <v>2877</v>
      </c>
      <c r="D156" s="93"/>
      <c r="G156" s="93"/>
      <c r="J156" s="93"/>
      <c r="M156" s="93"/>
      <c r="P156" s="93"/>
    </row>
    <row r="157" spans="1:16">
      <c r="A157" s="93" t="s">
        <v>2309</v>
      </c>
      <c r="D157" s="93"/>
      <c r="G157" s="93"/>
      <c r="J157" s="93"/>
      <c r="M157" s="93"/>
      <c r="P157" s="93"/>
    </row>
    <row r="158" spans="1:16">
      <c r="A158" s="93" t="s">
        <v>2845</v>
      </c>
      <c r="D158" s="93"/>
      <c r="G158" s="93"/>
      <c r="J158" s="93"/>
      <c r="M158" s="93"/>
      <c r="P158" s="93"/>
    </row>
    <row r="159" spans="1:16" s="81" customFormat="1">
      <c r="A159" s="79" t="s">
        <v>2878</v>
      </c>
      <c r="D159" s="101" t="s">
        <v>4</v>
      </c>
      <c r="E159" s="101"/>
      <c r="F159" s="101" t="s">
        <v>9</v>
      </c>
      <c r="G159" s="100"/>
      <c r="H159" s="101" t="s">
        <v>15</v>
      </c>
      <c r="I159" s="101"/>
      <c r="J159" s="101" t="s">
        <v>12</v>
      </c>
      <c r="K159" s="101"/>
      <c r="L159" s="101" t="s">
        <v>1010</v>
      </c>
      <c r="M159" s="100"/>
      <c r="N159" s="101"/>
      <c r="O159" s="101"/>
      <c r="P159" s="100"/>
    </row>
    <row r="160" spans="1:16">
      <c r="A160" s="15" t="s">
        <v>2818</v>
      </c>
      <c r="B160" s="83"/>
      <c r="C160" s="85"/>
      <c r="D160" s="15"/>
      <c r="E160" s="85"/>
      <c r="G160" s="15"/>
      <c r="H160" s="85"/>
      <c r="I160" s="85"/>
      <c r="J160" s="15"/>
      <c r="M160" s="15"/>
      <c r="N160" s="85"/>
      <c r="O160" s="85"/>
      <c r="P160" s="15"/>
    </row>
    <row r="161" spans="1:16">
      <c r="A161" s="15" t="s">
        <v>2829</v>
      </c>
      <c r="B161" s="83"/>
      <c r="C161" s="113"/>
      <c r="D161" s="15"/>
      <c r="E161" s="85"/>
      <c r="G161" s="15"/>
      <c r="I161" s="85"/>
      <c r="J161" s="15"/>
      <c r="M161" s="15"/>
      <c r="N161" s="85"/>
      <c r="O161" s="85"/>
      <c r="P161" s="15"/>
    </row>
    <row r="162" spans="1:16">
      <c r="A162" s="83" t="s">
        <v>2822</v>
      </c>
      <c r="B162" s="83"/>
      <c r="C162" s="113"/>
      <c r="D162" s="15"/>
      <c r="E162" s="85"/>
      <c r="G162" s="15"/>
      <c r="I162" s="85"/>
      <c r="J162" s="15"/>
      <c r="M162" s="15"/>
      <c r="N162" s="85"/>
      <c r="O162" s="85"/>
      <c r="P162" s="15"/>
    </row>
    <row r="163" spans="1:16">
      <c r="A163" s="15" t="s">
        <v>2830</v>
      </c>
      <c r="B163" s="83"/>
      <c r="C163" s="113"/>
      <c r="D163" s="15"/>
      <c r="E163" s="85"/>
      <c r="G163" s="15"/>
      <c r="I163" s="85"/>
      <c r="J163" s="15"/>
      <c r="M163" s="15"/>
      <c r="N163" s="85"/>
      <c r="O163" s="85"/>
      <c r="P163" s="15"/>
    </row>
    <row r="164" spans="1:16">
      <c r="A164" s="15" t="s">
        <v>2831</v>
      </c>
      <c r="B164" s="83"/>
      <c r="C164" s="113"/>
      <c r="D164" s="15"/>
      <c r="E164" s="85"/>
      <c r="G164" s="15"/>
      <c r="I164" s="85"/>
      <c r="J164" s="15"/>
      <c r="M164" s="15"/>
      <c r="N164" s="85"/>
      <c r="O164" s="85"/>
      <c r="P164" s="15"/>
    </row>
    <row r="165" spans="1:16">
      <c r="A165" s="83" t="s">
        <v>2832</v>
      </c>
      <c r="B165" s="83"/>
      <c r="C165" s="113"/>
      <c r="D165" s="15"/>
      <c r="E165" s="85"/>
      <c r="G165" s="15"/>
      <c r="I165" s="85"/>
      <c r="J165" s="15"/>
      <c r="M165" s="15"/>
      <c r="N165" s="85"/>
      <c r="O165" s="85"/>
      <c r="P165" s="15"/>
    </row>
    <row r="166" spans="1:16">
      <c r="A166" s="83" t="s">
        <v>2833</v>
      </c>
      <c r="B166" s="83"/>
      <c r="C166" s="113"/>
      <c r="D166" s="83"/>
      <c r="E166" s="85"/>
      <c r="G166" s="83"/>
      <c r="I166" s="85"/>
      <c r="J166" s="83"/>
      <c r="M166" s="83"/>
      <c r="N166" s="85"/>
      <c r="O166" s="85"/>
      <c r="P166" s="83"/>
    </row>
    <row r="167" spans="1:16">
      <c r="A167" t="s">
        <v>2879</v>
      </c>
      <c r="B167" s="83"/>
      <c r="C167" s="113"/>
      <c r="D167" s="83"/>
      <c r="E167" s="85"/>
      <c r="G167" s="83"/>
      <c r="I167" s="85"/>
      <c r="J167" s="83"/>
      <c r="M167" s="83"/>
      <c r="N167" s="85"/>
      <c r="O167" s="85"/>
      <c r="P167" s="83"/>
    </row>
    <row r="168" spans="1:16">
      <c r="A168" s="46" t="s">
        <v>2834</v>
      </c>
      <c r="B168" s="83"/>
      <c r="C168" s="113"/>
      <c r="D168" s="83"/>
      <c r="E168" s="85"/>
      <c r="G168" s="83"/>
      <c r="I168" s="85"/>
      <c r="J168" s="83"/>
      <c r="M168" s="83"/>
      <c r="N168" s="85"/>
      <c r="O168" s="85"/>
      <c r="P168" s="83"/>
    </row>
    <row r="169" spans="1:16">
      <c r="A169" s="46" t="s">
        <v>2828</v>
      </c>
      <c r="B169" s="83"/>
      <c r="C169" s="113"/>
      <c r="D169" s="83"/>
      <c r="E169" s="85"/>
      <c r="G169" s="83"/>
      <c r="I169" s="85"/>
      <c r="J169" s="83"/>
      <c r="M169" s="83"/>
      <c r="N169" s="85"/>
      <c r="O169" s="85"/>
      <c r="P169" s="83"/>
    </row>
    <row r="170" spans="1:16" s="81" customFormat="1">
      <c r="A170" s="78" t="s">
        <v>2880</v>
      </c>
      <c r="B170" s="79"/>
      <c r="C170" s="92"/>
      <c r="D170" s="80"/>
      <c r="E170" s="79" t="s">
        <v>2817</v>
      </c>
      <c r="F170" s="79"/>
      <c r="H170" s="79"/>
      <c r="J170" s="79"/>
      <c r="O170" s="79"/>
      <c r="P170" s="79"/>
    </row>
    <row r="171" spans="1:16">
      <c r="A171" t="s">
        <v>2881</v>
      </c>
      <c r="B171" s="85"/>
      <c r="C171" s="113"/>
      <c r="D171" s="93"/>
      <c r="E171" s="85" t="s">
        <v>2778</v>
      </c>
      <c r="F171" t="s">
        <v>2782</v>
      </c>
      <c r="G171" s="85" t="s">
        <v>2783</v>
      </c>
      <c r="H171" t="s">
        <v>2784</v>
      </c>
      <c r="I171" s="85" t="s">
        <v>2785</v>
      </c>
      <c r="J171" t="s">
        <v>2786</v>
      </c>
      <c r="K171" t="s">
        <v>2787</v>
      </c>
      <c r="L171" t="s">
        <v>2788</v>
      </c>
      <c r="M171" t="s">
        <v>2791</v>
      </c>
      <c r="O171" s="85"/>
      <c r="P171" s="85"/>
    </row>
    <row r="172" spans="1:16">
      <c r="A172" t="s">
        <v>2883</v>
      </c>
      <c r="B172" s="85"/>
      <c r="C172" s="113"/>
      <c r="D172" s="93"/>
      <c r="E172">
        <v>1</v>
      </c>
      <c r="G172" s="83"/>
      <c r="H172" s="83"/>
      <c r="I172" s="83"/>
      <c r="L172" s="83"/>
      <c r="M172" s="83"/>
      <c r="O172" s="85"/>
      <c r="P172" s="85"/>
    </row>
    <row r="173" spans="1:16">
      <c r="B173" s="85"/>
      <c r="E173">
        <v>2</v>
      </c>
      <c r="F173" s="83"/>
      <c r="G173" s="83"/>
      <c r="H173" s="83"/>
      <c r="L173" s="83"/>
      <c r="M173" s="83"/>
    </row>
    <row r="174" spans="1:16">
      <c r="A174" t="s">
        <v>2884</v>
      </c>
      <c r="B174" s="85"/>
      <c r="E174">
        <v>3</v>
      </c>
      <c r="F174" s="83"/>
      <c r="G174" s="83"/>
      <c r="H174" s="83"/>
      <c r="I174" s="83"/>
      <c r="L174" s="83"/>
    </row>
    <row r="175" spans="1:16">
      <c r="A175" t="s">
        <v>2885</v>
      </c>
      <c r="B175" s="85"/>
      <c r="E175">
        <v>4</v>
      </c>
      <c r="G175" s="83"/>
      <c r="I175" s="83"/>
      <c r="L175" s="83"/>
      <c r="M175" s="115"/>
    </row>
    <row r="176" spans="1:16">
      <c r="B176" s="85"/>
      <c r="E176">
        <v>5</v>
      </c>
      <c r="F176" s="83"/>
      <c r="H176" s="83"/>
      <c r="I176" s="83"/>
      <c r="M176" s="83"/>
    </row>
    <row r="177" spans="1:13">
      <c r="A177" t="s">
        <v>2886</v>
      </c>
      <c r="B177" s="85"/>
      <c r="E177" t="s">
        <v>2847</v>
      </c>
      <c r="F177" s="84"/>
      <c r="G177" s="83"/>
      <c r="H177" s="84"/>
      <c r="I177" s="83"/>
      <c r="M177" s="115"/>
    </row>
    <row r="178" spans="1:13">
      <c r="A178" t="s">
        <v>2887</v>
      </c>
      <c r="B178" s="85"/>
    </row>
    <row r="179" spans="1:13" s="127" customFormat="1">
      <c r="A179" s="127" t="s">
        <v>2888</v>
      </c>
    </row>
    <row r="180" spans="1:13">
      <c r="A180" s="85" t="s">
        <v>2778</v>
      </c>
      <c r="B180" t="s">
        <v>2782</v>
      </c>
      <c r="C180" s="85" t="s">
        <v>2783</v>
      </c>
      <c r="D180" t="s">
        <v>2784</v>
      </c>
      <c r="E180" s="85" t="s">
        <v>2785</v>
      </c>
      <c r="F180" t="s">
        <v>2786</v>
      </c>
      <c r="G180" t="s">
        <v>2787</v>
      </c>
      <c r="H180" t="s">
        <v>2788</v>
      </c>
      <c r="I180" t="s">
        <v>2791</v>
      </c>
    </row>
    <row r="181" spans="1:13">
      <c r="A181">
        <v>1</v>
      </c>
      <c r="C181" s="83"/>
      <c r="D181" s="83"/>
      <c r="E181" s="83"/>
      <c r="H181" s="83"/>
      <c r="I181" s="83"/>
    </row>
    <row r="182" spans="1:13">
      <c r="A182">
        <v>2</v>
      </c>
      <c r="B182" s="83"/>
      <c r="C182" s="83"/>
      <c r="D182" s="83"/>
      <c r="H182" s="83"/>
      <c r="I182" s="83"/>
    </row>
    <row r="183" spans="1:13">
      <c r="A183">
        <v>3</v>
      </c>
      <c r="B183" s="83"/>
      <c r="C183" s="83"/>
      <c r="D183" s="83"/>
      <c r="E183" s="83"/>
      <c r="H183" s="83"/>
    </row>
    <row r="184" spans="1:13">
      <c r="A184">
        <v>4</v>
      </c>
      <c r="C184" s="83"/>
      <c r="E184" s="83"/>
      <c r="H184" s="83"/>
      <c r="I184" s="115"/>
    </row>
    <row r="185" spans="1:13">
      <c r="A185">
        <v>5</v>
      </c>
      <c r="B185" s="83"/>
      <c r="D185" s="83"/>
      <c r="E185" s="83"/>
      <c r="I185" s="83"/>
    </row>
    <row r="186" spans="1:13">
      <c r="A186" s="112" t="s">
        <v>2847</v>
      </c>
      <c r="B186" s="83"/>
      <c r="D186" s="83"/>
      <c r="E186" s="83"/>
      <c r="I186" s="83"/>
    </row>
    <row r="187" spans="1:13" s="127" customFormat="1">
      <c r="A187" s="127" t="s">
        <v>2889</v>
      </c>
    </row>
    <row r="188" spans="1:13">
      <c r="A188" s="85" t="s">
        <v>2778</v>
      </c>
      <c r="B188" t="s">
        <v>2782</v>
      </c>
      <c r="C188" s="85" t="s">
        <v>2783</v>
      </c>
      <c r="D188" t="s">
        <v>2784</v>
      </c>
      <c r="E188" s="85" t="s">
        <v>2785</v>
      </c>
      <c r="F188" t="s">
        <v>2786</v>
      </c>
      <c r="G188" t="s">
        <v>2787</v>
      </c>
      <c r="H188" t="s">
        <v>2788</v>
      </c>
      <c r="I188" t="s">
        <v>2791</v>
      </c>
    </row>
    <row r="189" spans="1:13">
      <c r="A189">
        <v>1</v>
      </c>
      <c r="C189" s="83"/>
      <c r="D189" s="83"/>
      <c r="E189" s="83"/>
      <c r="H189" s="83"/>
      <c r="I189" s="83"/>
    </row>
    <row r="190" spans="1:13">
      <c r="A190">
        <v>2</v>
      </c>
      <c r="B190" s="83"/>
      <c r="C190" s="83"/>
      <c r="D190" s="83"/>
      <c r="H190" s="83"/>
      <c r="I190" s="83"/>
    </row>
    <row r="191" spans="1:13">
      <c r="A191">
        <v>3</v>
      </c>
      <c r="B191" s="83"/>
      <c r="C191" s="83"/>
      <c r="D191" s="83"/>
      <c r="E191" s="83"/>
      <c r="H191" s="83"/>
    </row>
    <row r="192" spans="1:13">
      <c r="A192">
        <v>4</v>
      </c>
      <c r="C192" s="83"/>
      <c r="E192" s="83"/>
      <c r="H192" s="83"/>
      <c r="I192" s="115"/>
    </row>
    <row r="193" spans="1:9">
      <c r="A193">
        <v>5</v>
      </c>
      <c r="B193" s="83"/>
      <c r="D193" s="83"/>
      <c r="E193" s="83"/>
      <c r="I193" s="83"/>
    </row>
    <row r="194" spans="1:9">
      <c r="A194" t="s">
        <v>2847</v>
      </c>
      <c r="B194" s="83"/>
      <c r="D194" s="83"/>
      <c r="E194" s="83"/>
      <c r="I194" s="83"/>
    </row>
    <row r="195" spans="1:9" s="127" customFormat="1">
      <c r="A195" s="127" t="s">
        <v>2890</v>
      </c>
    </row>
    <row r="196" spans="1:9">
      <c r="A196" s="85" t="s">
        <v>2778</v>
      </c>
      <c r="B196" t="s">
        <v>2782</v>
      </c>
      <c r="C196" s="85" t="s">
        <v>2783</v>
      </c>
      <c r="D196" t="s">
        <v>2784</v>
      </c>
      <c r="E196" s="85" t="s">
        <v>2785</v>
      </c>
      <c r="F196" t="s">
        <v>2786</v>
      </c>
      <c r="G196" t="s">
        <v>2787</v>
      </c>
      <c r="H196" t="s">
        <v>2788</v>
      </c>
      <c r="I196" t="s">
        <v>2791</v>
      </c>
    </row>
    <row r="197" spans="1:9">
      <c r="A197">
        <v>1</v>
      </c>
      <c r="C197" s="83"/>
      <c r="D197" s="83"/>
      <c r="E197" s="83"/>
      <c r="H197" s="83"/>
      <c r="I197" s="83"/>
    </row>
    <row r="198" spans="1:9">
      <c r="A198">
        <v>2</v>
      </c>
      <c r="B198" s="83"/>
      <c r="C198" s="83"/>
      <c r="D198" s="83"/>
      <c r="H198" s="83"/>
      <c r="I198" s="83"/>
    </row>
    <row r="199" spans="1:9">
      <c r="A199">
        <v>3</v>
      </c>
      <c r="B199" s="83"/>
      <c r="C199" s="83"/>
      <c r="D199" s="83"/>
      <c r="E199" s="83"/>
      <c r="H199" s="83"/>
    </row>
    <row r="200" spans="1:9">
      <c r="A200">
        <v>4</v>
      </c>
      <c r="C200" s="83"/>
      <c r="E200" s="83"/>
      <c r="H200" s="83"/>
      <c r="I200" s="115"/>
    </row>
    <row r="201" spans="1:9">
      <c r="A201">
        <v>5</v>
      </c>
      <c r="B201" s="83"/>
      <c r="D201" s="83"/>
      <c r="E201" s="83"/>
      <c r="I201" s="83"/>
    </row>
    <row r="202" spans="1:9">
      <c r="A202" t="s">
        <v>2847</v>
      </c>
      <c r="B202" s="83"/>
      <c r="D202" s="83"/>
      <c r="E202" s="83"/>
      <c r="I202" s="83"/>
    </row>
    <row r="203" spans="1:9" s="127" customFormat="1">
      <c r="A203" s="127" t="s">
        <v>2891</v>
      </c>
    </row>
    <row r="204" spans="1:9">
      <c r="A204" s="85" t="s">
        <v>2778</v>
      </c>
      <c r="B204" t="s">
        <v>2782</v>
      </c>
      <c r="C204" s="85" t="s">
        <v>2783</v>
      </c>
      <c r="D204" t="s">
        <v>2784</v>
      </c>
      <c r="E204" s="85" t="s">
        <v>2785</v>
      </c>
      <c r="F204" t="s">
        <v>2786</v>
      </c>
      <c r="G204" t="s">
        <v>2787</v>
      </c>
      <c r="H204" t="s">
        <v>2788</v>
      </c>
      <c r="I204" t="s">
        <v>2791</v>
      </c>
    </row>
    <row r="205" spans="1:9">
      <c r="A205">
        <v>1</v>
      </c>
      <c r="C205" s="83"/>
      <c r="D205" s="83"/>
      <c r="E205" s="83"/>
      <c r="H205" s="83"/>
      <c r="I205" s="83"/>
    </row>
    <row r="206" spans="1:9">
      <c r="A206">
        <v>2</v>
      </c>
      <c r="B206" s="83"/>
      <c r="C206" s="83"/>
      <c r="D206" s="83"/>
      <c r="H206" s="83"/>
      <c r="I206" s="83"/>
    </row>
    <row r="207" spans="1:9">
      <c r="A207">
        <v>3</v>
      </c>
      <c r="B207" s="83"/>
      <c r="C207" s="83"/>
      <c r="D207" s="83"/>
      <c r="E207" s="83"/>
      <c r="H207" s="83"/>
    </row>
    <row r="208" spans="1:9">
      <c r="A208">
        <v>4</v>
      </c>
      <c r="C208" s="83"/>
      <c r="E208" s="83"/>
      <c r="H208" s="83"/>
      <c r="I208" s="115"/>
    </row>
    <row r="209" spans="1:15">
      <c r="A209">
        <v>5</v>
      </c>
      <c r="B209" s="83"/>
      <c r="D209" s="83"/>
      <c r="E209" s="83"/>
      <c r="I209" s="83"/>
    </row>
    <row r="210" spans="1:15">
      <c r="A210" t="s">
        <v>2847</v>
      </c>
      <c r="B210" s="83"/>
      <c r="D210" s="83"/>
      <c r="E210" s="83"/>
      <c r="I210" s="83"/>
    </row>
    <row r="211" spans="1:15" s="127" customFormat="1">
      <c r="A211" s="127" t="s">
        <v>2892</v>
      </c>
    </row>
    <row r="212" spans="1:15">
      <c r="A212" s="85" t="s">
        <v>2778</v>
      </c>
      <c r="B212" t="s">
        <v>2782</v>
      </c>
      <c r="C212" s="85" t="s">
        <v>2783</v>
      </c>
      <c r="D212" t="s">
        <v>2784</v>
      </c>
      <c r="E212" s="85" t="s">
        <v>2785</v>
      </c>
      <c r="F212" t="s">
        <v>2786</v>
      </c>
      <c r="G212" t="s">
        <v>2787</v>
      </c>
      <c r="H212" t="s">
        <v>2788</v>
      </c>
      <c r="I212" t="s">
        <v>2791</v>
      </c>
    </row>
    <row r="213" spans="1:15">
      <c r="A213">
        <v>1</v>
      </c>
      <c r="C213" s="83"/>
      <c r="D213" s="83"/>
      <c r="E213" s="83"/>
      <c r="H213" s="83"/>
      <c r="I213" s="83"/>
    </row>
    <row r="214" spans="1:15">
      <c r="A214">
        <v>2</v>
      </c>
      <c r="B214" s="83"/>
      <c r="C214" s="83"/>
      <c r="D214" s="83"/>
      <c r="H214" s="83"/>
      <c r="I214" s="83"/>
    </row>
    <row r="215" spans="1:15">
      <c r="A215">
        <v>3</v>
      </c>
      <c r="B215" s="83"/>
      <c r="C215" s="83"/>
      <c r="D215" s="83"/>
      <c r="E215" s="83"/>
      <c r="H215" s="83"/>
    </row>
    <row r="216" spans="1:15">
      <c r="A216">
        <v>4</v>
      </c>
      <c r="C216" s="83"/>
      <c r="E216" s="83"/>
      <c r="H216" s="83"/>
      <c r="I216" s="115"/>
    </row>
    <row r="217" spans="1:15">
      <c r="A217">
        <v>5</v>
      </c>
      <c r="B217" s="83"/>
      <c r="D217" s="83"/>
      <c r="E217" s="83"/>
      <c r="I217" s="83"/>
    </row>
    <row r="218" spans="1:15">
      <c r="A218" t="s">
        <v>2847</v>
      </c>
    </row>
    <row r="219" spans="1:15">
      <c r="A219" t="s">
        <v>2883</v>
      </c>
      <c r="B219" s="85"/>
      <c r="C219" s="113"/>
      <c r="D219" s="93"/>
      <c r="E219">
        <v>1</v>
      </c>
      <c r="F219" s="83"/>
      <c r="G219" s="83"/>
      <c r="L219" s="83"/>
      <c r="M219" s="83"/>
      <c r="N219" s="85"/>
      <c r="O219" s="85"/>
    </row>
    <row r="220" spans="1:15">
      <c r="B220" s="85"/>
      <c r="E220">
        <v>2</v>
      </c>
      <c r="F220" s="83"/>
      <c r="G220" s="83"/>
      <c r="H220" s="83"/>
      <c r="I220" s="83"/>
      <c r="L220" s="83"/>
      <c r="M220" s="83"/>
    </row>
    <row r="221" spans="1:15">
      <c r="A221" t="s">
        <v>2884</v>
      </c>
      <c r="B221" s="85"/>
      <c r="E221">
        <v>3</v>
      </c>
      <c r="F221" s="83"/>
      <c r="G221" s="83"/>
      <c r="H221" s="83"/>
      <c r="I221" s="83"/>
      <c r="L221" s="83"/>
      <c r="M221" s="83"/>
    </row>
    <row r="222" spans="1:15">
      <c r="A222" t="s">
        <v>2885</v>
      </c>
      <c r="B222" s="85"/>
      <c r="E222">
        <v>4</v>
      </c>
      <c r="F222" s="83"/>
      <c r="G222" s="83"/>
      <c r="H222" s="83"/>
      <c r="I222" s="83"/>
      <c r="L222" s="83"/>
      <c r="M222" s="115"/>
    </row>
    <row r="223" spans="1:15">
      <c r="B223" s="85"/>
      <c r="E223">
        <v>5</v>
      </c>
      <c r="F223" s="83"/>
      <c r="H223" s="83"/>
      <c r="L223" s="83"/>
      <c r="M223" s="83"/>
    </row>
    <row r="224" spans="1:15">
      <c r="A224" t="s">
        <v>2886</v>
      </c>
      <c r="B224" s="85"/>
      <c r="E224">
        <v>6</v>
      </c>
      <c r="F224" s="84"/>
      <c r="H224" s="84"/>
      <c r="L224" s="83"/>
      <c r="M224" s="83"/>
    </row>
    <row r="225" spans="1:15">
      <c r="A225" t="s">
        <v>2887</v>
      </c>
      <c r="B225" s="85"/>
      <c r="E225">
        <v>7</v>
      </c>
      <c r="G225" s="83"/>
      <c r="H225" s="83"/>
      <c r="I225" s="83"/>
      <c r="L225" s="83"/>
      <c r="M225" s="83"/>
    </row>
    <row r="226" spans="1:15">
      <c r="E226">
        <v>8</v>
      </c>
      <c r="F226" s="83"/>
      <c r="G226" s="83"/>
      <c r="H226" s="83"/>
      <c r="I226" s="83"/>
      <c r="L226" s="83"/>
      <c r="M226" s="83"/>
    </row>
    <row r="227" spans="1:15">
      <c r="A227" t="s">
        <v>2935</v>
      </c>
      <c r="E227">
        <v>9</v>
      </c>
      <c r="G227" s="83"/>
      <c r="H227" s="83"/>
      <c r="I227" s="83"/>
      <c r="L227" s="83"/>
      <c r="M227" s="83"/>
    </row>
    <row r="228" spans="1:15">
      <c r="B228" t="s">
        <v>2936</v>
      </c>
      <c r="C228" t="s">
        <v>2937</v>
      </c>
      <c r="D228" t="s">
        <v>2938</v>
      </c>
      <c r="E228">
        <v>10</v>
      </c>
      <c r="F228" s="83"/>
      <c r="G228" s="83"/>
      <c r="H228" s="83"/>
      <c r="L228" s="83"/>
      <c r="M228" s="83"/>
    </row>
    <row r="229" spans="1:15">
      <c r="A229" t="s">
        <v>2939</v>
      </c>
      <c r="B229" s="83"/>
      <c r="C229" s="83"/>
      <c r="E229">
        <v>11</v>
      </c>
      <c r="F229" s="83"/>
      <c r="G229" s="83"/>
      <c r="H229" s="15"/>
      <c r="I229" s="83"/>
      <c r="L229" s="83"/>
      <c r="M229" s="139"/>
    </row>
    <row r="230" spans="1:15">
      <c r="A230" t="s">
        <v>2940</v>
      </c>
      <c r="B230" s="83"/>
      <c r="C230" s="83"/>
    </row>
    <row r="231" spans="1:15">
      <c r="A231" t="s">
        <v>2938</v>
      </c>
    </row>
    <row r="233" spans="1:15">
      <c r="A233" t="s">
        <v>2949</v>
      </c>
    </row>
    <row r="235" spans="1:15">
      <c r="A235" s="155" t="s">
        <v>2951</v>
      </c>
    </row>
    <row r="236" spans="1:15" s="127" customFormat="1">
      <c r="A236" s="131" t="s">
        <v>2888</v>
      </c>
      <c r="B236" s="132"/>
      <c r="C236" s="135"/>
      <c r="D236" s="133"/>
      <c r="E236" s="132" t="s">
        <v>2817</v>
      </c>
      <c r="F236" s="132"/>
      <c r="H236" s="132"/>
      <c r="J236" s="132"/>
      <c r="N236" s="132"/>
      <c r="O236" s="132"/>
    </row>
    <row r="237" spans="1:15">
      <c r="E237" s="85" t="s">
        <v>2778</v>
      </c>
      <c r="F237" t="s">
        <v>2782</v>
      </c>
      <c r="G237" s="85" t="s">
        <v>2783</v>
      </c>
      <c r="H237" t="s">
        <v>2784</v>
      </c>
      <c r="I237" s="85" t="s">
        <v>2785</v>
      </c>
      <c r="J237" t="s">
        <v>2786</v>
      </c>
      <c r="K237" t="s">
        <v>2787</v>
      </c>
      <c r="L237" t="s">
        <v>2788</v>
      </c>
      <c r="M237" t="s">
        <v>2791</v>
      </c>
    </row>
    <row r="238" spans="1:15">
      <c r="E238">
        <v>1</v>
      </c>
      <c r="F238" s="83"/>
      <c r="G238" s="83"/>
      <c r="L238" s="83"/>
      <c r="M238" s="83"/>
    </row>
    <row r="239" spans="1:15">
      <c r="E239">
        <v>2</v>
      </c>
      <c r="F239" s="83"/>
      <c r="G239" s="83"/>
      <c r="H239" s="83"/>
      <c r="I239" s="83"/>
      <c r="L239" s="83"/>
      <c r="M239" s="83"/>
    </row>
    <row r="240" spans="1:15">
      <c r="E240">
        <v>3</v>
      </c>
      <c r="F240" s="83"/>
      <c r="G240" s="83"/>
      <c r="H240" s="83"/>
      <c r="I240" s="83"/>
      <c r="L240" s="83"/>
      <c r="M240" s="83"/>
    </row>
    <row r="241" spans="1:15">
      <c r="E241">
        <v>4</v>
      </c>
      <c r="F241" s="83"/>
      <c r="G241" s="83"/>
      <c r="H241" s="83"/>
      <c r="I241" s="83"/>
      <c r="L241" s="83"/>
      <c r="M241" s="115"/>
    </row>
    <row r="242" spans="1:15">
      <c r="E242">
        <v>5</v>
      </c>
      <c r="F242" s="83"/>
      <c r="H242" s="83"/>
      <c r="L242" s="83"/>
      <c r="M242" s="83"/>
    </row>
    <row r="243" spans="1:15">
      <c r="E243">
        <v>6</v>
      </c>
      <c r="F243" s="84"/>
      <c r="H243" s="84"/>
      <c r="L243" s="83"/>
      <c r="M243" s="83"/>
    </row>
    <row r="244" spans="1:15">
      <c r="E244">
        <v>7</v>
      </c>
      <c r="G244" s="83"/>
      <c r="H244" s="83"/>
      <c r="I244" s="83"/>
      <c r="L244" s="83"/>
      <c r="M244" s="83"/>
    </row>
    <row r="245" spans="1:15">
      <c r="E245">
        <v>8</v>
      </c>
      <c r="F245" s="83"/>
      <c r="G245" s="83"/>
      <c r="H245" s="83"/>
      <c r="I245" s="83"/>
      <c r="L245" s="83"/>
      <c r="M245" s="83"/>
    </row>
    <row r="246" spans="1:15">
      <c r="E246">
        <v>9</v>
      </c>
      <c r="G246" s="83"/>
      <c r="H246" s="83"/>
      <c r="I246" s="83"/>
      <c r="L246" s="83"/>
      <c r="M246" s="83"/>
    </row>
    <row r="247" spans="1:15">
      <c r="E247">
        <v>10</v>
      </c>
      <c r="F247" s="83"/>
      <c r="G247" s="83"/>
      <c r="H247" s="83"/>
      <c r="L247" s="83"/>
      <c r="M247" s="83"/>
    </row>
    <row r="248" spans="1:15">
      <c r="E248">
        <v>11</v>
      </c>
      <c r="F248" s="83"/>
      <c r="G248" s="83"/>
      <c r="H248" s="15"/>
      <c r="I248" s="83"/>
      <c r="L248" s="83"/>
      <c r="M248" s="139"/>
    </row>
    <row r="249" spans="1:15" s="127" customFormat="1">
      <c r="A249" s="131" t="s">
        <v>2889</v>
      </c>
      <c r="B249" s="132"/>
      <c r="C249" s="135"/>
      <c r="D249" s="133"/>
      <c r="E249" s="132" t="s">
        <v>2817</v>
      </c>
      <c r="F249" s="132"/>
      <c r="H249" s="132"/>
      <c r="J249" s="132"/>
      <c r="N249" s="132"/>
      <c r="O249" s="132"/>
    </row>
    <row r="250" spans="1:15">
      <c r="E250" s="85" t="s">
        <v>2778</v>
      </c>
      <c r="F250" t="s">
        <v>2782</v>
      </c>
      <c r="G250" s="85" t="s">
        <v>2783</v>
      </c>
      <c r="H250" t="s">
        <v>2784</v>
      </c>
      <c r="I250" s="85" t="s">
        <v>2785</v>
      </c>
      <c r="J250" t="s">
        <v>2786</v>
      </c>
      <c r="K250" t="s">
        <v>2787</v>
      </c>
      <c r="L250" t="s">
        <v>2788</v>
      </c>
      <c r="M250" t="s">
        <v>2791</v>
      </c>
    </row>
    <row r="251" spans="1:15">
      <c r="E251">
        <v>1</v>
      </c>
      <c r="F251" s="83"/>
      <c r="G251" s="83"/>
      <c r="L251" s="83"/>
      <c r="M251" s="83"/>
    </row>
    <row r="252" spans="1:15">
      <c r="E252">
        <v>2</v>
      </c>
      <c r="F252" s="83"/>
      <c r="G252" s="83"/>
      <c r="H252" s="83"/>
      <c r="I252" s="83"/>
      <c r="L252" s="83"/>
      <c r="M252" s="83"/>
    </row>
    <row r="253" spans="1:15">
      <c r="E253">
        <v>3</v>
      </c>
      <c r="F253" s="83"/>
      <c r="G253" s="83"/>
      <c r="H253" s="83"/>
      <c r="I253" s="83"/>
      <c r="L253" s="83"/>
      <c r="M253" s="83"/>
    </row>
    <row r="254" spans="1:15">
      <c r="E254">
        <v>4</v>
      </c>
      <c r="F254" s="83"/>
      <c r="G254" s="83"/>
      <c r="H254" s="83"/>
      <c r="I254" s="83"/>
      <c r="L254" s="83"/>
      <c r="M254" s="115"/>
    </row>
    <row r="255" spans="1:15">
      <c r="E255">
        <v>5</v>
      </c>
      <c r="F255" s="83"/>
      <c r="H255" s="83"/>
      <c r="L255" s="83"/>
      <c r="M255" s="83"/>
    </row>
    <row r="256" spans="1:15">
      <c r="E256">
        <v>6</v>
      </c>
      <c r="F256" s="84"/>
      <c r="H256" s="84"/>
      <c r="L256" s="83"/>
      <c r="M256" s="83"/>
    </row>
    <row r="257" spans="1:15">
      <c r="E257">
        <v>7</v>
      </c>
      <c r="G257" s="83"/>
      <c r="H257" s="83"/>
      <c r="I257" s="83"/>
      <c r="L257" s="83"/>
      <c r="M257" s="83"/>
    </row>
    <row r="258" spans="1:15">
      <c r="E258">
        <v>8</v>
      </c>
      <c r="F258" s="83"/>
      <c r="G258" s="83"/>
      <c r="H258" s="83"/>
      <c r="I258" s="83"/>
      <c r="L258" s="83"/>
      <c r="M258" s="83"/>
    </row>
    <row r="259" spans="1:15">
      <c r="E259">
        <v>9</v>
      </c>
      <c r="G259" s="83"/>
      <c r="H259" s="83"/>
      <c r="I259" s="83"/>
      <c r="L259" s="83"/>
      <c r="M259" s="83"/>
    </row>
    <row r="260" spans="1:15">
      <c r="E260">
        <v>10</v>
      </c>
      <c r="F260" s="83"/>
      <c r="G260" s="83"/>
      <c r="H260" s="83"/>
      <c r="L260" s="83"/>
      <c r="M260" s="83"/>
    </row>
    <row r="261" spans="1:15">
      <c r="E261">
        <v>11</v>
      </c>
      <c r="F261" s="83"/>
      <c r="G261" s="83"/>
      <c r="H261" s="15"/>
      <c r="I261" s="83"/>
      <c r="L261" s="83"/>
      <c r="M261" s="139"/>
    </row>
    <row r="262" spans="1:15" s="127" customFormat="1">
      <c r="A262" s="131" t="s">
        <v>2890</v>
      </c>
      <c r="B262" s="132"/>
      <c r="C262" s="135"/>
      <c r="D262" s="133"/>
      <c r="E262" s="132" t="s">
        <v>2817</v>
      </c>
      <c r="F262" s="132"/>
      <c r="H262" s="132"/>
      <c r="J262" s="132"/>
      <c r="N262" s="132"/>
      <c r="O262" s="132"/>
    </row>
    <row r="263" spans="1:15">
      <c r="E263" s="85" t="s">
        <v>2778</v>
      </c>
      <c r="F263" t="s">
        <v>2782</v>
      </c>
      <c r="G263" s="85" t="s">
        <v>2783</v>
      </c>
      <c r="H263" t="s">
        <v>2784</v>
      </c>
      <c r="I263" s="85" t="s">
        <v>2785</v>
      </c>
      <c r="J263" t="s">
        <v>2786</v>
      </c>
      <c r="K263" t="s">
        <v>2787</v>
      </c>
      <c r="L263" t="s">
        <v>2788</v>
      </c>
      <c r="M263" t="s">
        <v>2791</v>
      </c>
    </row>
    <row r="264" spans="1:15">
      <c r="E264">
        <v>1</v>
      </c>
      <c r="F264" s="83"/>
      <c r="G264" s="83"/>
      <c r="L264" s="83"/>
      <c r="M264" s="83"/>
    </row>
    <row r="265" spans="1:15">
      <c r="E265">
        <v>2</v>
      </c>
      <c r="F265" s="83"/>
      <c r="G265" s="83"/>
      <c r="H265" s="83"/>
      <c r="I265" s="83"/>
      <c r="L265" s="83"/>
      <c r="M265" s="83"/>
    </row>
    <row r="266" spans="1:15">
      <c r="E266">
        <v>3</v>
      </c>
      <c r="F266" s="83"/>
      <c r="G266" s="83"/>
      <c r="H266" s="83"/>
      <c r="I266" s="83"/>
      <c r="L266" s="83"/>
      <c r="M266" s="83"/>
    </row>
    <row r="267" spans="1:15">
      <c r="E267">
        <v>4</v>
      </c>
      <c r="F267" s="83"/>
      <c r="G267" s="83"/>
      <c r="H267" s="83"/>
      <c r="I267" s="83"/>
      <c r="L267" s="83"/>
      <c r="M267" s="115"/>
    </row>
    <row r="268" spans="1:15">
      <c r="E268">
        <v>5</v>
      </c>
      <c r="F268" s="83"/>
      <c r="H268" s="83"/>
      <c r="L268" s="83"/>
      <c r="M268" s="83"/>
    </row>
    <row r="269" spans="1:15">
      <c r="E269">
        <v>6</v>
      </c>
      <c r="F269" s="84"/>
      <c r="H269" s="84"/>
      <c r="L269" s="83"/>
      <c r="M269" s="83"/>
    </row>
    <row r="270" spans="1:15">
      <c r="E270">
        <v>7</v>
      </c>
      <c r="G270" s="83"/>
      <c r="H270" s="83"/>
      <c r="I270" s="83"/>
      <c r="L270" s="83"/>
      <c r="M270" s="83"/>
    </row>
    <row r="271" spans="1:15">
      <c r="E271">
        <v>8</v>
      </c>
      <c r="F271" s="83"/>
      <c r="G271" s="83"/>
      <c r="H271" s="83"/>
      <c r="I271" s="83"/>
      <c r="L271" s="83"/>
      <c r="M271" s="83"/>
    </row>
    <row r="272" spans="1:15">
      <c r="E272">
        <v>9</v>
      </c>
      <c r="G272" s="83"/>
      <c r="H272" s="83"/>
      <c r="I272" s="83"/>
      <c r="L272" s="83"/>
      <c r="M272" s="83"/>
    </row>
    <row r="273" spans="1:15">
      <c r="E273">
        <v>10</v>
      </c>
      <c r="F273" s="83"/>
      <c r="G273" s="83"/>
      <c r="H273" s="83"/>
      <c r="L273" s="83"/>
      <c r="M273" s="83"/>
    </row>
    <row r="274" spans="1:15">
      <c r="E274">
        <v>11</v>
      </c>
      <c r="F274" s="83"/>
      <c r="G274" s="83"/>
      <c r="H274" s="15"/>
      <c r="I274" s="83"/>
      <c r="L274" s="83"/>
      <c r="M274" s="139"/>
    </row>
    <row r="275" spans="1:15" s="127" customFormat="1">
      <c r="A275" s="131" t="s">
        <v>2891</v>
      </c>
      <c r="B275" s="132"/>
      <c r="C275" s="135"/>
      <c r="D275" s="133"/>
      <c r="E275" s="132" t="s">
        <v>2817</v>
      </c>
      <c r="F275" s="132"/>
      <c r="H275" s="132"/>
      <c r="J275" s="132"/>
      <c r="N275" s="132"/>
      <c r="O275" s="132"/>
    </row>
    <row r="276" spans="1:15">
      <c r="E276" s="85" t="s">
        <v>2778</v>
      </c>
      <c r="F276" t="s">
        <v>2782</v>
      </c>
      <c r="G276" s="85" t="s">
        <v>2783</v>
      </c>
      <c r="H276" t="s">
        <v>2784</v>
      </c>
      <c r="I276" s="85" t="s">
        <v>2785</v>
      </c>
      <c r="J276" t="s">
        <v>2786</v>
      </c>
      <c r="K276" t="s">
        <v>2787</v>
      </c>
      <c r="L276" t="s">
        <v>2788</v>
      </c>
      <c r="M276" t="s">
        <v>2791</v>
      </c>
    </row>
    <row r="277" spans="1:15">
      <c r="E277">
        <v>1</v>
      </c>
      <c r="F277" s="83"/>
      <c r="G277" s="83"/>
      <c r="L277" s="83"/>
      <c r="M277" s="83"/>
    </row>
    <row r="278" spans="1:15">
      <c r="E278">
        <v>2</v>
      </c>
      <c r="F278" s="83"/>
      <c r="G278" s="83"/>
      <c r="H278" s="83"/>
      <c r="I278" s="83"/>
      <c r="L278" s="83"/>
      <c r="M278" s="83"/>
    </row>
    <row r="279" spans="1:15">
      <c r="E279">
        <v>3</v>
      </c>
      <c r="F279" s="83"/>
      <c r="G279" s="83"/>
      <c r="H279" s="83"/>
      <c r="I279" s="83"/>
      <c r="L279" s="83"/>
      <c r="M279" s="83"/>
    </row>
    <row r="280" spans="1:15">
      <c r="E280">
        <v>4</v>
      </c>
      <c r="F280" s="83"/>
      <c r="G280" s="83"/>
      <c r="H280" s="83"/>
      <c r="I280" s="83"/>
      <c r="L280" s="83"/>
      <c r="M280" s="115"/>
    </row>
    <row r="281" spans="1:15">
      <c r="E281">
        <v>5</v>
      </c>
      <c r="F281" s="83"/>
      <c r="H281" s="83"/>
      <c r="L281" s="83"/>
      <c r="M281" s="83"/>
    </row>
    <row r="282" spans="1:15">
      <c r="E282">
        <v>6</v>
      </c>
      <c r="F282" s="84"/>
      <c r="H282" s="84"/>
      <c r="L282" s="83"/>
      <c r="M282" s="83"/>
    </row>
    <row r="283" spans="1:15">
      <c r="E283">
        <v>7</v>
      </c>
      <c r="G283" s="83"/>
      <c r="H283" s="83"/>
      <c r="I283" s="83"/>
      <c r="L283" s="83"/>
      <c r="M283" s="83"/>
    </row>
    <row r="284" spans="1:15">
      <c r="E284">
        <v>8</v>
      </c>
      <c r="F284" s="83"/>
      <c r="G284" s="83"/>
      <c r="H284" s="83"/>
      <c r="I284" s="83"/>
      <c r="L284" s="83"/>
      <c r="M284" s="83"/>
    </row>
    <row r="285" spans="1:15">
      <c r="E285">
        <v>9</v>
      </c>
      <c r="G285" s="83"/>
      <c r="H285" s="83"/>
      <c r="I285" s="83"/>
      <c r="L285" s="83"/>
      <c r="M285" s="83"/>
    </row>
    <row r="286" spans="1:15">
      <c r="E286">
        <v>10</v>
      </c>
      <c r="F286" s="83"/>
      <c r="G286" s="83"/>
      <c r="H286" s="83"/>
      <c r="L286" s="83"/>
      <c r="M286" s="83"/>
    </row>
    <row r="287" spans="1:15">
      <c r="E287">
        <v>11</v>
      </c>
      <c r="F287" s="83"/>
      <c r="G287" s="83"/>
      <c r="H287" s="15"/>
      <c r="I287" s="83"/>
      <c r="L287" s="83"/>
      <c r="M287" s="139"/>
    </row>
    <row r="288" spans="1:15" s="127" customFormat="1">
      <c r="A288" s="131" t="s">
        <v>2892</v>
      </c>
      <c r="B288" s="132"/>
      <c r="C288" s="135"/>
      <c r="D288" s="133"/>
      <c r="E288" s="132" t="s">
        <v>2817</v>
      </c>
      <c r="F288" s="132"/>
      <c r="H288" s="132"/>
      <c r="J288" s="132"/>
      <c r="N288" s="132"/>
      <c r="O288" s="132"/>
    </row>
    <row r="289" spans="5:13">
      <c r="E289" s="85" t="s">
        <v>2778</v>
      </c>
      <c r="F289" t="s">
        <v>2782</v>
      </c>
      <c r="G289" s="85" t="s">
        <v>2783</v>
      </c>
      <c r="H289" t="s">
        <v>2784</v>
      </c>
      <c r="I289" s="85" t="s">
        <v>2785</v>
      </c>
      <c r="J289" t="s">
        <v>2786</v>
      </c>
      <c r="K289" t="s">
        <v>2787</v>
      </c>
      <c r="L289" t="s">
        <v>2788</v>
      </c>
      <c r="M289" t="s">
        <v>2791</v>
      </c>
    </row>
    <row r="290" spans="5:13">
      <c r="E290">
        <v>1</v>
      </c>
      <c r="F290" s="83"/>
      <c r="G290" s="83"/>
      <c r="L290" s="83"/>
      <c r="M290" s="83"/>
    </row>
    <row r="291" spans="5:13">
      <c r="E291">
        <v>2</v>
      </c>
      <c r="F291" s="83"/>
      <c r="G291" s="83"/>
      <c r="H291" s="83"/>
      <c r="I291" s="83"/>
      <c r="L291" s="83"/>
      <c r="M291" s="83"/>
    </row>
    <row r="292" spans="5:13">
      <c r="E292">
        <v>3</v>
      </c>
      <c r="F292" s="83"/>
      <c r="G292" s="83"/>
      <c r="H292" s="83"/>
      <c r="I292" s="83"/>
      <c r="L292" s="83"/>
      <c r="M292" s="83"/>
    </row>
    <row r="293" spans="5:13">
      <c r="E293">
        <v>4</v>
      </c>
      <c r="F293" s="83"/>
      <c r="G293" s="83"/>
      <c r="H293" s="83"/>
      <c r="I293" s="83"/>
      <c r="L293" s="83"/>
      <c r="M293" s="115"/>
    </row>
    <row r="294" spans="5:13">
      <c r="E294">
        <v>5</v>
      </c>
      <c r="F294" s="83"/>
      <c r="H294" s="83"/>
      <c r="L294" s="83"/>
      <c r="M294" s="83"/>
    </row>
    <row r="295" spans="5:13">
      <c r="E295">
        <v>6</v>
      </c>
      <c r="F295" s="84"/>
      <c r="H295" s="84"/>
      <c r="L295" s="83"/>
      <c r="M295" s="83"/>
    </row>
    <row r="296" spans="5:13">
      <c r="E296">
        <v>7</v>
      </c>
      <c r="G296" s="83"/>
      <c r="H296" s="83"/>
      <c r="I296" s="83"/>
      <c r="L296" s="83"/>
      <c r="M296" s="83"/>
    </row>
    <row r="297" spans="5:13">
      <c r="E297">
        <v>8</v>
      </c>
      <c r="F297" s="83"/>
      <c r="G297" s="83"/>
      <c r="H297" s="83"/>
      <c r="I297" s="83"/>
      <c r="L297" s="83"/>
      <c r="M297" s="83"/>
    </row>
    <row r="298" spans="5:13">
      <c r="E298">
        <v>9</v>
      </c>
      <c r="G298" s="83"/>
      <c r="H298" s="83"/>
      <c r="I298" s="83"/>
      <c r="L298" s="83"/>
      <c r="M298" s="83"/>
    </row>
    <row r="299" spans="5:13">
      <c r="E299">
        <v>10</v>
      </c>
      <c r="F299" s="83"/>
      <c r="G299" s="83"/>
      <c r="H299" s="83"/>
      <c r="L299" s="83"/>
      <c r="M299" s="83"/>
    </row>
    <row r="300" spans="5:13">
      <c r="E300">
        <v>11</v>
      </c>
      <c r="F300" s="83"/>
      <c r="G300" s="83"/>
      <c r="H300" s="15"/>
      <c r="I300" s="83"/>
      <c r="L300" s="83"/>
      <c r="M300" s="139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51"/>
  <sheetViews>
    <sheetView zoomScale="79" zoomScaleNormal="79" zoomScalePageLayoutView="79" workbookViewId="0">
      <selection activeCell="F190" sqref="F190"/>
    </sheetView>
  </sheetViews>
  <sheetFormatPr baseColWidth="10" defaultColWidth="8.83203125" defaultRowHeight="14" x14ac:dyDescent="0"/>
  <cols>
    <col min="1" max="1025" width="8.83203125" customWidth="1"/>
  </cols>
  <sheetData>
    <row r="1" spans="1:39" s="73" customFormat="1">
      <c r="A1" s="72" t="s">
        <v>2794</v>
      </c>
      <c r="N1" s="74"/>
      <c r="O1" s="75"/>
      <c r="P1" s="76"/>
      <c r="Q1" s="74"/>
      <c r="R1" s="77"/>
    </row>
    <row r="2" spans="1:39" s="81" customFormat="1">
      <c r="A2" s="78" t="s">
        <v>2795</v>
      </c>
      <c r="B2" s="79"/>
      <c r="C2" s="80" t="s">
        <v>2796</v>
      </c>
      <c r="D2" s="79" t="s">
        <v>2797</v>
      </c>
      <c r="E2" s="81" t="s">
        <v>2798</v>
      </c>
      <c r="F2" s="79" t="s">
        <v>2799</v>
      </c>
      <c r="G2" s="79" t="s">
        <v>2800</v>
      </c>
      <c r="H2" s="79" t="s">
        <v>2801</v>
      </c>
      <c r="I2" s="79" t="s">
        <v>2802</v>
      </c>
      <c r="J2" s="81" t="s">
        <v>2803</v>
      </c>
      <c r="K2" s="80" t="s">
        <v>2804</v>
      </c>
      <c r="L2" s="79" t="s">
        <v>2805</v>
      </c>
      <c r="M2" s="81" t="s">
        <v>2912</v>
      </c>
      <c r="N2" s="79" t="s">
        <v>2913</v>
      </c>
      <c r="O2" s="79" t="s">
        <v>2914</v>
      </c>
      <c r="P2" s="79" t="s">
        <v>2915</v>
      </c>
      <c r="Q2" s="79" t="s">
        <v>2916</v>
      </c>
      <c r="R2" s="81" t="s">
        <v>2917</v>
      </c>
      <c r="S2" s="79"/>
      <c r="U2" s="79"/>
    </row>
    <row r="3" spans="1:39">
      <c r="A3" s="82" t="s">
        <v>2307</v>
      </c>
      <c r="B3" s="83">
        <f>SUM('chr9'!C3:R3)</f>
        <v>156031</v>
      </c>
      <c r="C3">
        <v>22749</v>
      </c>
      <c r="D3">
        <v>5946</v>
      </c>
      <c r="E3">
        <v>1123</v>
      </c>
      <c r="F3">
        <v>12695</v>
      </c>
      <c r="G3">
        <v>8311</v>
      </c>
      <c r="H3">
        <v>34511</v>
      </c>
      <c r="I3">
        <v>14249</v>
      </c>
      <c r="J3">
        <v>8416</v>
      </c>
      <c r="K3">
        <v>12530</v>
      </c>
      <c r="L3">
        <v>525</v>
      </c>
      <c r="M3">
        <v>11015</v>
      </c>
      <c r="N3">
        <v>11966</v>
      </c>
      <c r="O3">
        <v>5996</v>
      </c>
      <c r="P3">
        <v>2402</v>
      </c>
      <c r="Q3">
        <v>1715</v>
      </c>
      <c r="R3">
        <v>1882</v>
      </c>
      <c r="T3" s="83"/>
    </row>
    <row r="4" spans="1:39" ht="18" customHeight="1">
      <c r="A4" s="82" t="s">
        <v>2806</v>
      </c>
      <c r="B4" s="83"/>
      <c r="C4" s="83"/>
      <c r="E4" s="83"/>
      <c r="F4" s="83"/>
      <c r="G4" s="83"/>
      <c r="H4" s="84"/>
      <c r="I4" s="83"/>
      <c r="J4" s="83"/>
      <c r="K4" s="83"/>
      <c r="L4" s="83"/>
      <c r="M4" s="83"/>
      <c r="N4" s="83"/>
      <c r="O4" s="83"/>
      <c r="P4" s="84"/>
      <c r="Q4" s="83"/>
      <c r="R4" s="112"/>
      <c r="S4" s="83"/>
      <c r="T4" s="83"/>
      <c r="U4" s="83"/>
    </row>
    <row r="5" spans="1:39" ht="19" customHeight="1">
      <c r="A5" s="82" t="s">
        <v>2807</v>
      </c>
      <c r="B5" s="83"/>
      <c r="H5" s="17"/>
      <c r="M5" s="15"/>
      <c r="P5" s="17"/>
      <c r="R5" s="112"/>
    </row>
    <row r="6" spans="1:39" ht="16" customHeight="1">
      <c r="A6" s="82" t="s">
        <v>2808</v>
      </c>
      <c r="B6" s="83"/>
      <c r="C6" s="83"/>
      <c r="D6" s="83"/>
      <c r="E6" s="83"/>
      <c r="F6" s="83"/>
      <c r="G6" s="83"/>
      <c r="H6" s="84"/>
      <c r="I6" s="83"/>
      <c r="J6" s="83"/>
      <c r="K6" s="83"/>
      <c r="L6" s="83"/>
      <c r="M6" s="83"/>
      <c r="N6" s="83"/>
      <c r="O6" s="83"/>
      <c r="P6" s="84"/>
      <c r="R6" s="83"/>
      <c r="S6" s="83"/>
      <c r="T6" s="83"/>
      <c r="U6" s="83"/>
    </row>
    <row r="7" spans="1:39" ht="17" customHeight="1">
      <c r="A7" s="15" t="s">
        <v>2809</v>
      </c>
      <c r="B7" s="83"/>
      <c r="D7" s="83"/>
      <c r="E7" s="83"/>
      <c r="F7" s="83"/>
      <c r="G7" s="83"/>
      <c r="H7" s="17"/>
      <c r="I7" s="83"/>
      <c r="J7" s="83"/>
      <c r="K7" s="83"/>
      <c r="M7" s="83"/>
      <c r="N7" s="83"/>
      <c r="P7" s="86"/>
      <c r="Q7" s="83"/>
      <c r="R7" s="83"/>
      <c r="S7" s="83"/>
      <c r="U7" s="83"/>
    </row>
    <row r="8" spans="1:39" s="127" customFormat="1">
      <c r="A8" s="15" t="s">
        <v>2810</v>
      </c>
      <c r="B8" s="83"/>
      <c r="D8" s="83"/>
      <c r="E8" s="83"/>
      <c r="F8" s="83"/>
      <c r="G8" s="83"/>
      <c r="H8" s="17"/>
      <c r="I8" s="83"/>
      <c r="J8" s="83"/>
      <c r="K8" s="83"/>
      <c r="M8" s="83"/>
      <c r="N8" s="83"/>
      <c r="P8" s="86"/>
      <c r="Q8" s="83"/>
      <c r="R8" s="83"/>
      <c r="S8" s="83"/>
      <c r="U8" s="83"/>
    </row>
    <row r="9" spans="1:39" ht="17" customHeight="1">
      <c r="A9" s="131" t="s">
        <v>2811</v>
      </c>
      <c r="B9" s="132"/>
      <c r="C9" s="133" t="s">
        <v>2796</v>
      </c>
      <c r="D9" s="132" t="s">
        <v>2797</v>
      </c>
      <c r="E9" s="127" t="s">
        <v>2798</v>
      </c>
      <c r="F9" s="132" t="s">
        <v>2799</v>
      </c>
      <c r="G9" s="133" t="s">
        <v>2800</v>
      </c>
      <c r="H9" s="132" t="s">
        <v>2801</v>
      </c>
      <c r="I9" s="127" t="s">
        <v>2802</v>
      </c>
      <c r="J9" s="133" t="s">
        <v>2803</v>
      </c>
      <c r="K9" s="132" t="s">
        <v>2804</v>
      </c>
      <c r="L9" s="127" t="s">
        <v>2805</v>
      </c>
      <c r="M9" s="132" t="s">
        <v>2912</v>
      </c>
      <c r="N9" s="133" t="s">
        <v>2913</v>
      </c>
      <c r="O9" s="132" t="s">
        <v>2914</v>
      </c>
      <c r="P9" s="127" t="s">
        <v>2915</v>
      </c>
      <c r="Q9" s="133" t="s">
        <v>2916</v>
      </c>
      <c r="R9" s="132" t="s">
        <v>2917</v>
      </c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</row>
    <row r="10" spans="1:39" ht="17" customHeight="1">
      <c r="A10" s="82" t="s">
        <v>2807</v>
      </c>
      <c r="B10" s="83"/>
      <c r="C10" s="83"/>
      <c r="H10" s="83"/>
      <c r="M10" s="15"/>
      <c r="P10" s="130"/>
      <c r="R10" s="98"/>
    </row>
    <row r="11" spans="1:39" ht="17" customHeight="1">
      <c r="A11" s="82" t="s">
        <v>2808</v>
      </c>
      <c r="B11" s="83"/>
      <c r="C11" s="83"/>
      <c r="D11" s="83"/>
      <c r="E11" s="83"/>
      <c r="F11" s="83"/>
      <c r="H11" s="83"/>
      <c r="M11" s="15"/>
      <c r="P11" s="130"/>
      <c r="R11" s="98"/>
    </row>
    <row r="12" spans="1:39" ht="17" customHeight="1">
      <c r="A12" s="15" t="s">
        <v>2809</v>
      </c>
      <c r="B12" s="83"/>
      <c r="C12" s="83"/>
      <c r="D12" s="83"/>
      <c r="E12" s="83"/>
      <c r="H12" s="83"/>
      <c r="M12" s="15"/>
      <c r="P12" s="130"/>
      <c r="R12" s="98"/>
    </row>
    <row r="13" spans="1:39" s="127" customFormat="1">
      <c r="A13" s="15" t="s">
        <v>2810</v>
      </c>
      <c r="B13" s="83"/>
      <c r="C13" s="83"/>
      <c r="D13" s="83"/>
      <c r="E13" s="83"/>
      <c r="F13" s="83"/>
      <c r="H13" s="83"/>
      <c r="M13" s="15"/>
      <c r="P13" s="130"/>
      <c r="R13" s="98"/>
    </row>
    <row r="14" spans="1:39" ht="17" customHeight="1">
      <c r="A14" s="131" t="s">
        <v>2812</v>
      </c>
      <c r="B14" s="132"/>
      <c r="C14" s="133" t="s">
        <v>2796</v>
      </c>
      <c r="D14" s="132" t="s">
        <v>2797</v>
      </c>
      <c r="E14" s="127" t="s">
        <v>2798</v>
      </c>
      <c r="F14" s="132" t="s">
        <v>2799</v>
      </c>
      <c r="G14" s="133" t="s">
        <v>2800</v>
      </c>
      <c r="H14" s="132" t="s">
        <v>2801</v>
      </c>
      <c r="I14" s="127" t="s">
        <v>2802</v>
      </c>
      <c r="J14" s="132" t="s">
        <v>2803</v>
      </c>
      <c r="K14" s="133" t="s">
        <v>2804</v>
      </c>
      <c r="L14" s="132" t="s">
        <v>2805</v>
      </c>
      <c r="M14" s="127" t="s">
        <v>2912</v>
      </c>
      <c r="N14" s="132" t="s">
        <v>2913</v>
      </c>
      <c r="O14" s="133" t="s">
        <v>2914</v>
      </c>
      <c r="P14" s="132" t="s">
        <v>2915</v>
      </c>
      <c r="Q14" s="127" t="s">
        <v>2916</v>
      </c>
      <c r="R14" s="132" t="s">
        <v>2917</v>
      </c>
      <c r="S14" s="133"/>
      <c r="T14" s="127"/>
      <c r="U14" s="127"/>
      <c r="V14" s="127"/>
      <c r="W14" s="127"/>
      <c r="X14" s="127"/>
      <c r="Y14" s="127"/>
      <c r="Z14" s="127"/>
      <c r="AA14" s="127"/>
      <c r="AB14" s="127"/>
      <c r="AC14" s="127"/>
      <c r="AD14" s="127"/>
      <c r="AE14" s="127"/>
      <c r="AF14" s="127"/>
      <c r="AG14" s="127"/>
      <c r="AH14" s="127"/>
      <c r="AI14" s="127"/>
      <c r="AJ14" s="127"/>
      <c r="AK14" s="127"/>
      <c r="AL14" s="127"/>
      <c r="AM14" s="127"/>
    </row>
    <row r="15" spans="1:39" ht="17" customHeight="1">
      <c r="A15" s="82" t="s">
        <v>2806</v>
      </c>
      <c r="B15" s="83"/>
      <c r="C15" s="83"/>
      <c r="E15" s="83"/>
      <c r="F15" s="83"/>
      <c r="H15" s="83"/>
      <c r="M15" s="15"/>
      <c r="P15" s="130"/>
      <c r="R15" s="98"/>
    </row>
    <row r="16" spans="1:39" ht="17" customHeight="1">
      <c r="A16" s="82" t="s">
        <v>2807</v>
      </c>
      <c r="C16" s="83"/>
      <c r="M16" s="15"/>
      <c r="P16" s="130"/>
      <c r="R16" s="98"/>
    </row>
    <row r="17" spans="1:39" ht="17" customHeight="1">
      <c r="A17" s="82" t="s">
        <v>2808</v>
      </c>
      <c r="B17" s="83"/>
      <c r="C17" s="83"/>
      <c r="D17" s="83"/>
      <c r="E17" s="83"/>
      <c r="F17" s="83"/>
      <c r="H17" s="83"/>
      <c r="M17" s="15"/>
      <c r="P17" s="130"/>
      <c r="R17" s="98"/>
    </row>
    <row r="18" spans="1:39" s="127" customFormat="1">
      <c r="A18" s="15" t="s">
        <v>2809</v>
      </c>
      <c r="B18" s="83"/>
      <c r="C18" s="83"/>
      <c r="D18" s="83"/>
      <c r="E18" s="83"/>
      <c r="F18" s="83"/>
      <c r="H18" s="83"/>
      <c r="M18" s="15"/>
      <c r="P18" s="130"/>
      <c r="R18" s="98"/>
    </row>
    <row r="19" spans="1:39" ht="17" customHeight="1">
      <c r="A19" s="15" t="s">
        <v>2810</v>
      </c>
      <c r="C19" s="83"/>
      <c r="D19" s="83"/>
      <c r="E19" s="83"/>
      <c r="F19" s="83"/>
      <c r="M19" s="15"/>
      <c r="P19" s="130"/>
      <c r="R19" s="98"/>
    </row>
    <row r="20" spans="1:39" ht="17" customHeight="1">
      <c r="A20" s="131" t="s">
        <v>2813</v>
      </c>
      <c r="B20" s="132"/>
      <c r="C20" s="133" t="s">
        <v>2796</v>
      </c>
      <c r="D20" s="132" t="s">
        <v>2797</v>
      </c>
      <c r="E20" s="127" t="s">
        <v>2798</v>
      </c>
      <c r="F20" s="132" t="s">
        <v>2799</v>
      </c>
      <c r="G20" s="133" t="s">
        <v>2800</v>
      </c>
      <c r="H20" s="132" t="s">
        <v>2801</v>
      </c>
      <c r="I20" s="127" t="s">
        <v>2802</v>
      </c>
      <c r="J20" s="132" t="s">
        <v>2803</v>
      </c>
      <c r="K20" s="133" t="s">
        <v>2804</v>
      </c>
      <c r="L20" s="132" t="s">
        <v>2805</v>
      </c>
      <c r="M20" s="127" t="s">
        <v>2912</v>
      </c>
      <c r="N20" s="132" t="s">
        <v>2913</v>
      </c>
      <c r="O20" s="133" t="s">
        <v>2914</v>
      </c>
      <c r="P20" s="132" t="s">
        <v>2915</v>
      </c>
      <c r="Q20" s="127" t="s">
        <v>2916</v>
      </c>
      <c r="R20" s="132" t="s">
        <v>2917</v>
      </c>
      <c r="S20" s="133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</row>
    <row r="21" spans="1:39" ht="17" customHeight="1">
      <c r="A21" s="82" t="s">
        <v>2806</v>
      </c>
      <c r="C21" s="83"/>
      <c r="D21" s="83"/>
      <c r="E21" s="83"/>
      <c r="F21" s="83"/>
      <c r="M21" s="15"/>
      <c r="P21" s="130"/>
      <c r="R21" s="98"/>
    </row>
    <row r="22" spans="1:39" ht="17" customHeight="1">
      <c r="A22" s="82" t="s">
        <v>2807</v>
      </c>
      <c r="C22" s="83"/>
      <c r="M22" s="15"/>
      <c r="P22" s="130"/>
      <c r="R22" s="98"/>
    </row>
    <row r="23" spans="1:39" s="127" customFormat="1">
      <c r="A23" s="82" t="s">
        <v>2808</v>
      </c>
      <c r="B23" s="83"/>
      <c r="C23" s="83"/>
      <c r="D23" s="83"/>
      <c r="E23" s="83"/>
      <c r="F23" s="83"/>
      <c r="H23" s="83"/>
      <c r="M23" s="15"/>
      <c r="P23" s="130"/>
      <c r="R23" s="98"/>
    </row>
    <row r="24" spans="1:39" ht="17" customHeight="1">
      <c r="A24" s="15" t="s">
        <v>2809</v>
      </c>
      <c r="B24" s="83"/>
      <c r="C24" s="83"/>
      <c r="D24" s="83"/>
      <c r="H24" s="83"/>
      <c r="M24" s="15"/>
      <c r="P24" s="130"/>
      <c r="R24" s="98"/>
    </row>
    <row r="25" spans="1:39" ht="17" customHeight="1">
      <c r="A25" s="15" t="s">
        <v>2810</v>
      </c>
      <c r="C25" s="83"/>
      <c r="D25" s="83"/>
      <c r="E25" s="83"/>
      <c r="M25" s="15"/>
      <c r="P25" s="130"/>
      <c r="R25" s="98"/>
    </row>
    <row r="26" spans="1:39" ht="17" customHeight="1">
      <c r="A26" s="131" t="s">
        <v>2814</v>
      </c>
      <c r="B26" s="132"/>
      <c r="C26" s="133" t="s">
        <v>2796</v>
      </c>
      <c r="D26" s="132" t="s">
        <v>2797</v>
      </c>
      <c r="E26" s="127" t="s">
        <v>2798</v>
      </c>
      <c r="F26" s="132" t="s">
        <v>2799</v>
      </c>
      <c r="G26" s="132" t="s">
        <v>2800</v>
      </c>
      <c r="H26" s="127" t="s">
        <v>2801</v>
      </c>
      <c r="I26" s="132" t="s">
        <v>2802</v>
      </c>
      <c r="J26" s="132" t="s">
        <v>2803</v>
      </c>
      <c r="K26" s="127" t="s">
        <v>2804</v>
      </c>
      <c r="L26" s="132" t="s">
        <v>2805</v>
      </c>
      <c r="M26" s="132" t="s">
        <v>2912</v>
      </c>
      <c r="N26" s="127" t="s">
        <v>2913</v>
      </c>
      <c r="O26" s="132" t="s">
        <v>2914</v>
      </c>
      <c r="P26" s="132" t="s">
        <v>2915</v>
      </c>
      <c r="Q26" s="127" t="s">
        <v>2916</v>
      </c>
      <c r="R26" s="132" t="s">
        <v>2917</v>
      </c>
      <c r="S26" s="132"/>
      <c r="T26" s="127"/>
      <c r="U26" s="127"/>
      <c r="V26" s="127"/>
      <c r="W26" s="127"/>
      <c r="X26" s="127"/>
      <c r="Y26" s="127"/>
      <c r="Z26" s="127"/>
      <c r="AA26" s="127"/>
      <c r="AB26" s="127"/>
      <c r="AC26" s="127"/>
      <c r="AD26" s="127"/>
      <c r="AE26" s="127"/>
      <c r="AF26" s="127"/>
      <c r="AG26" s="127"/>
      <c r="AH26" s="127"/>
      <c r="AI26" s="127"/>
      <c r="AJ26" s="127"/>
      <c r="AK26" s="127"/>
      <c r="AL26" s="127"/>
      <c r="AM26" s="127"/>
    </row>
    <row r="27" spans="1:39" ht="17" customHeight="1">
      <c r="A27" s="82" t="s">
        <v>2806</v>
      </c>
      <c r="B27" s="83"/>
      <c r="C27" s="83"/>
      <c r="D27" s="83"/>
      <c r="H27" s="83"/>
      <c r="M27" s="15"/>
      <c r="P27" s="130"/>
      <c r="R27" s="98"/>
    </row>
    <row r="28" spans="1:39" s="127" customFormat="1">
      <c r="A28" s="82" t="s">
        <v>2807</v>
      </c>
      <c r="B28" s="83"/>
      <c r="C28" s="83"/>
      <c r="H28" s="83"/>
      <c r="M28" s="15"/>
      <c r="P28" s="130"/>
      <c r="R28" s="98"/>
    </row>
    <row r="29" spans="1:39" ht="17" customHeight="1">
      <c r="A29" s="82" t="s">
        <v>2808</v>
      </c>
      <c r="B29" s="83"/>
      <c r="C29" s="83"/>
      <c r="D29" s="83"/>
      <c r="F29" s="83"/>
      <c r="H29" s="83"/>
      <c r="M29" s="15"/>
      <c r="P29" s="130"/>
      <c r="R29" s="98"/>
    </row>
    <row r="30" spans="1:39" ht="17" customHeight="1">
      <c r="A30" s="15" t="s">
        <v>2809</v>
      </c>
      <c r="C30" s="83"/>
      <c r="D30" s="83"/>
      <c r="E30" s="83"/>
      <c r="F30" s="83"/>
      <c r="M30" s="15"/>
      <c r="P30" s="130"/>
      <c r="R30" s="98"/>
    </row>
    <row r="31" spans="1:39" ht="17" customHeight="1">
      <c r="A31" s="15" t="s">
        <v>2810</v>
      </c>
      <c r="C31" s="83"/>
      <c r="D31" s="83"/>
      <c r="F31" s="83"/>
      <c r="M31" s="15"/>
      <c r="P31" s="130"/>
      <c r="R31" s="98"/>
    </row>
    <row r="32" spans="1:39" ht="17" customHeight="1">
      <c r="A32" s="131" t="s">
        <v>2815</v>
      </c>
      <c r="B32" s="132"/>
      <c r="C32" s="133" t="s">
        <v>2796</v>
      </c>
      <c r="D32" s="132" t="s">
        <v>2797</v>
      </c>
      <c r="E32" s="127" t="s">
        <v>2798</v>
      </c>
      <c r="F32" s="132" t="s">
        <v>2799</v>
      </c>
      <c r="G32" s="132" t="s">
        <v>2800</v>
      </c>
      <c r="H32" s="127" t="s">
        <v>2801</v>
      </c>
      <c r="I32" s="132" t="s">
        <v>2802</v>
      </c>
      <c r="J32" s="132" t="s">
        <v>2803</v>
      </c>
      <c r="K32" s="127" t="s">
        <v>2804</v>
      </c>
      <c r="L32" s="132" t="s">
        <v>2805</v>
      </c>
      <c r="M32" s="132" t="s">
        <v>2912</v>
      </c>
      <c r="N32" s="127" t="s">
        <v>2913</v>
      </c>
      <c r="O32" s="132" t="s">
        <v>2914</v>
      </c>
      <c r="P32" s="132" t="s">
        <v>2915</v>
      </c>
      <c r="Q32" s="127" t="s">
        <v>2916</v>
      </c>
      <c r="R32" s="132" t="s">
        <v>2917</v>
      </c>
      <c r="S32" s="132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127"/>
      <c r="AI32" s="127"/>
      <c r="AJ32" s="127"/>
      <c r="AK32" s="127"/>
      <c r="AL32" s="127"/>
      <c r="AM32" s="127"/>
    </row>
    <row r="33" spans="1:39" s="81" customFormat="1" ht="14.25" customHeight="1">
      <c r="A33" s="82" t="s">
        <v>2806</v>
      </c>
      <c r="C33" s="83"/>
      <c r="D33" s="83"/>
      <c r="E33" s="83"/>
      <c r="F33" s="83"/>
      <c r="M33" s="15"/>
      <c r="P33" s="130"/>
      <c r="R33" s="98"/>
    </row>
    <row r="34" spans="1:39" ht="16" customHeight="1">
      <c r="A34" s="82" t="s">
        <v>2807</v>
      </c>
      <c r="C34" s="83"/>
      <c r="M34" s="15"/>
      <c r="P34" s="130"/>
      <c r="R34" s="98"/>
    </row>
    <row r="35" spans="1:39" ht="16" customHeight="1">
      <c r="A35" s="82" t="s">
        <v>2808</v>
      </c>
      <c r="B35" s="83"/>
      <c r="C35" s="83"/>
      <c r="D35" s="83"/>
      <c r="E35" s="83"/>
      <c r="F35" s="83"/>
      <c r="H35" s="83"/>
      <c r="M35" s="15"/>
      <c r="P35" s="130"/>
      <c r="R35" s="98"/>
    </row>
    <row r="36" spans="1:39" ht="19" customHeight="1">
      <c r="A36" s="15" t="s">
        <v>2809</v>
      </c>
      <c r="B36" s="83"/>
      <c r="C36" s="83"/>
      <c r="D36" s="83"/>
      <c r="E36" s="83"/>
      <c r="F36" s="83"/>
      <c r="H36" s="83"/>
      <c r="M36" s="15"/>
      <c r="P36" s="130"/>
      <c r="R36" s="98"/>
    </row>
    <row r="37" spans="1:39">
      <c r="A37" s="15" t="s">
        <v>2810</v>
      </c>
      <c r="C37" s="83"/>
      <c r="D37" s="83"/>
      <c r="E37" s="83"/>
      <c r="F37" s="83"/>
      <c r="M37" s="15"/>
      <c r="P37" s="130"/>
      <c r="R37" s="98"/>
    </row>
    <row r="38" spans="1:39">
      <c r="A38" s="81" t="s">
        <v>2878</v>
      </c>
      <c r="B38" s="81"/>
      <c r="C38" s="81"/>
      <c r="D38" s="80" t="s">
        <v>2836</v>
      </c>
      <c r="E38" s="80"/>
      <c r="F38" s="79"/>
      <c r="G38" s="81"/>
      <c r="H38" s="79"/>
      <c r="I38" s="91"/>
      <c r="J38" s="81"/>
      <c r="K38" s="81"/>
      <c r="L38" s="81"/>
      <c r="M38" s="81"/>
      <c r="N38" s="78"/>
      <c r="O38" s="79"/>
      <c r="P38" s="79"/>
      <c r="Q38" s="118"/>
      <c r="R38" s="81"/>
      <c r="S38" s="92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</row>
    <row r="39" spans="1:39" ht="28">
      <c r="A39" s="15" t="s">
        <v>2818</v>
      </c>
      <c r="B39" s="83"/>
      <c r="D39" s="93" t="s">
        <v>2819</v>
      </c>
      <c r="E39" s="93"/>
      <c r="F39" t="s">
        <v>2307</v>
      </c>
      <c r="G39" s="15" t="s">
        <v>2818</v>
      </c>
      <c r="H39" s="15" t="s">
        <v>2829</v>
      </c>
      <c r="I39" s="83" t="s">
        <v>2822</v>
      </c>
      <c r="J39" s="15" t="s">
        <v>2830</v>
      </c>
      <c r="K39" s="15" t="s">
        <v>2831</v>
      </c>
      <c r="L39" s="83" t="s">
        <v>2832</v>
      </c>
      <c r="M39" s="83" t="s">
        <v>2833</v>
      </c>
      <c r="N39" t="s">
        <v>2879</v>
      </c>
      <c r="O39" s="46" t="s">
        <v>2834</v>
      </c>
      <c r="P39" s="46" t="s">
        <v>2828</v>
      </c>
      <c r="Q39" s="83"/>
      <c r="R39" s="83"/>
      <c r="S39" s="83"/>
    </row>
    <row r="40" spans="1:39">
      <c r="A40" s="15" t="s">
        <v>2829</v>
      </c>
      <c r="B40" s="83"/>
      <c r="D40">
        <v>26620003</v>
      </c>
      <c r="E40">
        <v>26644650</v>
      </c>
      <c r="F40">
        <v>22749</v>
      </c>
      <c r="M40" s="85"/>
      <c r="O40" s="85"/>
      <c r="Q40" s="112"/>
    </row>
    <row r="41" spans="1:39">
      <c r="A41" s="83" t="s">
        <v>2822</v>
      </c>
      <c r="B41" s="83"/>
      <c r="D41">
        <v>33572015</v>
      </c>
      <c r="E41">
        <v>33582959</v>
      </c>
      <c r="F41">
        <v>5946</v>
      </c>
      <c r="G41" s="15"/>
      <c r="H41" s="15"/>
      <c r="I41" s="86"/>
      <c r="J41" s="95"/>
      <c r="K41" s="85"/>
      <c r="L41" s="120"/>
      <c r="M41" s="85"/>
      <c r="O41" s="85"/>
      <c r="Q41" s="112"/>
    </row>
    <row r="42" spans="1:39">
      <c r="A42" s="15" t="s">
        <v>2830</v>
      </c>
      <c r="B42" s="83"/>
      <c r="D42">
        <v>37435083</v>
      </c>
      <c r="E42">
        <v>37445725</v>
      </c>
      <c r="F42">
        <v>1123</v>
      </c>
      <c r="G42" s="15"/>
      <c r="H42" s="15"/>
      <c r="I42" s="86"/>
      <c r="J42" s="95"/>
      <c r="K42" s="85"/>
      <c r="L42" s="120"/>
      <c r="M42" s="85"/>
      <c r="O42" s="85"/>
      <c r="Q42" s="112"/>
    </row>
    <row r="43" spans="1:39">
      <c r="A43" s="15" t="s">
        <v>2831</v>
      </c>
      <c r="B43" s="83"/>
      <c r="D43">
        <v>44017295</v>
      </c>
      <c r="E43">
        <v>44031054</v>
      </c>
      <c r="F43">
        <v>12695</v>
      </c>
      <c r="G43" s="15"/>
      <c r="H43" s="15"/>
      <c r="I43" s="86"/>
      <c r="J43" s="95"/>
      <c r="K43" s="85"/>
      <c r="L43" s="120"/>
      <c r="M43" s="85"/>
      <c r="O43" s="85"/>
      <c r="Q43" s="112"/>
    </row>
    <row r="44" spans="1:39" ht="28">
      <c r="A44" s="83" t="s">
        <v>2832</v>
      </c>
      <c r="B44" s="83"/>
      <c r="D44">
        <v>67290040</v>
      </c>
      <c r="E44">
        <v>67306943</v>
      </c>
      <c r="F44">
        <v>8311</v>
      </c>
      <c r="G44" s="15"/>
      <c r="H44" s="15"/>
      <c r="I44" s="86"/>
      <c r="J44" s="95"/>
      <c r="K44" s="85"/>
      <c r="L44" s="120"/>
      <c r="M44" s="85"/>
      <c r="O44" s="85"/>
    </row>
    <row r="45" spans="1:39" ht="28">
      <c r="A45" s="83" t="s">
        <v>2833</v>
      </c>
      <c r="B45" s="83"/>
      <c r="D45">
        <v>69446439</v>
      </c>
      <c r="E45">
        <v>69483196</v>
      </c>
      <c r="F45">
        <v>34511</v>
      </c>
      <c r="G45" s="15"/>
      <c r="H45" s="15"/>
      <c r="I45" s="86"/>
      <c r="J45" s="95"/>
      <c r="K45" s="85"/>
      <c r="L45" s="120"/>
      <c r="M45" s="85"/>
      <c r="O45" s="85"/>
    </row>
    <row r="46" spans="1:39">
      <c r="A46" t="s">
        <v>2879</v>
      </c>
      <c r="B46" s="83"/>
      <c r="D46">
        <v>82495927</v>
      </c>
      <c r="E46">
        <v>82518848</v>
      </c>
      <c r="F46">
        <v>14249</v>
      </c>
      <c r="G46" s="15"/>
      <c r="H46" s="15"/>
      <c r="I46" s="86"/>
      <c r="J46" s="95"/>
      <c r="K46" s="85"/>
      <c r="L46" s="120"/>
      <c r="M46" s="85"/>
      <c r="O46" s="85"/>
    </row>
    <row r="47" spans="1:39">
      <c r="A47" s="46" t="s">
        <v>2834</v>
      </c>
      <c r="B47" s="83"/>
      <c r="D47">
        <v>82522045</v>
      </c>
      <c r="E47">
        <v>82532928</v>
      </c>
      <c r="F47">
        <v>8416</v>
      </c>
      <c r="G47" s="15"/>
      <c r="H47" s="15"/>
      <c r="I47" s="86"/>
      <c r="J47" s="95"/>
      <c r="K47" s="85"/>
      <c r="L47" s="120"/>
      <c r="M47" s="85"/>
      <c r="O47" s="85"/>
    </row>
    <row r="48" spans="1:39">
      <c r="A48" s="46" t="s">
        <v>2828</v>
      </c>
      <c r="B48" s="83"/>
      <c r="D48">
        <v>84523917</v>
      </c>
      <c r="E48">
        <v>84548943</v>
      </c>
      <c r="F48">
        <v>12530</v>
      </c>
      <c r="G48" s="15"/>
      <c r="H48" s="15"/>
      <c r="I48" s="86"/>
      <c r="J48" s="95"/>
      <c r="K48" s="85"/>
      <c r="L48" s="85"/>
      <c r="M48" s="85"/>
      <c r="O48" s="85"/>
    </row>
    <row r="49" spans="1:39">
      <c r="A49" s="83"/>
      <c r="B49" s="83"/>
      <c r="D49">
        <v>84587919</v>
      </c>
      <c r="E49">
        <v>84596471</v>
      </c>
      <c r="F49">
        <v>525</v>
      </c>
      <c r="G49" s="85"/>
      <c r="J49" s="85"/>
      <c r="M49" s="85"/>
      <c r="O49" s="85"/>
    </row>
    <row r="50" spans="1:39">
      <c r="A50" s="83"/>
      <c r="B50" s="83"/>
      <c r="D50">
        <v>90528916</v>
      </c>
      <c r="E50">
        <v>90548943</v>
      </c>
      <c r="F50">
        <v>11015</v>
      </c>
      <c r="G50" s="85"/>
      <c r="J50" s="85"/>
      <c r="M50" s="85"/>
      <c r="O50" s="85"/>
    </row>
    <row r="51" spans="1:39">
      <c r="A51" s="83"/>
      <c r="B51" s="83"/>
      <c r="D51">
        <v>90732964</v>
      </c>
      <c r="E51">
        <v>90753918</v>
      </c>
      <c r="F51">
        <v>11966</v>
      </c>
      <c r="G51" s="85"/>
      <c r="J51" s="85"/>
      <c r="M51" s="85"/>
      <c r="O51" s="85"/>
    </row>
    <row r="52" spans="1:39">
      <c r="A52" s="15"/>
      <c r="D52">
        <v>93340401</v>
      </c>
      <c r="E52">
        <v>93351022</v>
      </c>
      <c r="F52">
        <v>5996</v>
      </c>
      <c r="G52" s="85"/>
      <c r="J52" s="85"/>
      <c r="M52" s="85"/>
      <c r="O52" s="85"/>
    </row>
    <row r="53" spans="1:39">
      <c r="D53">
        <v>125869371</v>
      </c>
      <c r="E53">
        <v>125883279</v>
      </c>
      <c r="F53">
        <v>2402</v>
      </c>
    </row>
    <row r="54" spans="1:39">
      <c r="D54">
        <v>135562094</v>
      </c>
      <c r="E54">
        <v>135572057</v>
      </c>
      <c r="F54">
        <v>1715</v>
      </c>
    </row>
    <row r="55" spans="1:39">
      <c r="D55">
        <v>136888679</v>
      </c>
      <c r="E55">
        <v>136901094</v>
      </c>
      <c r="F55">
        <v>1882</v>
      </c>
    </row>
    <row r="56" spans="1:39">
      <c r="A56" s="127" t="s">
        <v>2894</v>
      </c>
      <c r="B56" s="127"/>
      <c r="C56" s="127"/>
      <c r="D56" s="133" t="s">
        <v>2836</v>
      </c>
      <c r="E56" s="133"/>
      <c r="F56" s="132"/>
      <c r="G56" s="127"/>
      <c r="H56" s="132"/>
      <c r="I56" s="134"/>
      <c r="J56" s="127"/>
      <c r="K56" s="127"/>
      <c r="L56" s="127"/>
      <c r="M56" s="127"/>
      <c r="N56" s="131"/>
      <c r="O56" s="132"/>
      <c r="P56" s="132"/>
      <c r="Q56" s="136"/>
      <c r="R56" s="127"/>
      <c r="S56" s="135"/>
      <c r="T56" s="127"/>
      <c r="U56" s="127"/>
      <c r="V56" s="127"/>
      <c r="W56" s="127"/>
      <c r="X56" s="127"/>
      <c r="Y56" s="127"/>
      <c r="Z56" s="127"/>
      <c r="AA56" s="127"/>
      <c r="AB56" s="127"/>
      <c r="AC56" s="127"/>
      <c r="AD56" s="127"/>
      <c r="AE56" s="127"/>
      <c r="AF56" s="127"/>
      <c r="AG56" s="127"/>
      <c r="AH56" s="127"/>
      <c r="AI56" s="127"/>
      <c r="AJ56" s="127"/>
      <c r="AK56" s="127"/>
      <c r="AL56" s="127"/>
      <c r="AM56" s="127"/>
    </row>
    <row r="57" spans="1:39" ht="28">
      <c r="A57" s="15" t="s">
        <v>2818</v>
      </c>
      <c r="B57" s="83"/>
      <c r="D57" s="93" t="s">
        <v>2819</v>
      </c>
      <c r="E57" s="93"/>
      <c r="F57" t="s">
        <v>2307</v>
      </c>
      <c r="G57" s="15" t="s">
        <v>2818</v>
      </c>
      <c r="H57" s="15" t="s">
        <v>2829</v>
      </c>
      <c r="I57" s="83" t="s">
        <v>2822</v>
      </c>
      <c r="J57" s="15" t="s">
        <v>2830</v>
      </c>
      <c r="K57" s="15" t="s">
        <v>2831</v>
      </c>
      <c r="L57" s="83" t="s">
        <v>2832</v>
      </c>
      <c r="M57" s="83" t="s">
        <v>2833</v>
      </c>
      <c r="N57" t="s">
        <v>2879</v>
      </c>
      <c r="O57" s="46" t="s">
        <v>2834</v>
      </c>
      <c r="P57" s="46" t="s">
        <v>2828</v>
      </c>
      <c r="Q57" s="83"/>
      <c r="R57" s="83"/>
      <c r="S57" s="83"/>
    </row>
    <row r="58" spans="1:39">
      <c r="A58" s="15" t="s">
        <v>2829</v>
      </c>
      <c r="B58" s="83"/>
      <c r="D58">
        <v>26620003</v>
      </c>
      <c r="E58">
        <v>26644650</v>
      </c>
      <c r="F58">
        <v>22749</v>
      </c>
      <c r="M58" s="85"/>
      <c r="O58" s="85"/>
      <c r="Q58" s="112"/>
    </row>
    <row r="59" spans="1:39">
      <c r="A59" s="83" t="s">
        <v>2822</v>
      </c>
      <c r="B59" s="83"/>
      <c r="D59">
        <v>33572015</v>
      </c>
      <c r="E59">
        <v>33582959</v>
      </c>
      <c r="F59">
        <v>5946</v>
      </c>
      <c r="G59" s="15"/>
      <c r="H59" s="15"/>
      <c r="I59" s="86"/>
      <c r="J59" s="95"/>
      <c r="K59" s="85"/>
      <c r="L59" s="120"/>
      <c r="M59" s="85"/>
      <c r="O59" s="85"/>
      <c r="Q59" s="112"/>
    </row>
    <row r="60" spans="1:39">
      <c r="A60" s="15" t="s">
        <v>2830</v>
      </c>
      <c r="B60" s="83"/>
      <c r="D60">
        <v>37435083</v>
      </c>
      <c r="E60">
        <v>37445725</v>
      </c>
      <c r="F60">
        <v>1123</v>
      </c>
      <c r="G60" s="15"/>
      <c r="H60" s="15"/>
      <c r="I60" s="86"/>
      <c r="J60" s="95"/>
      <c r="K60" s="85"/>
      <c r="L60" s="120"/>
      <c r="M60" s="85"/>
      <c r="O60" s="85"/>
      <c r="Q60" s="112"/>
    </row>
    <row r="61" spans="1:39" s="127" customFormat="1" ht="14.25" customHeight="1">
      <c r="A61" s="15" t="s">
        <v>2831</v>
      </c>
      <c r="B61" s="83"/>
      <c r="D61" s="127">
        <v>44017295</v>
      </c>
      <c r="E61" s="127">
        <v>44031054</v>
      </c>
      <c r="F61" s="127">
        <v>12695</v>
      </c>
      <c r="G61" s="15"/>
      <c r="H61" s="15"/>
      <c r="I61" s="86"/>
      <c r="J61" s="95"/>
      <c r="K61" s="85"/>
      <c r="L61" s="120"/>
      <c r="M61" s="85"/>
      <c r="O61" s="85"/>
      <c r="Q61" s="112"/>
    </row>
    <row r="62" spans="1:39" ht="16" customHeight="1">
      <c r="A62" s="83" t="s">
        <v>2832</v>
      </c>
      <c r="B62" s="83"/>
      <c r="D62">
        <v>67290040</v>
      </c>
      <c r="E62">
        <v>67306943</v>
      </c>
      <c r="F62">
        <v>8311</v>
      </c>
      <c r="G62" s="15"/>
      <c r="H62" s="15"/>
      <c r="I62" s="86"/>
      <c r="J62" s="95"/>
      <c r="K62" s="85"/>
      <c r="L62" s="120"/>
      <c r="M62" s="85"/>
      <c r="O62" s="85"/>
    </row>
    <row r="63" spans="1:39" ht="16" customHeight="1">
      <c r="A63" s="83" t="s">
        <v>2833</v>
      </c>
      <c r="B63" s="83"/>
      <c r="D63">
        <v>69446439</v>
      </c>
      <c r="E63">
        <v>69483196</v>
      </c>
      <c r="F63">
        <v>34511</v>
      </c>
      <c r="G63" s="15"/>
      <c r="H63" s="15"/>
      <c r="I63" s="86"/>
      <c r="J63" s="95"/>
      <c r="K63" s="85"/>
      <c r="L63" s="120"/>
      <c r="M63" s="85"/>
      <c r="O63" s="85"/>
    </row>
    <row r="64" spans="1:39" ht="19" customHeight="1">
      <c r="A64" t="s">
        <v>2879</v>
      </c>
      <c r="B64" s="83"/>
      <c r="D64">
        <v>82495927</v>
      </c>
      <c r="E64">
        <v>82518848</v>
      </c>
      <c r="F64">
        <v>14249</v>
      </c>
      <c r="G64" s="15"/>
      <c r="H64" s="15"/>
      <c r="I64" s="86"/>
      <c r="J64" s="95"/>
      <c r="K64" s="85"/>
      <c r="L64" s="120"/>
      <c r="M64" s="85"/>
      <c r="O64" s="85"/>
    </row>
    <row r="65" spans="1:39">
      <c r="A65" s="46" t="s">
        <v>2834</v>
      </c>
      <c r="B65" s="83"/>
      <c r="D65">
        <v>82522045</v>
      </c>
      <c r="E65">
        <v>82532928</v>
      </c>
      <c r="F65">
        <v>8416</v>
      </c>
      <c r="G65" s="15"/>
      <c r="H65" s="15"/>
      <c r="I65" s="86"/>
      <c r="J65" s="95"/>
      <c r="K65" s="85"/>
      <c r="L65" s="120"/>
      <c r="M65" s="85"/>
      <c r="O65" s="85"/>
    </row>
    <row r="66" spans="1:39">
      <c r="A66" s="46" t="s">
        <v>2828</v>
      </c>
      <c r="B66" s="83"/>
      <c r="D66">
        <v>84523917</v>
      </c>
      <c r="E66">
        <v>84548943</v>
      </c>
      <c r="F66">
        <v>12530</v>
      </c>
      <c r="G66" s="15"/>
      <c r="H66" s="15"/>
      <c r="I66" s="86"/>
      <c r="J66" s="95"/>
      <c r="K66" s="85"/>
      <c r="L66" s="85"/>
      <c r="M66" s="85"/>
      <c r="O66" s="85"/>
    </row>
    <row r="67" spans="1:39">
      <c r="A67" s="83"/>
      <c r="B67" s="83"/>
      <c r="D67">
        <v>84587919</v>
      </c>
      <c r="E67">
        <v>84596471</v>
      </c>
      <c r="F67">
        <v>525</v>
      </c>
      <c r="G67" s="85"/>
      <c r="J67" s="85"/>
      <c r="M67" s="85"/>
      <c r="O67" s="85"/>
    </row>
    <row r="68" spans="1:39">
      <c r="A68" s="83"/>
      <c r="B68" s="83"/>
      <c r="D68">
        <v>90528916</v>
      </c>
      <c r="E68">
        <v>90548943</v>
      </c>
      <c r="F68">
        <v>11015</v>
      </c>
      <c r="G68" s="85"/>
      <c r="J68" s="85"/>
      <c r="M68" s="85"/>
      <c r="O68" s="85"/>
    </row>
    <row r="69" spans="1:39">
      <c r="A69" s="83"/>
      <c r="B69" s="83"/>
      <c r="D69">
        <v>90732964</v>
      </c>
      <c r="E69">
        <v>90753918</v>
      </c>
      <c r="F69">
        <v>11966</v>
      </c>
      <c r="G69" s="85"/>
      <c r="J69" s="85"/>
      <c r="M69" s="85"/>
      <c r="O69" s="85"/>
    </row>
    <row r="70" spans="1:39">
      <c r="A70" s="15"/>
      <c r="D70">
        <v>93340401</v>
      </c>
      <c r="E70">
        <v>93351022</v>
      </c>
      <c r="F70">
        <v>5996</v>
      </c>
      <c r="G70" s="85"/>
      <c r="J70" s="85"/>
      <c r="M70" s="85"/>
      <c r="O70" s="85"/>
    </row>
    <row r="71" spans="1:39">
      <c r="D71">
        <v>125869371</v>
      </c>
      <c r="E71">
        <v>125883279</v>
      </c>
      <c r="F71">
        <v>2402</v>
      </c>
    </row>
    <row r="72" spans="1:39">
      <c r="D72">
        <v>135562094</v>
      </c>
      <c r="E72">
        <v>135572057</v>
      </c>
      <c r="F72">
        <v>1715</v>
      </c>
    </row>
    <row r="73" spans="1:39">
      <c r="D73">
        <v>136888679</v>
      </c>
      <c r="E73">
        <v>136901094</v>
      </c>
      <c r="F73">
        <v>1882</v>
      </c>
    </row>
    <row r="74" spans="1:39">
      <c r="A74" s="127" t="s">
        <v>2895</v>
      </c>
      <c r="B74" s="127"/>
      <c r="C74" s="127"/>
      <c r="D74" s="133" t="s">
        <v>2836</v>
      </c>
      <c r="E74" s="133"/>
      <c r="F74" s="132"/>
      <c r="G74" s="127"/>
      <c r="H74" s="132"/>
      <c r="I74" s="134"/>
      <c r="J74" s="127"/>
      <c r="K74" s="127"/>
      <c r="L74" s="127"/>
      <c r="M74" s="127"/>
      <c r="N74" s="131"/>
      <c r="O74" s="132"/>
      <c r="P74" s="132"/>
      <c r="Q74" s="136"/>
      <c r="R74" s="127"/>
      <c r="S74" s="135"/>
      <c r="T74" s="127"/>
      <c r="U74" s="127"/>
      <c r="V74" s="127"/>
      <c r="W74" s="127"/>
      <c r="X74" s="127"/>
      <c r="Y74" s="127"/>
      <c r="Z74" s="127"/>
      <c r="AA74" s="127"/>
      <c r="AB74" s="127"/>
      <c r="AC74" s="127"/>
      <c r="AD74" s="127"/>
      <c r="AE74" s="127"/>
      <c r="AF74" s="127"/>
      <c r="AG74" s="127"/>
      <c r="AH74" s="127"/>
      <c r="AI74" s="127"/>
      <c r="AJ74" s="127"/>
      <c r="AK74" s="127"/>
      <c r="AL74" s="127"/>
      <c r="AM74" s="127"/>
    </row>
    <row r="75" spans="1:39" ht="28">
      <c r="A75" s="15" t="s">
        <v>2818</v>
      </c>
      <c r="B75" s="83"/>
      <c r="D75" s="93" t="s">
        <v>2819</v>
      </c>
      <c r="E75" s="93"/>
      <c r="F75" t="s">
        <v>2307</v>
      </c>
      <c r="G75" s="15" t="s">
        <v>2818</v>
      </c>
      <c r="H75" s="15" t="s">
        <v>2829</v>
      </c>
      <c r="I75" s="83" t="s">
        <v>2822</v>
      </c>
      <c r="J75" s="15" t="s">
        <v>2830</v>
      </c>
      <c r="K75" s="15" t="s">
        <v>2831</v>
      </c>
      <c r="L75" s="83" t="s">
        <v>2832</v>
      </c>
      <c r="M75" s="83" t="s">
        <v>2833</v>
      </c>
      <c r="N75" t="s">
        <v>2879</v>
      </c>
      <c r="O75" s="46" t="s">
        <v>2834</v>
      </c>
      <c r="P75" s="46" t="s">
        <v>2828</v>
      </c>
      <c r="Q75" s="113"/>
    </row>
    <row r="76" spans="1:39">
      <c r="A76" s="15" t="s">
        <v>2829</v>
      </c>
      <c r="B76" s="83"/>
      <c r="D76">
        <v>26620003</v>
      </c>
      <c r="E76">
        <v>26644650</v>
      </c>
      <c r="F76">
        <v>22749</v>
      </c>
      <c r="M76" s="85"/>
      <c r="O76" s="85"/>
      <c r="Q76" s="112"/>
    </row>
    <row r="77" spans="1:39">
      <c r="A77" s="83" t="s">
        <v>2822</v>
      </c>
      <c r="B77" s="83"/>
      <c r="D77">
        <v>33572015</v>
      </c>
      <c r="E77">
        <v>33582959</v>
      </c>
      <c r="F77">
        <v>5946</v>
      </c>
      <c r="G77" s="15"/>
      <c r="H77" s="15"/>
      <c r="I77" s="86"/>
      <c r="J77" s="95"/>
      <c r="K77" s="85"/>
      <c r="L77" s="120"/>
      <c r="M77" s="85"/>
      <c r="O77" s="85"/>
      <c r="Q77" s="112"/>
    </row>
    <row r="78" spans="1:39">
      <c r="A78" s="15" t="s">
        <v>2830</v>
      </c>
      <c r="B78" s="83"/>
      <c r="D78">
        <v>37435083</v>
      </c>
      <c r="E78">
        <v>37445725</v>
      </c>
      <c r="F78">
        <v>1123</v>
      </c>
      <c r="G78" s="15"/>
      <c r="H78" s="15"/>
      <c r="I78" s="86"/>
      <c r="J78" s="95"/>
      <c r="K78" s="85"/>
      <c r="L78" s="120"/>
      <c r="M78" s="85"/>
      <c r="O78" s="85"/>
      <c r="Q78" s="112"/>
    </row>
    <row r="79" spans="1:39">
      <c r="A79" s="15" t="s">
        <v>2831</v>
      </c>
      <c r="B79" s="83"/>
      <c r="D79">
        <v>44017295</v>
      </c>
      <c r="E79">
        <v>44031054</v>
      </c>
      <c r="F79">
        <v>12695</v>
      </c>
      <c r="G79" s="15"/>
      <c r="H79" s="15"/>
      <c r="I79" s="86"/>
      <c r="J79" s="95"/>
      <c r="K79" s="85"/>
      <c r="L79" s="120"/>
      <c r="M79" s="85"/>
      <c r="O79" s="85"/>
      <c r="Q79" s="112"/>
    </row>
    <row r="80" spans="1:39" ht="28">
      <c r="A80" s="83" t="s">
        <v>2832</v>
      </c>
      <c r="B80" s="83"/>
      <c r="D80">
        <v>67290040</v>
      </c>
      <c r="E80">
        <v>67306943</v>
      </c>
      <c r="F80">
        <v>8311</v>
      </c>
      <c r="G80" s="15"/>
      <c r="H80" s="15"/>
      <c r="I80" s="86"/>
      <c r="J80" s="95"/>
      <c r="K80" s="85"/>
      <c r="L80" s="120"/>
      <c r="M80" s="85"/>
      <c r="O80" s="85"/>
    </row>
    <row r="81" spans="1:39" ht="28">
      <c r="A81" s="83" t="s">
        <v>2833</v>
      </c>
      <c r="B81" s="83"/>
      <c r="D81">
        <v>69446439</v>
      </c>
      <c r="E81">
        <v>69483196</v>
      </c>
      <c r="F81">
        <v>34511</v>
      </c>
      <c r="G81" s="15"/>
      <c r="H81" s="15"/>
      <c r="I81" s="86"/>
      <c r="J81" s="95"/>
      <c r="K81" s="85"/>
      <c r="L81" s="120"/>
      <c r="M81" s="85"/>
      <c r="O81" s="85"/>
    </row>
    <row r="82" spans="1:39">
      <c r="A82" t="s">
        <v>2879</v>
      </c>
      <c r="B82" s="83"/>
      <c r="D82">
        <v>82495927</v>
      </c>
      <c r="E82">
        <v>82518848</v>
      </c>
      <c r="F82">
        <v>14249</v>
      </c>
      <c r="G82" s="15"/>
      <c r="H82" s="15"/>
      <c r="I82" s="86"/>
      <c r="J82" s="95"/>
      <c r="K82" s="85"/>
      <c r="L82" s="120"/>
      <c r="M82" s="85"/>
      <c r="O82" s="85"/>
    </row>
    <row r="83" spans="1:39">
      <c r="A83" s="46" t="s">
        <v>2834</v>
      </c>
      <c r="B83" s="83"/>
      <c r="D83">
        <v>82522045</v>
      </c>
      <c r="E83">
        <v>82532928</v>
      </c>
      <c r="F83">
        <v>8416</v>
      </c>
      <c r="G83" s="15"/>
      <c r="H83" s="15"/>
      <c r="I83" s="86"/>
      <c r="J83" s="95"/>
      <c r="K83" s="85"/>
      <c r="L83" s="120"/>
      <c r="M83" s="85"/>
      <c r="O83" s="85"/>
    </row>
    <row r="84" spans="1:39">
      <c r="A84" s="46" t="s">
        <v>2828</v>
      </c>
      <c r="B84" s="83"/>
      <c r="D84">
        <v>84523917</v>
      </c>
      <c r="E84">
        <v>84548943</v>
      </c>
      <c r="F84">
        <v>12530</v>
      </c>
      <c r="G84" s="15"/>
      <c r="H84" s="15"/>
      <c r="I84" s="86"/>
      <c r="J84" s="95"/>
      <c r="K84" s="85"/>
      <c r="L84" s="85"/>
      <c r="M84" s="85"/>
      <c r="O84" s="85"/>
    </row>
    <row r="85" spans="1:39">
      <c r="A85" s="83"/>
      <c r="B85" s="83"/>
      <c r="D85">
        <v>84587919</v>
      </c>
      <c r="E85">
        <v>84596471</v>
      </c>
      <c r="F85">
        <v>525</v>
      </c>
      <c r="G85" s="85"/>
      <c r="J85" s="85"/>
      <c r="M85" s="85"/>
      <c r="O85" s="85"/>
    </row>
    <row r="86" spans="1:39">
      <c r="A86" s="83"/>
      <c r="B86" s="83"/>
      <c r="D86">
        <v>90528916</v>
      </c>
      <c r="E86">
        <v>90548943</v>
      </c>
      <c r="F86">
        <v>11015</v>
      </c>
      <c r="G86" s="85"/>
      <c r="J86" s="85"/>
      <c r="M86" s="85"/>
      <c r="O86" s="85"/>
    </row>
    <row r="87" spans="1:39">
      <c r="A87" s="83"/>
      <c r="B87" s="83"/>
      <c r="D87">
        <v>90732964</v>
      </c>
      <c r="E87">
        <v>90753918</v>
      </c>
      <c r="F87">
        <v>11966</v>
      </c>
      <c r="G87" s="85"/>
      <c r="J87" s="85"/>
      <c r="M87" s="85"/>
      <c r="O87" s="85"/>
    </row>
    <row r="88" spans="1:39">
      <c r="A88" s="15"/>
      <c r="D88">
        <v>93340401</v>
      </c>
      <c r="E88">
        <v>93351022</v>
      </c>
      <c r="F88">
        <v>5996</v>
      </c>
      <c r="G88" s="85"/>
      <c r="J88" s="85"/>
      <c r="M88" s="85"/>
      <c r="O88" s="85"/>
    </row>
    <row r="89" spans="1:39" s="127" customFormat="1" ht="14.25" customHeight="1">
      <c r="D89" s="127">
        <v>125869371</v>
      </c>
      <c r="E89" s="127">
        <v>125883279</v>
      </c>
      <c r="F89" s="127">
        <v>2402</v>
      </c>
    </row>
    <row r="90" spans="1:39" ht="16" customHeight="1">
      <c r="D90">
        <v>135562094</v>
      </c>
      <c r="E90">
        <v>135572057</v>
      </c>
      <c r="F90">
        <v>1715</v>
      </c>
    </row>
    <row r="91" spans="1:39" ht="16" customHeight="1">
      <c r="D91">
        <v>136888679</v>
      </c>
      <c r="E91">
        <v>136901094</v>
      </c>
      <c r="F91">
        <v>1882</v>
      </c>
    </row>
    <row r="92" spans="1:39">
      <c r="A92" s="127" t="s">
        <v>2896</v>
      </c>
      <c r="B92" s="127"/>
      <c r="C92" s="127"/>
      <c r="D92" s="133" t="s">
        <v>2836</v>
      </c>
      <c r="E92" s="133"/>
      <c r="F92" s="132"/>
      <c r="G92" s="127"/>
      <c r="H92" s="132"/>
      <c r="I92" s="134"/>
      <c r="J92" s="127"/>
      <c r="K92" s="127"/>
      <c r="L92" s="127"/>
      <c r="M92" s="127"/>
      <c r="N92" s="131"/>
      <c r="O92" s="132"/>
      <c r="P92" s="132"/>
      <c r="Q92" s="136"/>
      <c r="R92" s="127"/>
      <c r="S92" s="135"/>
      <c r="T92" s="127"/>
      <c r="U92" s="127"/>
      <c r="V92" s="127"/>
      <c r="W92" s="127"/>
      <c r="X92" s="127"/>
      <c r="Y92" s="127"/>
      <c r="Z92" s="127"/>
      <c r="AA92" s="127"/>
      <c r="AB92" s="127"/>
      <c r="AC92" s="127"/>
      <c r="AD92" s="127"/>
      <c r="AE92" s="127"/>
      <c r="AF92" s="127"/>
      <c r="AG92" s="127"/>
      <c r="AH92" s="127"/>
      <c r="AI92" s="127"/>
      <c r="AJ92" s="127"/>
      <c r="AK92" s="127"/>
      <c r="AL92" s="127"/>
      <c r="AM92" s="127"/>
    </row>
    <row r="93" spans="1:39" ht="28">
      <c r="A93" s="15" t="s">
        <v>2818</v>
      </c>
      <c r="B93" s="83"/>
      <c r="D93" s="93" t="s">
        <v>2819</v>
      </c>
      <c r="E93" s="93"/>
      <c r="F93" t="s">
        <v>2307</v>
      </c>
      <c r="G93" s="15" t="s">
        <v>2818</v>
      </c>
      <c r="H93" s="15" t="s">
        <v>2829</v>
      </c>
      <c r="I93" s="83" t="s">
        <v>2822</v>
      </c>
      <c r="J93" s="15" t="s">
        <v>2830</v>
      </c>
      <c r="K93" s="15" t="s">
        <v>2831</v>
      </c>
      <c r="L93" s="83" t="s">
        <v>2832</v>
      </c>
      <c r="M93" s="83" t="s">
        <v>2833</v>
      </c>
      <c r="N93" t="s">
        <v>2879</v>
      </c>
      <c r="O93" s="46" t="s">
        <v>2834</v>
      </c>
      <c r="P93" s="46" t="s">
        <v>2828</v>
      </c>
      <c r="Q93" s="113"/>
    </row>
    <row r="94" spans="1:39">
      <c r="A94" s="15" t="s">
        <v>2829</v>
      </c>
      <c r="B94" s="83"/>
      <c r="D94">
        <v>26620003</v>
      </c>
      <c r="E94">
        <v>26644650</v>
      </c>
      <c r="F94">
        <v>22749</v>
      </c>
      <c r="M94" s="85"/>
      <c r="O94" s="85"/>
      <c r="Q94" s="112"/>
    </row>
    <row r="95" spans="1:39">
      <c r="A95" s="83" t="s">
        <v>2822</v>
      </c>
      <c r="B95" s="83"/>
      <c r="D95">
        <v>33572015</v>
      </c>
      <c r="E95">
        <v>33582959</v>
      </c>
      <c r="F95">
        <v>5946</v>
      </c>
      <c r="G95" s="15"/>
      <c r="H95" s="15"/>
      <c r="I95" s="86"/>
      <c r="J95" s="95"/>
      <c r="K95" s="85"/>
      <c r="L95" s="120"/>
      <c r="M95" s="85"/>
      <c r="O95" s="85"/>
      <c r="Q95" s="112"/>
    </row>
    <row r="96" spans="1:39">
      <c r="A96" s="15" t="s">
        <v>2830</v>
      </c>
      <c r="B96" s="83"/>
      <c r="D96">
        <v>37435083</v>
      </c>
      <c r="E96">
        <v>37445725</v>
      </c>
      <c r="F96">
        <v>1123</v>
      </c>
      <c r="G96" s="15"/>
      <c r="H96" s="15"/>
      <c r="I96" s="86"/>
      <c r="J96" s="95"/>
      <c r="K96" s="85"/>
      <c r="L96" s="120"/>
      <c r="M96" s="85"/>
      <c r="O96" s="85"/>
      <c r="Q96" s="112"/>
    </row>
    <row r="97" spans="1:39">
      <c r="A97" s="15" t="s">
        <v>2831</v>
      </c>
      <c r="B97" s="83"/>
      <c r="D97">
        <v>44017295</v>
      </c>
      <c r="E97">
        <v>44031054</v>
      </c>
      <c r="F97">
        <v>12695</v>
      </c>
      <c r="G97" s="15"/>
      <c r="H97" s="15"/>
      <c r="I97" s="86"/>
      <c r="J97" s="95"/>
      <c r="K97" s="85"/>
      <c r="L97" s="120"/>
      <c r="M97" s="85"/>
      <c r="O97" s="85"/>
      <c r="Q97" s="112"/>
    </row>
    <row r="98" spans="1:39" ht="28">
      <c r="A98" s="83" t="s">
        <v>2832</v>
      </c>
      <c r="B98" s="83"/>
      <c r="D98">
        <v>67290040</v>
      </c>
      <c r="E98">
        <v>67306943</v>
      </c>
      <c r="F98">
        <v>8311</v>
      </c>
      <c r="G98" s="15"/>
      <c r="H98" s="15"/>
      <c r="I98" s="86"/>
      <c r="J98" s="95"/>
      <c r="K98" s="85"/>
      <c r="L98" s="120"/>
      <c r="M98" s="85"/>
      <c r="O98" s="85"/>
    </row>
    <row r="99" spans="1:39" ht="28">
      <c r="A99" s="83" t="s">
        <v>2833</v>
      </c>
      <c r="B99" s="83"/>
      <c r="D99">
        <v>69446439</v>
      </c>
      <c r="E99">
        <v>69483196</v>
      </c>
      <c r="F99">
        <v>34511</v>
      </c>
      <c r="G99" s="15"/>
      <c r="H99" s="15"/>
      <c r="I99" s="86"/>
      <c r="J99" s="95"/>
      <c r="K99" s="85"/>
      <c r="L99" s="120"/>
      <c r="M99" s="85"/>
      <c r="O99" s="85"/>
    </row>
    <row r="100" spans="1:39">
      <c r="A100" t="s">
        <v>2879</v>
      </c>
      <c r="B100" s="83"/>
      <c r="D100">
        <v>82495927</v>
      </c>
      <c r="E100">
        <v>82518848</v>
      </c>
      <c r="F100">
        <v>14249</v>
      </c>
      <c r="G100" s="15"/>
      <c r="H100" s="15"/>
      <c r="I100" s="86"/>
      <c r="J100" s="95"/>
      <c r="K100" s="85"/>
      <c r="L100" s="120"/>
      <c r="M100" s="85"/>
      <c r="O100" s="85"/>
    </row>
    <row r="101" spans="1:39">
      <c r="A101" s="46" t="s">
        <v>2834</v>
      </c>
      <c r="B101" s="83"/>
      <c r="D101">
        <v>82522045</v>
      </c>
      <c r="E101">
        <v>82532928</v>
      </c>
      <c r="F101">
        <v>8416</v>
      </c>
      <c r="G101" s="15"/>
      <c r="H101" s="15"/>
      <c r="I101" s="86"/>
      <c r="J101" s="95"/>
      <c r="K101" s="85"/>
      <c r="L101" s="120"/>
      <c r="M101" s="85"/>
      <c r="O101" s="85"/>
    </row>
    <row r="102" spans="1:39">
      <c r="A102" s="46" t="s">
        <v>2828</v>
      </c>
      <c r="B102" s="83"/>
      <c r="D102">
        <v>84523917</v>
      </c>
      <c r="E102">
        <v>84548943</v>
      </c>
      <c r="F102">
        <v>12530</v>
      </c>
      <c r="G102" s="15"/>
      <c r="H102" s="15"/>
      <c r="I102" s="86"/>
      <c r="J102" s="95"/>
      <c r="K102" s="85"/>
      <c r="L102" s="85"/>
      <c r="M102" s="85"/>
      <c r="O102" s="85"/>
    </row>
    <row r="103" spans="1:39">
      <c r="A103" s="83"/>
      <c r="B103" s="83"/>
      <c r="D103">
        <v>84587919</v>
      </c>
      <c r="E103">
        <v>84596471</v>
      </c>
      <c r="F103">
        <v>525</v>
      </c>
      <c r="G103" s="85"/>
      <c r="J103" s="85"/>
      <c r="M103" s="85"/>
      <c r="O103" s="85"/>
    </row>
    <row r="104" spans="1:39">
      <c r="A104" s="83"/>
      <c r="B104" s="83"/>
      <c r="D104">
        <v>90528916</v>
      </c>
      <c r="E104">
        <v>90548943</v>
      </c>
      <c r="F104">
        <v>11015</v>
      </c>
      <c r="G104" s="85"/>
      <c r="J104" s="85"/>
      <c r="M104" s="85"/>
      <c r="O104" s="85"/>
    </row>
    <row r="105" spans="1:39">
      <c r="A105" s="83"/>
      <c r="B105" s="83"/>
      <c r="D105">
        <v>90732964</v>
      </c>
      <c r="E105">
        <v>90753918</v>
      </c>
      <c r="F105">
        <v>11966</v>
      </c>
      <c r="G105" s="85"/>
      <c r="J105" s="85"/>
      <c r="M105" s="85"/>
      <c r="O105" s="85"/>
    </row>
    <row r="106" spans="1:39">
      <c r="A106" s="15"/>
      <c r="D106">
        <v>93340401</v>
      </c>
      <c r="E106">
        <v>93351022</v>
      </c>
      <c r="F106">
        <v>5996</v>
      </c>
      <c r="G106" s="85"/>
      <c r="J106" s="85"/>
      <c r="M106" s="85"/>
      <c r="O106" s="85"/>
    </row>
    <row r="107" spans="1:39">
      <c r="D107">
        <v>125869371</v>
      </c>
      <c r="E107">
        <v>125883279</v>
      </c>
      <c r="F107">
        <v>2402</v>
      </c>
    </row>
    <row r="108" spans="1:39">
      <c r="D108">
        <v>135562094</v>
      </c>
      <c r="E108">
        <v>135572057</v>
      </c>
      <c r="F108">
        <v>1715</v>
      </c>
    </row>
    <row r="109" spans="1:39">
      <c r="D109">
        <v>136888679</v>
      </c>
      <c r="E109">
        <v>136901094</v>
      </c>
      <c r="F109">
        <v>1882</v>
      </c>
    </row>
    <row r="110" spans="1:39">
      <c r="A110" s="127" t="s">
        <v>2906</v>
      </c>
      <c r="B110" s="127"/>
      <c r="C110" s="127"/>
      <c r="D110" s="133" t="s">
        <v>2836</v>
      </c>
      <c r="E110" s="133"/>
      <c r="F110" s="132"/>
      <c r="G110" s="127"/>
      <c r="H110" s="132"/>
      <c r="I110" s="134"/>
      <c r="J110" s="127"/>
      <c r="K110" s="127"/>
      <c r="L110" s="127"/>
      <c r="M110" s="127"/>
      <c r="N110" s="131"/>
      <c r="O110" s="132"/>
      <c r="P110" s="132"/>
      <c r="Q110" s="136"/>
      <c r="R110" s="127"/>
      <c r="S110" s="135"/>
      <c r="T110" s="127"/>
      <c r="U110" s="127"/>
      <c r="V110" s="127"/>
      <c r="W110" s="127"/>
      <c r="X110" s="127"/>
      <c r="Y110" s="127"/>
      <c r="Z110" s="127"/>
      <c r="AA110" s="127"/>
      <c r="AB110" s="127"/>
      <c r="AC110" s="127"/>
      <c r="AD110" s="127"/>
      <c r="AE110" s="127"/>
      <c r="AF110" s="127"/>
      <c r="AG110" s="127"/>
      <c r="AH110" s="127"/>
      <c r="AI110" s="127"/>
      <c r="AJ110" s="127"/>
      <c r="AK110" s="127"/>
      <c r="AL110" s="127"/>
      <c r="AM110" s="127"/>
    </row>
    <row r="111" spans="1:39" ht="28">
      <c r="A111" s="15" t="s">
        <v>2818</v>
      </c>
      <c r="B111" s="83"/>
      <c r="D111" s="93" t="s">
        <v>2819</v>
      </c>
      <c r="E111" s="93"/>
      <c r="F111" t="s">
        <v>2307</v>
      </c>
      <c r="G111" s="15" t="s">
        <v>2818</v>
      </c>
      <c r="H111" s="15" t="s">
        <v>2829</v>
      </c>
      <c r="I111" s="83" t="s">
        <v>2822</v>
      </c>
      <c r="J111" s="15" t="s">
        <v>2830</v>
      </c>
      <c r="K111" s="15" t="s">
        <v>2831</v>
      </c>
      <c r="L111" s="83" t="s">
        <v>2832</v>
      </c>
      <c r="M111" s="83" t="s">
        <v>2833</v>
      </c>
      <c r="N111" t="s">
        <v>2879</v>
      </c>
      <c r="O111" s="46" t="s">
        <v>2834</v>
      </c>
      <c r="P111" s="46" t="s">
        <v>2828</v>
      </c>
      <c r="Q111" s="113"/>
    </row>
    <row r="112" spans="1:39">
      <c r="A112" s="15" t="s">
        <v>2829</v>
      </c>
      <c r="B112" s="83"/>
      <c r="D112">
        <v>26620003</v>
      </c>
      <c r="E112">
        <v>26644650</v>
      </c>
      <c r="F112">
        <v>22749</v>
      </c>
      <c r="M112" s="85"/>
      <c r="O112" s="85"/>
      <c r="Q112" s="112"/>
    </row>
    <row r="113" spans="1:39">
      <c r="A113" s="83" t="s">
        <v>2822</v>
      </c>
      <c r="B113" s="83"/>
      <c r="D113">
        <v>33572015</v>
      </c>
      <c r="E113">
        <v>33582959</v>
      </c>
      <c r="F113">
        <v>5946</v>
      </c>
      <c r="G113" s="15"/>
      <c r="H113" s="15"/>
      <c r="I113" s="86"/>
      <c r="J113" s="95"/>
      <c r="K113" s="85"/>
      <c r="L113" s="120"/>
      <c r="M113" s="85"/>
      <c r="O113" s="85"/>
      <c r="Q113" s="112"/>
    </row>
    <row r="114" spans="1:39">
      <c r="A114" s="15" t="s">
        <v>2830</v>
      </c>
      <c r="B114" s="83"/>
      <c r="D114">
        <v>37435083</v>
      </c>
      <c r="E114">
        <v>37445725</v>
      </c>
      <c r="F114">
        <v>1123</v>
      </c>
      <c r="G114" s="15"/>
      <c r="H114" s="15"/>
      <c r="I114" s="86"/>
      <c r="J114" s="95"/>
      <c r="K114" s="85"/>
      <c r="L114" s="120"/>
      <c r="M114" s="85"/>
      <c r="O114" s="85"/>
      <c r="Q114" s="112"/>
    </row>
    <row r="115" spans="1:39">
      <c r="A115" s="15" t="s">
        <v>2831</v>
      </c>
      <c r="B115" s="83"/>
      <c r="D115">
        <v>44017295</v>
      </c>
      <c r="E115">
        <v>44031054</v>
      </c>
      <c r="F115">
        <v>12695</v>
      </c>
      <c r="G115" s="15"/>
      <c r="H115" s="15"/>
      <c r="I115" s="86"/>
      <c r="J115" s="95"/>
      <c r="K115" s="85"/>
      <c r="L115" s="120"/>
      <c r="M115" s="85"/>
      <c r="O115" s="85"/>
      <c r="Q115" s="112"/>
    </row>
    <row r="116" spans="1:39" s="127" customFormat="1" ht="14.25" customHeight="1">
      <c r="A116" s="83" t="s">
        <v>2832</v>
      </c>
      <c r="B116" s="83"/>
      <c r="D116" s="127">
        <v>67290040</v>
      </c>
      <c r="E116" s="127">
        <v>67306943</v>
      </c>
      <c r="F116" s="127">
        <v>8311</v>
      </c>
      <c r="G116" s="15"/>
      <c r="H116" s="15"/>
      <c r="I116" s="86"/>
      <c r="J116" s="95"/>
      <c r="K116" s="85"/>
      <c r="L116" s="120"/>
      <c r="M116" s="85"/>
      <c r="O116" s="85"/>
    </row>
    <row r="117" spans="1:39" ht="16" customHeight="1">
      <c r="A117" s="83" t="s">
        <v>2833</v>
      </c>
      <c r="B117" s="83"/>
      <c r="D117">
        <v>69446439</v>
      </c>
      <c r="E117">
        <v>69483196</v>
      </c>
      <c r="F117">
        <v>34511</v>
      </c>
      <c r="G117" s="15"/>
      <c r="H117" s="15"/>
      <c r="I117" s="86"/>
      <c r="J117" s="95"/>
      <c r="K117" s="85"/>
      <c r="L117" s="120"/>
      <c r="M117" s="85"/>
      <c r="O117" s="85"/>
    </row>
    <row r="118" spans="1:39" ht="16" customHeight="1">
      <c r="A118" t="s">
        <v>2879</v>
      </c>
      <c r="B118" s="83"/>
      <c r="D118">
        <v>82495927</v>
      </c>
      <c r="E118">
        <v>82518848</v>
      </c>
      <c r="F118">
        <v>14249</v>
      </c>
      <c r="G118" s="15"/>
      <c r="H118" s="15"/>
      <c r="I118" s="86"/>
      <c r="J118" s="95"/>
      <c r="K118" s="85"/>
      <c r="L118" s="120"/>
      <c r="M118" s="85"/>
      <c r="O118" s="85"/>
    </row>
    <row r="119" spans="1:39" ht="19" customHeight="1">
      <c r="A119" s="46" t="s">
        <v>2834</v>
      </c>
      <c r="B119" s="83"/>
      <c r="D119">
        <v>82522045</v>
      </c>
      <c r="E119">
        <v>82532928</v>
      </c>
      <c r="F119">
        <v>8416</v>
      </c>
      <c r="G119" s="15"/>
      <c r="H119" s="15"/>
      <c r="I119" s="86"/>
      <c r="J119" s="95"/>
      <c r="K119" s="85"/>
      <c r="L119" s="120"/>
      <c r="M119" s="85"/>
      <c r="O119" s="85"/>
    </row>
    <row r="120" spans="1:39">
      <c r="A120" s="46" t="s">
        <v>2828</v>
      </c>
      <c r="B120" s="83"/>
      <c r="D120">
        <v>84523917</v>
      </c>
      <c r="E120">
        <v>84548943</v>
      </c>
      <c r="F120">
        <v>12530</v>
      </c>
      <c r="G120" s="15"/>
      <c r="H120" s="15"/>
      <c r="I120" s="86"/>
      <c r="J120" s="95"/>
      <c r="K120" s="85"/>
      <c r="L120" s="85"/>
      <c r="M120" s="85"/>
      <c r="O120" s="85"/>
    </row>
    <row r="121" spans="1:39">
      <c r="A121" s="83"/>
      <c r="B121" s="83"/>
      <c r="D121">
        <v>84587919</v>
      </c>
      <c r="E121">
        <v>84596471</v>
      </c>
      <c r="F121">
        <v>525</v>
      </c>
      <c r="G121" s="85"/>
      <c r="J121" s="85"/>
      <c r="M121" s="85"/>
      <c r="O121" s="85"/>
    </row>
    <row r="122" spans="1:39">
      <c r="A122" s="83"/>
      <c r="B122" s="83"/>
      <c r="D122">
        <v>90528916</v>
      </c>
      <c r="E122">
        <v>90548943</v>
      </c>
      <c r="F122">
        <v>11015</v>
      </c>
      <c r="G122" s="85"/>
      <c r="J122" s="85"/>
      <c r="M122" s="85"/>
      <c r="O122" s="85"/>
    </row>
    <row r="123" spans="1:39">
      <c r="A123" s="83"/>
      <c r="B123" s="83"/>
      <c r="D123">
        <v>90732964</v>
      </c>
      <c r="E123">
        <v>90753918</v>
      </c>
      <c r="F123">
        <v>11966</v>
      </c>
      <c r="G123" s="85"/>
      <c r="J123" s="85"/>
      <c r="M123" s="85"/>
      <c r="O123" s="85"/>
    </row>
    <row r="124" spans="1:39">
      <c r="A124" s="15"/>
      <c r="D124">
        <v>93340401</v>
      </c>
      <c r="E124">
        <v>93351022</v>
      </c>
      <c r="F124">
        <v>5996</v>
      </c>
      <c r="G124" s="85"/>
      <c r="J124" s="85"/>
      <c r="M124" s="85"/>
      <c r="O124" s="85"/>
    </row>
    <row r="125" spans="1:39">
      <c r="D125">
        <v>125869371</v>
      </c>
      <c r="E125">
        <v>125883279</v>
      </c>
      <c r="F125">
        <v>2402</v>
      </c>
    </row>
    <row r="126" spans="1:39">
      <c r="D126">
        <v>135562094</v>
      </c>
      <c r="E126">
        <v>135572057</v>
      </c>
      <c r="F126">
        <v>1715</v>
      </c>
    </row>
    <row r="127" spans="1:39">
      <c r="D127">
        <v>136888679</v>
      </c>
      <c r="E127">
        <v>136901094</v>
      </c>
      <c r="F127">
        <v>1882</v>
      </c>
    </row>
    <row r="128" spans="1:39">
      <c r="A128" s="127" t="s">
        <v>2907</v>
      </c>
      <c r="B128" s="127"/>
      <c r="C128" s="127"/>
      <c r="D128" s="133" t="s">
        <v>2836</v>
      </c>
      <c r="E128" s="133"/>
      <c r="F128" s="132"/>
      <c r="G128" s="127"/>
      <c r="H128" s="132"/>
      <c r="I128" s="134"/>
      <c r="J128" s="127"/>
      <c r="K128" s="127"/>
      <c r="L128" s="127"/>
      <c r="M128" s="127"/>
      <c r="N128" s="131"/>
      <c r="O128" s="132"/>
      <c r="P128" s="132"/>
      <c r="Q128" s="136"/>
      <c r="R128" s="127"/>
      <c r="S128" s="135"/>
      <c r="T128" s="127"/>
      <c r="U128" s="127"/>
      <c r="V128" s="127"/>
      <c r="W128" s="127"/>
      <c r="X128" s="127"/>
      <c r="Y128" s="127"/>
      <c r="Z128" s="127"/>
      <c r="AA128" s="127"/>
      <c r="AB128" s="127"/>
      <c r="AC128" s="127"/>
      <c r="AD128" s="127"/>
      <c r="AE128" s="127"/>
      <c r="AF128" s="127"/>
      <c r="AG128" s="127"/>
      <c r="AH128" s="127"/>
      <c r="AI128" s="127"/>
      <c r="AJ128" s="127"/>
      <c r="AK128" s="127"/>
      <c r="AL128" s="127"/>
      <c r="AM128" s="127"/>
    </row>
    <row r="129" spans="1:17" ht="28">
      <c r="A129" s="15" t="s">
        <v>2818</v>
      </c>
      <c r="B129" s="83"/>
      <c r="D129" s="93" t="s">
        <v>2819</v>
      </c>
      <c r="E129" s="93"/>
      <c r="F129" t="s">
        <v>2307</v>
      </c>
      <c r="G129" s="15" t="s">
        <v>2818</v>
      </c>
      <c r="H129" s="15" t="s">
        <v>2829</v>
      </c>
      <c r="I129" s="83" t="s">
        <v>2822</v>
      </c>
      <c r="J129" s="15" t="s">
        <v>2830</v>
      </c>
      <c r="K129" s="15" t="s">
        <v>2831</v>
      </c>
      <c r="L129" s="83" t="s">
        <v>2832</v>
      </c>
      <c r="M129" s="83" t="s">
        <v>2833</v>
      </c>
      <c r="N129" t="s">
        <v>2879</v>
      </c>
      <c r="O129" s="46" t="s">
        <v>2834</v>
      </c>
      <c r="P129" s="46" t="s">
        <v>2828</v>
      </c>
      <c r="Q129" s="113"/>
    </row>
    <row r="130" spans="1:17">
      <c r="A130" s="15" t="s">
        <v>2829</v>
      </c>
      <c r="B130" s="83"/>
      <c r="D130">
        <v>26620003</v>
      </c>
      <c r="E130">
        <v>26644650</v>
      </c>
      <c r="F130">
        <v>22749</v>
      </c>
      <c r="M130" s="85"/>
      <c r="O130" s="85"/>
      <c r="Q130" s="112"/>
    </row>
    <row r="131" spans="1:17">
      <c r="A131" s="83" t="s">
        <v>2822</v>
      </c>
      <c r="B131" s="83"/>
      <c r="D131">
        <v>33572015</v>
      </c>
      <c r="E131">
        <v>33582959</v>
      </c>
      <c r="F131">
        <v>5946</v>
      </c>
      <c r="G131" s="15"/>
      <c r="H131" s="15"/>
      <c r="I131" s="86"/>
      <c r="J131" s="95"/>
      <c r="K131" s="85"/>
      <c r="L131" s="120"/>
      <c r="M131" s="85"/>
      <c r="O131" s="85"/>
      <c r="Q131" s="112"/>
    </row>
    <row r="132" spans="1:17">
      <c r="A132" s="15" t="s">
        <v>2830</v>
      </c>
      <c r="B132" s="83"/>
      <c r="D132">
        <v>37435083</v>
      </c>
      <c r="E132">
        <v>37445725</v>
      </c>
      <c r="F132">
        <v>1123</v>
      </c>
      <c r="G132" s="15"/>
      <c r="H132" s="15"/>
      <c r="I132" s="86"/>
      <c r="J132" s="95"/>
      <c r="K132" s="85"/>
      <c r="L132" s="120"/>
      <c r="M132" s="85"/>
      <c r="O132" s="85"/>
      <c r="Q132" s="112"/>
    </row>
    <row r="133" spans="1:17">
      <c r="A133" s="15" t="s">
        <v>2831</v>
      </c>
      <c r="B133" s="83"/>
      <c r="D133">
        <v>44017295</v>
      </c>
      <c r="E133">
        <v>44031054</v>
      </c>
      <c r="F133">
        <v>12695</v>
      </c>
      <c r="G133" s="15"/>
      <c r="H133" s="15"/>
      <c r="I133" s="86"/>
      <c r="J133" s="95"/>
      <c r="K133" s="85"/>
      <c r="L133" s="120"/>
      <c r="M133" s="85"/>
      <c r="O133" s="85"/>
      <c r="Q133" s="112"/>
    </row>
    <row r="134" spans="1:17" ht="28">
      <c r="A134" s="83" t="s">
        <v>2832</v>
      </c>
      <c r="B134" s="83"/>
      <c r="D134">
        <v>67290040</v>
      </c>
      <c r="E134">
        <v>67306943</v>
      </c>
      <c r="F134">
        <v>8311</v>
      </c>
      <c r="G134" s="15"/>
      <c r="H134" s="15"/>
      <c r="I134" s="86"/>
      <c r="J134" s="95"/>
      <c r="K134" s="85"/>
      <c r="L134" s="120"/>
      <c r="M134" s="85"/>
      <c r="O134" s="85"/>
    </row>
    <row r="135" spans="1:17" ht="28">
      <c r="A135" s="83" t="s">
        <v>2833</v>
      </c>
      <c r="B135" s="83"/>
      <c r="D135">
        <v>69446439</v>
      </c>
      <c r="E135">
        <v>69483196</v>
      </c>
      <c r="F135">
        <v>34511</v>
      </c>
      <c r="G135" s="15"/>
      <c r="H135" s="15"/>
      <c r="I135" s="86"/>
      <c r="J135" s="95"/>
      <c r="K135" s="85"/>
      <c r="L135" s="120"/>
      <c r="M135" s="85"/>
      <c r="O135" s="85"/>
    </row>
    <row r="136" spans="1:17">
      <c r="A136" t="s">
        <v>2879</v>
      </c>
      <c r="B136" s="83"/>
      <c r="D136">
        <v>82495927</v>
      </c>
      <c r="E136">
        <v>82518848</v>
      </c>
      <c r="F136">
        <v>14249</v>
      </c>
      <c r="G136" s="15"/>
      <c r="H136" s="15"/>
      <c r="I136" s="86"/>
      <c r="J136" s="95"/>
      <c r="K136" s="85"/>
      <c r="L136" s="120"/>
      <c r="M136" s="85"/>
      <c r="O136" s="85"/>
    </row>
    <row r="137" spans="1:17">
      <c r="A137" s="46" t="s">
        <v>2834</v>
      </c>
      <c r="B137" s="83"/>
      <c r="D137">
        <v>82522045</v>
      </c>
      <c r="E137">
        <v>82532928</v>
      </c>
      <c r="F137">
        <v>8416</v>
      </c>
      <c r="G137" s="15"/>
      <c r="H137" s="15"/>
      <c r="I137" s="86"/>
      <c r="J137" s="95"/>
      <c r="K137" s="85"/>
      <c r="L137" s="120"/>
      <c r="M137" s="85"/>
      <c r="O137" s="85"/>
    </row>
    <row r="138" spans="1:17">
      <c r="A138" s="46" t="s">
        <v>2828</v>
      </c>
      <c r="B138" s="83"/>
      <c r="D138">
        <v>84523917</v>
      </c>
      <c r="E138">
        <v>84548943</v>
      </c>
      <c r="F138">
        <v>12530</v>
      </c>
      <c r="G138" s="15"/>
      <c r="H138" s="15"/>
      <c r="I138" s="86"/>
      <c r="J138" s="95"/>
      <c r="K138" s="85"/>
      <c r="L138" s="85"/>
      <c r="M138" s="85"/>
      <c r="O138" s="85"/>
    </row>
    <row r="139" spans="1:17">
      <c r="A139" s="83"/>
      <c r="B139" s="83"/>
      <c r="D139">
        <v>84587919</v>
      </c>
      <c r="E139">
        <v>84596471</v>
      </c>
      <c r="F139">
        <v>525</v>
      </c>
      <c r="G139" s="85"/>
      <c r="J139" s="85"/>
      <c r="M139" s="85"/>
      <c r="O139" s="85"/>
    </row>
    <row r="140" spans="1:17">
      <c r="A140" s="83"/>
      <c r="B140" s="83"/>
      <c r="D140">
        <v>90528916</v>
      </c>
      <c r="E140">
        <v>90548943</v>
      </c>
      <c r="F140">
        <v>11015</v>
      </c>
      <c r="G140" s="85"/>
      <c r="J140" s="85"/>
      <c r="M140" s="85"/>
      <c r="O140" s="85"/>
    </row>
    <row r="141" spans="1:17">
      <c r="A141" s="83"/>
      <c r="B141" s="83"/>
      <c r="D141">
        <v>90732964</v>
      </c>
      <c r="E141">
        <v>90753918</v>
      </c>
      <c r="F141">
        <v>11966</v>
      </c>
      <c r="G141" s="85"/>
      <c r="J141" s="85"/>
      <c r="M141" s="85"/>
      <c r="O141" s="85"/>
    </row>
    <row r="142" spans="1:17">
      <c r="A142" s="15"/>
      <c r="D142">
        <v>93340401</v>
      </c>
      <c r="E142">
        <v>93351022</v>
      </c>
      <c r="F142">
        <v>5996</v>
      </c>
      <c r="G142" s="85"/>
      <c r="J142" s="85"/>
      <c r="M142" s="85"/>
      <c r="O142" s="85"/>
    </row>
    <row r="143" spans="1:17">
      <c r="D143">
        <v>125869371</v>
      </c>
      <c r="E143">
        <v>125883279</v>
      </c>
      <c r="F143">
        <v>2402</v>
      </c>
    </row>
    <row r="144" spans="1:17" s="127" customFormat="1" ht="14.25" customHeight="1">
      <c r="D144" s="127">
        <v>135562094</v>
      </c>
      <c r="E144" s="127">
        <v>135572057</v>
      </c>
      <c r="F144" s="127">
        <v>1715</v>
      </c>
    </row>
    <row r="145" spans="1:39" ht="16" customHeight="1">
      <c r="D145">
        <v>136888679</v>
      </c>
      <c r="E145">
        <v>136901094</v>
      </c>
      <c r="F145">
        <v>1882</v>
      </c>
    </row>
    <row r="146" spans="1:39" ht="19" customHeight="1">
      <c r="A146" s="99" t="s">
        <v>2841</v>
      </c>
      <c r="B146" s="81"/>
      <c r="C146" s="81"/>
      <c r="D146" s="81"/>
      <c r="E146" s="81"/>
      <c r="F146" s="81"/>
      <c r="G146" s="81"/>
      <c r="H146" s="101" t="s">
        <v>4</v>
      </c>
      <c r="I146" s="101"/>
      <c r="J146" s="101"/>
      <c r="K146" s="101"/>
      <c r="L146" s="100"/>
      <c r="M146" s="101" t="s">
        <v>9</v>
      </c>
      <c r="N146" s="101"/>
      <c r="O146" s="101"/>
      <c r="P146" s="100"/>
      <c r="Q146" s="101"/>
      <c r="R146" s="101" t="s">
        <v>15</v>
      </c>
      <c r="S146" s="101"/>
      <c r="T146" s="101"/>
      <c r="U146" s="101"/>
      <c r="V146" s="101"/>
      <c r="W146" s="101" t="s">
        <v>12</v>
      </c>
      <c r="X146" s="100"/>
      <c r="Y146" s="81"/>
      <c r="Z146" s="81"/>
      <c r="AA146" s="81"/>
      <c r="AB146" s="101" t="s">
        <v>1010</v>
      </c>
      <c r="AC146" s="81"/>
      <c r="AD146" s="81"/>
      <c r="AE146" s="81"/>
      <c r="AF146" s="81"/>
      <c r="AG146" s="81"/>
      <c r="AH146" s="81"/>
      <c r="AI146" s="81"/>
      <c r="AJ146" s="81"/>
      <c r="AK146" s="81"/>
      <c r="AL146" s="81"/>
      <c r="AM146" s="81"/>
    </row>
    <row r="147" spans="1:39">
      <c r="A147" s="102" t="s">
        <v>2314</v>
      </c>
      <c r="B147" s="102"/>
      <c r="C147" s="102" t="s">
        <v>2842</v>
      </c>
      <c r="D147" s="102" t="s">
        <v>2843</v>
      </c>
      <c r="E147" s="102" t="s">
        <v>2309</v>
      </c>
      <c r="F147" s="102"/>
      <c r="G147" s="102" t="s">
        <v>2845</v>
      </c>
      <c r="H147" s="102" t="s">
        <v>2842</v>
      </c>
      <c r="I147" s="102" t="s">
        <v>2843</v>
      </c>
      <c r="J147" s="102" t="s">
        <v>2309</v>
      </c>
      <c r="K147" s="102"/>
      <c r="L147" s="102" t="s">
        <v>2845</v>
      </c>
      <c r="M147" s="102" t="s">
        <v>2842</v>
      </c>
      <c r="N147" s="102" t="s">
        <v>2843</v>
      </c>
      <c r="O147" s="102" t="s">
        <v>2309</v>
      </c>
      <c r="P147" s="102"/>
      <c r="Q147" s="102" t="s">
        <v>2845</v>
      </c>
      <c r="R147" s="102" t="s">
        <v>2842</v>
      </c>
      <c r="S147" s="102" t="s">
        <v>2843</v>
      </c>
      <c r="T147" s="102" t="s">
        <v>2309</v>
      </c>
      <c r="U147" s="102"/>
      <c r="V147" s="102" t="s">
        <v>2845</v>
      </c>
      <c r="W147" s="102" t="s">
        <v>2842</v>
      </c>
      <c r="X147" s="102" t="s">
        <v>2843</v>
      </c>
      <c r="Y147" s="102" t="s">
        <v>2309</v>
      </c>
      <c r="Z147" s="102"/>
      <c r="AA147" s="102" t="s">
        <v>2845</v>
      </c>
      <c r="AB147" s="102" t="s">
        <v>2842</v>
      </c>
      <c r="AC147" s="102" t="s">
        <v>2843</v>
      </c>
      <c r="AD147" s="102" t="s">
        <v>2309</v>
      </c>
      <c r="AE147" s="102"/>
      <c r="AF147" s="102" t="s">
        <v>2845</v>
      </c>
      <c r="AG147" s="102"/>
      <c r="AH147" s="102"/>
      <c r="AI147" s="102"/>
      <c r="AJ147" s="102"/>
      <c r="AK147" s="102"/>
      <c r="AL147" s="102"/>
      <c r="AM147" s="102"/>
    </row>
    <row r="148" spans="1:39">
      <c r="A148">
        <v>26620003</v>
      </c>
      <c r="B148">
        <v>26644650</v>
      </c>
    </row>
    <row r="149" spans="1:39">
      <c r="A149">
        <v>33572015</v>
      </c>
      <c r="B149">
        <v>33582959</v>
      </c>
    </row>
    <row r="150" spans="1:39">
      <c r="A150">
        <v>37435083</v>
      </c>
      <c r="B150">
        <v>37445725</v>
      </c>
    </row>
    <row r="151" spans="1:39">
      <c r="A151">
        <v>44017295</v>
      </c>
      <c r="B151">
        <v>44031054</v>
      </c>
    </row>
    <row r="152" spans="1:39">
      <c r="A152">
        <v>67290040</v>
      </c>
      <c r="B152">
        <v>67306943</v>
      </c>
    </row>
    <row r="153" spans="1:39">
      <c r="A153">
        <v>69446439</v>
      </c>
      <c r="B153">
        <v>69483196</v>
      </c>
    </row>
    <row r="154" spans="1:39">
      <c r="A154">
        <v>82495927</v>
      </c>
      <c r="B154">
        <v>82518848</v>
      </c>
    </row>
    <row r="155" spans="1:39">
      <c r="A155">
        <v>82522045</v>
      </c>
      <c r="B155">
        <v>82532928</v>
      </c>
    </row>
    <row r="156" spans="1:39">
      <c r="A156">
        <v>84523917</v>
      </c>
      <c r="B156">
        <v>84548943</v>
      </c>
    </row>
    <row r="157" spans="1:39">
      <c r="A157">
        <v>84587919</v>
      </c>
      <c r="B157">
        <v>84596471</v>
      </c>
    </row>
    <row r="158" spans="1:39">
      <c r="A158">
        <v>90528916</v>
      </c>
      <c r="B158">
        <v>90548943</v>
      </c>
    </row>
    <row r="159" spans="1:39">
      <c r="A159">
        <v>90732964</v>
      </c>
      <c r="B159">
        <v>90753918</v>
      </c>
    </row>
    <row r="160" spans="1:39">
      <c r="A160">
        <v>93340401</v>
      </c>
      <c r="B160">
        <v>93351022</v>
      </c>
    </row>
    <row r="161" spans="1:39">
      <c r="A161">
        <v>125869371</v>
      </c>
      <c r="B161">
        <v>125883279</v>
      </c>
    </row>
    <row r="162" spans="1:39">
      <c r="A162">
        <v>135562094</v>
      </c>
      <c r="B162">
        <v>135572057</v>
      </c>
    </row>
    <row r="163" spans="1:39">
      <c r="A163">
        <v>136888679</v>
      </c>
      <c r="B163">
        <v>136901094</v>
      </c>
    </row>
    <row r="164" spans="1:39">
      <c r="A164" t="s">
        <v>2847</v>
      </c>
    </row>
    <row r="165" spans="1:39">
      <c r="A165" s="81" t="s">
        <v>2767</v>
      </c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81"/>
      <c r="AI165" s="81"/>
      <c r="AJ165" s="81"/>
      <c r="AK165" s="81"/>
      <c r="AL165" s="81"/>
      <c r="AM165" s="81"/>
    </row>
    <row r="166" spans="1:39">
      <c r="A166" s="102" t="s">
        <v>2847</v>
      </c>
      <c r="B166" s="102" t="s">
        <v>2768</v>
      </c>
      <c r="C166" s="102" t="s">
        <v>2769</v>
      </c>
      <c r="D166" s="103" t="s">
        <v>2770</v>
      </c>
      <c r="E166" s="102" t="s">
        <v>2771</v>
      </c>
      <c r="F166" s="102" t="s">
        <v>2772</v>
      </c>
      <c r="G166" s="104" t="s">
        <v>2773</v>
      </c>
      <c r="H166" s="102" t="s">
        <v>2774</v>
      </c>
      <c r="I166" s="102" t="s">
        <v>2775</v>
      </c>
      <c r="J166" s="102" t="s">
        <v>2776</v>
      </c>
      <c r="K166" s="102" t="s">
        <v>2777</v>
      </c>
      <c r="L166" s="54" t="s">
        <v>2848</v>
      </c>
      <c r="M166" s="54" t="s">
        <v>2849</v>
      </c>
      <c r="N166" s="54" t="s">
        <v>2850</v>
      </c>
      <c r="O166" s="54" t="s">
        <v>2851</v>
      </c>
      <c r="P166" s="54" t="s">
        <v>2852</v>
      </c>
      <c r="Q166" s="102"/>
      <c r="R166" s="102"/>
      <c r="S166" s="102"/>
      <c r="T166" s="102"/>
      <c r="U166" s="102"/>
      <c r="V166" s="102"/>
      <c r="W166" s="102"/>
      <c r="X166" s="102"/>
      <c r="Y166" s="102"/>
      <c r="Z166" s="102"/>
      <c r="AA166" s="102"/>
      <c r="AB166" s="102"/>
      <c r="AC166" s="102"/>
      <c r="AD166" s="102"/>
      <c r="AE166" s="102"/>
      <c r="AF166" s="102"/>
      <c r="AG166" s="102"/>
      <c r="AH166" s="102"/>
      <c r="AI166" s="102"/>
      <c r="AJ166" s="102"/>
      <c r="AK166" s="102"/>
      <c r="AL166" s="102"/>
      <c r="AM166" s="102"/>
    </row>
    <row r="167" spans="1:39">
      <c r="L167" s="83"/>
      <c r="M167" s="83"/>
      <c r="N167" s="83"/>
      <c r="O167" s="83"/>
      <c r="P167" s="83"/>
    </row>
    <row r="168" spans="1:39">
      <c r="A168" s="104" t="s">
        <v>2778</v>
      </c>
      <c r="B168" s="102" t="s">
        <v>2768</v>
      </c>
      <c r="C168" s="102" t="s">
        <v>2769</v>
      </c>
      <c r="D168" s="103" t="s">
        <v>2770</v>
      </c>
      <c r="E168" s="102" t="s">
        <v>2771</v>
      </c>
      <c r="F168" s="102" t="s">
        <v>2772</v>
      </c>
      <c r="G168" s="104" t="s">
        <v>2773</v>
      </c>
      <c r="H168" s="102" t="s">
        <v>2774</v>
      </c>
      <c r="I168" s="102" t="s">
        <v>2775</v>
      </c>
      <c r="J168" s="102" t="s">
        <v>2776</v>
      </c>
      <c r="K168" s="102" t="s">
        <v>2777</v>
      </c>
      <c r="L168" s="54" t="s">
        <v>2848</v>
      </c>
      <c r="M168" s="54" t="s">
        <v>2849</v>
      </c>
      <c r="N168" s="54" t="s">
        <v>2850</v>
      </c>
      <c r="O168" s="54" t="s">
        <v>2851</v>
      </c>
      <c r="P168" s="54" t="s">
        <v>2852</v>
      </c>
      <c r="Q168" s="102"/>
      <c r="R168" s="102"/>
      <c r="S168" s="102"/>
      <c r="T168" s="102"/>
      <c r="U168" s="102"/>
      <c r="V168" s="102"/>
      <c r="W168" s="102"/>
      <c r="X168" s="102"/>
      <c r="Y168" s="102"/>
      <c r="Z168" s="102"/>
      <c r="AA168" s="102"/>
      <c r="AB168" s="102"/>
      <c r="AC168" s="102"/>
      <c r="AD168" s="102"/>
      <c r="AE168" s="102"/>
      <c r="AF168" s="102"/>
      <c r="AG168" s="102"/>
      <c r="AH168" s="102"/>
      <c r="AI168" s="102"/>
      <c r="AJ168" s="102"/>
      <c r="AK168" s="102"/>
      <c r="AL168" s="102"/>
      <c r="AM168" s="102"/>
    </row>
    <row r="169" spans="1:39">
      <c r="A169" t="s">
        <v>2920</v>
      </c>
    </row>
    <row r="170" spans="1:39">
      <c r="A170" t="s">
        <v>2854</v>
      </c>
    </row>
    <row r="171" spans="1:39">
      <c r="A171" t="s">
        <v>2855</v>
      </c>
    </row>
    <row r="172" spans="1:39" s="127" customFormat="1" ht="14.25" customHeight="1">
      <c r="A172" s="127" t="s">
        <v>2856</v>
      </c>
    </row>
    <row r="173" spans="1:39" ht="16" customHeight="1">
      <c r="A173" t="s">
        <v>2857</v>
      </c>
    </row>
    <row r="174" spans="1:39" ht="16" customHeight="1">
      <c r="A174" t="s">
        <v>2858</v>
      </c>
    </row>
    <row r="175" spans="1:39" ht="19" customHeight="1">
      <c r="A175" t="s">
        <v>2859</v>
      </c>
    </row>
    <row r="176" spans="1:39">
      <c r="A176" t="s">
        <v>2860</v>
      </c>
    </row>
    <row r="177" spans="1:39">
      <c r="A177" t="s">
        <v>2861</v>
      </c>
    </row>
    <row r="178" spans="1:39">
      <c r="A178" t="s">
        <v>2862</v>
      </c>
    </row>
    <row r="179" spans="1:39">
      <c r="A179" t="s">
        <v>2921</v>
      </c>
    </row>
    <row r="180" spans="1:39">
      <c r="A180" t="s">
        <v>2922</v>
      </c>
    </row>
    <row r="181" spans="1:39">
      <c r="A181" t="s">
        <v>2923</v>
      </c>
    </row>
    <row r="182" spans="1:39">
      <c r="A182" t="s">
        <v>2924</v>
      </c>
    </row>
    <row r="183" spans="1:39">
      <c r="A183" t="s">
        <v>2925</v>
      </c>
    </row>
    <row r="184" spans="1:39">
      <c r="A184" t="s">
        <v>2926</v>
      </c>
    </row>
    <row r="185" spans="1:39">
      <c r="A185" s="105" t="s">
        <v>2863</v>
      </c>
      <c r="B185" s="73"/>
      <c r="C185" s="73"/>
      <c r="D185" s="106"/>
      <c r="E185" s="74"/>
      <c r="F185" s="73"/>
      <c r="G185" s="74"/>
      <c r="H185" s="73"/>
      <c r="I185" s="74"/>
      <c r="J185" s="73"/>
      <c r="K185" s="73"/>
      <c r="L185" s="73"/>
      <c r="M185" s="73"/>
      <c r="N185" s="74"/>
      <c r="O185" s="74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  <c r="AB185" s="73"/>
      <c r="AC185" s="73"/>
      <c r="AD185" s="73"/>
      <c r="AE185" s="73"/>
      <c r="AF185" s="73"/>
      <c r="AG185" s="73"/>
      <c r="AH185" s="73"/>
      <c r="AI185" s="73"/>
      <c r="AJ185" s="73"/>
      <c r="AK185" s="73"/>
      <c r="AL185" s="73"/>
      <c r="AM185" s="73"/>
    </row>
    <row r="186" spans="1:39">
      <c r="A186" s="107" t="s">
        <v>2795</v>
      </c>
      <c r="B186" s="107"/>
      <c r="C186" s="81" t="s">
        <v>2864</v>
      </c>
      <c r="D186" s="81" t="s">
        <v>2865</v>
      </c>
      <c r="E186" s="107" t="s">
        <v>2866</v>
      </c>
      <c r="F186" s="108" t="s">
        <v>2867</v>
      </c>
      <c r="G186" s="108" t="s">
        <v>2868</v>
      </c>
      <c r="H186" s="108" t="s">
        <v>2869</v>
      </c>
      <c r="I186" s="108" t="s">
        <v>2870</v>
      </c>
      <c r="J186" s="107" t="s">
        <v>2871</v>
      </c>
      <c r="K186" s="81" t="s">
        <v>2872</v>
      </c>
      <c r="L186" s="81" t="s">
        <v>2873</v>
      </c>
      <c r="M186" s="107" t="s">
        <v>2928</v>
      </c>
      <c r="N186" s="108" t="s">
        <v>2929</v>
      </c>
      <c r="O186" s="108" t="s">
        <v>2930</v>
      </c>
      <c r="P186" s="108" t="s">
        <v>2931</v>
      </c>
      <c r="Q186" s="108" t="s">
        <v>2932</v>
      </c>
      <c r="R186" s="108" t="s">
        <v>2933</v>
      </c>
      <c r="S186" s="107"/>
      <c r="T186" s="108"/>
      <c r="U186" s="107"/>
      <c r="V186" s="107"/>
      <c r="W186" s="107"/>
      <c r="X186" s="107"/>
      <c r="Y186" s="107"/>
      <c r="Z186" s="107"/>
      <c r="AA186" s="107"/>
      <c r="AB186" s="107"/>
      <c r="AC186" s="107"/>
      <c r="AD186" s="107"/>
      <c r="AE186" s="107"/>
      <c r="AF186" s="107"/>
      <c r="AG186" s="107"/>
      <c r="AH186" s="107"/>
      <c r="AI186" s="107"/>
      <c r="AJ186" s="107"/>
      <c r="AK186" s="107"/>
      <c r="AL186" s="107"/>
      <c r="AM186" s="107"/>
    </row>
    <row r="187" spans="1:39">
      <c r="A187" s="82" t="s">
        <v>2307</v>
      </c>
      <c r="B187" s="83">
        <f>SUM('chr9'!C187:R187)</f>
        <v>274441</v>
      </c>
      <c r="C187">
        <v>5879</v>
      </c>
      <c r="D187">
        <v>1351</v>
      </c>
      <c r="E187">
        <v>38232</v>
      </c>
      <c r="F187">
        <v>3752</v>
      </c>
      <c r="G187">
        <v>5456</v>
      </c>
      <c r="H187">
        <v>20832</v>
      </c>
      <c r="I187">
        <v>15122</v>
      </c>
      <c r="J187">
        <v>9336</v>
      </c>
      <c r="K187">
        <v>20016</v>
      </c>
      <c r="L187">
        <v>8095</v>
      </c>
      <c r="M187">
        <v>25101</v>
      </c>
      <c r="N187">
        <v>50011</v>
      </c>
      <c r="O187">
        <v>21091</v>
      </c>
      <c r="P187">
        <v>2225</v>
      </c>
      <c r="Q187">
        <v>16998</v>
      </c>
      <c r="R187">
        <v>30944</v>
      </c>
      <c r="T187" s="83"/>
      <c r="U187" s="83"/>
    </row>
    <row r="188" spans="1:39">
      <c r="A188" s="82" t="s">
        <v>2806</v>
      </c>
      <c r="B188" s="83"/>
      <c r="C188" s="83"/>
      <c r="D188" s="83"/>
      <c r="E188" s="83"/>
      <c r="F188" s="83"/>
      <c r="G188" s="83"/>
      <c r="H188" s="83"/>
      <c r="I188" s="83"/>
      <c r="J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</row>
    <row r="189" spans="1:39">
      <c r="A189" s="82" t="s">
        <v>2807</v>
      </c>
      <c r="B189" s="83"/>
      <c r="E189" s="83"/>
      <c r="F189" s="83"/>
    </row>
    <row r="190" spans="1:39">
      <c r="A190" s="82" t="s">
        <v>2808</v>
      </c>
      <c r="B190" s="83"/>
      <c r="C190" s="83"/>
      <c r="D190" s="83"/>
      <c r="E190" s="83"/>
      <c r="F190" s="83"/>
      <c r="G190" s="83"/>
      <c r="H190" s="83"/>
      <c r="I190" s="85"/>
      <c r="J190" s="83"/>
      <c r="L190" s="83"/>
      <c r="M190" s="83"/>
      <c r="N190" s="83"/>
      <c r="O190" s="83"/>
      <c r="P190" s="83"/>
      <c r="Q190" s="83"/>
      <c r="S190" s="83"/>
      <c r="U190" s="83"/>
    </row>
    <row r="191" spans="1:39">
      <c r="A191" s="15" t="s">
        <v>2809</v>
      </c>
      <c r="B191" s="83"/>
      <c r="C191" s="83"/>
      <c r="D191" s="93"/>
      <c r="J191" s="83"/>
      <c r="L191" s="83"/>
      <c r="N191" s="83"/>
      <c r="P191" s="83"/>
      <c r="Q191" s="83"/>
      <c r="R191" s="83"/>
      <c r="S191" s="83"/>
      <c r="T191" s="83"/>
      <c r="U191" s="83"/>
    </row>
    <row r="192" spans="1:39">
      <c r="A192" s="15" t="s">
        <v>2810</v>
      </c>
      <c r="B192" s="83"/>
      <c r="C192" s="83"/>
      <c r="D192" s="93"/>
      <c r="J192" s="83"/>
      <c r="L192" s="83"/>
      <c r="N192" s="83"/>
      <c r="P192" s="83"/>
      <c r="Q192" s="83"/>
      <c r="R192" s="83"/>
      <c r="S192" s="83"/>
      <c r="T192" s="83"/>
      <c r="U192" s="83"/>
    </row>
    <row r="193" spans="1:39">
      <c r="A193" s="137" t="s">
        <v>2811</v>
      </c>
      <c r="B193" s="137"/>
      <c r="C193" s="127" t="s">
        <v>2864</v>
      </c>
      <c r="D193" s="127" t="s">
        <v>2865</v>
      </c>
      <c r="E193" s="137" t="s">
        <v>2866</v>
      </c>
      <c r="F193" s="138" t="s">
        <v>2867</v>
      </c>
      <c r="G193" s="138" t="s">
        <v>2868</v>
      </c>
      <c r="H193" s="138" t="s">
        <v>2869</v>
      </c>
      <c r="I193" s="138" t="s">
        <v>2870</v>
      </c>
      <c r="J193" s="137" t="s">
        <v>2871</v>
      </c>
      <c r="K193" s="127" t="s">
        <v>2872</v>
      </c>
      <c r="L193" s="127" t="s">
        <v>2873</v>
      </c>
      <c r="M193" s="137" t="s">
        <v>2928</v>
      </c>
      <c r="N193" s="138" t="s">
        <v>2929</v>
      </c>
      <c r="O193" s="138" t="s">
        <v>2930</v>
      </c>
      <c r="P193" s="138" t="s">
        <v>2931</v>
      </c>
      <c r="Q193" s="138" t="s">
        <v>2932</v>
      </c>
      <c r="R193" s="138" t="s">
        <v>2933</v>
      </c>
      <c r="S193" s="137"/>
      <c r="T193" s="138"/>
      <c r="U193" s="137"/>
      <c r="V193" s="137"/>
      <c r="W193" s="137"/>
      <c r="X193" s="137"/>
      <c r="Y193" s="137"/>
      <c r="Z193" s="137"/>
      <c r="AA193" s="137"/>
      <c r="AB193" s="137"/>
      <c r="AC193" s="137"/>
      <c r="AD193" s="137"/>
      <c r="AE193" s="137"/>
      <c r="AF193" s="137"/>
      <c r="AG193" s="137"/>
      <c r="AH193" s="137"/>
      <c r="AI193" s="137"/>
      <c r="AJ193" s="137"/>
      <c r="AK193" s="137"/>
      <c r="AL193" s="137"/>
      <c r="AM193" s="137"/>
    </row>
    <row r="194" spans="1:39">
      <c r="A194" s="82" t="s">
        <v>2806</v>
      </c>
      <c r="B194" s="83"/>
      <c r="C194" s="83"/>
      <c r="D194" s="93"/>
      <c r="J194" s="83"/>
      <c r="L194" s="83"/>
      <c r="N194" s="83"/>
      <c r="P194" s="83"/>
      <c r="Q194" s="83"/>
      <c r="R194" s="83"/>
      <c r="S194" s="83"/>
      <c r="T194" s="83"/>
      <c r="U194" s="83"/>
    </row>
    <row r="195" spans="1:39">
      <c r="A195" s="82" t="s">
        <v>2807</v>
      </c>
      <c r="B195" s="83"/>
      <c r="C195" s="83"/>
      <c r="D195" s="93"/>
      <c r="J195" s="83"/>
      <c r="L195" s="83"/>
      <c r="N195" s="83"/>
      <c r="P195" s="83"/>
      <c r="Q195" s="83"/>
      <c r="R195" s="83"/>
      <c r="S195" s="83"/>
      <c r="T195" s="83"/>
      <c r="U195" s="83"/>
    </row>
    <row r="196" spans="1:39">
      <c r="A196" s="82" t="s">
        <v>2808</v>
      </c>
      <c r="B196" s="83"/>
      <c r="C196" s="83"/>
      <c r="D196" s="93"/>
      <c r="J196" s="83"/>
      <c r="L196" s="83"/>
      <c r="N196" s="83"/>
      <c r="P196" s="83"/>
      <c r="Q196" s="83"/>
      <c r="R196" s="83"/>
      <c r="S196" s="83"/>
      <c r="T196" s="83"/>
      <c r="U196" s="83"/>
    </row>
    <row r="197" spans="1:39">
      <c r="A197" s="15" t="s">
        <v>2809</v>
      </c>
      <c r="B197" s="83"/>
      <c r="C197" s="83"/>
      <c r="D197" s="93"/>
      <c r="J197" s="83"/>
      <c r="L197" s="83"/>
      <c r="N197" s="83"/>
      <c r="P197" s="83"/>
      <c r="Q197" s="83"/>
      <c r="R197" s="83"/>
      <c r="S197" s="83"/>
      <c r="T197" s="83"/>
      <c r="U197" s="83"/>
    </row>
    <row r="198" spans="1:39">
      <c r="A198" s="15" t="s">
        <v>2810</v>
      </c>
      <c r="B198" s="83"/>
      <c r="C198" s="83"/>
      <c r="D198" s="93"/>
      <c r="J198" s="83"/>
      <c r="L198" s="83"/>
      <c r="N198" s="83"/>
      <c r="P198" s="83"/>
      <c r="Q198" s="83"/>
      <c r="R198" s="83"/>
      <c r="S198" s="83"/>
      <c r="T198" s="83"/>
      <c r="U198" s="83"/>
    </row>
    <row r="199" spans="1:39">
      <c r="A199" s="137" t="s">
        <v>2812</v>
      </c>
      <c r="B199" s="137"/>
      <c r="C199" s="127" t="s">
        <v>2864</v>
      </c>
      <c r="D199" s="127" t="s">
        <v>2865</v>
      </c>
      <c r="E199" s="137" t="s">
        <v>2866</v>
      </c>
      <c r="F199" s="138" t="s">
        <v>2867</v>
      </c>
      <c r="G199" s="138" t="s">
        <v>2868</v>
      </c>
      <c r="H199" s="138" t="s">
        <v>2869</v>
      </c>
      <c r="I199" s="138" t="s">
        <v>2870</v>
      </c>
      <c r="J199" s="137" t="s">
        <v>2871</v>
      </c>
      <c r="K199" s="127" t="s">
        <v>2872</v>
      </c>
      <c r="L199" s="127" t="s">
        <v>2873</v>
      </c>
      <c r="M199" s="137" t="s">
        <v>2928</v>
      </c>
      <c r="N199" s="138" t="s">
        <v>2929</v>
      </c>
      <c r="O199" s="138" t="s">
        <v>2930</v>
      </c>
      <c r="P199" s="138" t="s">
        <v>2931</v>
      </c>
      <c r="Q199" s="138" t="s">
        <v>2932</v>
      </c>
      <c r="R199" s="138" t="s">
        <v>2933</v>
      </c>
      <c r="S199" s="137"/>
      <c r="T199" s="138"/>
      <c r="U199" s="137"/>
      <c r="V199" s="137"/>
      <c r="W199" s="137"/>
      <c r="X199" s="137"/>
      <c r="Y199" s="137"/>
      <c r="Z199" s="137"/>
      <c r="AA199" s="137"/>
      <c r="AB199" s="137"/>
      <c r="AC199" s="137"/>
      <c r="AD199" s="137"/>
      <c r="AE199" s="137"/>
      <c r="AF199" s="137"/>
      <c r="AG199" s="137"/>
      <c r="AH199" s="137"/>
      <c r="AI199" s="137"/>
      <c r="AJ199" s="137"/>
      <c r="AK199" s="137"/>
      <c r="AL199" s="137"/>
      <c r="AM199" s="137"/>
    </row>
    <row r="200" spans="1:39" s="81" customFormat="1">
      <c r="A200" s="82" t="s">
        <v>2806</v>
      </c>
      <c r="B200" s="83"/>
      <c r="C200" s="83"/>
      <c r="D200" s="93"/>
      <c r="J200" s="83"/>
      <c r="L200" s="83"/>
      <c r="N200" s="83"/>
      <c r="P200" s="83"/>
      <c r="Q200" s="83"/>
      <c r="R200" s="83"/>
      <c r="S200" s="83"/>
      <c r="T200" s="83"/>
      <c r="U200" s="83"/>
    </row>
    <row r="201" spans="1:39" s="102" customFormat="1">
      <c r="A201" s="82" t="s">
        <v>2807</v>
      </c>
      <c r="B201" s="83"/>
      <c r="C201" s="83"/>
      <c r="D201" s="93"/>
      <c r="J201" s="83"/>
      <c r="L201" s="83"/>
      <c r="N201" s="83"/>
      <c r="P201" s="83"/>
      <c r="Q201" s="83"/>
      <c r="R201" s="83"/>
      <c r="S201" s="83"/>
      <c r="T201" s="83"/>
      <c r="U201" s="83"/>
    </row>
    <row r="202" spans="1:39">
      <c r="A202" s="82" t="s">
        <v>2808</v>
      </c>
      <c r="B202" s="83"/>
      <c r="C202" s="83"/>
      <c r="D202" s="93"/>
      <c r="J202" s="83"/>
      <c r="L202" s="83"/>
      <c r="N202" s="83"/>
      <c r="P202" s="83"/>
      <c r="Q202" s="83"/>
      <c r="R202" s="83"/>
      <c r="S202" s="83"/>
      <c r="T202" s="83"/>
      <c r="U202" s="83"/>
    </row>
    <row r="203" spans="1:39">
      <c r="A203" s="15" t="s">
        <v>2809</v>
      </c>
      <c r="B203" s="83"/>
      <c r="C203" s="83"/>
      <c r="D203" s="93"/>
      <c r="J203" s="83"/>
      <c r="L203" s="83"/>
      <c r="N203" s="83"/>
      <c r="P203" s="83"/>
      <c r="Q203" s="83"/>
      <c r="R203" s="83"/>
      <c r="S203" s="83"/>
      <c r="T203" s="83"/>
      <c r="U203" s="83"/>
    </row>
    <row r="204" spans="1:39">
      <c r="A204" s="15" t="s">
        <v>2810</v>
      </c>
      <c r="B204" s="83"/>
      <c r="C204" s="83"/>
      <c r="D204" s="93"/>
      <c r="J204" s="83"/>
      <c r="L204" s="83"/>
      <c r="N204" s="83"/>
      <c r="P204" s="83"/>
      <c r="Q204" s="83"/>
      <c r="R204" s="83"/>
      <c r="S204" s="83"/>
      <c r="T204" s="83"/>
      <c r="U204" s="83"/>
    </row>
    <row r="205" spans="1:39">
      <c r="A205" s="137" t="s">
        <v>2813</v>
      </c>
      <c r="B205" s="137"/>
      <c r="C205" s="127" t="s">
        <v>2864</v>
      </c>
      <c r="D205" s="127" t="s">
        <v>2865</v>
      </c>
      <c r="E205" s="137" t="s">
        <v>2866</v>
      </c>
      <c r="F205" s="138" t="s">
        <v>2867</v>
      </c>
      <c r="G205" s="138" t="s">
        <v>2868</v>
      </c>
      <c r="H205" s="138" t="s">
        <v>2869</v>
      </c>
      <c r="I205" s="138" t="s">
        <v>2870</v>
      </c>
      <c r="J205" s="137" t="s">
        <v>2871</v>
      </c>
      <c r="K205" s="127" t="s">
        <v>2872</v>
      </c>
      <c r="L205" s="127" t="s">
        <v>2873</v>
      </c>
      <c r="M205" s="137" t="s">
        <v>2928</v>
      </c>
      <c r="N205" s="138" t="s">
        <v>2929</v>
      </c>
      <c r="O205" s="138" t="s">
        <v>2930</v>
      </c>
      <c r="P205" s="138" t="s">
        <v>2931</v>
      </c>
      <c r="Q205" s="138" t="s">
        <v>2932</v>
      </c>
      <c r="R205" s="138" t="s">
        <v>2933</v>
      </c>
      <c r="S205" s="137"/>
      <c r="T205" s="138"/>
      <c r="U205" s="137"/>
      <c r="V205" s="137"/>
      <c r="W205" s="137"/>
      <c r="X205" s="137"/>
      <c r="Y205" s="137"/>
      <c r="Z205" s="137"/>
      <c r="AA205" s="137"/>
      <c r="AB205" s="137"/>
      <c r="AC205" s="137"/>
      <c r="AD205" s="137"/>
      <c r="AE205" s="137"/>
      <c r="AF205" s="137"/>
      <c r="AG205" s="137"/>
      <c r="AH205" s="137"/>
      <c r="AI205" s="137"/>
      <c r="AJ205" s="137"/>
      <c r="AK205" s="137"/>
      <c r="AL205" s="137"/>
      <c r="AM205" s="137"/>
    </row>
    <row r="206" spans="1:39">
      <c r="A206" s="82" t="s">
        <v>2806</v>
      </c>
      <c r="B206" s="83"/>
      <c r="C206" s="83"/>
      <c r="D206" s="93"/>
      <c r="J206" s="83"/>
      <c r="L206" s="83"/>
      <c r="N206" s="83"/>
      <c r="P206" s="83"/>
      <c r="Q206" s="83"/>
      <c r="R206" s="83"/>
      <c r="S206" s="83"/>
      <c r="T206" s="83"/>
      <c r="U206" s="83"/>
    </row>
    <row r="207" spans="1:39">
      <c r="A207" s="82" t="s">
        <v>2807</v>
      </c>
      <c r="B207" s="83"/>
      <c r="C207" s="83"/>
      <c r="D207" s="93"/>
      <c r="J207" s="83"/>
      <c r="L207" s="83"/>
      <c r="N207" s="83"/>
      <c r="P207" s="83"/>
      <c r="Q207" s="83"/>
      <c r="R207" s="83"/>
      <c r="S207" s="83"/>
      <c r="T207" s="83"/>
      <c r="U207" s="83"/>
    </row>
    <row r="208" spans="1:39">
      <c r="A208" s="82" t="s">
        <v>2808</v>
      </c>
      <c r="B208" s="83"/>
      <c r="C208" s="83"/>
      <c r="D208" s="93"/>
      <c r="J208" s="83"/>
      <c r="L208" s="83"/>
      <c r="N208" s="83"/>
      <c r="P208" s="83"/>
      <c r="Q208" s="83"/>
      <c r="R208" s="83"/>
      <c r="S208" s="83"/>
      <c r="T208" s="83"/>
      <c r="U208" s="83"/>
    </row>
    <row r="209" spans="1:39">
      <c r="A209" s="15" t="s">
        <v>2809</v>
      </c>
      <c r="B209" s="83"/>
      <c r="C209" s="83"/>
      <c r="D209" s="93"/>
      <c r="J209" s="83"/>
      <c r="L209" s="83"/>
      <c r="N209" s="83"/>
      <c r="P209" s="83"/>
      <c r="Q209" s="83"/>
      <c r="R209" s="83"/>
      <c r="S209" s="83"/>
      <c r="T209" s="83"/>
      <c r="U209" s="83"/>
    </row>
    <row r="210" spans="1:39">
      <c r="A210" s="15" t="s">
        <v>2810</v>
      </c>
      <c r="B210" s="83"/>
      <c r="C210" s="83"/>
      <c r="D210" s="93"/>
      <c r="J210" s="83"/>
      <c r="L210" s="83"/>
      <c r="N210" s="83"/>
      <c r="P210" s="83"/>
      <c r="Q210" s="83"/>
      <c r="R210" s="83"/>
      <c r="S210" s="83"/>
      <c r="T210" s="83"/>
      <c r="U210" s="83"/>
    </row>
    <row r="211" spans="1:39">
      <c r="A211" s="137" t="s">
        <v>2814</v>
      </c>
      <c r="B211" s="137"/>
      <c r="C211" s="127" t="s">
        <v>2864</v>
      </c>
      <c r="D211" s="127" t="s">
        <v>2865</v>
      </c>
      <c r="E211" s="137" t="s">
        <v>2866</v>
      </c>
      <c r="F211" s="138" t="s">
        <v>2867</v>
      </c>
      <c r="G211" s="138" t="s">
        <v>2868</v>
      </c>
      <c r="H211" s="138" t="s">
        <v>2869</v>
      </c>
      <c r="I211" s="138" t="s">
        <v>2870</v>
      </c>
      <c r="J211" s="137" t="s">
        <v>2871</v>
      </c>
      <c r="K211" s="127" t="s">
        <v>2872</v>
      </c>
      <c r="L211" s="127" t="s">
        <v>2873</v>
      </c>
      <c r="M211" s="137" t="s">
        <v>2928</v>
      </c>
      <c r="N211" s="138" t="s">
        <v>2929</v>
      </c>
      <c r="O211" s="138" t="s">
        <v>2930</v>
      </c>
      <c r="P211" s="138" t="s">
        <v>2931</v>
      </c>
      <c r="Q211" s="138" t="s">
        <v>2932</v>
      </c>
      <c r="R211" s="138" t="s">
        <v>2933</v>
      </c>
      <c r="S211" s="137"/>
      <c r="T211" s="138"/>
      <c r="U211" s="137"/>
      <c r="V211" s="137"/>
      <c r="W211" s="137"/>
      <c r="X211" s="137"/>
      <c r="Y211" s="137"/>
      <c r="Z211" s="137"/>
      <c r="AA211" s="137"/>
      <c r="AB211" s="137"/>
      <c r="AC211" s="137"/>
      <c r="AD211" s="137"/>
      <c r="AE211" s="137"/>
      <c r="AF211" s="137"/>
      <c r="AG211" s="137"/>
      <c r="AH211" s="137"/>
      <c r="AI211" s="137"/>
      <c r="AJ211" s="137"/>
      <c r="AK211" s="137"/>
      <c r="AL211" s="137"/>
      <c r="AM211" s="137"/>
    </row>
    <row r="212" spans="1:39">
      <c r="A212" s="82" t="s">
        <v>2806</v>
      </c>
      <c r="B212" s="83"/>
      <c r="C212" s="83"/>
      <c r="D212" s="93"/>
      <c r="J212" s="83"/>
      <c r="L212" s="83"/>
      <c r="N212" s="83"/>
      <c r="P212" s="83"/>
      <c r="Q212" s="83"/>
      <c r="R212" s="83"/>
      <c r="S212" s="83"/>
      <c r="T212" s="83"/>
      <c r="U212" s="83"/>
    </row>
    <row r="213" spans="1:39">
      <c r="A213" s="82" t="s">
        <v>2807</v>
      </c>
      <c r="B213" s="83"/>
      <c r="C213" s="83"/>
      <c r="D213" s="93"/>
      <c r="J213" s="83"/>
      <c r="L213" s="83"/>
      <c r="N213" s="83"/>
      <c r="P213" s="83"/>
      <c r="Q213" s="83"/>
      <c r="R213" s="83"/>
      <c r="S213" s="83"/>
      <c r="T213" s="83"/>
      <c r="U213" s="83"/>
    </row>
    <row r="214" spans="1:39">
      <c r="A214" s="82" t="s">
        <v>2808</v>
      </c>
      <c r="B214" s="83"/>
      <c r="C214" s="83"/>
      <c r="D214" s="93"/>
      <c r="J214" s="83"/>
      <c r="L214" s="83"/>
      <c r="N214" s="83"/>
      <c r="P214" s="83"/>
      <c r="Q214" s="83"/>
      <c r="R214" s="83"/>
      <c r="S214" s="83"/>
      <c r="T214" s="83"/>
      <c r="U214" s="83"/>
    </row>
    <row r="215" spans="1:39">
      <c r="A215" s="15" t="s">
        <v>2809</v>
      </c>
      <c r="B215" s="83"/>
      <c r="C215" s="83"/>
      <c r="D215" s="93"/>
      <c r="J215" s="83"/>
      <c r="L215" s="83"/>
      <c r="N215" s="83"/>
      <c r="P215" s="83"/>
      <c r="Q215" s="83"/>
      <c r="R215" s="83"/>
      <c r="S215" s="83"/>
      <c r="T215" s="83"/>
      <c r="U215" s="83"/>
    </row>
    <row r="216" spans="1:39">
      <c r="A216" s="15" t="s">
        <v>2810</v>
      </c>
      <c r="B216" s="83"/>
      <c r="C216" s="83"/>
      <c r="D216" s="93"/>
      <c r="J216" s="83"/>
      <c r="L216" s="83"/>
      <c r="N216" s="83"/>
      <c r="P216" s="83"/>
      <c r="Q216" s="83"/>
      <c r="R216" s="83"/>
      <c r="S216" s="83"/>
      <c r="T216" s="83"/>
      <c r="U216" s="83"/>
    </row>
    <row r="217" spans="1:39">
      <c r="A217" s="137" t="s">
        <v>2815</v>
      </c>
      <c r="B217" s="137"/>
      <c r="C217" s="127" t="s">
        <v>2864</v>
      </c>
      <c r="D217" s="127" t="s">
        <v>2865</v>
      </c>
      <c r="E217" s="137" t="s">
        <v>2866</v>
      </c>
      <c r="F217" s="138" t="s">
        <v>2867</v>
      </c>
      <c r="G217" s="138" t="s">
        <v>2868</v>
      </c>
      <c r="H217" s="138" t="s">
        <v>2869</v>
      </c>
      <c r="I217" s="138" t="s">
        <v>2870</v>
      </c>
      <c r="J217" s="137" t="s">
        <v>2871</v>
      </c>
      <c r="K217" s="127" t="s">
        <v>2872</v>
      </c>
      <c r="L217" s="127" t="s">
        <v>2873</v>
      </c>
      <c r="M217" s="137" t="s">
        <v>2928</v>
      </c>
      <c r="N217" s="138" t="s">
        <v>2929</v>
      </c>
      <c r="O217" s="138" t="s">
        <v>2930</v>
      </c>
      <c r="P217" s="138" t="s">
        <v>2931</v>
      </c>
      <c r="Q217" s="138" t="s">
        <v>2932</v>
      </c>
      <c r="R217" s="138" t="s">
        <v>2933</v>
      </c>
      <c r="S217" s="137"/>
      <c r="T217" s="138"/>
      <c r="U217" s="137"/>
      <c r="V217" s="137"/>
      <c r="W217" s="137"/>
      <c r="X217" s="137"/>
      <c r="Y217" s="137"/>
      <c r="Z217" s="137"/>
      <c r="AA217" s="137"/>
      <c r="AB217" s="137"/>
      <c r="AC217" s="137"/>
      <c r="AD217" s="137"/>
      <c r="AE217" s="137"/>
      <c r="AF217" s="137"/>
      <c r="AG217" s="137"/>
      <c r="AH217" s="137"/>
      <c r="AI217" s="137"/>
      <c r="AJ217" s="137"/>
      <c r="AK217" s="137"/>
      <c r="AL217" s="137"/>
      <c r="AM217" s="137"/>
    </row>
    <row r="218" spans="1:39">
      <c r="A218" s="82" t="s">
        <v>2806</v>
      </c>
      <c r="B218" s="83"/>
      <c r="C218" s="83"/>
      <c r="D218" s="93"/>
      <c r="J218" s="83"/>
      <c r="L218" s="83"/>
      <c r="N218" s="83"/>
      <c r="P218" s="83"/>
      <c r="Q218" s="83"/>
      <c r="R218" s="83"/>
      <c r="S218" s="83"/>
      <c r="T218" s="83"/>
      <c r="U218" s="83"/>
    </row>
    <row r="219" spans="1:39">
      <c r="A219" s="82" t="s">
        <v>2807</v>
      </c>
      <c r="B219" s="83"/>
      <c r="C219" s="83"/>
      <c r="D219" s="93"/>
      <c r="J219" s="83"/>
      <c r="L219" s="83"/>
      <c r="N219" s="83"/>
      <c r="P219" s="83"/>
      <c r="Q219" s="83"/>
      <c r="R219" s="83"/>
      <c r="S219" s="83"/>
      <c r="T219" s="83"/>
      <c r="U219" s="83"/>
    </row>
    <row r="220" spans="1:39">
      <c r="A220" s="82" t="s">
        <v>2808</v>
      </c>
      <c r="B220" s="83"/>
      <c r="C220" s="83"/>
      <c r="D220" s="93"/>
      <c r="J220" s="83"/>
      <c r="L220" s="83"/>
      <c r="N220" s="83"/>
      <c r="P220" s="83"/>
      <c r="Q220" s="83"/>
      <c r="R220" s="83"/>
      <c r="S220" s="83"/>
      <c r="T220" s="83"/>
      <c r="U220" s="83"/>
    </row>
    <row r="221" spans="1:39">
      <c r="A221" s="15" t="s">
        <v>2809</v>
      </c>
      <c r="B221" s="83"/>
      <c r="C221" s="83"/>
      <c r="D221" s="93"/>
      <c r="J221" s="83"/>
      <c r="L221" s="83"/>
      <c r="N221" s="83"/>
      <c r="P221" s="83"/>
      <c r="Q221" s="83"/>
      <c r="R221" s="83"/>
      <c r="S221" s="83"/>
      <c r="T221" s="83"/>
      <c r="U221" s="83"/>
    </row>
    <row r="222" spans="1:39">
      <c r="A222" s="15" t="s">
        <v>2810</v>
      </c>
      <c r="B222" s="83"/>
      <c r="C222" s="83"/>
      <c r="D222" s="93"/>
      <c r="J222" s="83"/>
      <c r="L222" s="83"/>
      <c r="N222" s="83"/>
      <c r="P222" s="83"/>
      <c r="Q222" s="83"/>
      <c r="R222" s="83"/>
      <c r="S222" s="83"/>
      <c r="T222" s="83"/>
      <c r="U222" s="83"/>
    </row>
    <row r="223" spans="1:39">
      <c r="A223" s="111" t="s">
        <v>2875</v>
      </c>
      <c r="B223" s="100"/>
      <c r="C223" s="100"/>
      <c r="D223" s="101" t="s">
        <v>4</v>
      </c>
      <c r="E223" s="101"/>
      <c r="F223" s="101" t="s">
        <v>9</v>
      </c>
      <c r="G223" s="100"/>
      <c r="H223" s="101" t="s">
        <v>15</v>
      </c>
      <c r="I223" s="101"/>
      <c r="J223" s="101" t="s">
        <v>12</v>
      </c>
      <c r="K223" s="101"/>
      <c r="L223" s="101" t="s">
        <v>1010</v>
      </c>
      <c r="M223" s="100"/>
      <c r="N223" s="101"/>
      <c r="O223" s="101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  <c r="AA223" s="100"/>
      <c r="AB223" s="100"/>
      <c r="AC223" s="100"/>
      <c r="AD223" s="100"/>
      <c r="AE223" s="100"/>
      <c r="AF223" s="100"/>
      <c r="AG223" s="100"/>
      <c r="AH223" s="100"/>
      <c r="AI223" s="100"/>
      <c r="AJ223" s="100"/>
      <c r="AK223" s="100"/>
      <c r="AL223" s="100"/>
      <c r="AM223" s="100"/>
    </row>
    <row r="224" spans="1:39">
      <c r="A224" s="93" t="s">
        <v>2876</v>
      </c>
      <c r="B224" s="83"/>
      <c r="D224" s="93"/>
      <c r="G224" s="93"/>
      <c r="J224" s="93"/>
      <c r="M224" s="93"/>
      <c r="P224" s="93"/>
    </row>
    <row r="225" spans="1:39">
      <c r="A225" s="93" t="s">
        <v>2877</v>
      </c>
      <c r="D225" s="93"/>
      <c r="G225" s="93"/>
      <c r="J225" s="93"/>
      <c r="M225" s="93"/>
      <c r="P225" s="93"/>
    </row>
    <row r="226" spans="1:39">
      <c r="A226" s="93" t="s">
        <v>2309</v>
      </c>
      <c r="D226" s="93"/>
      <c r="G226" s="93"/>
      <c r="J226" s="93"/>
      <c r="M226" s="93"/>
      <c r="P226" s="93"/>
    </row>
    <row r="227" spans="1:39">
      <c r="A227" s="93" t="s">
        <v>2845</v>
      </c>
      <c r="D227" s="93"/>
      <c r="G227" s="93"/>
      <c r="J227" s="93"/>
      <c r="M227" s="93"/>
      <c r="P227" s="93"/>
    </row>
    <row r="228" spans="1:39">
      <c r="A228" s="79" t="s">
        <v>2878</v>
      </c>
      <c r="B228" s="81"/>
      <c r="C228" s="81"/>
      <c r="D228" s="101" t="s">
        <v>4</v>
      </c>
      <c r="E228" s="101"/>
      <c r="F228" s="101" t="s">
        <v>9</v>
      </c>
      <c r="G228" s="100"/>
      <c r="H228" s="101" t="s">
        <v>15</v>
      </c>
      <c r="I228" s="101"/>
      <c r="J228" s="101" t="s">
        <v>12</v>
      </c>
      <c r="K228" s="101"/>
      <c r="L228" s="101" t="s">
        <v>1010</v>
      </c>
      <c r="M228" s="100"/>
      <c r="N228" s="101"/>
      <c r="O228" s="101"/>
      <c r="P228" s="100"/>
      <c r="Q228" s="81"/>
      <c r="R228" s="81"/>
      <c r="S228" s="81"/>
      <c r="T228" s="81"/>
      <c r="U228" s="81"/>
      <c r="V228" s="81"/>
      <c r="W228" s="81"/>
      <c r="X228" s="81"/>
      <c r="Y228" s="81"/>
      <c r="Z228" s="81"/>
      <c r="AA228" s="81"/>
      <c r="AB228" s="81"/>
      <c r="AC228" s="81"/>
      <c r="AD228" s="81"/>
      <c r="AE228" s="81"/>
      <c r="AF228" s="81"/>
      <c r="AG228" s="81"/>
      <c r="AH228" s="81"/>
      <c r="AI228" s="81"/>
      <c r="AJ228" s="81"/>
      <c r="AK228" s="81"/>
      <c r="AL228" s="81"/>
      <c r="AM228" s="81"/>
    </row>
    <row r="229" spans="1:39">
      <c r="A229" s="15" t="s">
        <v>2818</v>
      </c>
      <c r="B229" s="83"/>
      <c r="C229" s="85"/>
      <c r="D229" s="15"/>
      <c r="E229" s="85"/>
      <c r="G229" s="15"/>
      <c r="H229" s="85"/>
      <c r="I229" s="85"/>
      <c r="J229" s="15"/>
      <c r="M229" s="15"/>
      <c r="N229" s="85"/>
      <c r="O229" s="85"/>
      <c r="P229" s="15"/>
    </row>
    <row r="230" spans="1:39" s="81" customFormat="1">
      <c r="A230" s="15" t="s">
        <v>2829</v>
      </c>
      <c r="B230" s="83"/>
      <c r="C230" s="113"/>
      <c r="D230" s="15"/>
      <c r="E230" s="85"/>
      <c r="G230" s="15"/>
      <c r="I230" s="85"/>
      <c r="J230" s="15"/>
      <c r="M230" s="15"/>
      <c r="N230" s="85"/>
      <c r="O230" s="85"/>
      <c r="P230" s="15"/>
    </row>
    <row r="231" spans="1:39" s="102" customFormat="1">
      <c r="A231" s="83" t="s">
        <v>2822</v>
      </c>
      <c r="B231" s="83"/>
      <c r="C231" s="113"/>
      <c r="D231" s="15"/>
      <c r="E231" s="85"/>
      <c r="G231" s="15"/>
      <c r="I231" s="85"/>
      <c r="J231" s="15"/>
      <c r="M231" s="15"/>
      <c r="N231" s="85"/>
      <c r="O231" s="85"/>
      <c r="P231" s="15"/>
    </row>
    <row r="232" spans="1:39">
      <c r="A232" s="15" t="s">
        <v>2830</v>
      </c>
      <c r="B232" s="83"/>
      <c r="C232" s="113"/>
      <c r="D232" s="15"/>
      <c r="E232" s="85"/>
      <c r="G232" s="15"/>
      <c r="I232" s="85"/>
      <c r="J232" s="15"/>
      <c r="M232" s="15"/>
      <c r="N232" s="85"/>
      <c r="O232" s="85"/>
      <c r="P232" s="15"/>
    </row>
    <row r="233" spans="1:39" s="102" customFormat="1">
      <c r="A233" s="15" t="s">
        <v>2831</v>
      </c>
      <c r="B233" s="83"/>
      <c r="C233" s="113"/>
      <c r="D233" s="15"/>
      <c r="E233" s="85"/>
      <c r="G233" s="15"/>
      <c r="I233" s="85"/>
      <c r="J233" s="15"/>
      <c r="M233" s="15"/>
      <c r="N233" s="85"/>
      <c r="O233" s="85"/>
      <c r="P233" s="15"/>
    </row>
    <row r="234" spans="1:39" ht="28">
      <c r="A234" s="83" t="s">
        <v>2832</v>
      </c>
      <c r="B234" s="83"/>
      <c r="C234" s="113"/>
      <c r="D234" s="15"/>
      <c r="E234" s="85"/>
      <c r="G234" s="15"/>
      <c r="I234" s="85"/>
      <c r="J234" s="15"/>
      <c r="M234" s="15"/>
      <c r="N234" s="85"/>
      <c r="O234" s="85"/>
      <c r="P234" s="15"/>
    </row>
    <row r="235" spans="1:39" ht="28">
      <c r="A235" s="83" t="s">
        <v>2833</v>
      </c>
      <c r="B235" s="83"/>
      <c r="C235" s="113"/>
      <c r="D235" s="83"/>
      <c r="E235" s="85"/>
      <c r="G235" s="83"/>
      <c r="I235" s="85"/>
      <c r="J235" s="83"/>
      <c r="M235" s="83"/>
      <c r="N235" s="85"/>
      <c r="O235" s="85"/>
      <c r="P235" s="83"/>
    </row>
    <row r="236" spans="1:39">
      <c r="A236" t="s">
        <v>2879</v>
      </c>
      <c r="B236" s="83"/>
      <c r="C236" s="113"/>
      <c r="D236" s="83"/>
      <c r="E236" s="85"/>
      <c r="G236" s="83"/>
      <c r="I236" s="85"/>
      <c r="J236" s="83"/>
      <c r="M236" s="83"/>
      <c r="N236" s="85"/>
      <c r="O236" s="85"/>
      <c r="P236" s="83"/>
    </row>
    <row r="237" spans="1:39">
      <c r="A237" s="46" t="s">
        <v>2834</v>
      </c>
      <c r="B237" s="83"/>
      <c r="C237" s="113"/>
      <c r="D237" s="83"/>
      <c r="E237" s="85"/>
      <c r="G237" s="83"/>
      <c r="I237" s="85"/>
      <c r="J237" s="83"/>
      <c r="M237" s="83"/>
      <c r="N237" s="85"/>
      <c r="O237" s="85"/>
      <c r="P237" s="83"/>
    </row>
    <row r="238" spans="1:39">
      <c r="A238" s="46" t="s">
        <v>2828</v>
      </c>
      <c r="B238" s="83"/>
      <c r="C238" s="113"/>
      <c r="D238" s="83"/>
      <c r="E238" s="85"/>
      <c r="G238" s="83"/>
      <c r="I238" s="85"/>
      <c r="J238" s="83"/>
      <c r="M238" s="83"/>
      <c r="N238" s="85"/>
      <c r="O238" s="85"/>
      <c r="P238" s="83"/>
    </row>
    <row r="239" spans="1:39">
      <c r="A239" s="78" t="s">
        <v>2880</v>
      </c>
      <c r="B239" s="79"/>
      <c r="C239" s="92"/>
      <c r="D239" s="80"/>
      <c r="E239" s="79" t="s">
        <v>2817</v>
      </c>
      <c r="F239" s="79"/>
      <c r="G239" s="81"/>
      <c r="H239" s="79"/>
      <c r="I239" s="81"/>
      <c r="J239" s="79"/>
      <c r="K239" s="81"/>
      <c r="L239" s="81"/>
      <c r="M239" s="81"/>
      <c r="N239" s="79"/>
      <c r="O239" s="79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  <c r="AA239" s="81"/>
      <c r="AB239" s="81"/>
      <c r="AC239" s="81"/>
      <c r="AD239" s="81"/>
      <c r="AE239" s="81"/>
      <c r="AF239" s="81"/>
      <c r="AG239" s="81"/>
      <c r="AH239" s="81"/>
      <c r="AI239" s="81"/>
      <c r="AJ239" s="81"/>
      <c r="AK239" s="81"/>
      <c r="AL239" s="81"/>
      <c r="AM239" s="81"/>
    </row>
    <row r="240" spans="1:39">
      <c r="A240" t="s">
        <v>2881</v>
      </c>
      <c r="B240" s="85"/>
      <c r="C240" s="113"/>
      <c r="D240" s="93"/>
      <c r="E240" s="85" t="s">
        <v>2778</v>
      </c>
      <c r="F240" t="s">
        <v>2782</v>
      </c>
      <c r="G240" s="85" t="s">
        <v>2783</v>
      </c>
      <c r="H240" t="s">
        <v>2784</v>
      </c>
      <c r="I240" s="85" t="s">
        <v>2785</v>
      </c>
      <c r="J240" t="s">
        <v>2786</v>
      </c>
      <c r="K240" t="s">
        <v>2787</v>
      </c>
      <c r="L240" t="s">
        <v>2788</v>
      </c>
      <c r="M240" t="s">
        <v>2791</v>
      </c>
      <c r="N240" s="85"/>
      <c r="O240" s="85"/>
    </row>
    <row r="241" spans="1:15">
      <c r="A241" t="s">
        <v>2883</v>
      </c>
      <c r="B241" s="85"/>
      <c r="C241" s="113"/>
      <c r="D241" s="93"/>
      <c r="E241">
        <v>1</v>
      </c>
      <c r="F241" s="83"/>
      <c r="G241" s="83"/>
      <c r="I241" s="83"/>
      <c r="L241" s="83"/>
      <c r="M241" s="83"/>
      <c r="N241" s="85"/>
      <c r="O241" s="85"/>
    </row>
    <row r="242" spans="1:15">
      <c r="B242" s="85"/>
      <c r="E242">
        <v>2</v>
      </c>
      <c r="G242" s="83"/>
      <c r="H242" s="83"/>
      <c r="I242" s="93"/>
      <c r="L242" s="83"/>
      <c r="M242" s="83"/>
    </row>
    <row r="243" spans="1:15">
      <c r="A243" t="s">
        <v>2884</v>
      </c>
      <c r="B243" s="85"/>
      <c r="E243">
        <v>3</v>
      </c>
      <c r="F243" s="83"/>
      <c r="G243" s="83"/>
      <c r="H243" s="83"/>
      <c r="L243" s="83"/>
      <c r="M243" s="83"/>
    </row>
    <row r="244" spans="1:15">
      <c r="A244" t="s">
        <v>2885</v>
      </c>
      <c r="B244" s="85"/>
      <c r="E244">
        <v>4</v>
      </c>
      <c r="F244" s="83"/>
      <c r="G244" s="83"/>
      <c r="H244" s="83"/>
      <c r="L244" s="83"/>
      <c r="M244" s="115"/>
    </row>
    <row r="245" spans="1:15">
      <c r="B245" s="85"/>
      <c r="E245">
        <v>5</v>
      </c>
      <c r="F245" s="83"/>
      <c r="G245" s="83"/>
      <c r="H245" s="83"/>
      <c r="L245" s="83"/>
      <c r="M245" s="83"/>
    </row>
    <row r="246" spans="1:15">
      <c r="A246" t="s">
        <v>2886</v>
      </c>
      <c r="B246" s="85"/>
      <c r="E246">
        <v>6</v>
      </c>
      <c r="F246" s="84"/>
      <c r="G246" s="83"/>
      <c r="H246" s="17"/>
      <c r="L246" s="83"/>
      <c r="M246" s="115"/>
    </row>
    <row r="247" spans="1:15">
      <c r="A247" t="s">
        <v>2887</v>
      </c>
      <c r="B247" s="85"/>
      <c r="E247">
        <v>7</v>
      </c>
      <c r="F247" s="83"/>
      <c r="G247" s="83"/>
      <c r="H247" s="83"/>
      <c r="L247" s="83"/>
      <c r="M247" s="115"/>
    </row>
    <row r="248" spans="1:15">
      <c r="E248">
        <v>8</v>
      </c>
      <c r="F248" s="83"/>
      <c r="G248" s="83"/>
      <c r="H248" s="83"/>
      <c r="I248" s="83"/>
      <c r="L248" s="83"/>
      <c r="M248" s="115"/>
    </row>
    <row r="249" spans="1:15">
      <c r="A249" t="s">
        <v>2935</v>
      </c>
      <c r="E249">
        <v>9</v>
      </c>
      <c r="F249" s="83"/>
      <c r="H249" s="83"/>
      <c r="M249" s="115"/>
    </row>
    <row r="250" spans="1:15">
      <c r="B250" t="s">
        <v>2936</v>
      </c>
      <c r="C250" t="s">
        <v>2937</v>
      </c>
      <c r="D250" t="s">
        <v>2938</v>
      </c>
      <c r="E250">
        <v>10</v>
      </c>
      <c r="F250" s="83"/>
      <c r="G250" s="83"/>
      <c r="I250" s="83"/>
      <c r="L250" s="83"/>
      <c r="M250" s="83"/>
    </row>
    <row r="251" spans="1:15">
      <c r="A251" t="s">
        <v>2939</v>
      </c>
      <c r="B251" s="83"/>
      <c r="C251" s="83"/>
      <c r="E251">
        <v>11</v>
      </c>
      <c r="F251" s="83"/>
      <c r="G251" s="83"/>
      <c r="H251" s="83"/>
      <c r="L251" s="83"/>
      <c r="M251" s="83"/>
    </row>
    <row r="252" spans="1:15">
      <c r="A252" t="s">
        <v>2940</v>
      </c>
      <c r="B252" s="83"/>
      <c r="C252" s="83"/>
      <c r="E252">
        <v>12</v>
      </c>
      <c r="F252" s="83"/>
      <c r="G252" s="83"/>
      <c r="H252" s="83"/>
      <c r="I252" s="83"/>
      <c r="L252" s="83"/>
      <c r="M252" s="115"/>
    </row>
    <row r="253" spans="1:15">
      <c r="A253" t="s">
        <v>2938</v>
      </c>
      <c r="E253">
        <v>13</v>
      </c>
      <c r="F253" s="83"/>
      <c r="G253" s="83"/>
      <c r="L253" s="83"/>
    </row>
    <row r="254" spans="1:15">
      <c r="E254">
        <v>14</v>
      </c>
      <c r="F254" s="84"/>
      <c r="G254" s="83"/>
      <c r="H254" s="86"/>
      <c r="I254" s="83"/>
      <c r="L254" s="83"/>
      <c r="M254" s="115"/>
    </row>
    <row r="255" spans="1:15">
      <c r="A255" t="s">
        <v>2941</v>
      </c>
      <c r="E255">
        <v>15</v>
      </c>
      <c r="F255" s="83"/>
      <c r="G255" s="83"/>
      <c r="H255" s="83"/>
      <c r="I255" s="83"/>
      <c r="L255" s="83"/>
    </row>
    <row r="256" spans="1:15">
      <c r="E256">
        <v>16</v>
      </c>
      <c r="F256" s="112"/>
      <c r="G256" s="83"/>
      <c r="H256" s="83"/>
      <c r="I256" s="83"/>
      <c r="L256" s="83"/>
      <c r="M256" s="83"/>
    </row>
    <row r="257" spans="1:39">
      <c r="A257" s="139"/>
      <c r="E257" t="s">
        <v>2943</v>
      </c>
      <c r="F257" s="83"/>
      <c r="G257" s="83"/>
      <c r="H257" s="83"/>
      <c r="I257" s="83"/>
      <c r="L257" s="83"/>
      <c r="M257" s="83"/>
    </row>
    <row r="258" spans="1:39">
      <c r="A258" s="132" t="s">
        <v>2944</v>
      </c>
      <c r="B258" s="127"/>
      <c r="C258" s="132"/>
      <c r="D258" s="127"/>
      <c r="E258" s="132"/>
      <c r="F258" s="127"/>
      <c r="G258" s="127"/>
      <c r="H258" s="127"/>
      <c r="I258" s="127"/>
      <c r="J258" s="132"/>
      <c r="K258" s="132"/>
      <c r="L258" s="127"/>
      <c r="M258" s="127"/>
      <c r="N258" s="127"/>
      <c r="O258" s="127"/>
      <c r="P258" s="127"/>
      <c r="Q258" s="127"/>
      <c r="R258" s="127"/>
      <c r="S258" s="127"/>
      <c r="T258" s="127"/>
      <c r="U258" s="127"/>
      <c r="V258" s="127"/>
      <c r="W258" s="127"/>
      <c r="X258" s="127"/>
      <c r="Y258" s="127"/>
      <c r="Z258" s="127"/>
      <c r="AA258" s="127"/>
      <c r="AB258" s="127"/>
      <c r="AC258" s="127"/>
      <c r="AD258" s="127"/>
      <c r="AE258" s="127"/>
      <c r="AF258" s="127"/>
      <c r="AG258" s="127"/>
      <c r="AH258" s="127"/>
      <c r="AI258" s="127"/>
      <c r="AJ258" s="127"/>
      <c r="AK258" s="127"/>
      <c r="AL258" s="127"/>
      <c r="AM258" s="127"/>
    </row>
    <row r="259" spans="1:39">
      <c r="A259" s="85" t="s">
        <v>2778</v>
      </c>
      <c r="B259" t="s">
        <v>2782</v>
      </c>
      <c r="C259" s="85" t="s">
        <v>2783</v>
      </c>
      <c r="D259" t="s">
        <v>2784</v>
      </c>
      <c r="E259" s="85" t="s">
        <v>2785</v>
      </c>
      <c r="F259" t="s">
        <v>2786</v>
      </c>
      <c r="G259" t="s">
        <v>2787</v>
      </c>
      <c r="H259" t="s">
        <v>2788</v>
      </c>
      <c r="I259" t="s">
        <v>2791</v>
      </c>
    </row>
    <row r="260" spans="1:39" s="73" customFormat="1">
      <c r="A260" s="73">
        <v>1</v>
      </c>
      <c r="B260" s="83"/>
      <c r="C260" s="83"/>
      <c r="E260" s="83"/>
      <c r="H260" s="83"/>
      <c r="I260" s="83"/>
    </row>
    <row r="261" spans="1:39" s="107" customFormat="1">
      <c r="A261" s="107">
        <v>2</v>
      </c>
      <c r="C261" s="83"/>
      <c r="D261" s="83"/>
      <c r="E261" s="93"/>
      <c r="H261" s="83"/>
      <c r="I261" s="83"/>
    </row>
    <row r="262" spans="1:39">
      <c r="A262">
        <v>3</v>
      </c>
      <c r="B262" s="83"/>
      <c r="C262" s="83"/>
      <c r="D262" s="83"/>
      <c r="H262" s="83"/>
      <c r="I262" s="83"/>
    </row>
    <row r="263" spans="1:39">
      <c r="A263">
        <v>4</v>
      </c>
      <c r="B263" s="83"/>
      <c r="C263" s="83"/>
      <c r="D263" s="83"/>
      <c r="H263" s="83"/>
      <c r="I263" s="115"/>
    </row>
    <row r="264" spans="1:39">
      <c r="A264">
        <v>5</v>
      </c>
      <c r="B264" s="83"/>
      <c r="C264" s="83"/>
      <c r="D264" s="83"/>
      <c r="H264" s="83"/>
      <c r="I264" s="83"/>
    </row>
    <row r="265" spans="1:39">
      <c r="A265">
        <v>6</v>
      </c>
      <c r="B265" s="84"/>
      <c r="C265" s="83"/>
      <c r="D265" s="17"/>
      <c r="H265" s="83"/>
      <c r="I265" s="115"/>
    </row>
    <row r="266" spans="1:39">
      <c r="A266">
        <v>7</v>
      </c>
      <c r="B266" s="83"/>
      <c r="C266" s="83"/>
      <c r="D266" s="83"/>
      <c r="H266" s="83"/>
      <c r="I266" s="115"/>
    </row>
    <row r="267" spans="1:39" s="137" customFormat="1">
      <c r="A267" s="137">
        <v>8</v>
      </c>
      <c r="B267" s="83"/>
      <c r="C267" s="83"/>
      <c r="D267" s="83"/>
      <c r="E267" s="83"/>
      <c r="H267" s="83"/>
      <c r="I267" s="115"/>
    </row>
    <row r="268" spans="1:39">
      <c r="A268">
        <v>9</v>
      </c>
      <c r="B268" s="83"/>
      <c r="D268" s="83"/>
      <c r="I268" s="115"/>
    </row>
    <row r="269" spans="1:39">
      <c r="A269">
        <v>10</v>
      </c>
      <c r="B269" s="83"/>
      <c r="C269" s="83"/>
      <c r="E269" s="83"/>
      <c r="H269" s="83"/>
      <c r="I269" s="83"/>
    </row>
    <row r="270" spans="1:39">
      <c r="A270">
        <v>11</v>
      </c>
      <c r="B270" s="83"/>
      <c r="C270" s="83"/>
      <c r="D270" s="83"/>
      <c r="H270" s="83"/>
      <c r="I270" s="83"/>
    </row>
    <row r="271" spans="1:39">
      <c r="A271">
        <v>12</v>
      </c>
      <c r="B271" s="83"/>
      <c r="C271" s="83"/>
      <c r="D271" s="83"/>
      <c r="E271" s="83"/>
      <c r="H271" s="83"/>
      <c r="I271" s="115"/>
    </row>
    <row r="272" spans="1:39" s="137" customFormat="1">
      <c r="A272" s="137">
        <v>13</v>
      </c>
      <c r="B272" s="83"/>
      <c r="C272" s="83"/>
      <c r="H272" s="83"/>
    </row>
    <row r="273" spans="1:39">
      <c r="A273">
        <v>14</v>
      </c>
      <c r="B273" s="84"/>
      <c r="C273" s="83"/>
      <c r="D273" s="86"/>
      <c r="E273" s="83"/>
      <c r="H273" s="83"/>
      <c r="I273" s="115"/>
    </row>
    <row r="274" spans="1:39">
      <c r="A274">
        <v>15</v>
      </c>
      <c r="B274" s="83"/>
      <c r="C274" s="83"/>
      <c r="D274" s="83"/>
      <c r="E274" s="83"/>
      <c r="H274" s="83"/>
    </row>
    <row r="275" spans="1:39">
      <c r="A275">
        <v>16</v>
      </c>
      <c r="B275" s="112"/>
      <c r="C275" s="83"/>
      <c r="D275" s="83"/>
      <c r="E275" s="83"/>
      <c r="H275" s="83"/>
      <c r="I275" s="83"/>
    </row>
    <row r="276" spans="1:39">
      <c r="A276" t="s">
        <v>2943</v>
      </c>
      <c r="B276" s="83"/>
      <c r="C276" s="83"/>
      <c r="D276" s="83"/>
      <c r="E276" s="83"/>
      <c r="H276" s="83"/>
      <c r="I276" s="83"/>
    </row>
    <row r="277" spans="1:39" s="137" customFormat="1">
      <c r="A277" s="132" t="s">
        <v>2945</v>
      </c>
      <c r="B277" s="127"/>
      <c r="C277" s="132"/>
      <c r="D277" s="127"/>
      <c r="E277" s="132"/>
      <c r="F277" s="127"/>
      <c r="G277" s="127"/>
      <c r="H277" s="127"/>
      <c r="I277" s="127"/>
      <c r="J277" s="132"/>
      <c r="K277" s="132"/>
      <c r="L277" s="127"/>
      <c r="M277" s="127"/>
      <c r="N277" s="127"/>
      <c r="O277" s="127"/>
      <c r="P277" s="127"/>
      <c r="Q277" s="127"/>
      <c r="R277" s="127"/>
      <c r="S277" s="127"/>
      <c r="T277" s="127"/>
      <c r="U277" s="127"/>
      <c r="V277" s="127"/>
      <c r="W277" s="127"/>
      <c r="X277" s="127"/>
      <c r="Y277" s="127"/>
      <c r="Z277" s="127"/>
      <c r="AA277" s="127"/>
      <c r="AB277" s="127"/>
      <c r="AC277" s="127"/>
      <c r="AD277" s="127"/>
      <c r="AE277" s="127"/>
      <c r="AF277" s="127"/>
      <c r="AG277" s="127"/>
      <c r="AH277" s="127"/>
      <c r="AI277" s="127"/>
      <c r="AJ277" s="127"/>
      <c r="AK277" s="127"/>
      <c r="AL277" s="127"/>
      <c r="AM277" s="127"/>
    </row>
    <row r="278" spans="1:39">
      <c r="A278" s="85" t="s">
        <v>2778</v>
      </c>
      <c r="B278" t="s">
        <v>2782</v>
      </c>
      <c r="C278" s="85" t="s">
        <v>2783</v>
      </c>
      <c r="D278" t="s">
        <v>2784</v>
      </c>
      <c r="E278" s="85" t="s">
        <v>2785</v>
      </c>
      <c r="F278" t="s">
        <v>2786</v>
      </c>
      <c r="G278" t="s">
        <v>2787</v>
      </c>
      <c r="H278" t="s">
        <v>2788</v>
      </c>
      <c r="I278" t="s">
        <v>2791</v>
      </c>
    </row>
    <row r="279" spans="1:39">
      <c r="A279">
        <v>1</v>
      </c>
      <c r="B279" s="83"/>
      <c r="C279" s="83"/>
      <c r="E279" s="83"/>
      <c r="H279" s="83"/>
      <c r="I279" s="83"/>
    </row>
    <row r="280" spans="1:39">
      <c r="A280">
        <v>2</v>
      </c>
      <c r="C280" s="83"/>
      <c r="D280" s="83"/>
      <c r="E280" s="93"/>
      <c r="H280" s="83"/>
      <c r="I280" s="83"/>
    </row>
    <row r="281" spans="1:39">
      <c r="A281">
        <v>3</v>
      </c>
      <c r="B281" s="83"/>
      <c r="C281" s="83"/>
      <c r="D281" s="83"/>
      <c r="H281" s="83"/>
      <c r="I281" s="83"/>
    </row>
    <row r="282" spans="1:39" s="137" customFormat="1">
      <c r="A282" s="137">
        <v>4</v>
      </c>
      <c r="B282" s="83"/>
      <c r="C282" s="83"/>
      <c r="D282" s="83"/>
      <c r="H282" s="83"/>
      <c r="I282" s="115"/>
    </row>
    <row r="283" spans="1:39">
      <c r="A283">
        <v>5</v>
      </c>
      <c r="B283" s="83"/>
      <c r="C283" s="83"/>
      <c r="D283" s="83"/>
      <c r="H283" s="83"/>
      <c r="I283" s="83"/>
    </row>
    <row r="284" spans="1:39">
      <c r="A284">
        <v>6</v>
      </c>
      <c r="B284" s="84"/>
      <c r="C284" s="83"/>
      <c r="D284" s="17"/>
      <c r="H284" s="83"/>
      <c r="I284" s="115"/>
    </row>
    <row r="285" spans="1:39">
      <c r="A285">
        <v>7</v>
      </c>
      <c r="B285" s="83"/>
      <c r="C285" s="83"/>
      <c r="D285" s="83"/>
      <c r="H285" s="83"/>
      <c r="I285" s="115"/>
    </row>
    <row r="286" spans="1:39">
      <c r="A286">
        <v>8</v>
      </c>
      <c r="B286" s="83"/>
      <c r="C286" s="83"/>
      <c r="D286" s="83"/>
      <c r="E286" s="83"/>
      <c r="H286" s="83"/>
      <c r="I286" s="115"/>
    </row>
    <row r="287" spans="1:39" s="137" customFormat="1">
      <c r="A287" s="137">
        <v>9</v>
      </c>
      <c r="B287" s="83"/>
      <c r="D287" s="83"/>
      <c r="I287" s="115"/>
    </row>
    <row r="288" spans="1:39">
      <c r="A288">
        <v>10</v>
      </c>
      <c r="B288" s="83"/>
      <c r="C288" s="83"/>
      <c r="E288" s="83"/>
      <c r="H288" s="83"/>
      <c r="I288" s="83"/>
    </row>
    <row r="289" spans="1:39">
      <c r="A289">
        <v>11</v>
      </c>
      <c r="B289" s="83"/>
      <c r="C289" s="83"/>
      <c r="D289" s="83"/>
      <c r="H289" s="83"/>
      <c r="I289" s="83"/>
    </row>
    <row r="290" spans="1:39">
      <c r="A290">
        <v>12</v>
      </c>
      <c r="B290" s="83"/>
      <c r="C290" s="83"/>
      <c r="D290" s="83"/>
      <c r="E290" s="83"/>
      <c r="H290" s="83"/>
      <c r="I290" s="115"/>
    </row>
    <row r="291" spans="1:39">
      <c r="A291">
        <v>13</v>
      </c>
      <c r="B291" s="83"/>
      <c r="C291" s="83"/>
      <c r="H291" s="83"/>
    </row>
    <row r="292" spans="1:39" s="100" customFormat="1">
      <c r="A292" s="100">
        <v>14</v>
      </c>
      <c r="B292" s="84"/>
      <c r="C292" s="83"/>
      <c r="D292" s="86"/>
      <c r="E292" s="83"/>
      <c r="H292" s="83"/>
      <c r="I292" s="115"/>
    </row>
    <row r="293" spans="1:39">
      <c r="A293">
        <v>15</v>
      </c>
      <c r="B293" s="83"/>
      <c r="C293" s="83"/>
      <c r="D293" s="83"/>
      <c r="E293" s="83"/>
      <c r="H293" s="83"/>
    </row>
    <row r="294" spans="1:39">
      <c r="A294">
        <v>16</v>
      </c>
      <c r="B294" s="112"/>
      <c r="C294" s="83"/>
      <c r="D294" s="83"/>
      <c r="E294" s="83"/>
      <c r="H294" s="83"/>
      <c r="I294" s="83"/>
    </row>
    <row r="295" spans="1:39" s="81" customFormat="1">
      <c r="A295" s="81" t="s">
        <v>2943</v>
      </c>
      <c r="B295" s="83"/>
      <c r="C295" s="83"/>
      <c r="E295" s="83"/>
      <c r="H295" s="83"/>
      <c r="I295" s="115"/>
    </row>
    <row r="296" spans="1:39">
      <c r="A296" s="132" t="s">
        <v>2946</v>
      </c>
      <c r="B296" s="127"/>
      <c r="C296" s="132"/>
      <c r="D296" s="127"/>
      <c r="E296" s="132"/>
      <c r="F296" s="127"/>
      <c r="G296" s="127"/>
      <c r="H296" s="127"/>
      <c r="I296" s="127"/>
      <c r="J296" s="132"/>
      <c r="K296" s="132"/>
      <c r="L296" s="127"/>
      <c r="M296" s="127"/>
      <c r="N296" s="127"/>
      <c r="O296" s="127"/>
      <c r="P296" s="127"/>
      <c r="Q296" s="127"/>
      <c r="R296" s="127"/>
      <c r="S296" s="127"/>
      <c r="T296" s="127"/>
      <c r="U296" s="127"/>
      <c r="V296" s="127"/>
      <c r="W296" s="127"/>
      <c r="X296" s="127"/>
      <c r="Y296" s="127"/>
      <c r="Z296" s="127"/>
      <c r="AA296" s="127"/>
      <c r="AB296" s="127"/>
      <c r="AC296" s="127"/>
      <c r="AD296" s="127"/>
      <c r="AE296" s="127"/>
      <c r="AF296" s="127"/>
      <c r="AG296" s="127"/>
      <c r="AH296" s="127"/>
      <c r="AI296" s="127"/>
      <c r="AJ296" s="127"/>
      <c r="AK296" s="127"/>
      <c r="AL296" s="127"/>
      <c r="AM296" s="127"/>
    </row>
    <row r="297" spans="1:39">
      <c r="A297" s="85" t="s">
        <v>2778</v>
      </c>
      <c r="B297" t="s">
        <v>2782</v>
      </c>
      <c r="C297" s="85" t="s">
        <v>2783</v>
      </c>
      <c r="D297" t="s">
        <v>2784</v>
      </c>
      <c r="E297" s="85" t="s">
        <v>2785</v>
      </c>
      <c r="F297" t="s">
        <v>2786</v>
      </c>
      <c r="G297" t="s">
        <v>2787</v>
      </c>
      <c r="H297" t="s">
        <v>2788</v>
      </c>
      <c r="I297" t="s">
        <v>2791</v>
      </c>
    </row>
    <row r="298" spans="1:39">
      <c r="A298">
        <v>1</v>
      </c>
      <c r="B298" s="83"/>
      <c r="C298" s="83"/>
      <c r="E298" s="83"/>
      <c r="H298" s="83"/>
      <c r="I298" s="83"/>
    </row>
    <row r="299" spans="1:39">
      <c r="A299">
        <v>2</v>
      </c>
      <c r="C299" s="83"/>
      <c r="D299" s="83"/>
      <c r="E299" s="93"/>
      <c r="H299" s="83"/>
      <c r="I299" s="83"/>
    </row>
    <row r="300" spans="1:39">
      <c r="A300">
        <v>3</v>
      </c>
      <c r="B300" s="83"/>
      <c r="C300" s="83"/>
      <c r="D300" s="83"/>
      <c r="H300" s="83"/>
      <c r="I300" s="83"/>
    </row>
    <row r="301" spans="1:39">
      <c r="A301">
        <v>4</v>
      </c>
      <c r="B301" s="83"/>
      <c r="C301" s="83"/>
      <c r="D301" s="83"/>
      <c r="H301" s="83"/>
      <c r="I301" s="115"/>
    </row>
    <row r="302" spans="1:39">
      <c r="A302">
        <v>5</v>
      </c>
      <c r="B302" s="83"/>
      <c r="C302" s="83"/>
      <c r="D302" s="83"/>
      <c r="H302" s="83"/>
      <c r="I302" s="83"/>
    </row>
    <row r="303" spans="1:39">
      <c r="A303">
        <v>6</v>
      </c>
      <c r="B303" s="84"/>
      <c r="C303" s="83"/>
      <c r="D303" s="17"/>
      <c r="H303" s="83"/>
      <c r="I303" s="115"/>
    </row>
    <row r="304" spans="1:39">
      <c r="A304">
        <v>7</v>
      </c>
      <c r="B304" s="83"/>
      <c r="C304" s="83"/>
      <c r="D304" s="83"/>
      <c r="H304" s="83"/>
      <c r="I304" s="115"/>
    </row>
    <row r="305" spans="1:39">
      <c r="A305">
        <v>8</v>
      </c>
      <c r="B305" s="83"/>
      <c r="C305" s="83"/>
      <c r="D305" s="83"/>
      <c r="E305" s="83"/>
      <c r="H305" s="83"/>
      <c r="I305" s="115"/>
    </row>
    <row r="306" spans="1:39">
      <c r="A306">
        <v>9</v>
      </c>
      <c r="B306" s="83"/>
      <c r="D306" s="83"/>
      <c r="I306" s="115"/>
    </row>
    <row r="307" spans="1:39">
      <c r="A307">
        <v>10</v>
      </c>
      <c r="B307" s="83"/>
      <c r="C307" s="83"/>
      <c r="E307" s="83"/>
      <c r="H307" s="83"/>
      <c r="I307" s="83"/>
    </row>
    <row r="308" spans="1:39">
      <c r="A308">
        <v>11</v>
      </c>
      <c r="B308" s="83"/>
      <c r="C308" s="83"/>
      <c r="D308" s="83"/>
      <c r="H308" s="83"/>
      <c r="I308" s="83"/>
    </row>
    <row r="309" spans="1:39" s="81" customFormat="1">
      <c r="A309" s="81">
        <v>12</v>
      </c>
      <c r="B309" s="83"/>
      <c r="C309" s="83"/>
      <c r="D309" s="83"/>
      <c r="E309" s="83"/>
      <c r="H309" s="83"/>
      <c r="I309" s="115"/>
    </row>
    <row r="310" spans="1:39">
      <c r="A310">
        <v>13</v>
      </c>
      <c r="B310" s="83"/>
      <c r="C310" s="83"/>
      <c r="H310" s="83"/>
    </row>
    <row r="311" spans="1:39">
      <c r="A311">
        <v>14</v>
      </c>
      <c r="B311" s="84"/>
      <c r="C311" s="83"/>
      <c r="D311" s="86"/>
      <c r="E311" s="83"/>
      <c r="H311" s="83"/>
      <c r="I311" s="115"/>
    </row>
    <row r="312" spans="1:39">
      <c r="A312">
        <v>15</v>
      </c>
      <c r="B312" s="83"/>
      <c r="C312" s="83"/>
      <c r="D312" s="83"/>
      <c r="E312" s="83"/>
      <c r="H312" s="83"/>
    </row>
    <row r="313" spans="1:39">
      <c r="A313">
        <v>16</v>
      </c>
      <c r="B313" s="112"/>
      <c r="C313" s="83"/>
      <c r="D313" s="83"/>
      <c r="E313" s="83"/>
      <c r="H313" s="83"/>
      <c r="I313" s="83"/>
    </row>
    <row r="314" spans="1:39">
      <c r="A314" t="s">
        <v>2943</v>
      </c>
      <c r="B314" s="83"/>
      <c r="C314" s="83"/>
      <c r="E314" s="83"/>
      <c r="H314" s="83"/>
      <c r="I314" s="115"/>
    </row>
    <row r="315" spans="1:39">
      <c r="A315" s="132" t="s">
        <v>2947</v>
      </c>
      <c r="B315" s="127"/>
      <c r="C315" s="132"/>
      <c r="D315" s="127"/>
      <c r="E315" s="132"/>
      <c r="F315" s="127"/>
      <c r="G315" s="127"/>
      <c r="H315" s="127"/>
      <c r="I315" s="127"/>
      <c r="J315" s="132"/>
      <c r="K315" s="132"/>
      <c r="L315" s="127"/>
      <c r="M315" s="127"/>
      <c r="N315" s="127"/>
      <c r="O315" s="127"/>
      <c r="P315" s="127"/>
      <c r="Q315" s="127"/>
      <c r="R315" s="127"/>
      <c r="S315" s="127"/>
      <c r="T315" s="127"/>
      <c r="U315" s="127"/>
      <c r="V315" s="127"/>
      <c r="W315" s="127"/>
      <c r="X315" s="127"/>
      <c r="Y315" s="127"/>
      <c r="Z315" s="127"/>
      <c r="AA315" s="127"/>
      <c r="AB315" s="127"/>
      <c r="AC315" s="127"/>
      <c r="AD315" s="127"/>
      <c r="AE315" s="127"/>
      <c r="AF315" s="127"/>
      <c r="AG315" s="127"/>
      <c r="AH315" s="127"/>
      <c r="AI315" s="127"/>
      <c r="AJ315" s="127"/>
      <c r="AK315" s="127"/>
      <c r="AL315" s="127"/>
      <c r="AM315" s="127"/>
    </row>
    <row r="316" spans="1:39">
      <c r="A316" s="85" t="s">
        <v>2778</v>
      </c>
      <c r="B316" t="s">
        <v>2782</v>
      </c>
      <c r="C316" s="85" t="s">
        <v>2783</v>
      </c>
      <c r="D316" t="s">
        <v>2784</v>
      </c>
      <c r="E316" s="85" t="s">
        <v>2785</v>
      </c>
      <c r="F316" t="s">
        <v>2786</v>
      </c>
      <c r="G316" t="s">
        <v>2787</v>
      </c>
      <c r="H316" t="s">
        <v>2788</v>
      </c>
      <c r="I316" t="s">
        <v>2791</v>
      </c>
    </row>
    <row r="317" spans="1:39">
      <c r="A317">
        <v>1</v>
      </c>
      <c r="B317" s="83"/>
      <c r="C317" s="83"/>
      <c r="E317" s="83"/>
      <c r="H317" s="83"/>
      <c r="I317" s="83"/>
    </row>
    <row r="318" spans="1:39">
      <c r="A318">
        <v>2</v>
      </c>
      <c r="C318" s="83"/>
      <c r="D318" s="83"/>
      <c r="E318" s="93"/>
      <c r="H318" s="83"/>
      <c r="I318" s="83"/>
    </row>
    <row r="319" spans="1:39">
      <c r="A319">
        <v>3</v>
      </c>
      <c r="B319" s="83"/>
      <c r="C319" s="83"/>
      <c r="D319" s="83"/>
      <c r="H319" s="83"/>
      <c r="I319" s="83"/>
    </row>
    <row r="320" spans="1:39">
      <c r="A320">
        <v>4</v>
      </c>
      <c r="B320" s="83"/>
      <c r="C320" s="83"/>
      <c r="D320" s="83"/>
      <c r="H320" s="83"/>
      <c r="I320" s="115"/>
    </row>
    <row r="321" spans="1:39">
      <c r="A321">
        <v>5</v>
      </c>
      <c r="B321" s="83"/>
      <c r="C321" s="83"/>
      <c r="D321" s="83"/>
      <c r="H321" s="83"/>
      <c r="I321" s="83"/>
    </row>
    <row r="322" spans="1:39">
      <c r="A322">
        <v>6</v>
      </c>
      <c r="B322" s="84"/>
      <c r="C322" s="83"/>
      <c r="D322" s="17"/>
      <c r="H322" s="83"/>
      <c r="I322" s="115"/>
    </row>
    <row r="323" spans="1:39">
      <c r="A323">
        <v>7</v>
      </c>
      <c r="B323" s="83"/>
      <c r="C323" s="83"/>
      <c r="D323" s="83"/>
      <c r="H323" s="83"/>
      <c r="I323" s="115"/>
    </row>
    <row r="324" spans="1:39">
      <c r="A324">
        <v>8</v>
      </c>
      <c r="B324" s="83"/>
      <c r="C324" s="83"/>
      <c r="D324" s="83"/>
      <c r="E324" s="83"/>
      <c r="H324" s="83"/>
      <c r="I324" s="115"/>
    </row>
    <row r="325" spans="1:39">
      <c r="A325">
        <v>9</v>
      </c>
      <c r="B325" s="83"/>
      <c r="D325" s="83"/>
      <c r="I325" s="115"/>
    </row>
    <row r="326" spans="1:39">
      <c r="A326">
        <v>10</v>
      </c>
      <c r="B326" s="83"/>
      <c r="C326" s="83"/>
      <c r="E326" s="83"/>
      <c r="H326" s="83"/>
      <c r="I326" s="83"/>
    </row>
    <row r="327" spans="1:39">
      <c r="A327">
        <v>11</v>
      </c>
      <c r="B327" s="83"/>
      <c r="C327" s="83"/>
      <c r="D327" s="83"/>
      <c r="H327" s="83"/>
      <c r="I327" s="83"/>
    </row>
    <row r="328" spans="1:39">
      <c r="A328">
        <v>12</v>
      </c>
      <c r="B328" s="83"/>
      <c r="C328" s="83"/>
      <c r="D328" s="83"/>
      <c r="E328" s="83"/>
      <c r="H328" s="83"/>
      <c r="I328" s="115"/>
    </row>
    <row r="329" spans="1:39">
      <c r="A329">
        <v>13</v>
      </c>
      <c r="B329" s="83"/>
      <c r="C329" s="83"/>
      <c r="H329" s="83"/>
    </row>
    <row r="330" spans="1:39">
      <c r="A330">
        <v>14</v>
      </c>
      <c r="B330" s="84"/>
      <c r="C330" s="83"/>
      <c r="D330" s="86"/>
      <c r="E330" s="83"/>
      <c r="H330" s="83"/>
      <c r="I330" s="115"/>
    </row>
    <row r="331" spans="1:39">
      <c r="A331">
        <v>15</v>
      </c>
      <c r="B331" s="83"/>
      <c r="C331" s="83"/>
      <c r="D331" s="83"/>
      <c r="E331" s="83"/>
      <c r="H331" s="83"/>
    </row>
    <row r="332" spans="1:39">
      <c r="A332">
        <v>16</v>
      </c>
      <c r="B332" s="112"/>
      <c r="C332" s="83"/>
      <c r="D332" s="83"/>
      <c r="E332" s="83"/>
      <c r="H332" s="83"/>
      <c r="I332" s="83"/>
    </row>
    <row r="333" spans="1:39">
      <c r="A333" t="s">
        <v>2943</v>
      </c>
      <c r="B333" s="83"/>
      <c r="C333" s="83"/>
      <c r="E333" s="83"/>
      <c r="H333" s="83"/>
      <c r="I333" s="115"/>
    </row>
    <row r="334" spans="1:39">
      <c r="A334" s="132" t="s">
        <v>2948</v>
      </c>
      <c r="B334" s="127"/>
      <c r="C334" s="132"/>
      <c r="D334" s="127"/>
      <c r="E334" s="132"/>
      <c r="F334" s="127"/>
      <c r="G334" s="127"/>
      <c r="H334" s="127"/>
      <c r="I334" s="127"/>
      <c r="J334" s="132"/>
      <c r="K334" s="132"/>
      <c r="L334" s="127"/>
      <c r="M334" s="127"/>
      <c r="N334" s="127"/>
      <c r="O334" s="127"/>
      <c r="P334" s="127"/>
      <c r="Q334" s="127"/>
      <c r="R334" s="127"/>
      <c r="S334" s="127"/>
      <c r="T334" s="127"/>
      <c r="U334" s="127"/>
      <c r="V334" s="127"/>
      <c r="W334" s="127"/>
      <c r="X334" s="127"/>
      <c r="Y334" s="127"/>
      <c r="Z334" s="127"/>
      <c r="AA334" s="127"/>
      <c r="AB334" s="127"/>
      <c r="AC334" s="127"/>
      <c r="AD334" s="127"/>
      <c r="AE334" s="127"/>
      <c r="AF334" s="127"/>
      <c r="AG334" s="127"/>
      <c r="AH334" s="127"/>
      <c r="AI334" s="127"/>
      <c r="AJ334" s="127"/>
      <c r="AK334" s="127"/>
      <c r="AL334" s="127"/>
      <c r="AM334" s="127"/>
    </row>
    <row r="335" spans="1:39">
      <c r="A335" s="85" t="s">
        <v>2778</v>
      </c>
      <c r="B335" t="s">
        <v>2782</v>
      </c>
      <c r="C335" s="85" t="s">
        <v>2783</v>
      </c>
      <c r="D335" t="s">
        <v>2784</v>
      </c>
      <c r="E335" s="85" t="s">
        <v>2785</v>
      </c>
      <c r="F335" t="s">
        <v>2786</v>
      </c>
      <c r="G335" t="s">
        <v>2787</v>
      </c>
      <c r="H335" t="s">
        <v>2788</v>
      </c>
      <c r="I335" t="s">
        <v>2791</v>
      </c>
    </row>
    <row r="336" spans="1:39">
      <c r="A336">
        <v>1</v>
      </c>
      <c r="B336" s="83"/>
      <c r="C336" s="83"/>
      <c r="E336" s="83"/>
      <c r="H336" s="83"/>
      <c r="I336" s="83"/>
    </row>
    <row r="337" spans="1:9" s="127" customFormat="1">
      <c r="A337" s="127">
        <v>2</v>
      </c>
      <c r="C337" s="83"/>
      <c r="D337" s="83"/>
      <c r="E337" s="93"/>
      <c r="H337" s="83"/>
      <c r="I337" s="83"/>
    </row>
    <row r="338" spans="1:9">
      <c r="A338">
        <v>3</v>
      </c>
      <c r="B338" s="83"/>
      <c r="C338" s="83"/>
      <c r="D338" s="83"/>
      <c r="H338" s="83"/>
      <c r="I338" s="83"/>
    </row>
    <row r="339" spans="1:9">
      <c r="A339">
        <v>4</v>
      </c>
      <c r="B339" s="83"/>
      <c r="C339" s="83"/>
      <c r="D339" s="83"/>
      <c r="H339" s="83"/>
      <c r="I339" s="115"/>
    </row>
    <row r="340" spans="1:9">
      <c r="A340">
        <v>5</v>
      </c>
      <c r="B340" s="83"/>
      <c r="C340" s="83"/>
      <c r="D340" s="83"/>
      <c r="H340" s="83"/>
      <c r="I340" s="83"/>
    </row>
    <row r="341" spans="1:9">
      <c r="A341">
        <v>6</v>
      </c>
      <c r="B341" s="84"/>
      <c r="C341" s="83"/>
      <c r="D341" s="17"/>
      <c r="H341" s="83"/>
      <c r="I341" s="115"/>
    </row>
    <row r="342" spans="1:9">
      <c r="A342">
        <v>7</v>
      </c>
      <c r="B342" s="83"/>
      <c r="C342" s="83"/>
      <c r="D342" s="83"/>
      <c r="H342" s="83"/>
      <c r="I342" s="115"/>
    </row>
    <row r="343" spans="1:9">
      <c r="A343">
        <v>8</v>
      </c>
      <c r="B343" s="83"/>
      <c r="C343" s="83"/>
      <c r="D343" s="83"/>
      <c r="E343" s="83"/>
      <c r="H343" s="83"/>
      <c r="I343" s="115"/>
    </row>
    <row r="344" spans="1:9">
      <c r="A344">
        <v>9</v>
      </c>
      <c r="B344" s="83"/>
      <c r="D344" s="83"/>
      <c r="I344" s="115"/>
    </row>
    <row r="345" spans="1:9">
      <c r="A345">
        <v>10</v>
      </c>
      <c r="B345" s="83"/>
      <c r="C345" s="83"/>
      <c r="E345" s="83"/>
      <c r="H345" s="83"/>
      <c r="I345" s="83"/>
    </row>
    <row r="346" spans="1:9">
      <c r="A346">
        <v>11</v>
      </c>
      <c r="B346" s="83"/>
      <c r="C346" s="83"/>
      <c r="D346" s="83"/>
      <c r="H346" s="83"/>
      <c r="I346" s="83"/>
    </row>
    <row r="347" spans="1:9">
      <c r="A347">
        <v>12</v>
      </c>
      <c r="B347" s="83"/>
      <c r="C347" s="83"/>
      <c r="D347" s="83"/>
      <c r="E347" s="83"/>
      <c r="H347" s="83"/>
      <c r="I347" s="115"/>
    </row>
    <row r="348" spans="1:9">
      <c r="A348">
        <v>13</v>
      </c>
      <c r="B348" s="83"/>
      <c r="C348" s="83"/>
      <c r="H348" s="83"/>
    </row>
    <row r="349" spans="1:9">
      <c r="A349">
        <v>14</v>
      </c>
      <c r="B349" s="84"/>
      <c r="C349" s="83"/>
      <c r="D349" s="86"/>
      <c r="E349" s="83"/>
      <c r="H349" s="83"/>
      <c r="I349" s="115"/>
    </row>
    <row r="350" spans="1:9">
      <c r="A350">
        <v>15</v>
      </c>
      <c r="B350" s="83"/>
      <c r="C350" s="83"/>
      <c r="D350" s="83"/>
      <c r="E350" s="83"/>
      <c r="H350" s="83"/>
    </row>
    <row r="351" spans="1:9">
      <c r="A351">
        <v>16</v>
      </c>
      <c r="B351" s="112"/>
      <c r="C351" s="83"/>
      <c r="D351" s="83"/>
      <c r="E351" s="83"/>
      <c r="H351" s="83"/>
      <c r="I351" s="83"/>
    </row>
    <row r="352" spans="1:9">
      <c r="A352" t="s">
        <v>2943</v>
      </c>
      <c r="B352" s="83"/>
      <c r="C352" s="83"/>
      <c r="D352" s="83"/>
      <c r="E352" s="83"/>
      <c r="H352" s="83"/>
    </row>
    <row r="358" spans="1:15">
      <c r="M358" s="83"/>
      <c r="N358" s="139"/>
    </row>
    <row r="359" spans="1:15">
      <c r="M359" s="83"/>
      <c r="N359" s="83"/>
    </row>
    <row r="360" spans="1:15">
      <c r="M360" s="83"/>
      <c r="N360" s="115"/>
    </row>
    <row r="361" spans="1:15">
      <c r="M361" s="83"/>
      <c r="N361" s="83"/>
    </row>
    <row r="362" spans="1:15">
      <c r="M362" s="83"/>
      <c r="N362" s="115"/>
    </row>
    <row r="363" spans="1:15">
      <c r="N363" s="139"/>
    </row>
    <row r="364" spans="1:15" s="127" customFormat="1">
      <c r="A364" s="131"/>
      <c r="B364" s="132"/>
      <c r="C364" s="135"/>
      <c r="D364" s="133"/>
      <c r="E364" s="132"/>
      <c r="F364" s="132"/>
      <c r="G364" s="132"/>
      <c r="I364" s="132"/>
      <c r="K364" s="132"/>
      <c r="O364" s="132"/>
    </row>
    <row r="365" spans="1:15">
      <c r="F365" s="85"/>
      <c r="H365" s="85"/>
      <c r="J365" s="85"/>
    </row>
    <row r="366" spans="1:15">
      <c r="N366" s="83"/>
    </row>
    <row r="367" spans="1:15">
      <c r="H367" s="93"/>
      <c r="J367" s="93"/>
      <c r="M367" s="83"/>
      <c r="N367" s="83"/>
    </row>
    <row r="368" spans="1:15">
      <c r="H368" s="83"/>
      <c r="M368" s="83"/>
      <c r="N368" s="83"/>
    </row>
    <row r="369" spans="7:14">
      <c r="H369" s="83"/>
      <c r="M369" s="83"/>
      <c r="N369" s="115"/>
    </row>
    <row r="370" spans="7:14">
      <c r="M370" s="83"/>
      <c r="N370" s="83"/>
    </row>
    <row r="371" spans="7:14">
      <c r="G371" s="17"/>
      <c r="I371" s="17"/>
      <c r="M371" s="83"/>
      <c r="N371" s="83"/>
    </row>
    <row r="372" spans="7:14">
      <c r="M372" s="83"/>
    </row>
    <row r="373" spans="7:14">
      <c r="M373" s="83"/>
      <c r="N373" s="83"/>
    </row>
    <row r="374" spans="7:14">
      <c r="M374" s="83"/>
      <c r="N374" s="83"/>
    </row>
    <row r="375" spans="7:14">
      <c r="N375" s="115"/>
    </row>
    <row r="376" spans="7:14">
      <c r="G376" s="15"/>
      <c r="I376" s="15"/>
      <c r="M376" s="83"/>
      <c r="N376" s="83"/>
    </row>
    <row r="377" spans="7:14">
      <c r="M377" s="83"/>
      <c r="N377" s="83"/>
    </row>
    <row r="378" spans="7:14">
      <c r="H378" s="85"/>
      <c r="M378" s="83"/>
      <c r="N378" s="83"/>
    </row>
    <row r="379" spans="7:14">
      <c r="G379" s="17"/>
      <c r="I379" s="86"/>
      <c r="M379" s="83"/>
      <c r="N379" s="139"/>
    </row>
    <row r="380" spans="7:14">
      <c r="M380" s="83"/>
      <c r="N380" s="139"/>
    </row>
    <row r="381" spans="7:14">
      <c r="G381" s="112"/>
      <c r="M381" s="83"/>
      <c r="N381" s="139"/>
    </row>
    <row r="382" spans="7:14">
      <c r="M382" s="83"/>
    </row>
    <row r="383" spans="7:14">
      <c r="M383" s="83"/>
    </row>
    <row r="384" spans="7:14">
      <c r="N384" s="83"/>
    </row>
    <row r="385" spans="1:15">
      <c r="N385" s="139"/>
    </row>
    <row r="386" spans="1:15">
      <c r="M386" s="83"/>
      <c r="N386" s="83"/>
    </row>
    <row r="387" spans="1:15">
      <c r="M387" s="83"/>
      <c r="N387" s="139"/>
    </row>
    <row r="388" spans="1:15">
      <c r="M388" s="83"/>
      <c r="N388" s="83"/>
    </row>
    <row r="389" spans="1:15">
      <c r="M389" s="83"/>
      <c r="N389" s="115"/>
    </row>
    <row r="390" spans="1:15">
      <c r="M390" s="83"/>
      <c r="N390" s="83"/>
    </row>
    <row r="391" spans="1:15">
      <c r="M391" s="83"/>
      <c r="N391" s="115"/>
    </row>
    <row r="392" spans="1:15">
      <c r="N392" s="139"/>
    </row>
    <row r="393" spans="1:15" s="127" customFormat="1">
      <c r="A393" s="131"/>
      <c r="B393" s="132"/>
      <c r="C393" s="135"/>
      <c r="D393" s="133"/>
      <c r="E393" s="132"/>
      <c r="F393" s="132"/>
      <c r="G393" s="132"/>
      <c r="I393" s="132"/>
      <c r="K393" s="132"/>
      <c r="O393" s="132"/>
    </row>
    <row r="394" spans="1:15">
      <c r="F394" s="85"/>
      <c r="H394" s="85"/>
      <c r="J394" s="85"/>
    </row>
    <row r="395" spans="1:15">
      <c r="N395" s="83"/>
    </row>
    <row r="396" spans="1:15">
      <c r="H396" s="93"/>
      <c r="J396" s="93"/>
      <c r="M396" s="83"/>
      <c r="N396" s="83"/>
    </row>
    <row r="397" spans="1:15">
      <c r="H397" s="83"/>
      <c r="M397" s="83"/>
      <c r="N397" s="83"/>
    </row>
    <row r="398" spans="1:15">
      <c r="H398" s="83"/>
      <c r="M398" s="83"/>
      <c r="N398" s="115"/>
    </row>
    <row r="399" spans="1:15">
      <c r="M399" s="83"/>
      <c r="N399" s="83"/>
    </row>
    <row r="400" spans="1:15">
      <c r="G400" s="17"/>
      <c r="I400" s="17"/>
      <c r="M400" s="83"/>
      <c r="N400" s="83"/>
    </row>
    <row r="401" spans="7:14">
      <c r="M401" s="83"/>
    </row>
    <row r="402" spans="7:14">
      <c r="M402" s="83"/>
      <c r="N402" s="83"/>
    </row>
    <row r="403" spans="7:14">
      <c r="M403" s="83"/>
      <c r="N403" s="83"/>
    </row>
    <row r="404" spans="7:14">
      <c r="N404" s="115"/>
    </row>
    <row r="405" spans="7:14">
      <c r="G405" s="15"/>
      <c r="I405" s="15"/>
      <c r="M405" s="83"/>
      <c r="N405" s="83"/>
    </row>
    <row r="406" spans="7:14">
      <c r="M406" s="83"/>
      <c r="N406" s="83"/>
    </row>
    <row r="407" spans="7:14">
      <c r="H407" s="85"/>
      <c r="M407" s="83"/>
      <c r="N407" s="83"/>
    </row>
    <row r="408" spans="7:14">
      <c r="G408" s="17"/>
      <c r="I408" s="86"/>
      <c r="M408" s="83"/>
      <c r="N408" s="139"/>
    </row>
    <row r="409" spans="7:14">
      <c r="M409" s="83"/>
      <c r="N409" s="139"/>
    </row>
    <row r="410" spans="7:14">
      <c r="G410" s="112"/>
      <c r="M410" s="83"/>
      <c r="N410" s="139"/>
    </row>
    <row r="411" spans="7:14">
      <c r="M411" s="83"/>
    </row>
    <row r="412" spans="7:14">
      <c r="M412" s="83"/>
    </row>
    <row r="413" spans="7:14">
      <c r="N413" s="83"/>
    </row>
    <row r="414" spans="7:14">
      <c r="N414" s="139"/>
    </row>
    <row r="415" spans="7:14">
      <c r="M415" s="83"/>
      <c r="N415" s="83"/>
    </row>
    <row r="416" spans="7:14">
      <c r="M416" s="83"/>
      <c r="N416" s="139"/>
    </row>
    <row r="417" spans="1:15">
      <c r="M417" s="83"/>
      <c r="N417" s="83"/>
    </row>
    <row r="418" spans="1:15">
      <c r="M418" s="83"/>
      <c r="N418" s="115"/>
    </row>
    <row r="419" spans="1:15">
      <c r="M419" s="83"/>
      <c r="N419" s="83"/>
    </row>
    <row r="420" spans="1:15">
      <c r="M420" s="83"/>
      <c r="N420" s="115"/>
    </row>
    <row r="421" spans="1:15">
      <c r="N421" s="139"/>
    </row>
    <row r="422" spans="1:15" s="127" customFormat="1">
      <c r="A422" s="131"/>
      <c r="B422" s="132"/>
      <c r="C422" s="135"/>
      <c r="D422" s="133"/>
      <c r="E422" s="132"/>
      <c r="F422" s="132"/>
      <c r="G422" s="132"/>
      <c r="I422" s="132"/>
      <c r="K422" s="132"/>
      <c r="O422" s="132"/>
    </row>
    <row r="423" spans="1:15">
      <c r="F423" s="85"/>
      <c r="H423" s="85"/>
      <c r="J423" s="85"/>
    </row>
    <row r="424" spans="1:15">
      <c r="N424" s="83"/>
    </row>
    <row r="425" spans="1:15">
      <c r="H425" s="93"/>
      <c r="J425" s="93"/>
      <c r="M425" s="83"/>
      <c r="N425" s="83"/>
    </row>
    <row r="426" spans="1:15">
      <c r="H426" s="83"/>
      <c r="M426" s="83"/>
      <c r="N426" s="83"/>
    </row>
    <row r="427" spans="1:15">
      <c r="H427" s="83"/>
      <c r="M427" s="83"/>
      <c r="N427" s="115"/>
    </row>
    <row r="428" spans="1:15">
      <c r="M428" s="83"/>
      <c r="N428" s="83"/>
    </row>
    <row r="429" spans="1:15">
      <c r="G429" s="17"/>
      <c r="I429" s="17"/>
      <c r="M429" s="83"/>
      <c r="N429" s="83"/>
    </row>
    <row r="430" spans="1:15">
      <c r="M430" s="83"/>
    </row>
    <row r="431" spans="1:15">
      <c r="M431" s="83"/>
      <c r="N431" s="83"/>
    </row>
    <row r="432" spans="1:15">
      <c r="M432" s="83"/>
      <c r="N432" s="83"/>
    </row>
    <row r="433" spans="7:14">
      <c r="N433" s="115"/>
    </row>
    <row r="434" spans="7:14">
      <c r="G434" s="15"/>
      <c r="I434" s="15"/>
      <c r="M434" s="83"/>
      <c r="N434" s="83"/>
    </row>
    <row r="435" spans="7:14">
      <c r="M435" s="83"/>
      <c r="N435" s="83"/>
    </row>
    <row r="436" spans="7:14">
      <c r="H436" s="85"/>
      <c r="M436" s="83"/>
      <c r="N436" s="83"/>
    </row>
    <row r="437" spans="7:14">
      <c r="G437" s="17"/>
      <c r="I437" s="86"/>
      <c r="M437" s="83"/>
      <c r="N437" s="139"/>
    </row>
    <row r="438" spans="7:14">
      <c r="M438" s="83"/>
      <c r="N438" s="139"/>
    </row>
    <row r="439" spans="7:14">
      <c r="G439" s="112"/>
      <c r="M439" s="83"/>
      <c r="N439" s="139"/>
    </row>
    <row r="440" spans="7:14">
      <c r="M440" s="83"/>
    </row>
    <row r="441" spans="7:14">
      <c r="M441" s="83"/>
    </row>
    <row r="442" spans="7:14">
      <c r="N442" s="83"/>
    </row>
    <row r="443" spans="7:14">
      <c r="N443" s="139"/>
    </row>
    <row r="444" spans="7:14">
      <c r="M444" s="83"/>
      <c r="N444" s="83"/>
    </row>
    <row r="445" spans="7:14">
      <c r="M445" s="83"/>
      <c r="N445" s="139"/>
    </row>
    <row r="446" spans="7:14">
      <c r="M446" s="83"/>
      <c r="N446" s="83"/>
    </row>
    <row r="447" spans="7:14">
      <c r="M447" s="83"/>
      <c r="N447" s="115"/>
    </row>
    <row r="448" spans="7:14">
      <c r="M448" s="83"/>
      <c r="N448" s="83"/>
    </row>
    <row r="449" spans="1:15">
      <c r="M449" s="83"/>
      <c r="N449" s="115"/>
    </row>
    <row r="450" spans="1:15">
      <c r="N450" s="139"/>
    </row>
    <row r="451" spans="1:15" s="127" customFormat="1">
      <c r="A451" s="131"/>
      <c r="B451" s="132"/>
      <c r="C451" s="135"/>
      <c r="D451" s="133"/>
      <c r="E451" s="132"/>
      <c r="F451" s="132"/>
      <c r="G451" s="132"/>
      <c r="I451" s="132"/>
      <c r="K451" s="132"/>
      <c r="O451" s="132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8"/>
  <sheetViews>
    <sheetView zoomScale="79" zoomScaleNormal="79" zoomScalePageLayoutView="79" workbookViewId="0">
      <selection activeCell="B124" sqref="B124"/>
    </sheetView>
  </sheetViews>
  <sheetFormatPr baseColWidth="10" defaultColWidth="8.83203125" defaultRowHeight="14" x14ac:dyDescent="0"/>
  <cols>
    <col min="1" max="1025" width="8.83203125" customWidth="1"/>
  </cols>
  <sheetData>
    <row r="1" spans="1:35" s="73" customFormat="1">
      <c r="A1" s="72" t="s">
        <v>2794</v>
      </c>
      <c r="N1" s="74"/>
      <c r="O1" s="75"/>
      <c r="P1" s="76"/>
      <c r="Q1" s="74"/>
      <c r="R1" s="77"/>
    </row>
    <row r="2" spans="1:35" s="81" customFormat="1">
      <c r="A2" s="78" t="s">
        <v>2795</v>
      </c>
      <c r="B2" s="79"/>
      <c r="C2" s="80" t="s">
        <v>2796</v>
      </c>
      <c r="D2" s="79" t="s">
        <v>2797</v>
      </c>
      <c r="E2" s="81" t="s">
        <v>2798</v>
      </c>
      <c r="F2" s="79" t="s">
        <v>2799</v>
      </c>
      <c r="G2" s="79" t="s">
        <v>2800</v>
      </c>
      <c r="H2" s="79" t="s">
        <v>2801</v>
      </c>
      <c r="I2" s="79" t="s">
        <v>2802</v>
      </c>
      <c r="J2" s="79" t="s">
        <v>2803</v>
      </c>
      <c r="K2" s="80"/>
      <c r="L2" s="79"/>
      <c r="N2" s="79"/>
      <c r="O2" s="79"/>
      <c r="P2" s="79"/>
      <c r="Q2" s="79"/>
      <c r="S2" s="79"/>
    </row>
    <row r="3" spans="1:35">
      <c r="A3" s="82" t="s">
        <v>2307</v>
      </c>
      <c r="B3">
        <f>SUM('chr10'!C3:J3)</f>
        <v>35929</v>
      </c>
      <c r="C3">
        <v>3188</v>
      </c>
      <c r="D3">
        <v>1807</v>
      </c>
      <c r="E3">
        <v>2984</v>
      </c>
      <c r="F3">
        <v>6493</v>
      </c>
      <c r="G3">
        <v>1662</v>
      </c>
      <c r="H3">
        <v>8129</v>
      </c>
      <c r="I3">
        <v>3949</v>
      </c>
      <c r="J3">
        <v>7717</v>
      </c>
      <c r="K3" s="83"/>
      <c r="L3" s="83"/>
      <c r="M3" s="15"/>
      <c r="N3" s="83"/>
      <c r="P3" s="84"/>
      <c r="Q3" s="83"/>
      <c r="R3" s="83"/>
      <c r="S3" s="83"/>
    </row>
    <row r="4" spans="1:35" ht="18" customHeight="1">
      <c r="A4" s="82" t="s">
        <v>2806</v>
      </c>
      <c r="B4" s="83"/>
      <c r="C4" s="83"/>
      <c r="D4" s="83"/>
      <c r="E4" s="83"/>
      <c r="F4" s="83"/>
      <c r="G4" s="83"/>
      <c r="H4" s="84"/>
      <c r="I4" s="83"/>
      <c r="J4" s="83"/>
      <c r="L4" s="83"/>
      <c r="M4" s="83"/>
      <c r="N4" s="83"/>
      <c r="O4" s="83"/>
      <c r="P4" s="84"/>
      <c r="Q4" s="83"/>
      <c r="R4" s="83"/>
      <c r="S4" s="83"/>
    </row>
    <row r="5" spans="1:35" ht="19" customHeight="1">
      <c r="A5" s="82" t="s">
        <v>2807</v>
      </c>
      <c r="B5" s="83"/>
      <c r="H5" s="17"/>
      <c r="M5" s="15"/>
      <c r="P5" s="17"/>
      <c r="R5" s="112"/>
    </row>
    <row r="6" spans="1:35" ht="16" customHeight="1">
      <c r="A6" s="82" t="s">
        <v>2808</v>
      </c>
      <c r="B6" s="83"/>
      <c r="C6" s="83"/>
      <c r="D6" s="83"/>
      <c r="E6" s="83"/>
      <c r="F6" s="83"/>
      <c r="G6" s="83"/>
      <c r="H6" s="84"/>
      <c r="I6" s="83"/>
      <c r="J6" s="83"/>
      <c r="M6" s="83"/>
      <c r="N6" s="83"/>
      <c r="O6" s="83"/>
      <c r="P6" s="84"/>
      <c r="Q6" s="83"/>
      <c r="R6" s="83"/>
      <c r="S6" s="83"/>
    </row>
    <row r="7" spans="1:35" ht="17" customHeight="1">
      <c r="A7" s="82" t="s">
        <v>2809</v>
      </c>
      <c r="B7" s="146"/>
      <c r="C7" s="83"/>
      <c r="D7" s="83"/>
      <c r="E7" s="83"/>
      <c r="F7" s="83"/>
      <c r="G7" s="83"/>
      <c r="H7" s="84"/>
      <c r="I7" s="83"/>
      <c r="J7" s="83"/>
      <c r="K7" s="83"/>
      <c r="L7" s="83"/>
      <c r="M7" s="82"/>
      <c r="N7" s="83"/>
      <c r="O7" s="117"/>
      <c r="P7" s="84"/>
      <c r="Q7" s="83"/>
      <c r="R7" s="83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</row>
    <row r="8" spans="1:35" s="127" customFormat="1">
      <c r="A8" s="82" t="s">
        <v>2810</v>
      </c>
      <c r="B8" s="146"/>
      <c r="C8" s="83"/>
      <c r="D8" s="83"/>
      <c r="E8" s="83"/>
      <c r="F8" s="83"/>
      <c r="G8" s="83"/>
      <c r="H8" s="84"/>
      <c r="I8" s="83"/>
      <c r="J8" s="83"/>
      <c r="K8" s="83"/>
      <c r="L8" s="83"/>
      <c r="M8" s="82"/>
      <c r="N8" s="83"/>
      <c r="P8" s="84"/>
      <c r="Q8" s="83"/>
      <c r="R8" s="83"/>
    </row>
    <row r="9" spans="1:35" ht="18" customHeight="1">
      <c r="A9" s="87" t="s">
        <v>2811</v>
      </c>
      <c r="B9" s="88"/>
      <c r="C9" s="89" t="s">
        <v>2796</v>
      </c>
      <c r="D9" s="88" t="s">
        <v>2797</v>
      </c>
      <c r="E9" s="90" t="s">
        <v>2798</v>
      </c>
      <c r="F9" s="88" t="s">
        <v>2799</v>
      </c>
      <c r="G9" s="88" t="s">
        <v>2800</v>
      </c>
      <c r="H9" s="88" t="s">
        <v>2801</v>
      </c>
      <c r="I9" s="88" t="s">
        <v>2802</v>
      </c>
      <c r="J9" s="88" t="s">
        <v>2803</v>
      </c>
      <c r="K9" s="89"/>
      <c r="L9" s="88"/>
      <c r="M9" s="90"/>
      <c r="N9" s="88"/>
      <c r="O9" s="88"/>
      <c r="P9" s="88"/>
      <c r="Q9" s="88"/>
      <c r="R9" s="90"/>
      <c r="S9" s="88"/>
      <c r="T9" s="88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</row>
    <row r="10" spans="1:35" ht="19" customHeight="1">
      <c r="A10" s="82" t="s">
        <v>2806</v>
      </c>
      <c r="C10" s="83"/>
      <c r="D10" s="83"/>
      <c r="E10" s="83"/>
      <c r="F10" s="83"/>
      <c r="G10" s="83"/>
      <c r="H10" s="84"/>
      <c r="I10" s="83"/>
      <c r="J10" s="83"/>
      <c r="K10" s="83"/>
      <c r="L10" s="83"/>
      <c r="M10" s="15"/>
      <c r="N10" s="83"/>
      <c r="P10" s="84"/>
      <c r="Q10" s="83"/>
      <c r="R10" s="83"/>
      <c r="S10" s="83"/>
    </row>
    <row r="11" spans="1:35" ht="16" customHeight="1">
      <c r="A11" s="82" t="s">
        <v>2807</v>
      </c>
    </row>
    <row r="12" spans="1:35" ht="17" customHeight="1">
      <c r="A12" s="82" t="s">
        <v>2808</v>
      </c>
    </row>
    <row r="13" spans="1:35" s="127" customFormat="1">
      <c r="A13" s="15" t="s">
        <v>2809</v>
      </c>
    </row>
    <row r="14" spans="1:35" ht="18" customHeight="1">
      <c r="A14" s="15" t="s">
        <v>2810</v>
      </c>
    </row>
    <row r="15" spans="1:35" ht="19" customHeight="1">
      <c r="A15" s="87" t="s">
        <v>2812</v>
      </c>
      <c r="B15" s="88"/>
      <c r="C15" s="89" t="s">
        <v>2796</v>
      </c>
      <c r="D15" s="88" t="s">
        <v>2797</v>
      </c>
      <c r="E15" s="90" t="s">
        <v>2798</v>
      </c>
      <c r="F15" s="88" t="s">
        <v>2799</v>
      </c>
      <c r="G15" s="88" t="s">
        <v>2800</v>
      </c>
      <c r="H15" s="88" t="s">
        <v>2801</v>
      </c>
      <c r="I15" s="88" t="s">
        <v>2802</v>
      </c>
      <c r="J15" s="88" t="s">
        <v>2803</v>
      </c>
      <c r="K15" s="89"/>
      <c r="L15" s="88"/>
      <c r="M15" s="90"/>
      <c r="N15" s="88"/>
      <c r="O15" s="88"/>
      <c r="P15" s="88"/>
      <c r="Q15" s="88"/>
      <c r="R15" s="90"/>
      <c r="S15" s="88"/>
      <c r="T15" s="88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</row>
    <row r="16" spans="1:35" ht="16" customHeight="1">
      <c r="A16" s="82" t="s">
        <v>2806</v>
      </c>
      <c r="C16" s="83"/>
      <c r="D16" s="83"/>
      <c r="E16" s="83"/>
      <c r="F16" s="83"/>
      <c r="G16" s="83"/>
      <c r="H16" s="84"/>
      <c r="I16" s="83"/>
      <c r="J16" s="83"/>
      <c r="K16" s="83"/>
      <c r="L16" s="83"/>
      <c r="M16" s="15"/>
      <c r="N16" s="83"/>
      <c r="P16" s="84"/>
      <c r="Q16" s="83"/>
      <c r="R16" s="83"/>
      <c r="S16" s="83"/>
    </row>
    <row r="17" spans="1:35" ht="17" customHeight="1">
      <c r="A17" s="82" t="s">
        <v>2807</v>
      </c>
    </row>
    <row r="18" spans="1:35" s="127" customFormat="1">
      <c r="A18" s="82" t="s">
        <v>2808</v>
      </c>
    </row>
    <row r="19" spans="1:35" ht="18" customHeight="1">
      <c r="A19" s="15" t="s">
        <v>2809</v>
      </c>
    </row>
    <row r="20" spans="1:35" ht="19" customHeight="1">
      <c r="A20" s="15" t="s">
        <v>2810</v>
      </c>
    </row>
    <row r="21" spans="1:35" ht="16" customHeight="1">
      <c r="A21" s="87" t="s">
        <v>2813</v>
      </c>
      <c r="B21" s="88"/>
      <c r="C21" s="89" t="s">
        <v>2796</v>
      </c>
      <c r="D21" s="88" t="s">
        <v>2797</v>
      </c>
      <c r="E21" s="90" t="s">
        <v>2798</v>
      </c>
      <c r="F21" s="88" t="s">
        <v>2799</v>
      </c>
      <c r="G21" s="88" t="s">
        <v>2800</v>
      </c>
      <c r="H21" s="88" t="s">
        <v>2801</v>
      </c>
      <c r="I21" s="88" t="s">
        <v>2802</v>
      </c>
      <c r="J21" s="88" t="s">
        <v>2803</v>
      </c>
      <c r="K21" s="89"/>
      <c r="L21" s="88"/>
      <c r="M21" s="90"/>
      <c r="N21" s="88"/>
      <c r="O21" s="88"/>
      <c r="P21" s="88"/>
      <c r="Q21" s="88"/>
      <c r="R21" s="90"/>
      <c r="S21" s="88"/>
      <c r="T21" s="88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</row>
    <row r="22" spans="1:35" ht="17" customHeight="1">
      <c r="A22" s="82" t="s">
        <v>2806</v>
      </c>
      <c r="C22" s="83"/>
      <c r="D22" s="83"/>
      <c r="E22" s="83"/>
      <c r="F22" s="83"/>
      <c r="G22" s="83"/>
      <c r="H22" s="84"/>
      <c r="I22" s="83"/>
      <c r="J22" s="83"/>
      <c r="K22" s="83"/>
      <c r="L22" s="83"/>
      <c r="M22" s="15"/>
      <c r="N22" s="83"/>
      <c r="P22" s="84"/>
      <c r="Q22" s="83"/>
      <c r="R22" s="83"/>
      <c r="S22" s="83"/>
    </row>
    <row r="23" spans="1:35" s="127" customFormat="1">
      <c r="A23" s="82" t="s">
        <v>2807</v>
      </c>
    </row>
    <row r="24" spans="1:35" ht="18" customHeight="1">
      <c r="A24" s="82" t="s">
        <v>2808</v>
      </c>
    </row>
    <row r="25" spans="1:35" ht="19" customHeight="1">
      <c r="A25" s="15" t="s">
        <v>2809</v>
      </c>
    </row>
    <row r="26" spans="1:35" ht="16" customHeight="1">
      <c r="A26" s="15" t="s">
        <v>2810</v>
      </c>
    </row>
    <row r="27" spans="1:35" ht="17" customHeight="1">
      <c r="A27" s="87" t="s">
        <v>2814</v>
      </c>
      <c r="B27" s="88"/>
      <c r="C27" s="89" t="s">
        <v>2796</v>
      </c>
      <c r="D27" s="88" t="s">
        <v>2797</v>
      </c>
      <c r="E27" s="90" t="s">
        <v>2798</v>
      </c>
      <c r="F27" s="88" t="s">
        <v>2799</v>
      </c>
      <c r="G27" s="88" t="s">
        <v>2800</v>
      </c>
      <c r="H27" s="88" t="s">
        <v>2801</v>
      </c>
      <c r="I27" s="88" t="s">
        <v>2802</v>
      </c>
      <c r="J27" s="88" t="s">
        <v>2803</v>
      </c>
      <c r="K27" s="89"/>
      <c r="L27" s="88"/>
      <c r="M27" s="90"/>
      <c r="N27" s="88"/>
      <c r="O27" s="88"/>
      <c r="P27" s="88"/>
      <c r="Q27" s="88"/>
      <c r="R27" s="90"/>
      <c r="S27" s="88"/>
      <c r="T27" s="88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</row>
    <row r="28" spans="1:35" s="127" customFormat="1">
      <c r="A28" s="82" t="s">
        <v>2806</v>
      </c>
      <c r="C28" s="83"/>
      <c r="D28" s="83"/>
      <c r="E28" s="83"/>
      <c r="F28" s="83"/>
      <c r="G28" s="83"/>
      <c r="H28" s="84"/>
      <c r="I28" s="83"/>
      <c r="J28" s="83"/>
      <c r="K28" s="83"/>
      <c r="L28" s="83"/>
      <c r="M28" s="15"/>
      <c r="N28" s="83"/>
      <c r="P28" s="84"/>
      <c r="Q28" s="83"/>
      <c r="R28" s="83"/>
      <c r="S28" s="83"/>
    </row>
    <row r="29" spans="1:35" ht="18" customHeight="1">
      <c r="A29" s="82" t="s">
        <v>2807</v>
      </c>
    </row>
    <row r="30" spans="1:35" ht="19" customHeight="1">
      <c r="A30" s="82" t="s">
        <v>2808</v>
      </c>
    </row>
    <row r="31" spans="1:35" ht="16" customHeight="1">
      <c r="A31" s="15" t="s">
        <v>2809</v>
      </c>
    </row>
    <row r="32" spans="1:35" ht="17" customHeight="1">
      <c r="A32" s="15" t="s">
        <v>2810</v>
      </c>
    </row>
    <row r="33" spans="1:35" s="81" customFormat="1" ht="14.25" customHeight="1">
      <c r="A33" s="87" t="s">
        <v>2815</v>
      </c>
      <c r="B33" s="88"/>
      <c r="C33" s="89" t="s">
        <v>2796</v>
      </c>
      <c r="D33" s="88" t="s">
        <v>2797</v>
      </c>
      <c r="E33" s="90" t="s">
        <v>2798</v>
      </c>
      <c r="F33" s="88" t="s">
        <v>2799</v>
      </c>
      <c r="G33" s="88" t="s">
        <v>2800</v>
      </c>
      <c r="H33" s="88" t="s">
        <v>2801</v>
      </c>
      <c r="I33" s="88" t="s">
        <v>2802</v>
      </c>
      <c r="J33" s="88" t="s">
        <v>2803</v>
      </c>
      <c r="K33" s="89"/>
      <c r="L33" s="88"/>
      <c r="M33" s="90"/>
      <c r="N33" s="88"/>
      <c r="O33" s="88"/>
      <c r="P33" s="88"/>
      <c r="Q33" s="88"/>
      <c r="R33" s="90"/>
      <c r="S33" s="88"/>
      <c r="T33" s="88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</row>
    <row r="34" spans="1:35" ht="16" customHeight="1">
      <c r="A34" s="82" t="s">
        <v>2806</v>
      </c>
      <c r="C34" s="83"/>
      <c r="D34" s="83"/>
      <c r="E34" s="83"/>
      <c r="F34" s="83"/>
      <c r="G34" s="83"/>
      <c r="H34" s="84"/>
      <c r="I34" s="83"/>
      <c r="J34" s="83"/>
      <c r="K34" s="83"/>
      <c r="L34" s="83"/>
      <c r="M34" s="15"/>
      <c r="N34" s="83"/>
      <c r="P34" s="84"/>
      <c r="Q34" s="83"/>
      <c r="R34" s="83"/>
      <c r="S34" s="83"/>
    </row>
    <row r="35" spans="1:35" ht="16" customHeight="1">
      <c r="A35" s="82" t="s">
        <v>2807</v>
      </c>
    </row>
    <row r="36" spans="1:35" ht="19" customHeight="1">
      <c r="A36" s="82" t="s">
        <v>2808</v>
      </c>
    </row>
    <row r="37" spans="1:35">
      <c r="A37" s="15" t="s">
        <v>2809</v>
      </c>
    </row>
    <row r="38" spans="1:35">
      <c r="A38" s="82" t="s">
        <v>2810</v>
      </c>
    </row>
    <row r="39" spans="1:35">
      <c r="A39" s="81" t="s">
        <v>2816</v>
      </c>
      <c r="B39" s="81"/>
      <c r="C39" s="81"/>
      <c r="D39" s="100"/>
      <c r="E39" s="80" t="s">
        <v>2836</v>
      </c>
      <c r="F39" s="81"/>
      <c r="G39" s="79"/>
      <c r="H39" s="91"/>
      <c r="I39" s="81"/>
      <c r="J39" s="81"/>
      <c r="K39" s="81"/>
      <c r="L39" s="81"/>
      <c r="M39" s="78"/>
      <c r="N39" s="79"/>
      <c r="O39" s="79"/>
      <c r="P39" s="118"/>
      <c r="Q39" s="81"/>
      <c r="R39" s="92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</row>
    <row r="40" spans="1:35" ht="15">
      <c r="A40" s="15" t="s">
        <v>2818</v>
      </c>
      <c r="B40" s="83"/>
      <c r="D40" s="93"/>
      <c r="E40" s="85" t="s">
        <v>2819</v>
      </c>
      <c r="F40" s="85"/>
      <c r="G40" t="s">
        <v>2307</v>
      </c>
      <c r="H40" t="s">
        <v>2893</v>
      </c>
      <c r="I40" t="s">
        <v>2821</v>
      </c>
      <c r="J40" s="83" t="s">
        <v>2822</v>
      </c>
      <c r="K40" t="s">
        <v>2823</v>
      </c>
      <c r="L40" t="s">
        <v>2824</v>
      </c>
      <c r="M40" s="85" t="s">
        <v>2825</v>
      </c>
      <c r="N40" s="85"/>
      <c r="O40" s="85" t="s">
        <v>2826</v>
      </c>
      <c r="P40" s="85"/>
      <c r="Q40" s="94" t="s">
        <v>2879</v>
      </c>
      <c r="R40" s="94" t="s">
        <v>2827</v>
      </c>
      <c r="S40" t="s">
        <v>2828</v>
      </c>
    </row>
    <row r="41" spans="1:35">
      <c r="A41" s="15" t="s">
        <v>2829</v>
      </c>
      <c r="B41" s="83"/>
      <c r="D41" s="93"/>
      <c r="E41">
        <v>29074929</v>
      </c>
      <c r="F41">
        <v>29088891</v>
      </c>
      <c r="G41">
        <v>3188</v>
      </c>
      <c r="Q41" s="85"/>
    </row>
    <row r="42" spans="1:35">
      <c r="A42" s="83" t="s">
        <v>2822</v>
      </c>
      <c r="B42" s="83"/>
      <c r="D42" s="93"/>
      <c r="E42">
        <v>45489591</v>
      </c>
      <c r="F42">
        <v>45499469</v>
      </c>
      <c r="G42">
        <v>1807</v>
      </c>
      <c r="H42" s="15"/>
      <c r="I42" s="119"/>
      <c r="J42" s="95"/>
      <c r="K42" s="120"/>
      <c r="L42" s="120"/>
      <c r="Q42" s="85"/>
    </row>
    <row r="43" spans="1:35">
      <c r="A43" s="15" t="s">
        <v>2830</v>
      </c>
      <c r="B43" s="83"/>
      <c r="D43" s="93"/>
      <c r="E43">
        <v>51765930</v>
      </c>
      <c r="F43">
        <v>51773243</v>
      </c>
      <c r="G43">
        <v>2984</v>
      </c>
      <c r="H43" s="15"/>
      <c r="I43" s="119"/>
      <c r="J43" s="95"/>
      <c r="K43" s="120"/>
      <c r="L43" s="120"/>
      <c r="Q43" s="85"/>
    </row>
    <row r="44" spans="1:35">
      <c r="A44" s="15" t="s">
        <v>2831</v>
      </c>
      <c r="B44" s="83"/>
      <c r="D44" s="93"/>
      <c r="E44">
        <v>59862000</v>
      </c>
      <c r="F44">
        <v>59868949</v>
      </c>
      <c r="G44">
        <v>6493</v>
      </c>
      <c r="H44" s="15"/>
      <c r="I44" s="119"/>
      <c r="J44" s="95"/>
      <c r="K44" s="120"/>
      <c r="L44" s="120"/>
      <c r="Q44" s="85"/>
    </row>
    <row r="45" spans="1:35" ht="28">
      <c r="A45" s="83" t="s">
        <v>2832</v>
      </c>
      <c r="B45" s="83"/>
      <c r="D45" s="93"/>
      <c r="E45">
        <v>72179774</v>
      </c>
      <c r="F45">
        <v>72190667</v>
      </c>
      <c r="G45">
        <v>1662</v>
      </c>
      <c r="H45" s="15"/>
      <c r="I45" s="119"/>
      <c r="J45" s="95"/>
      <c r="K45" s="120"/>
      <c r="L45" s="120"/>
      <c r="Q45" s="85"/>
    </row>
    <row r="46" spans="1:35" ht="28">
      <c r="A46" s="83" t="s">
        <v>2833</v>
      </c>
      <c r="B46" s="83"/>
      <c r="D46" s="93"/>
      <c r="E46">
        <v>85319031</v>
      </c>
      <c r="F46">
        <v>85327160</v>
      </c>
      <c r="G46">
        <v>8129</v>
      </c>
      <c r="H46" s="15"/>
      <c r="I46" s="119"/>
      <c r="J46" s="95"/>
      <c r="K46" s="120"/>
      <c r="L46" s="120"/>
      <c r="Q46" s="85"/>
    </row>
    <row r="47" spans="1:35">
      <c r="A47" s="46" t="s">
        <v>2834</v>
      </c>
      <c r="B47" s="83"/>
      <c r="D47" s="93"/>
      <c r="E47">
        <v>91564793</v>
      </c>
      <c r="F47">
        <v>91580773</v>
      </c>
      <c r="G47">
        <v>3949</v>
      </c>
      <c r="H47" s="15"/>
      <c r="I47" s="119"/>
      <c r="J47" s="95"/>
      <c r="K47" s="120"/>
      <c r="L47" s="120"/>
      <c r="Q47" s="85"/>
    </row>
    <row r="48" spans="1:35" s="127" customFormat="1" ht="14.25" customHeight="1">
      <c r="A48" s="46" t="s">
        <v>2828</v>
      </c>
      <c r="B48" s="83"/>
      <c r="D48" s="93"/>
      <c r="E48" s="127">
        <v>94174861</v>
      </c>
      <c r="F48" s="127">
        <v>94184786</v>
      </c>
      <c r="G48" s="127">
        <v>7717</v>
      </c>
      <c r="H48" s="15"/>
      <c r="I48" s="119"/>
      <c r="J48" s="95"/>
      <c r="K48" s="120"/>
      <c r="L48" s="120"/>
      <c r="Q48" s="85"/>
    </row>
    <row r="49" spans="1:35" ht="16" customHeight="1">
      <c r="A49" s="90" t="s">
        <v>2894</v>
      </c>
      <c r="B49" s="90"/>
      <c r="C49" s="90"/>
      <c r="D49" s="121"/>
      <c r="E49" s="89" t="s">
        <v>2817</v>
      </c>
      <c r="F49" s="90"/>
      <c r="G49" s="88"/>
      <c r="H49" s="96"/>
      <c r="I49" s="90"/>
      <c r="J49" s="90"/>
      <c r="K49" s="90"/>
      <c r="L49" s="90"/>
      <c r="M49" s="87"/>
      <c r="N49" s="88"/>
      <c r="O49" s="88"/>
      <c r="P49" s="122"/>
      <c r="Q49" s="90"/>
      <c r="R49" s="97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</row>
    <row r="50" spans="1:35" ht="16" customHeight="1">
      <c r="A50" s="15" t="s">
        <v>2818</v>
      </c>
      <c r="B50" s="83"/>
      <c r="D50" s="93"/>
      <c r="E50" s="85" t="s">
        <v>2819</v>
      </c>
      <c r="F50" s="85"/>
      <c r="G50" t="s">
        <v>2307</v>
      </c>
      <c r="H50" t="s">
        <v>2893</v>
      </c>
      <c r="I50" t="s">
        <v>2821</v>
      </c>
      <c r="J50" s="83" t="s">
        <v>2822</v>
      </c>
      <c r="K50" t="s">
        <v>2823</v>
      </c>
      <c r="L50" t="s">
        <v>2824</v>
      </c>
      <c r="M50" s="85" t="s">
        <v>2825</v>
      </c>
      <c r="N50" s="85"/>
      <c r="O50" s="85" t="s">
        <v>2826</v>
      </c>
      <c r="P50" s="85"/>
      <c r="Q50" s="94" t="s">
        <v>2879</v>
      </c>
      <c r="R50" s="94" t="s">
        <v>2827</v>
      </c>
      <c r="S50" t="s">
        <v>2828</v>
      </c>
    </row>
    <row r="51" spans="1:35" ht="19" customHeight="1">
      <c r="A51" s="15" t="s">
        <v>2829</v>
      </c>
      <c r="B51" s="83"/>
      <c r="D51" s="93"/>
      <c r="E51">
        <v>29074929</v>
      </c>
      <c r="F51">
        <v>29088891</v>
      </c>
      <c r="G51">
        <v>3188</v>
      </c>
      <c r="Q51" s="85"/>
    </row>
    <row r="52" spans="1:35">
      <c r="A52" s="83" t="s">
        <v>2822</v>
      </c>
      <c r="B52" s="83"/>
      <c r="D52" s="93"/>
      <c r="E52">
        <v>45489591</v>
      </c>
      <c r="F52">
        <v>45499469</v>
      </c>
      <c r="G52">
        <v>1807</v>
      </c>
      <c r="H52" s="15"/>
      <c r="I52" s="119"/>
      <c r="J52" s="95"/>
      <c r="K52" s="120"/>
      <c r="L52" s="120"/>
      <c r="Q52" s="85"/>
    </row>
    <row r="53" spans="1:35">
      <c r="A53" s="15" t="s">
        <v>2830</v>
      </c>
      <c r="B53" s="83"/>
      <c r="D53" s="93"/>
      <c r="E53">
        <v>51765930</v>
      </c>
      <c r="F53">
        <v>51773243</v>
      </c>
      <c r="G53">
        <v>2984</v>
      </c>
      <c r="H53" s="15"/>
      <c r="I53" s="119"/>
      <c r="J53" s="95"/>
      <c r="K53" s="120"/>
      <c r="L53" s="120"/>
      <c r="Q53" s="85"/>
    </row>
    <row r="54" spans="1:35">
      <c r="A54" s="15" t="s">
        <v>2831</v>
      </c>
      <c r="B54" s="83"/>
      <c r="D54" s="93"/>
      <c r="E54">
        <v>59862000</v>
      </c>
      <c r="F54">
        <v>59868949</v>
      </c>
      <c r="G54">
        <v>6493</v>
      </c>
      <c r="H54" s="15"/>
      <c r="I54" s="119"/>
      <c r="J54" s="95"/>
      <c r="K54" s="120"/>
      <c r="L54" s="120"/>
      <c r="Q54" s="85"/>
    </row>
    <row r="55" spans="1:35" ht="28">
      <c r="A55" s="83" t="s">
        <v>2832</v>
      </c>
      <c r="B55" s="83"/>
      <c r="D55" s="93"/>
      <c r="E55">
        <v>72179774</v>
      </c>
      <c r="F55">
        <v>72190667</v>
      </c>
      <c r="G55">
        <v>1662</v>
      </c>
      <c r="H55" s="15"/>
      <c r="I55" s="119"/>
      <c r="J55" s="95"/>
      <c r="K55" s="120"/>
      <c r="L55" s="120"/>
      <c r="Q55" s="85"/>
    </row>
    <row r="56" spans="1:35" ht="28">
      <c r="A56" s="83" t="s">
        <v>2833</v>
      </c>
      <c r="B56" s="83"/>
      <c r="D56" s="93"/>
      <c r="E56">
        <v>85319031</v>
      </c>
      <c r="F56">
        <v>85327160</v>
      </c>
      <c r="G56">
        <v>8129</v>
      </c>
      <c r="H56" s="15"/>
      <c r="I56" s="119"/>
      <c r="J56" s="95"/>
      <c r="K56" s="120"/>
      <c r="L56" s="120"/>
      <c r="Q56" s="85"/>
    </row>
    <row r="57" spans="1:35">
      <c r="A57" s="46" t="s">
        <v>2834</v>
      </c>
      <c r="B57" s="83"/>
      <c r="D57" s="93"/>
      <c r="E57">
        <v>91564793</v>
      </c>
      <c r="F57">
        <v>91580773</v>
      </c>
      <c r="G57">
        <v>3949</v>
      </c>
      <c r="H57" s="15"/>
      <c r="I57" s="119"/>
      <c r="J57" s="95"/>
      <c r="K57" s="120"/>
      <c r="L57" s="120"/>
      <c r="Q57" s="85"/>
    </row>
    <row r="58" spans="1:35">
      <c r="A58" s="46" t="s">
        <v>2828</v>
      </c>
      <c r="B58" s="83"/>
      <c r="D58" s="93"/>
      <c r="E58">
        <v>94174861</v>
      </c>
      <c r="F58">
        <v>94184786</v>
      </c>
      <c r="G58">
        <v>7717</v>
      </c>
      <c r="H58" s="15"/>
      <c r="I58" s="119"/>
      <c r="J58" s="95"/>
      <c r="K58" s="120"/>
      <c r="L58" s="120"/>
      <c r="Q58" s="85"/>
    </row>
    <row r="59" spans="1:35">
      <c r="A59" s="90" t="s">
        <v>2895</v>
      </c>
      <c r="B59" s="90"/>
      <c r="C59" s="90"/>
      <c r="D59" s="121"/>
      <c r="E59" s="89" t="s">
        <v>2836</v>
      </c>
      <c r="F59" s="90"/>
      <c r="G59" s="88"/>
      <c r="H59" s="96"/>
      <c r="I59" s="90"/>
      <c r="J59" s="90"/>
      <c r="K59" s="90"/>
      <c r="L59" s="90"/>
      <c r="M59" s="87"/>
      <c r="N59" s="88"/>
      <c r="O59" s="88"/>
      <c r="P59" s="122"/>
      <c r="Q59" s="90"/>
      <c r="R59" s="97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</row>
    <row r="60" spans="1:35" ht="15">
      <c r="A60" s="15" t="s">
        <v>2818</v>
      </c>
      <c r="B60" s="83"/>
      <c r="D60" s="93"/>
      <c r="E60" s="85" t="s">
        <v>2819</v>
      </c>
      <c r="F60" s="85"/>
      <c r="G60" t="s">
        <v>2307</v>
      </c>
      <c r="H60" t="s">
        <v>2893</v>
      </c>
      <c r="I60" t="s">
        <v>2821</v>
      </c>
      <c r="J60" s="83" t="s">
        <v>2822</v>
      </c>
      <c r="K60" t="s">
        <v>2823</v>
      </c>
      <c r="L60" t="s">
        <v>2824</v>
      </c>
      <c r="M60" s="85" t="s">
        <v>2825</v>
      </c>
      <c r="N60" s="85"/>
      <c r="O60" s="85" t="s">
        <v>2826</v>
      </c>
      <c r="P60" s="85"/>
      <c r="Q60" s="94" t="s">
        <v>2879</v>
      </c>
      <c r="R60" s="94" t="s">
        <v>2827</v>
      </c>
      <c r="S60" t="s">
        <v>2828</v>
      </c>
    </row>
    <row r="61" spans="1:35">
      <c r="A61" s="15" t="s">
        <v>2829</v>
      </c>
      <c r="B61" s="83"/>
      <c r="D61" s="93"/>
      <c r="E61">
        <v>29074929</v>
      </c>
      <c r="F61">
        <v>29088891</v>
      </c>
      <c r="G61">
        <v>3188</v>
      </c>
      <c r="Q61" s="85"/>
    </row>
    <row r="62" spans="1:35">
      <c r="A62" s="83" t="s">
        <v>2822</v>
      </c>
      <c r="B62" s="83"/>
      <c r="D62" s="93"/>
      <c r="E62">
        <v>45489591</v>
      </c>
      <c r="F62">
        <v>45499469</v>
      </c>
      <c r="G62">
        <v>1807</v>
      </c>
      <c r="H62" s="15"/>
      <c r="I62" s="119"/>
      <c r="J62" s="95"/>
      <c r="K62" s="120"/>
      <c r="L62" s="120"/>
      <c r="Q62" s="85"/>
    </row>
    <row r="63" spans="1:35" s="127" customFormat="1" ht="14.25" customHeight="1">
      <c r="A63" s="15" t="s">
        <v>2830</v>
      </c>
      <c r="B63" s="83"/>
      <c r="D63" s="93"/>
      <c r="E63" s="127">
        <v>51765930</v>
      </c>
      <c r="F63" s="127">
        <v>51773243</v>
      </c>
      <c r="G63" s="127">
        <v>2984</v>
      </c>
      <c r="H63" s="15"/>
      <c r="I63" s="119"/>
      <c r="J63" s="95"/>
      <c r="K63" s="120"/>
      <c r="L63" s="120"/>
      <c r="Q63" s="85"/>
    </row>
    <row r="64" spans="1:35" ht="16" customHeight="1">
      <c r="A64" s="15" t="s">
        <v>2831</v>
      </c>
      <c r="B64" s="83"/>
      <c r="D64" s="93"/>
      <c r="E64">
        <v>59862000</v>
      </c>
      <c r="F64">
        <v>59868949</v>
      </c>
      <c r="G64">
        <v>6493</v>
      </c>
      <c r="H64" s="15"/>
      <c r="I64" s="119"/>
      <c r="J64" s="95"/>
      <c r="K64" s="120"/>
      <c r="L64" s="120"/>
      <c r="Q64" s="85"/>
    </row>
    <row r="65" spans="1:35" ht="16" customHeight="1">
      <c r="A65" s="83" t="s">
        <v>2832</v>
      </c>
      <c r="B65" s="83"/>
      <c r="D65" s="93"/>
      <c r="E65">
        <v>72179774</v>
      </c>
      <c r="F65">
        <v>72190667</v>
      </c>
      <c r="G65">
        <v>1662</v>
      </c>
      <c r="H65" s="15"/>
      <c r="I65" s="119"/>
      <c r="J65" s="95"/>
      <c r="K65" s="120"/>
      <c r="L65" s="120"/>
      <c r="Q65" s="85"/>
    </row>
    <row r="66" spans="1:35" ht="19" customHeight="1">
      <c r="A66" s="83" t="s">
        <v>2833</v>
      </c>
      <c r="B66" s="83"/>
      <c r="D66" s="93"/>
      <c r="E66">
        <v>85319031</v>
      </c>
      <c r="F66">
        <v>85327160</v>
      </c>
      <c r="G66">
        <v>8129</v>
      </c>
      <c r="H66" s="15"/>
      <c r="I66" s="119"/>
      <c r="J66" s="95"/>
      <c r="K66" s="120"/>
      <c r="L66" s="120"/>
      <c r="Q66" s="85"/>
    </row>
    <row r="67" spans="1:35">
      <c r="A67" s="46" t="s">
        <v>2834</v>
      </c>
      <c r="B67" s="83"/>
      <c r="D67" s="93"/>
      <c r="E67">
        <v>91564793</v>
      </c>
      <c r="F67">
        <v>91580773</v>
      </c>
      <c r="G67">
        <v>3949</v>
      </c>
      <c r="H67" s="15"/>
      <c r="I67" s="119"/>
      <c r="J67" s="95"/>
      <c r="K67" s="120"/>
      <c r="L67" s="120"/>
      <c r="Q67" s="85"/>
    </row>
    <row r="68" spans="1:35">
      <c r="A68" s="46" t="s">
        <v>2828</v>
      </c>
      <c r="B68" s="83"/>
      <c r="D68" s="93"/>
      <c r="E68">
        <v>94174861</v>
      </c>
      <c r="F68">
        <v>94184786</v>
      </c>
      <c r="G68">
        <v>7717</v>
      </c>
      <c r="H68" s="15"/>
      <c r="I68" s="119"/>
      <c r="J68" s="95"/>
      <c r="K68" s="120"/>
      <c r="L68" s="120"/>
      <c r="Q68" s="85"/>
    </row>
    <row r="69" spans="1:35">
      <c r="A69" s="90" t="s">
        <v>2896</v>
      </c>
      <c r="B69" s="90"/>
      <c r="C69" s="90"/>
      <c r="D69" s="121"/>
      <c r="E69" s="89" t="s">
        <v>2836</v>
      </c>
      <c r="F69" s="90"/>
      <c r="G69" s="88"/>
      <c r="H69" s="96"/>
      <c r="I69" s="90"/>
      <c r="J69" s="90"/>
      <c r="K69" s="90"/>
      <c r="L69" s="90"/>
      <c r="M69" s="87"/>
      <c r="N69" s="88"/>
      <c r="O69" s="88"/>
      <c r="P69" s="122"/>
      <c r="Q69" s="90"/>
      <c r="R69" s="97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</row>
    <row r="70" spans="1:35" ht="15">
      <c r="A70" s="15" t="s">
        <v>2818</v>
      </c>
      <c r="B70" s="83"/>
      <c r="D70" s="93"/>
      <c r="E70" s="85" t="s">
        <v>2819</v>
      </c>
      <c r="F70" s="85"/>
      <c r="G70" t="s">
        <v>2307</v>
      </c>
      <c r="H70" t="s">
        <v>2893</v>
      </c>
      <c r="I70" t="s">
        <v>2821</v>
      </c>
      <c r="J70" s="83" t="s">
        <v>2822</v>
      </c>
      <c r="K70" t="s">
        <v>2823</v>
      </c>
      <c r="L70" t="s">
        <v>2824</v>
      </c>
      <c r="M70" s="85" t="s">
        <v>2825</v>
      </c>
      <c r="N70" s="85"/>
      <c r="O70" s="85" t="s">
        <v>2826</v>
      </c>
      <c r="P70" s="85"/>
      <c r="Q70" s="94" t="s">
        <v>2879</v>
      </c>
      <c r="R70" s="94" t="s">
        <v>2827</v>
      </c>
      <c r="S70" t="s">
        <v>2828</v>
      </c>
    </row>
    <row r="71" spans="1:35">
      <c r="A71" s="15" t="s">
        <v>2829</v>
      </c>
      <c r="B71" s="83"/>
      <c r="D71" s="93"/>
      <c r="E71">
        <v>29074929</v>
      </c>
      <c r="F71">
        <v>29088891</v>
      </c>
      <c r="G71">
        <v>3188</v>
      </c>
      <c r="Q71" s="85"/>
    </row>
    <row r="72" spans="1:35">
      <c r="A72" s="83" t="s">
        <v>2822</v>
      </c>
      <c r="B72" s="83"/>
      <c r="D72" s="93"/>
      <c r="E72">
        <v>45489591</v>
      </c>
      <c r="F72">
        <v>45499469</v>
      </c>
      <c r="G72">
        <v>1807</v>
      </c>
      <c r="H72" s="15"/>
      <c r="I72" s="119"/>
      <c r="J72" s="95"/>
      <c r="K72" s="120"/>
      <c r="L72" s="120"/>
      <c r="Q72" s="85"/>
    </row>
    <row r="73" spans="1:35">
      <c r="A73" s="15" t="s">
        <v>2830</v>
      </c>
      <c r="B73" s="83"/>
      <c r="D73" s="93"/>
      <c r="E73">
        <v>51765930</v>
      </c>
      <c r="F73">
        <v>51773243</v>
      </c>
      <c r="G73">
        <v>2984</v>
      </c>
      <c r="H73" s="15"/>
      <c r="I73" s="119"/>
      <c r="J73" s="95"/>
      <c r="K73" s="120"/>
      <c r="L73" s="120"/>
      <c r="Q73" s="85"/>
    </row>
    <row r="74" spans="1:35">
      <c r="A74" s="15" t="s">
        <v>2831</v>
      </c>
      <c r="B74" s="83"/>
      <c r="D74" s="93"/>
      <c r="E74">
        <v>59862000</v>
      </c>
      <c r="F74">
        <v>59868949</v>
      </c>
      <c r="G74">
        <v>6493</v>
      </c>
      <c r="H74" s="15"/>
      <c r="I74" s="119"/>
      <c r="J74" s="95"/>
      <c r="K74" s="120"/>
      <c r="L74" s="120"/>
      <c r="Q74" s="85"/>
    </row>
    <row r="75" spans="1:35" ht="28">
      <c r="A75" s="83" t="s">
        <v>2832</v>
      </c>
      <c r="B75" s="83"/>
      <c r="D75" s="93"/>
      <c r="E75">
        <v>72179774</v>
      </c>
      <c r="F75">
        <v>72190667</v>
      </c>
      <c r="G75">
        <v>1662</v>
      </c>
      <c r="H75" s="15"/>
      <c r="I75" s="119"/>
      <c r="J75" s="95"/>
      <c r="K75" s="120"/>
      <c r="L75" s="120"/>
      <c r="Q75" s="85"/>
    </row>
    <row r="76" spans="1:35" ht="28">
      <c r="A76" s="83" t="s">
        <v>2833</v>
      </c>
      <c r="B76" s="83"/>
      <c r="D76" s="93"/>
      <c r="E76">
        <v>85319031</v>
      </c>
      <c r="F76">
        <v>85327160</v>
      </c>
      <c r="G76">
        <v>8129</v>
      </c>
      <c r="H76" s="15"/>
      <c r="I76" s="119"/>
      <c r="J76" s="95"/>
      <c r="K76" s="120"/>
      <c r="L76" s="120"/>
      <c r="Q76" s="85"/>
    </row>
    <row r="77" spans="1:35">
      <c r="A77" s="46" t="s">
        <v>2834</v>
      </c>
      <c r="B77" s="83"/>
      <c r="D77" s="93"/>
      <c r="E77">
        <v>91564793</v>
      </c>
      <c r="F77">
        <v>91580773</v>
      </c>
      <c r="G77">
        <v>3949</v>
      </c>
      <c r="H77" s="15"/>
      <c r="I77" s="119"/>
      <c r="J77" s="95"/>
      <c r="K77" s="120"/>
      <c r="L77" s="120"/>
      <c r="Q77" s="85"/>
    </row>
    <row r="78" spans="1:35" s="127" customFormat="1" ht="14.25" customHeight="1">
      <c r="A78" s="46" t="s">
        <v>2828</v>
      </c>
      <c r="B78" s="83"/>
      <c r="D78" s="93"/>
      <c r="E78" s="127">
        <v>94174861</v>
      </c>
      <c r="F78" s="127">
        <v>94184786</v>
      </c>
      <c r="G78" s="127">
        <v>7717</v>
      </c>
      <c r="H78" s="15"/>
      <c r="I78" s="119"/>
      <c r="J78" s="95"/>
      <c r="K78" s="120"/>
      <c r="L78" s="120"/>
      <c r="Q78" s="85"/>
    </row>
    <row r="79" spans="1:35" ht="16" customHeight="1">
      <c r="A79" s="90" t="s">
        <v>2839</v>
      </c>
      <c r="B79" s="90"/>
      <c r="C79" s="90"/>
      <c r="D79" s="121"/>
      <c r="E79" s="89" t="s">
        <v>2836</v>
      </c>
      <c r="F79" s="90"/>
      <c r="G79" s="88"/>
      <c r="H79" s="96"/>
      <c r="I79" s="90"/>
      <c r="J79" s="90"/>
      <c r="K79" s="90"/>
      <c r="L79" s="90"/>
      <c r="M79" s="87"/>
      <c r="N79" s="88"/>
      <c r="O79" s="88"/>
      <c r="P79" s="122"/>
      <c r="Q79" s="90"/>
      <c r="R79" s="97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  <c r="AD79" s="90"/>
      <c r="AE79" s="90"/>
      <c r="AF79" s="90"/>
      <c r="AG79" s="90"/>
      <c r="AH79" s="90"/>
      <c r="AI79" s="90"/>
    </row>
    <row r="80" spans="1:35" ht="16" customHeight="1">
      <c r="A80" s="15" t="s">
        <v>2818</v>
      </c>
      <c r="B80" s="83"/>
      <c r="D80" s="93"/>
      <c r="E80" s="85" t="s">
        <v>2819</v>
      </c>
      <c r="F80" s="85"/>
      <c r="G80" t="s">
        <v>2307</v>
      </c>
      <c r="H80" t="s">
        <v>2893</v>
      </c>
      <c r="I80" t="s">
        <v>2821</v>
      </c>
      <c r="J80" s="83" t="s">
        <v>2822</v>
      </c>
      <c r="K80" t="s">
        <v>2823</v>
      </c>
      <c r="L80" t="s">
        <v>2824</v>
      </c>
      <c r="M80" s="85" t="s">
        <v>2825</v>
      </c>
      <c r="N80" s="85"/>
      <c r="O80" s="85" t="s">
        <v>2826</v>
      </c>
      <c r="P80" s="85"/>
      <c r="Q80" s="94" t="s">
        <v>2879</v>
      </c>
      <c r="R80" s="94" t="s">
        <v>2827</v>
      </c>
      <c r="S80" t="s">
        <v>2828</v>
      </c>
    </row>
    <row r="81" spans="1:35" ht="19" customHeight="1">
      <c r="A81" s="15" t="s">
        <v>2829</v>
      </c>
      <c r="B81" s="83"/>
      <c r="D81" s="93"/>
      <c r="E81">
        <v>29074929</v>
      </c>
      <c r="F81">
        <v>29088891</v>
      </c>
      <c r="G81">
        <v>3188</v>
      </c>
      <c r="Q81" s="85"/>
    </row>
    <row r="82" spans="1:35">
      <c r="A82" s="83" t="s">
        <v>2822</v>
      </c>
      <c r="B82" s="83"/>
      <c r="D82" s="93"/>
      <c r="E82">
        <v>45489591</v>
      </c>
      <c r="F82">
        <v>45499469</v>
      </c>
      <c r="G82">
        <v>1807</v>
      </c>
      <c r="H82" s="15"/>
      <c r="I82" s="119"/>
      <c r="J82" s="95"/>
      <c r="K82" s="120"/>
      <c r="L82" s="120"/>
      <c r="Q82" s="85"/>
    </row>
    <row r="83" spans="1:35">
      <c r="A83" s="15" t="s">
        <v>2830</v>
      </c>
      <c r="B83" s="83"/>
      <c r="D83" s="93"/>
      <c r="E83">
        <v>51765930</v>
      </c>
      <c r="F83">
        <v>51773243</v>
      </c>
      <c r="G83">
        <v>2984</v>
      </c>
      <c r="H83" s="15"/>
      <c r="I83" s="119"/>
      <c r="J83" s="95"/>
      <c r="K83" s="120"/>
      <c r="L83" s="120"/>
      <c r="Q83" s="85"/>
    </row>
    <row r="84" spans="1:35">
      <c r="A84" s="15" t="s">
        <v>2831</v>
      </c>
      <c r="B84" s="83"/>
      <c r="D84" s="93"/>
      <c r="E84">
        <v>59862000</v>
      </c>
      <c r="F84">
        <v>59868949</v>
      </c>
      <c r="G84">
        <v>6493</v>
      </c>
      <c r="H84" s="15"/>
      <c r="I84" s="119"/>
      <c r="J84" s="95"/>
      <c r="K84" s="120"/>
      <c r="L84" s="120"/>
      <c r="Q84" s="85"/>
    </row>
    <row r="85" spans="1:35" ht="28">
      <c r="A85" s="83" t="s">
        <v>2832</v>
      </c>
      <c r="B85" s="83"/>
      <c r="D85" s="93"/>
      <c r="E85">
        <v>72179774</v>
      </c>
      <c r="F85">
        <v>72190667</v>
      </c>
      <c r="G85">
        <v>1662</v>
      </c>
      <c r="H85" s="15"/>
      <c r="I85" s="119"/>
      <c r="J85" s="95"/>
      <c r="K85" s="120"/>
      <c r="L85" s="120"/>
      <c r="Q85" s="85"/>
    </row>
    <row r="86" spans="1:35" ht="28">
      <c r="A86" s="83" t="s">
        <v>2833</v>
      </c>
      <c r="B86" s="83"/>
      <c r="D86" s="93"/>
      <c r="E86">
        <v>85319031</v>
      </c>
      <c r="F86">
        <v>85327160</v>
      </c>
      <c r="G86">
        <v>8129</v>
      </c>
      <c r="H86" s="15"/>
      <c r="I86" s="119"/>
      <c r="J86" s="95"/>
      <c r="K86" s="120"/>
      <c r="L86" s="120"/>
      <c r="Q86" s="85"/>
    </row>
    <row r="87" spans="1:35">
      <c r="A87" s="46" t="s">
        <v>2834</v>
      </c>
      <c r="B87" s="83"/>
      <c r="D87" s="93"/>
      <c r="E87">
        <v>91564793</v>
      </c>
      <c r="F87">
        <v>91580773</v>
      </c>
      <c r="G87">
        <v>3949</v>
      </c>
      <c r="H87" s="15"/>
      <c r="I87" s="119"/>
      <c r="J87" s="95"/>
      <c r="K87" s="120"/>
      <c r="L87" s="120"/>
      <c r="Q87" s="85"/>
    </row>
    <row r="88" spans="1:35">
      <c r="A88" s="46" t="s">
        <v>2828</v>
      </c>
      <c r="B88" s="83"/>
      <c r="D88" s="93"/>
      <c r="E88">
        <v>94174861</v>
      </c>
      <c r="F88">
        <v>94184786</v>
      </c>
      <c r="G88">
        <v>7717</v>
      </c>
      <c r="H88" s="15"/>
      <c r="I88" s="119"/>
      <c r="J88" s="95"/>
      <c r="K88" s="120"/>
      <c r="L88" s="120"/>
      <c r="Q88" s="85"/>
    </row>
    <row r="89" spans="1:35">
      <c r="A89" s="90" t="s">
        <v>2840</v>
      </c>
      <c r="B89" s="90"/>
      <c r="C89" s="90"/>
      <c r="D89" s="121"/>
      <c r="E89" s="89" t="s">
        <v>2836</v>
      </c>
      <c r="F89" s="90"/>
      <c r="G89" s="88"/>
      <c r="H89" s="96"/>
      <c r="I89" s="90"/>
      <c r="J89" s="90"/>
      <c r="K89" s="90"/>
      <c r="L89" s="90"/>
      <c r="M89" s="87"/>
      <c r="N89" s="88"/>
      <c r="O89" s="88"/>
      <c r="P89" s="122"/>
      <c r="Q89" s="90"/>
      <c r="R89" s="97"/>
      <c r="S89" s="90"/>
      <c r="T89" s="90"/>
      <c r="U89" s="90"/>
      <c r="V89" s="90"/>
      <c r="W89" s="90"/>
      <c r="X89" s="90"/>
      <c r="Y89" s="90"/>
      <c r="Z89" s="90"/>
      <c r="AA89" s="90"/>
      <c r="AB89" s="90"/>
      <c r="AC89" s="90"/>
      <c r="AD89" s="90"/>
      <c r="AE89" s="90"/>
      <c r="AF89" s="90"/>
      <c r="AG89" s="90"/>
      <c r="AH89" s="90"/>
      <c r="AI89" s="90"/>
    </row>
    <row r="90" spans="1:35" ht="15">
      <c r="A90" s="15" t="s">
        <v>2818</v>
      </c>
      <c r="B90" s="83"/>
      <c r="D90" s="93"/>
      <c r="E90" s="85" t="s">
        <v>2819</v>
      </c>
      <c r="F90" s="85"/>
      <c r="G90" t="s">
        <v>2307</v>
      </c>
      <c r="H90" t="s">
        <v>2893</v>
      </c>
      <c r="I90" t="s">
        <v>2821</v>
      </c>
      <c r="J90" s="83" t="s">
        <v>2822</v>
      </c>
      <c r="K90" t="s">
        <v>2823</v>
      </c>
      <c r="L90" t="s">
        <v>2824</v>
      </c>
      <c r="M90" s="85" t="s">
        <v>2825</v>
      </c>
      <c r="N90" s="85"/>
      <c r="O90" s="85" t="s">
        <v>2826</v>
      </c>
      <c r="P90" s="85"/>
      <c r="Q90" s="94" t="s">
        <v>2879</v>
      </c>
      <c r="R90" s="94" t="s">
        <v>2827</v>
      </c>
      <c r="S90" t="s">
        <v>2828</v>
      </c>
    </row>
    <row r="91" spans="1:35">
      <c r="A91" s="15" t="s">
        <v>2829</v>
      </c>
      <c r="B91" s="83"/>
      <c r="D91" s="93"/>
      <c r="E91">
        <v>29074929</v>
      </c>
      <c r="F91">
        <v>29088891</v>
      </c>
      <c r="G91">
        <v>3188</v>
      </c>
      <c r="Q91" s="85"/>
    </row>
    <row r="92" spans="1:35">
      <c r="A92" s="83" t="s">
        <v>2822</v>
      </c>
      <c r="B92" s="83"/>
      <c r="D92" s="93"/>
      <c r="E92">
        <v>45489591</v>
      </c>
      <c r="F92">
        <v>45499469</v>
      </c>
      <c r="G92">
        <v>1807</v>
      </c>
      <c r="H92" s="15"/>
      <c r="I92" s="119"/>
      <c r="J92" s="95"/>
      <c r="K92" s="120"/>
      <c r="L92" s="120"/>
      <c r="Q92" s="85"/>
    </row>
    <row r="93" spans="1:35" s="127" customFormat="1" ht="14.25" customHeight="1">
      <c r="A93" s="15" t="s">
        <v>2830</v>
      </c>
      <c r="B93" s="83"/>
      <c r="D93" s="93"/>
      <c r="E93" s="127">
        <v>51765930</v>
      </c>
      <c r="F93" s="127">
        <v>51773243</v>
      </c>
      <c r="G93" s="127">
        <v>2984</v>
      </c>
      <c r="H93" s="15"/>
      <c r="I93" s="119"/>
      <c r="J93" s="95"/>
      <c r="K93" s="120"/>
      <c r="L93" s="120"/>
      <c r="Q93" s="85"/>
    </row>
    <row r="94" spans="1:35" ht="16" customHeight="1">
      <c r="A94" s="15" t="s">
        <v>2831</v>
      </c>
      <c r="B94" s="83"/>
      <c r="D94" s="93"/>
      <c r="E94">
        <v>59862000</v>
      </c>
      <c r="F94">
        <v>59868949</v>
      </c>
      <c r="G94">
        <v>6493</v>
      </c>
      <c r="H94" s="15"/>
      <c r="I94" s="119"/>
      <c r="J94" s="95"/>
      <c r="K94" s="120"/>
      <c r="L94" s="120"/>
      <c r="Q94" s="85"/>
    </row>
    <row r="95" spans="1:35" ht="16" customHeight="1">
      <c r="A95" s="83" t="s">
        <v>2832</v>
      </c>
      <c r="B95" s="83"/>
      <c r="D95" s="93"/>
      <c r="E95">
        <v>72179774</v>
      </c>
      <c r="F95">
        <v>72190667</v>
      </c>
      <c r="G95">
        <v>1662</v>
      </c>
      <c r="H95" s="15"/>
      <c r="I95" s="119"/>
      <c r="J95" s="95"/>
      <c r="K95" s="120"/>
      <c r="L95" s="120"/>
      <c r="Q95" s="85"/>
    </row>
    <row r="96" spans="1:35" ht="19" customHeight="1">
      <c r="A96" s="83" t="s">
        <v>2833</v>
      </c>
      <c r="B96" s="83"/>
      <c r="D96" s="93"/>
      <c r="E96">
        <v>85319031</v>
      </c>
      <c r="F96">
        <v>85327160</v>
      </c>
      <c r="G96">
        <v>8129</v>
      </c>
      <c r="H96" s="15"/>
      <c r="I96" s="119"/>
      <c r="J96" s="95"/>
      <c r="K96" s="120"/>
      <c r="L96" s="120"/>
      <c r="Q96" s="85"/>
    </row>
    <row r="97" spans="1:35">
      <c r="A97" s="46" t="s">
        <v>2834</v>
      </c>
      <c r="B97" s="83"/>
      <c r="D97" s="93"/>
      <c r="E97">
        <v>91564793</v>
      </c>
      <c r="F97">
        <v>91580773</v>
      </c>
      <c r="G97">
        <v>3949</v>
      </c>
      <c r="H97" s="15"/>
      <c r="I97" s="119"/>
      <c r="J97" s="95"/>
      <c r="K97" s="120"/>
      <c r="L97" s="120"/>
      <c r="Q97" s="85"/>
    </row>
    <row r="98" spans="1:35">
      <c r="A98" s="46" t="s">
        <v>2828</v>
      </c>
      <c r="B98" s="83"/>
      <c r="D98" s="93"/>
      <c r="E98">
        <v>94174861</v>
      </c>
      <c r="F98">
        <v>94184786</v>
      </c>
      <c r="G98">
        <v>7717</v>
      </c>
      <c r="H98" s="15"/>
      <c r="I98" s="119"/>
      <c r="J98" s="95"/>
      <c r="K98" s="120"/>
      <c r="L98" s="120"/>
      <c r="Q98" s="85"/>
    </row>
    <row r="99" spans="1:35" ht="15">
      <c r="A99" s="99" t="s">
        <v>2875</v>
      </c>
      <c r="B99" s="81"/>
      <c r="C99" s="123" t="s">
        <v>2847</v>
      </c>
      <c r="D99" s="81"/>
      <c r="E99" s="81"/>
      <c r="F99" s="81"/>
      <c r="G99" s="100"/>
      <c r="H99" s="123" t="s">
        <v>4</v>
      </c>
      <c r="I99" s="81"/>
      <c r="J99" s="81"/>
      <c r="K99" s="81"/>
      <c r="L99" s="81"/>
      <c r="M99" s="123" t="s">
        <v>9</v>
      </c>
      <c r="N99" s="81"/>
      <c r="O99" s="81"/>
      <c r="P99" s="81"/>
      <c r="Q99" s="81"/>
      <c r="R99" s="123" t="s">
        <v>15</v>
      </c>
      <c r="S99" s="123"/>
      <c r="T99" s="123"/>
      <c r="U99" s="123"/>
      <c r="V99" s="81"/>
      <c r="W99" s="123" t="s">
        <v>12</v>
      </c>
      <c r="X99" s="123"/>
      <c r="Y99" s="123"/>
      <c r="Z99" s="81"/>
      <c r="AA99" s="81"/>
      <c r="AB99" s="123" t="s">
        <v>1010</v>
      </c>
      <c r="AC99" s="100"/>
      <c r="AD99" s="100"/>
      <c r="AE99" s="81"/>
      <c r="AF99" s="81"/>
      <c r="AG99" s="81"/>
      <c r="AH99" s="81"/>
      <c r="AI99" s="81"/>
    </row>
    <row r="100" spans="1:35">
      <c r="A100" s="102" t="s">
        <v>2314</v>
      </c>
      <c r="B100" s="102"/>
      <c r="C100" s="102" t="s">
        <v>2842</v>
      </c>
      <c r="D100" s="102" t="s">
        <v>2843</v>
      </c>
      <c r="E100" s="102" t="s">
        <v>2309</v>
      </c>
      <c r="F100" s="102"/>
      <c r="G100" s="102" t="s">
        <v>2845</v>
      </c>
      <c r="H100" s="102" t="s">
        <v>2842</v>
      </c>
      <c r="I100" s="102" t="s">
        <v>2843</v>
      </c>
      <c r="J100" s="102" t="s">
        <v>2309</v>
      </c>
      <c r="K100" s="102"/>
      <c r="L100" s="102" t="s">
        <v>2845</v>
      </c>
      <c r="M100" s="102" t="s">
        <v>2842</v>
      </c>
      <c r="N100" s="102" t="s">
        <v>2843</v>
      </c>
      <c r="O100" s="102" t="s">
        <v>2309</v>
      </c>
      <c r="P100" s="102"/>
      <c r="Q100" s="102"/>
      <c r="R100" s="102" t="s">
        <v>2842</v>
      </c>
      <c r="S100" s="102" t="s">
        <v>2843</v>
      </c>
      <c r="T100" s="102" t="s">
        <v>2309</v>
      </c>
      <c r="U100" s="102"/>
      <c r="V100" s="102" t="s">
        <v>2845</v>
      </c>
      <c r="W100" s="102" t="s">
        <v>2842</v>
      </c>
      <c r="X100" s="102" t="s">
        <v>2843</v>
      </c>
      <c r="Y100" s="102" t="s">
        <v>2309</v>
      </c>
      <c r="Z100" s="102"/>
      <c r="AA100" s="102" t="s">
        <v>2845</v>
      </c>
      <c r="AB100" s="102" t="s">
        <v>2842</v>
      </c>
      <c r="AC100" s="102" t="s">
        <v>2843</v>
      </c>
      <c r="AD100" s="102" t="s">
        <v>2309</v>
      </c>
      <c r="AE100" s="102"/>
      <c r="AF100" s="102" t="s">
        <v>2845</v>
      </c>
      <c r="AG100" s="102"/>
      <c r="AH100" s="102"/>
      <c r="AI100" s="102"/>
    </row>
    <row r="101" spans="1:35">
      <c r="A101">
        <v>29074929</v>
      </c>
      <c r="B101">
        <v>29088891</v>
      </c>
    </row>
    <row r="102" spans="1:35">
      <c r="A102">
        <v>45489591</v>
      </c>
      <c r="B102">
        <v>45499469</v>
      </c>
    </row>
    <row r="103" spans="1:35">
      <c r="A103">
        <v>51765930</v>
      </c>
      <c r="B103">
        <v>51773243</v>
      </c>
    </row>
    <row r="104" spans="1:35">
      <c r="A104">
        <v>59862000</v>
      </c>
      <c r="B104">
        <v>59868949</v>
      </c>
    </row>
    <row r="105" spans="1:35">
      <c r="A105">
        <v>72179774</v>
      </c>
      <c r="B105">
        <v>72190667</v>
      </c>
    </row>
    <row r="106" spans="1:35">
      <c r="A106">
        <v>85319031</v>
      </c>
      <c r="B106">
        <v>85327160</v>
      </c>
    </row>
    <row r="107" spans="1:35">
      <c r="A107">
        <v>91564793</v>
      </c>
      <c r="B107">
        <v>91580773</v>
      </c>
    </row>
    <row r="108" spans="1:35">
      <c r="A108">
        <v>94174861</v>
      </c>
      <c r="B108">
        <v>94184786</v>
      </c>
    </row>
    <row r="109" spans="1:35" s="127" customFormat="1" ht="14.25" customHeight="1">
      <c r="A109" s="127" t="s">
        <v>2847</v>
      </c>
    </row>
    <row r="110" spans="1:35" ht="16" customHeight="1">
      <c r="A110" s="81" t="s">
        <v>2767</v>
      </c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81"/>
      <c r="AH110" s="81"/>
      <c r="AI110" s="81"/>
    </row>
    <row r="111" spans="1:35" ht="16" customHeight="1">
      <c r="A111" s="102" t="s">
        <v>2847</v>
      </c>
      <c r="B111" s="102" t="s">
        <v>2768</v>
      </c>
      <c r="C111" s="102" t="s">
        <v>2769</v>
      </c>
      <c r="D111" s="103" t="s">
        <v>2770</v>
      </c>
      <c r="E111" s="102" t="s">
        <v>2771</v>
      </c>
      <c r="F111" s="102" t="s">
        <v>2772</v>
      </c>
      <c r="G111" s="104" t="s">
        <v>2773</v>
      </c>
      <c r="H111" s="102" t="s">
        <v>2774</v>
      </c>
      <c r="I111" s="102" t="s">
        <v>2775</v>
      </c>
      <c r="J111" s="102" t="s">
        <v>2776</v>
      </c>
      <c r="K111" s="102" t="s">
        <v>2777</v>
      </c>
      <c r="L111" s="54" t="s">
        <v>2848</v>
      </c>
      <c r="M111" s="54" t="s">
        <v>2849</v>
      </c>
      <c r="N111" s="54" t="s">
        <v>2850</v>
      </c>
      <c r="O111" s="54" t="s">
        <v>2851</v>
      </c>
      <c r="P111" s="54" t="s">
        <v>2852</v>
      </c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  <c r="AA111" s="102"/>
      <c r="AB111" s="102"/>
      <c r="AC111" s="102"/>
      <c r="AD111" s="102"/>
      <c r="AE111" s="102"/>
      <c r="AF111" s="102"/>
      <c r="AG111" s="102"/>
      <c r="AH111" s="102"/>
      <c r="AI111" s="102"/>
    </row>
    <row r="113" spans="1:35">
      <c r="A113" s="104" t="s">
        <v>2778</v>
      </c>
      <c r="B113" s="102" t="s">
        <v>2768</v>
      </c>
      <c r="C113" s="102" t="s">
        <v>2769</v>
      </c>
      <c r="D113" s="103" t="s">
        <v>2770</v>
      </c>
      <c r="E113" s="102" t="s">
        <v>2771</v>
      </c>
      <c r="F113" s="102" t="s">
        <v>2772</v>
      </c>
      <c r="G113" s="104" t="s">
        <v>2773</v>
      </c>
      <c r="H113" s="102" t="s">
        <v>2774</v>
      </c>
      <c r="I113" s="102" t="s">
        <v>2775</v>
      </c>
      <c r="J113" s="102" t="s">
        <v>2776</v>
      </c>
      <c r="K113" s="102" t="s">
        <v>2777</v>
      </c>
      <c r="L113" s="54" t="s">
        <v>2848</v>
      </c>
      <c r="M113" s="54" t="s">
        <v>2849</v>
      </c>
      <c r="N113" s="54" t="s">
        <v>2850</v>
      </c>
      <c r="O113" s="54" t="s">
        <v>2851</v>
      </c>
      <c r="P113" s="54" t="s">
        <v>2852</v>
      </c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</row>
    <row r="114" spans="1:35">
      <c r="A114" t="s">
        <v>2920</v>
      </c>
    </row>
    <row r="115" spans="1:35">
      <c r="A115" t="s">
        <v>2854</v>
      </c>
    </row>
    <row r="116" spans="1:35">
      <c r="A116" t="s">
        <v>2855</v>
      </c>
    </row>
    <row r="117" spans="1:35">
      <c r="A117" t="s">
        <v>2856</v>
      </c>
    </row>
    <row r="118" spans="1:35">
      <c r="A118" t="s">
        <v>2857</v>
      </c>
    </row>
    <row r="119" spans="1:35">
      <c r="A119" t="s">
        <v>2858</v>
      </c>
    </row>
    <row r="120" spans="1:35">
      <c r="A120" t="s">
        <v>2859</v>
      </c>
    </row>
    <row r="121" spans="1:35">
      <c r="A121" t="s">
        <v>2860</v>
      </c>
    </row>
    <row r="122" spans="1:35">
      <c r="A122" s="105" t="s">
        <v>2863</v>
      </c>
      <c r="B122" s="73"/>
      <c r="C122" s="73"/>
      <c r="D122" s="106"/>
      <c r="E122" s="74"/>
      <c r="F122" s="73"/>
      <c r="G122" s="74"/>
      <c r="H122" s="73"/>
      <c r="I122" s="74"/>
      <c r="J122" s="73"/>
      <c r="K122" s="73"/>
      <c r="L122" s="73"/>
      <c r="M122" s="73"/>
      <c r="N122" s="74"/>
      <c r="O122" s="74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73"/>
      <c r="AF122" s="73"/>
      <c r="AG122" s="73"/>
      <c r="AH122" s="73"/>
      <c r="AI122" s="73"/>
    </row>
    <row r="123" spans="1:35">
      <c r="A123" s="107" t="s">
        <v>2795</v>
      </c>
      <c r="B123" s="107"/>
      <c r="C123" s="81" t="s">
        <v>2864</v>
      </c>
      <c r="D123" s="81" t="s">
        <v>2865</v>
      </c>
      <c r="E123" s="107" t="s">
        <v>2866</v>
      </c>
      <c r="F123" s="108" t="s">
        <v>2867</v>
      </c>
      <c r="G123" s="108" t="s">
        <v>2868</v>
      </c>
      <c r="H123" s="108" t="s">
        <v>2869</v>
      </c>
      <c r="I123" s="108" t="s">
        <v>2870</v>
      </c>
      <c r="J123" s="108" t="s">
        <v>2871</v>
      </c>
      <c r="K123" s="81"/>
      <c r="L123" s="81"/>
      <c r="M123" s="107"/>
      <c r="N123" s="108"/>
      <c r="O123" s="108"/>
      <c r="P123" s="108"/>
      <c r="Q123" s="108"/>
      <c r="R123" s="108"/>
      <c r="S123" s="107"/>
      <c r="T123" s="107"/>
      <c r="U123" s="107"/>
      <c r="V123" s="107"/>
      <c r="W123" s="107"/>
      <c r="X123" s="107"/>
      <c r="Y123" s="107"/>
      <c r="Z123" s="107"/>
      <c r="AA123" s="107"/>
      <c r="AB123" s="107"/>
      <c r="AC123" s="107"/>
      <c r="AD123" s="107"/>
      <c r="AE123" s="107"/>
      <c r="AF123" s="107"/>
      <c r="AG123" s="107"/>
      <c r="AH123" s="107"/>
      <c r="AI123" s="107"/>
    </row>
    <row r="124" spans="1:35">
      <c r="A124" s="82" t="s">
        <v>2307</v>
      </c>
      <c r="B124">
        <f>C124+D124+F124+G124+H124+I124+J124</f>
        <v>392743</v>
      </c>
      <c r="C124">
        <v>25196</v>
      </c>
      <c r="D124">
        <v>4906</v>
      </c>
      <c r="E124">
        <v>4906</v>
      </c>
      <c r="F124">
        <v>82329</v>
      </c>
      <c r="G124">
        <v>1403</v>
      </c>
      <c r="H124">
        <v>244800</v>
      </c>
      <c r="I124">
        <v>17928</v>
      </c>
      <c r="J124">
        <v>16181</v>
      </c>
      <c r="L124" s="83"/>
      <c r="M124" s="83"/>
      <c r="N124" s="83"/>
      <c r="O124" s="83"/>
      <c r="P124" s="83"/>
      <c r="Q124" s="83"/>
      <c r="R124" s="83"/>
      <c r="S124" s="83"/>
    </row>
    <row r="125" spans="1:35">
      <c r="A125" s="82" t="s">
        <v>2806</v>
      </c>
      <c r="B125" s="83"/>
      <c r="E125" s="83"/>
      <c r="F125" s="83"/>
      <c r="G125" s="83"/>
      <c r="H125" s="83"/>
      <c r="I125" s="83"/>
      <c r="J125" s="83"/>
      <c r="K125" s="83"/>
      <c r="M125" s="83"/>
      <c r="O125" s="83"/>
      <c r="P125" s="83"/>
      <c r="Q125" s="83"/>
      <c r="R125" s="83"/>
      <c r="S125" s="83"/>
    </row>
    <row r="126" spans="1:35" s="81" customFormat="1">
      <c r="A126" s="82" t="s">
        <v>2807</v>
      </c>
      <c r="B126" s="83"/>
      <c r="E126" s="83"/>
      <c r="F126" s="83"/>
    </row>
    <row r="127" spans="1:35" s="102" customFormat="1">
      <c r="A127" s="82" t="s">
        <v>2808</v>
      </c>
      <c r="B127" s="83"/>
      <c r="D127" s="112"/>
      <c r="E127" s="85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R127" s="83"/>
      <c r="S127" s="83"/>
    </row>
    <row r="128" spans="1:35">
      <c r="A128" s="15" t="s">
        <v>2809</v>
      </c>
      <c r="B128" s="83"/>
      <c r="D128" s="93"/>
      <c r="F128" s="83"/>
      <c r="G128" s="83"/>
      <c r="H128" s="83"/>
      <c r="I128" s="83"/>
      <c r="J128" s="83"/>
      <c r="L128" s="83"/>
      <c r="M128" s="83"/>
      <c r="O128" s="83"/>
      <c r="Q128" s="83"/>
      <c r="R128" s="83"/>
      <c r="S128" s="83"/>
    </row>
    <row r="129" spans="1:35">
      <c r="A129" s="15" t="s">
        <v>2810</v>
      </c>
      <c r="B129" s="83"/>
      <c r="D129" s="93"/>
      <c r="F129" s="83"/>
      <c r="G129" s="83"/>
      <c r="H129" s="83"/>
      <c r="I129" s="83"/>
      <c r="J129" s="83"/>
      <c r="L129" s="83"/>
      <c r="M129" s="83"/>
      <c r="O129" s="83"/>
      <c r="Q129" s="83"/>
      <c r="R129" s="83"/>
      <c r="S129" s="83"/>
    </row>
    <row r="130" spans="1:35">
      <c r="A130" s="109" t="s">
        <v>2812</v>
      </c>
      <c r="B130" s="109"/>
      <c r="C130" s="90" t="s">
        <v>2864</v>
      </c>
      <c r="D130" s="90" t="s">
        <v>2865</v>
      </c>
      <c r="E130" s="109" t="s">
        <v>2866</v>
      </c>
      <c r="F130" s="110" t="s">
        <v>2867</v>
      </c>
      <c r="G130" s="110" t="s">
        <v>2868</v>
      </c>
      <c r="H130" s="110" t="s">
        <v>2869</v>
      </c>
      <c r="I130" s="110" t="s">
        <v>2870</v>
      </c>
      <c r="J130" s="110" t="s">
        <v>2871</v>
      </c>
      <c r="K130" s="90"/>
      <c r="L130" s="90"/>
      <c r="M130" s="109"/>
      <c r="N130" s="110"/>
      <c r="O130" s="110"/>
      <c r="P130" s="110"/>
      <c r="Q130" s="110"/>
      <c r="R130" s="110"/>
      <c r="S130" s="109"/>
      <c r="T130" s="109"/>
      <c r="U130" s="109"/>
      <c r="V130" s="109"/>
      <c r="W130" s="109"/>
      <c r="X130" s="109"/>
      <c r="Y130" s="109"/>
      <c r="Z130" s="109"/>
      <c r="AA130" s="109"/>
      <c r="AB130" s="109"/>
      <c r="AC130" s="109"/>
      <c r="AD130" s="109"/>
      <c r="AE130" s="109"/>
      <c r="AF130" s="109"/>
      <c r="AG130" s="109"/>
      <c r="AH130" s="109"/>
      <c r="AI130" s="109"/>
    </row>
    <row r="131" spans="1:35">
      <c r="A131" s="82" t="s">
        <v>2806</v>
      </c>
      <c r="B131" s="83"/>
      <c r="C131" s="83"/>
      <c r="D131" s="83"/>
      <c r="E131" s="83"/>
      <c r="F131" s="83"/>
      <c r="I131" s="83"/>
      <c r="J131" s="83"/>
      <c r="L131" s="83"/>
      <c r="M131" s="83"/>
      <c r="N131" s="83"/>
      <c r="O131" s="83"/>
      <c r="P131" s="83"/>
      <c r="Q131" s="83"/>
      <c r="R131" s="83"/>
      <c r="S131" s="83"/>
      <c r="U131" s="83"/>
    </row>
    <row r="132" spans="1:35">
      <c r="A132" s="82" t="s">
        <v>2807</v>
      </c>
      <c r="B132" s="83"/>
      <c r="E132" s="83"/>
      <c r="F132" s="83"/>
    </row>
    <row r="133" spans="1:35">
      <c r="A133" s="82" t="s">
        <v>2808</v>
      </c>
      <c r="B133" s="83"/>
      <c r="D133" s="83"/>
      <c r="E133" s="83"/>
      <c r="F133" s="83"/>
      <c r="G133" s="85"/>
      <c r="H133" s="83"/>
      <c r="I133" s="83"/>
      <c r="K133" s="83"/>
      <c r="N133" s="83"/>
      <c r="P133" s="83"/>
      <c r="Q133" s="83"/>
      <c r="R133" s="83"/>
      <c r="S133" s="83"/>
      <c r="T133" s="83"/>
      <c r="U133" s="83"/>
    </row>
    <row r="134" spans="1:35">
      <c r="A134" s="15" t="s">
        <v>2809</v>
      </c>
      <c r="B134" s="83"/>
      <c r="C134" s="83"/>
      <c r="D134" s="83"/>
      <c r="E134" s="83"/>
      <c r="G134" s="83"/>
      <c r="H134" s="83"/>
      <c r="I134" s="83"/>
      <c r="U134" s="83"/>
    </row>
    <row r="135" spans="1:35">
      <c r="A135" s="15" t="s">
        <v>2810</v>
      </c>
      <c r="B135" s="83"/>
      <c r="C135" s="83"/>
      <c r="D135" s="83"/>
      <c r="E135" s="83"/>
      <c r="G135" s="83"/>
      <c r="H135" s="83"/>
      <c r="I135" s="83"/>
      <c r="U135" s="83"/>
    </row>
    <row r="136" spans="1:35">
      <c r="A136" s="109" t="s">
        <v>2811</v>
      </c>
      <c r="B136" s="109"/>
      <c r="C136" s="90" t="s">
        <v>2864</v>
      </c>
      <c r="D136" s="90" t="s">
        <v>2865</v>
      </c>
      <c r="E136" s="109" t="s">
        <v>2866</v>
      </c>
      <c r="F136" s="110" t="s">
        <v>2867</v>
      </c>
      <c r="G136" s="110" t="s">
        <v>2868</v>
      </c>
      <c r="H136" s="110" t="s">
        <v>2869</v>
      </c>
      <c r="I136" s="110" t="s">
        <v>2870</v>
      </c>
      <c r="J136" s="110" t="s">
        <v>2871</v>
      </c>
      <c r="K136" s="90"/>
      <c r="L136" s="90"/>
      <c r="M136" s="109"/>
      <c r="N136" s="110"/>
      <c r="O136" s="110"/>
      <c r="P136" s="110"/>
      <c r="Q136" s="110"/>
      <c r="R136" s="110"/>
      <c r="S136" s="109"/>
      <c r="T136" s="109"/>
      <c r="U136" s="109"/>
      <c r="V136" s="109"/>
      <c r="W136" s="109"/>
      <c r="X136" s="109"/>
      <c r="Y136" s="109"/>
      <c r="Z136" s="109"/>
      <c r="AA136" s="109"/>
      <c r="AB136" s="109"/>
      <c r="AC136" s="109"/>
      <c r="AD136" s="109"/>
      <c r="AE136" s="109"/>
      <c r="AF136" s="109"/>
      <c r="AG136" s="109"/>
      <c r="AH136" s="109"/>
      <c r="AI136" s="109"/>
    </row>
    <row r="137" spans="1:35">
      <c r="A137" s="82" t="s">
        <v>2806</v>
      </c>
      <c r="B137" s="83"/>
      <c r="C137" s="83"/>
      <c r="D137" s="83"/>
      <c r="E137" s="83"/>
      <c r="F137" s="83"/>
      <c r="I137" s="83"/>
      <c r="J137" s="83"/>
      <c r="L137" s="83"/>
      <c r="M137" s="83"/>
      <c r="N137" s="83"/>
      <c r="O137" s="83"/>
      <c r="P137" s="83"/>
      <c r="Q137" s="83"/>
      <c r="R137" s="83"/>
      <c r="S137" s="83"/>
      <c r="U137" s="83"/>
    </row>
    <row r="138" spans="1:35">
      <c r="A138" s="82" t="s">
        <v>2807</v>
      </c>
      <c r="B138" s="83"/>
      <c r="E138" s="83"/>
      <c r="F138" s="83"/>
    </row>
    <row r="139" spans="1:35">
      <c r="A139" s="82" t="s">
        <v>2808</v>
      </c>
      <c r="B139" s="83"/>
      <c r="D139" s="83"/>
      <c r="E139" s="83"/>
      <c r="F139" s="83"/>
      <c r="G139" s="85"/>
      <c r="H139" s="83"/>
      <c r="I139" s="83"/>
      <c r="K139" s="83"/>
      <c r="N139" s="83"/>
      <c r="P139" s="83"/>
      <c r="Q139" s="83"/>
      <c r="R139" s="83"/>
      <c r="S139" s="83"/>
      <c r="T139" s="83"/>
      <c r="U139" s="83"/>
    </row>
    <row r="140" spans="1:35">
      <c r="A140" s="15" t="s">
        <v>2809</v>
      </c>
      <c r="B140" s="83"/>
      <c r="C140" s="83"/>
      <c r="D140" s="83"/>
      <c r="E140" s="83"/>
      <c r="G140" s="83"/>
      <c r="H140" s="83"/>
      <c r="I140" s="83"/>
      <c r="U140" s="83"/>
    </row>
    <row r="141" spans="1:35">
      <c r="A141" s="15" t="s">
        <v>2810</v>
      </c>
      <c r="B141" s="83"/>
      <c r="C141" s="83"/>
      <c r="D141" s="83"/>
      <c r="E141" s="83"/>
      <c r="G141" s="83"/>
      <c r="H141" s="83"/>
      <c r="I141" s="83"/>
      <c r="U141" s="83"/>
    </row>
    <row r="142" spans="1:35">
      <c r="A142" s="109" t="s">
        <v>2813</v>
      </c>
      <c r="B142" s="109"/>
      <c r="C142" s="90" t="s">
        <v>2864</v>
      </c>
      <c r="D142" s="90" t="s">
        <v>2865</v>
      </c>
      <c r="E142" s="109" t="s">
        <v>2866</v>
      </c>
      <c r="F142" s="110" t="s">
        <v>2867</v>
      </c>
      <c r="G142" s="110" t="s">
        <v>2868</v>
      </c>
      <c r="H142" s="110" t="s">
        <v>2869</v>
      </c>
      <c r="I142" s="110" t="s">
        <v>2870</v>
      </c>
      <c r="J142" s="110" t="s">
        <v>2871</v>
      </c>
      <c r="K142" s="90"/>
      <c r="L142" s="90"/>
      <c r="M142" s="109"/>
      <c r="N142" s="110"/>
      <c r="O142" s="110"/>
      <c r="P142" s="110"/>
      <c r="Q142" s="110"/>
      <c r="R142" s="110"/>
      <c r="S142" s="109"/>
      <c r="T142" s="109"/>
      <c r="U142" s="109"/>
      <c r="V142" s="109"/>
      <c r="W142" s="109"/>
      <c r="X142" s="109"/>
      <c r="Y142" s="109"/>
      <c r="Z142" s="109"/>
      <c r="AA142" s="109"/>
      <c r="AB142" s="109"/>
      <c r="AC142" s="109"/>
      <c r="AD142" s="109"/>
      <c r="AE142" s="109"/>
      <c r="AF142" s="109"/>
      <c r="AG142" s="109"/>
      <c r="AH142" s="109"/>
      <c r="AI142" s="109"/>
    </row>
    <row r="143" spans="1:35">
      <c r="A143" s="82" t="s">
        <v>2806</v>
      </c>
      <c r="B143" s="83"/>
      <c r="C143" s="83"/>
      <c r="D143" s="83"/>
      <c r="E143" s="83"/>
      <c r="F143" s="83"/>
      <c r="I143" s="83"/>
      <c r="J143" s="83"/>
      <c r="L143" s="83"/>
      <c r="M143" s="83"/>
      <c r="N143" s="83"/>
      <c r="O143" s="83"/>
      <c r="P143" s="83"/>
      <c r="Q143" s="83"/>
      <c r="R143" s="83"/>
      <c r="S143" s="83"/>
      <c r="U143" s="83"/>
    </row>
    <row r="144" spans="1:35">
      <c r="A144" s="82" t="s">
        <v>2807</v>
      </c>
      <c r="B144" s="83"/>
      <c r="E144" s="83"/>
      <c r="F144" s="83"/>
    </row>
    <row r="145" spans="1:35">
      <c r="A145" s="82" t="s">
        <v>2808</v>
      </c>
      <c r="B145" s="83"/>
      <c r="D145" s="83"/>
      <c r="E145" s="83"/>
      <c r="F145" s="83"/>
      <c r="G145" s="85"/>
      <c r="H145" s="83"/>
      <c r="I145" s="83"/>
      <c r="K145" s="83"/>
      <c r="N145" s="83"/>
      <c r="P145" s="83"/>
      <c r="Q145" s="83"/>
      <c r="R145" s="83"/>
      <c r="S145" s="83"/>
      <c r="T145" s="83"/>
      <c r="U145" s="83"/>
    </row>
    <row r="146" spans="1:35">
      <c r="A146" s="15" t="s">
        <v>2809</v>
      </c>
      <c r="B146" s="83"/>
      <c r="C146" s="83"/>
      <c r="D146" s="83"/>
      <c r="E146" s="83"/>
      <c r="G146" s="83"/>
      <c r="H146" s="83"/>
      <c r="I146" s="83"/>
      <c r="U146" s="83"/>
    </row>
    <row r="147" spans="1:35">
      <c r="A147" s="15" t="s">
        <v>2810</v>
      </c>
      <c r="B147" s="83"/>
      <c r="C147" s="83"/>
      <c r="D147" s="83"/>
      <c r="E147" s="83"/>
      <c r="G147" s="83"/>
      <c r="H147" s="83"/>
      <c r="I147" s="83"/>
      <c r="U147" s="83"/>
    </row>
    <row r="148" spans="1:35">
      <c r="A148" s="109" t="s">
        <v>2814</v>
      </c>
      <c r="B148" s="109"/>
      <c r="C148" s="90" t="s">
        <v>2864</v>
      </c>
      <c r="D148" s="90" t="s">
        <v>2865</v>
      </c>
      <c r="E148" s="109" t="s">
        <v>2866</v>
      </c>
      <c r="F148" s="110" t="s">
        <v>2867</v>
      </c>
      <c r="G148" s="110" t="s">
        <v>2868</v>
      </c>
      <c r="H148" s="110" t="s">
        <v>2869</v>
      </c>
      <c r="I148" s="110" t="s">
        <v>2870</v>
      </c>
      <c r="J148" s="110" t="s">
        <v>2871</v>
      </c>
      <c r="K148" s="90"/>
      <c r="L148" s="90"/>
      <c r="M148" s="109"/>
      <c r="N148" s="110"/>
      <c r="O148" s="110"/>
      <c r="P148" s="110"/>
      <c r="Q148" s="110"/>
      <c r="R148" s="110"/>
      <c r="S148" s="109"/>
      <c r="T148" s="109"/>
      <c r="U148" s="109"/>
      <c r="V148" s="109"/>
      <c r="W148" s="109"/>
      <c r="X148" s="109"/>
      <c r="Y148" s="109"/>
      <c r="Z148" s="109"/>
      <c r="AA148" s="109"/>
      <c r="AB148" s="109"/>
      <c r="AC148" s="109"/>
      <c r="AD148" s="109"/>
      <c r="AE148" s="109"/>
      <c r="AF148" s="109"/>
      <c r="AG148" s="109"/>
      <c r="AH148" s="109"/>
      <c r="AI148" s="109"/>
    </row>
    <row r="149" spans="1:35">
      <c r="A149" s="82" t="s">
        <v>2806</v>
      </c>
      <c r="B149" s="83"/>
      <c r="C149" s="83"/>
      <c r="D149" s="83"/>
      <c r="E149" s="83"/>
      <c r="F149" s="83"/>
      <c r="I149" s="83"/>
      <c r="J149" s="83"/>
      <c r="L149" s="83"/>
      <c r="M149" s="83"/>
      <c r="N149" s="83"/>
      <c r="O149" s="83"/>
      <c r="P149" s="83"/>
      <c r="Q149" s="83"/>
      <c r="R149" s="83"/>
      <c r="S149" s="83"/>
      <c r="U149" s="83"/>
    </row>
    <row r="150" spans="1:35">
      <c r="A150" s="82" t="s">
        <v>2807</v>
      </c>
      <c r="B150" s="83"/>
      <c r="E150" s="83"/>
      <c r="F150" s="83"/>
    </row>
    <row r="151" spans="1:35">
      <c r="A151" s="82" t="s">
        <v>2808</v>
      </c>
      <c r="B151" s="83"/>
      <c r="D151" s="83"/>
      <c r="E151" s="83"/>
      <c r="F151" s="83"/>
      <c r="G151" s="85"/>
      <c r="H151" s="83"/>
      <c r="I151" s="83"/>
      <c r="K151" s="83"/>
      <c r="N151" s="83"/>
      <c r="P151" s="83"/>
      <c r="Q151" s="83"/>
      <c r="R151" s="83"/>
      <c r="S151" s="83"/>
      <c r="T151" s="83"/>
      <c r="U151" s="83"/>
    </row>
    <row r="152" spans="1:35">
      <c r="A152" s="15" t="s">
        <v>2809</v>
      </c>
      <c r="B152" s="83"/>
      <c r="C152" s="83"/>
      <c r="D152" s="83"/>
      <c r="E152" s="83"/>
      <c r="G152" s="83"/>
      <c r="H152" s="83"/>
      <c r="I152" s="83"/>
      <c r="U152" s="83"/>
    </row>
    <row r="153" spans="1:35">
      <c r="A153" s="15" t="s">
        <v>2810</v>
      </c>
      <c r="B153" s="83"/>
      <c r="C153" s="83"/>
      <c r="D153" s="83"/>
      <c r="E153" s="83"/>
      <c r="G153" s="83"/>
      <c r="H153" s="83"/>
      <c r="I153" s="83"/>
      <c r="U153" s="83"/>
    </row>
    <row r="154" spans="1:35">
      <c r="A154" s="109" t="s">
        <v>2815</v>
      </c>
      <c r="B154" s="109"/>
      <c r="C154" s="90" t="s">
        <v>2864</v>
      </c>
      <c r="D154" s="90" t="s">
        <v>2865</v>
      </c>
      <c r="E154" s="109" t="s">
        <v>2866</v>
      </c>
      <c r="F154" s="110" t="s">
        <v>2867</v>
      </c>
      <c r="G154" s="110" t="s">
        <v>2868</v>
      </c>
      <c r="H154" s="110" t="s">
        <v>2869</v>
      </c>
      <c r="I154" s="110" t="s">
        <v>2870</v>
      </c>
      <c r="J154" s="110" t="s">
        <v>2871</v>
      </c>
      <c r="K154" s="90"/>
      <c r="L154" s="90"/>
      <c r="M154" s="109"/>
      <c r="N154" s="110"/>
      <c r="O154" s="110"/>
      <c r="P154" s="110"/>
      <c r="Q154" s="110"/>
      <c r="R154" s="110"/>
      <c r="S154" s="109"/>
      <c r="T154" s="109"/>
      <c r="U154" s="109"/>
      <c r="V154" s="109"/>
      <c r="W154" s="109"/>
      <c r="X154" s="109"/>
      <c r="Y154" s="109"/>
      <c r="Z154" s="109"/>
      <c r="AA154" s="109"/>
      <c r="AB154" s="109"/>
      <c r="AC154" s="109"/>
      <c r="AD154" s="109"/>
      <c r="AE154" s="109"/>
      <c r="AF154" s="109"/>
      <c r="AG154" s="109"/>
      <c r="AH154" s="109"/>
      <c r="AI154" s="109"/>
    </row>
    <row r="155" spans="1:35">
      <c r="A155" s="82" t="s">
        <v>2806</v>
      </c>
      <c r="B155" s="83"/>
      <c r="C155" s="83"/>
      <c r="D155" s="83"/>
      <c r="E155" s="83"/>
      <c r="F155" s="83"/>
      <c r="I155" s="83"/>
      <c r="J155" s="83"/>
      <c r="L155" s="83"/>
      <c r="M155" s="83"/>
      <c r="N155" s="83"/>
      <c r="O155" s="83"/>
      <c r="P155" s="83"/>
      <c r="Q155" s="83"/>
      <c r="R155" s="83"/>
      <c r="S155" s="83"/>
      <c r="U155" s="83"/>
    </row>
    <row r="156" spans="1:35" s="81" customFormat="1">
      <c r="A156" s="82" t="s">
        <v>2807</v>
      </c>
      <c r="B156" s="83"/>
      <c r="E156" s="83"/>
      <c r="F156" s="83"/>
    </row>
    <row r="157" spans="1:35" s="102" customFormat="1">
      <c r="A157" s="82" t="s">
        <v>2808</v>
      </c>
      <c r="B157" s="83"/>
      <c r="D157" s="83"/>
      <c r="E157" s="83"/>
      <c r="F157" s="83"/>
      <c r="G157" s="85"/>
      <c r="H157" s="83"/>
      <c r="I157" s="83"/>
      <c r="K157" s="83"/>
      <c r="N157" s="83"/>
      <c r="P157" s="83"/>
      <c r="Q157" s="83"/>
      <c r="R157" s="83"/>
      <c r="S157" s="83"/>
      <c r="T157" s="83"/>
      <c r="U157" s="83"/>
    </row>
    <row r="158" spans="1:35">
      <c r="A158" s="15" t="s">
        <v>2809</v>
      </c>
      <c r="B158" s="83"/>
      <c r="C158" s="83"/>
      <c r="D158" s="83"/>
      <c r="E158" s="83"/>
      <c r="G158" s="83"/>
      <c r="H158" s="83"/>
      <c r="I158" s="83"/>
      <c r="U158" s="83"/>
    </row>
    <row r="159" spans="1:35" s="102" customFormat="1">
      <c r="A159" s="15" t="s">
        <v>2810</v>
      </c>
      <c r="B159" s="83"/>
      <c r="C159" s="83"/>
      <c r="D159" s="83"/>
      <c r="E159" s="83"/>
      <c r="G159" s="83"/>
      <c r="H159" s="83"/>
      <c r="I159" s="83"/>
      <c r="U159" s="83"/>
    </row>
    <row r="160" spans="1:35">
      <c r="A160" s="111" t="s">
        <v>2875</v>
      </c>
      <c r="B160" s="100"/>
      <c r="C160" s="100"/>
      <c r="D160" s="101" t="s">
        <v>4</v>
      </c>
      <c r="E160" s="101"/>
      <c r="F160" s="101" t="s">
        <v>9</v>
      </c>
      <c r="G160" s="100"/>
      <c r="H160" s="101" t="s">
        <v>15</v>
      </c>
      <c r="I160" s="101"/>
      <c r="J160" s="101" t="s">
        <v>12</v>
      </c>
      <c r="K160" s="101"/>
      <c r="L160" s="101" t="s">
        <v>1010</v>
      </c>
      <c r="M160" s="100"/>
      <c r="N160" s="101"/>
      <c r="O160" s="101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  <c r="AA160" s="100"/>
      <c r="AB160" s="100"/>
      <c r="AC160" s="100"/>
      <c r="AD160" s="100"/>
      <c r="AE160" s="100"/>
      <c r="AF160" s="100"/>
      <c r="AG160" s="100"/>
      <c r="AH160" s="100"/>
      <c r="AI160" s="100"/>
    </row>
    <row r="161" spans="1:35">
      <c r="A161" s="93" t="s">
        <v>2876</v>
      </c>
      <c r="B161" s="83"/>
      <c r="D161" s="93"/>
      <c r="G161" s="93"/>
      <c r="J161" s="93"/>
      <c r="M161" s="93"/>
      <c r="P161" s="93"/>
    </row>
    <row r="162" spans="1:35">
      <c r="A162" s="93" t="s">
        <v>2877</v>
      </c>
      <c r="D162" s="93"/>
      <c r="G162" s="93"/>
      <c r="J162" s="93"/>
      <c r="M162" s="93"/>
      <c r="P162" s="93"/>
    </row>
    <row r="163" spans="1:35">
      <c r="A163" s="93" t="s">
        <v>2309</v>
      </c>
      <c r="D163" s="93"/>
      <c r="G163" s="93"/>
      <c r="J163" s="93"/>
      <c r="M163" s="93"/>
      <c r="P163" s="93"/>
    </row>
    <row r="164" spans="1:35">
      <c r="A164" s="93" t="s">
        <v>2845</v>
      </c>
      <c r="D164" s="93"/>
      <c r="G164" s="93"/>
      <c r="J164" s="93"/>
      <c r="M164" s="93"/>
      <c r="P164" s="93"/>
    </row>
    <row r="165" spans="1:35">
      <c r="A165" s="79" t="s">
        <v>2878</v>
      </c>
      <c r="B165" s="81"/>
      <c r="C165" s="81"/>
      <c r="D165" s="101" t="s">
        <v>4</v>
      </c>
      <c r="E165" s="101"/>
      <c r="F165" s="101" t="s">
        <v>9</v>
      </c>
      <c r="G165" s="100"/>
      <c r="H165" s="101" t="s">
        <v>15</v>
      </c>
      <c r="I165" s="101"/>
      <c r="J165" s="101" t="s">
        <v>12</v>
      </c>
      <c r="K165" s="101"/>
      <c r="L165" s="101" t="s">
        <v>1010</v>
      </c>
      <c r="M165" s="100"/>
      <c r="N165" s="101"/>
      <c r="O165" s="101"/>
      <c r="P165" s="100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81"/>
      <c r="AI165" s="81"/>
    </row>
    <row r="166" spans="1:35">
      <c r="A166" s="15" t="s">
        <v>2818</v>
      </c>
      <c r="B166" s="83"/>
      <c r="C166" s="85"/>
      <c r="D166" s="15"/>
      <c r="E166" s="85"/>
      <c r="G166" s="15"/>
      <c r="H166" s="85"/>
      <c r="I166" s="85"/>
      <c r="J166" s="15"/>
      <c r="M166" s="15"/>
      <c r="N166" s="85"/>
      <c r="O166" s="85"/>
      <c r="P166" s="15"/>
    </row>
    <row r="167" spans="1:35">
      <c r="A167" s="15" t="s">
        <v>2829</v>
      </c>
      <c r="B167" s="83"/>
      <c r="C167" s="113"/>
      <c r="D167" s="15"/>
      <c r="E167" s="85"/>
      <c r="G167" s="15"/>
      <c r="I167" s="85"/>
      <c r="J167" s="15"/>
      <c r="M167" s="15"/>
      <c r="N167" s="85"/>
      <c r="O167" s="85"/>
      <c r="P167" s="15"/>
    </row>
    <row r="168" spans="1:35">
      <c r="A168" s="83" t="s">
        <v>2822</v>
      </c>
      <c r="B168" s="83"/>
      <c r="C168" s="113"/>
      <c r="D168" s="15"/>
      <c r="E168" s="85"/>
      <c r="G168" s="15"/>
      <c r="I168" s="85"/>
      <c r="J168" s="15"/>
      <c r="M168" s="15"/>
      <c r="N168" s="85"/>
      <c r="O168" s="85"/>
      <c r="P168" s="15"/>
    </row>
    <row r="169" spans="1:35">
      <c r="A169" s="15" t="s">
        <v>2830</v>
      </c>
      <c r="B169" s="83"/>
      <c r="C169" s="113"/>
      <c r="D169" s="15"/>
      <c r="E169" s="85"/>
      <c r="G169" s="15"/>
      <c r="I169" s="85"/>
      <c r="J169" s="15"/>
      <c r="M169" s="15"/>
      <c r="N169" s="85"/>
      <c r="O169" s="85"/>
      <c r="P169" s="15"/>
    </row>
    <row r="170" spans="1:35">
      <c r="A170" s="15" t="s">
        <v>2831</v>
      </c>
      <c r="B170" s="83"/>
      <c r="C170" s="113"/>
      <c r="D170" s="15"/>
      <c r="E170" s="85"/>
      <c r="G170" s="15"/>
      <c r="I170" s="85"/>
      <c r="J170" s="15"/>
      <c r="M170" s="15"/>
      <c r="N170" s="85"/>
      <c r="O170" s="85"/>
      <c r="P170" s="15"/>
    </row>
    <row r="171" spans="1:35" ht="28">
      <c r="A171" s="83" t="s">
        <v>2832</v>
      </c>
      <c r="B171" s="83"/>
      <c r="C171" s="113"/>
      <c r="D171" s="15"/>
      <c r="E171" s="85"/>
      <c r="G171" s="15"/>
      <c r="I171" s="85"/>
      <c r="J171" s="15"/>
      <c r="M171" s="15"/>
      <c r="N171" s="85"/>
      <c r="O171" s="85"/>
      <c r="P171" s="15"/>
    </row>
    <row r="172" spans="1:35" ht="28">
      <c r="A172" s="83" t="s">
        <v>2833</v>
      </c>
      <c r="B172" s="83"/>
      <c r="C172" s="113"/>
      <c r="D172" s="83"/>
      <c r="E172" s="85"/>
      <c r="G172" s="83"/>
      <c r="I172" s="85"/>
      <c r="J172" s="83"/>
      <c r="M172" s="83"/>
      <c r="N172" s="85"/>
      <c r="O172" s="85"/>
      <c r="P172" s="83"/>
    </row>
    <row r="173" spans="1:35" s="73" customFormat="1">
      <c r="A173" s="73" t="s">
        <v>2879</v>
      </c>
      <c r="B173" s="83"/>
      <c r="C173" s="113"/>
      <c r="D173" s="83"/>
      <c r="E173" s="85"/>
      <c r="G173" s="83"/>
      <c r="I173" s="85"/>
      <c r="J173" s="83"/>
      <c r="M173" s="83"/>
      <c r="N173" s="85"/>
      <c r="O173" s="85"/>
      <c r="P173" s="83"/>
    </row>
    <row r="174" spans="1:35" s="107" customFormat="1">
      <c r="A174" s="46" t="s">
        <v>2834</v>
      </c>
      <c r="B174" s="83"/>
      <c r="C174" s="113"/>
      <c r="D174" s="83"/>
      <c r="E174" s="85"/>
      <c r="G174" s="83"/>
      <c r="I174" s="85"/>
      <c r="J174" s="83"/>
      <c r="M174" s="83"/>
      <c r="N174" s="85"/>
      <c r="O174" s="85"/>
      <c r="P174" s="83"/>
    </row>
    <row r="175" spans="1:35">
      <c r="A175" s="46" t="s">
        <v>2828</v>
      </c>
      <c r="B175" s="83"/>
      <c r="C175" s="113"/>
      <c r="D175" s="83"/>
      <c r="E175" s="85"/>
      <c r="G175" s="83"/>
      <c r="I175" s="85"/>
      <c r="J175" s="83"/>
      <c r="M175" s="83"/>
      <c r="N175" s="85"/>
      <c r="O175" s="85"/>
      <c r="P175" s="83"/>
    </row>
    <row r="176" spans="1:35">
      <c r="A176" s="78" t="s">
        <v>2903</v>
      </c>
      <c r="B176" s="79"/>
      <c r="C176" s="92"/>
      <c r="D176" s="80"/>
      <c r="E176" s="79"/>
      <c r="F176" s="79" t="s">
        <v>2817</v>
      </c>
      <c r="G176" s="79"/>
      <c r="H176" s="81"/>
      <c r="I176" s="79"/>
      <c r="J176" s="81"/>
      <c r="K176" s="79"/>
      <c r="L176" s="81"/>
      <c r="M176" s="81"/>
      <c r="N176" s="81"/>
      <c r="O176" s="100"/>
      <c r="P176" s="100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  <c r="AF176" s="81"/>
      <c r="AG176" s="81"/>
      <c r="AH176" s="81"/>
      <c r="AI176" s="81"/>
    </row>
    <row r="177" spans="1:35">
      <c r="A177" t="s">
        <v>2881</v>
      </c>
      <c r="B177" s="85"/>
      <c r="C177" s="113"/>
      <c r="D177" s="93"/>
      <c r="E177" s="85"/>
      <c r="F177" s="85" t="s">
        <v>2778</v>
      </c>
      <c r="G177" t="s">
        <v>2782</v>
      </c>
      <c r="H177" s="85" t="s">
        <v>2783</v>
      </c>
      <c r="I177" t="s">
        <v>2784</v>
      </c>
      <c r="J177" s="85" t="s">
        <v>2785</v>
      </c>
      <c r="K177" t="s">
        <v>2786</v>
      </c>
      <c r="L177" t="s">
        <v>2787</v>
      </c>
      <c r="M177" t="s">
        <v>2788</v>
      </c>
      <c r="N177" t="s">
        <v>2791</v>
      </c>
    </row>
    <row r="178" spans="1:35">
      <c r="A178" t="s">
        <v>2883</v>
      </c>
      <c r="B178" s="85"/>
      <c r="C178" s="113"/>
      <c r="D178" s="93"/>
      <c r="E178" s="85"/>
      <c r="F178">
        <v>1</v>
      </c>
      <c r="G178" s="83"/>
      <c r="I178" s="83"/>
      <c r="M178" s="83"/>
      <c r="N178" s="83"/>
      <c r="O178" s="85"/>
    </row>
    <row r="179" spans="1:35">
      <c r="B179" s="85"/>
      <c r="F179">
        <v>2</v>
      </c>
      <c r="G179" s="83"/>
      <c r="I179" s="83"/>
      <c r="J179" s="93"/>
      <c r="M179" s="83"/>
      <c r="N179" s="115"/>
    </row>
    <row r="180" spans="1:35" s="137" customFormat="1">
      <c r="A180" s="137" t="s">
        <v>2884</v>
      </c>
      <c r="B180" s="85"/>
      <c r="F180" s="137">
        <v>3</v>
      </c>
      <c r="G180" s="83"/>
      <c r="H180" s="83"/>
      <c r="I180" s="83"/>
      <c r="M180" s="83"/>
      <c r="N180" s="115"/>
    </row>
    <row r="181" spans="1:35">
      <c r="A181" t="s">
        <v>2885</v>
      </c>
      <c r="B181" s="85"/>
      <c r="F181">
        <v>4</v>
      </c>
      <c r="G181" s="83"/>
      <c r="H181" s="83"/>
      <c r="I181" s="83"/>
      <c r="J181" s="83"/>
      <c r="M181" s="83"/>
      <c r="N181" s="139"/>
    </row>
    <row r="182" spans="1:35">
      <c r="B182" s="85"/>
      <c r="F182">
        <v>5</v>
      </c>
      <c r="G182" s="83"/>
      <c r="H182" s="83"/>
      <c r="I182" s="83"/>
      <c r="J182" s="83"/>
      <c r="M182" s="83"/>
    </row>
    <row r="183" spans="1:35">
      <c r="A183" t="s">
        <v>2886</v>
      </c>
      <c r="B183" s="85"/>
      <c r="F183">
        <v>6</v>
      </c>
      <c r="G183" s="84"/>
      <c r="H183" s="83"/>
      <c r="I183" s="84"/>
      <c r="J183" s="83"/>
      <c r="M183" s="83"/>
      <c r="N183" s="139"/>
    </row>
    <row r="184" spans="1:35">
      <c r="A184" t="s">
        <v>2887</v>
      </c>
      <c r="B184" s="85"/>
      <c r="F184">
        <v>7</v>
      </c>
      <c r="G184" s="83"/>
      <c r="H184" s="83"/>
      <c r="I184" s="83"/>
      <c r="J184" s="83"/>
      <c r="M184" s="83"/>
      <c r="N184" s="83"/>
    </row>
    <row r="185" spans="1:35">
      <c r="B185" s="85"/>
      <c r="F185">
        <v>8</v>
      </c>
      <c r="G185" s="83"/>
      <c r="H185" s="83"/>
      <c r="I185" s="83"/>
      <c r="J185" s="83"/>
      <c r="M185" s="83"/>
      <c r="N185" s="83"/>
    </row>
    <row r="186" spans="1:35" s="137" customFormat="1">
      <c r="B186" s="85"/>
      <c r="F186" s="137" t="s">
        <v>2847</v>
      </c>
      <c r="G186" s="83"/>
      <c r="H186" s="83"/>
      <c r="I186" s="83"/>
      <c r="J186" s="83"/>
      <c r="M186" s="83"/>
      <c r="N186" s="83"/>
    </row>
    <row r="187" spans="1:35">
      <c r="A187" s="127" t="s">
        <v>2888</v>
      </c>
      <c r="B187" s="127"/>
      <c r="C187" s="127"/>
      <c r="D187" s="127"/>
      <c r="E187" s="127"/>
      <c r="F187" s="127"/>
      <c r="G187" s="127"/>
      <c r="H187" s="127"/>
      <c r="I187" s="127"/>
      <c r="J187" s="127"/>
      <c r="K187" s="127"/>
      <c r="L187" s="127"/>
      <c r="M187" s="127"/>
      <c r="N187" s="127"/>
      <c r="O187" s="127"/>
      <c r="P187" s="127"/>
      <c r="Q187" s="127"/>
      <c r="R187" s="127"/>
      <c r="S187" s="127"/>
      <c r="T187" s="127"/>
      <c r="U187" s="127"/>
      <c r="V187" s="127"/>
      <c r="W187" s="127"/>
      <c r="X187" s="127"/>
      <c r="Y187" s="127"/>
      <c r="Z187" s="127"/>
      <c r="AA187" s="127"/>
      <c r="AB187" s="127"/>
      <c r="AC187" s="127"/>
      <c r="AD187" s="127"/>
      <c r="AE187" s="127"/>
      <c r="AF187" s="127"/>
      <c r="AG187" s="127"/>
      <c r="AH187" s="127"/>
      <c r="AI187" s="127"/>
    </row>
    <row r="188" spans="1:35">
      <c r="A188" s="85" t="s">
        <v>2778</v>
      </c>
      <c r="B188" t="s">
        <v>2782</v>
      </c>
      <c r="C188" s="85" t="s">
        <v>2783</v>
      </c>
      <c r="D188" t="s">
        <v>2784</v>
      </c>
      <c r="E188" s="85" t="s">
        <v>2785</v>
      </c>
      <c r="F188" t="s">
        <v>2786</v>
      </c>
      <c r="G188" t="s">
        <v>2787</v>
      </c>
      <c r="H188" t="s">
        <v>2788</v>
      </c>
      <c r="I188" t="s">
        <v>2791</v>
      </c>
    </row>
    <row r="189" spans="1:35">
      <c r="A189">
        <v>1</v>
      </c>
      <c r="B189" s="83"/>
      <c r="D189" s="83"/>
      <c r="H189" s="83"/>
      <c r="I189" s="83"/>
    </row>
    <row r="190" spans="1:35">
      <c r="A190">
        <v>2</v>
      </c>
      <c r="B190" s="83"/>
      <c r="D190" s="83"/>
      <c r="E190" s="93"/>
      <c r="H190" s="83"/>
      <c r="I190" s="115"/>
    </row>
    <row r="191" spans="1:35" s="137" customFormat="1">
      <c r="A191" s="137">
        <v>3</v>
      </c>
      <c r="B191" s="83"/>
      <c r="C191" s="83"/>
      <c r="D191" s="83"/>
      <c r="H191" s="83"/>
      <c r="I191" s="115"/>
    </row>
    <row r="192" spans="1:35">
      <c r="A192">
        <v>4</v>
      </c>
      <c r="B192" s="83"/>
      <c r="C192" s="83"/>
      <c r="D192" s="83"/>
      <c r="E192" s="83"/>
      <c r="H192" s="83"/>
      <c r="I192" s="139"/>
    </row>
    <row r="193" spans="1:35">
      <c r="A193">
        <v>5</v>
      </c>
      <c r="B193" s="83"/>
      <c r="C193" s="83"/>
      <c r="D193" s="83"/>
      <c r="E193" s="83"/>
      <c r="H193" s="83"/>
    </row>
    <row r="194" spans="1:35">
      <c r="A194">
        <v>6</v>
      </c>
      <c r="B194" s="84"/>
      <c r="C194" s="83"/>
      <c r="D194" s="84"/>
      <c r="E194" s="83"/>
      <c r="H194" s="83"/>
      <c r="I194" s="139"/>
    </row>
    <row r="195" spans="1:35">
      <c r="A195">
        <v>7</v>
      </c>
      <c r="B195" s="83"/>
      <c r="C195" s="83"/>
      <c r="D195" s="83"/>
      <c r="E195" s="83"/>
      <c r="H195" s="83"/>
      <c r="I195" s="83"/>
    </row>
    <row r="196" spans="1:35">
      <c r="A196">
        <v>8</v>
      </c>
      <c r="B196" s="83"/>
      <c r="C196" s="83"/>
      <c r="D196" s="83"/>
      <c r="E196" s="83"/>
      <c r="H196" s="83"/>
      <c r="I196" s="83"/>
    </row>
    <row r="197" spans="1:35" s="137" customFormat="1">
      <c r="A197" s="137" t="s">
        <v>2847</v>
      </c>
      <c r="B197" s="83"/>
      <c r="C197" s="83"/>
      <c r="D197" s="83"/>
      <c r="E197" s="83"/>
      <c r="H197" s="83"/>
      <c r="I197" s="83"/>
    </row>
    <row r="198" spans="1:35">
      <c r="A198" s="127" t="s">
        <v>2889</v>
      </c>
      <c r="B198" s="127"/>
      <c r="C198" s="127"/>
      <c r="D198" s="127"/>
      <c r="E198" s="127"/>
      <c r="F198" s="127"/>
      <c r="G198" s="127"/>
      <c r="H198" s="127"/>
      <c r="I198" s="127"/>
      <c r="J198" s="127"/>
      <c r="K198" s="127"/>
      <c r="L198" s="127"/>
      <c r="M198" s="127"/>
      <c r="N198" s="127"/>
      <c r="O198" s="127"/>
      <c r="P198" s="127"/>
      <c r="Q198" s="127"/>
      <c r="R198" s="127"/>
      <c r="S198" s="127"/>
      <c r="T198" s="127"/>
      <c r="U198" s="127"/>
      <c r="V198" s="127"/>
      <c r="W198" s="127"/>
      <c r="X198" s="127"/>
      <c r="Y198" s="127"/>
      <c r="Z198" s="127"/>
      <c r="AA198" s="127"/>
      <c r="AB198" s="127"/>
      <c r="AC198" s="127"/>
      <c r="AD198" s="127"/>
      <c r="AE198" s="127"/>
      <c r="AF198" s="127"/>
      <c r="AG198" s="127"/>
      <c r="AH198" s="127"/>
      <c r="AI198" s="127"/>
    </row>
    <row r="199" spans="1:35">
      <c r="A199" s="85" t="s">
        <v>2778</v>
      </c>
      <c r="B199" t="s">
        <v>2782</v>
      </c>
      <c r="C199" s="85" t="s">
        <v>2783</v>
      </c>
      <c r="D199" t="s">
        <v>2784</v>
      </c>
      <c r="E199" s="85" t="s">
        <v>2785</v>
      </c>
      <c r="F199" t="s">
        <v>2786</v>
      </c>
      <c r="G199" t="s">
        <v>2787</v>
      </c>
      <c r="H199" t="s">
        <v>2788</v>
      </c>
      <c r="I199" t="s">
        <v>2791</v>
      </c>
    </row>
    <row r="200" spans="1:35">
      <c r="A200">
        <v>1</v>
      </c>
      <c r="B200" s="83"/>
      <c r="D200" s="83"/>
      <c r="H200" s="83"/>
      <c r="I200" s="83"/>
    </row>
    <row r="201" spans="1:35">
      <c r="A201">
        <v>2</v>
      </c>
      <c r="B201" s="83"/>
      <c r="D201" s="83"/>
      <c r="E201" s="93"/>
      <c r="H201" s="83"/>
      <c r="I201" s="115"/>
    </row>
    <row r="202" spans="1:35" s="137" customFormat="1">
      <c r="A202" s="137">
        <v>3</v>
      </c>
      <c r="B202" s="83"/>
      <c r="C202" s="83"/>
      <c r="D202" s="83"/>
      <c r="H202" s="83"/>
      <c r="I202" s="115"/>
    </row>
    <row r="203" spans="1:35">
      <c r="A203">
        <v>4</v>
      </c>
      <c r="B203" s="83"/>
      <c r="C203" s="83"/>
      <c r="D203" s="83"/>
      <c r="E203" s="83"/>
      <c r="H203" s="83"/>
      <c r="I203" s="139"/>
    </row>
    <row r="204" spans="1:35">
      <c r="A204">
        <v>5</v>
      </c>
      <c r="B204" s="83"/>
      <c r="C204" s="83"/>
      <c r="D204" s="83"/>
      <c r="E204" s="83"/>
      <c r="H204" s="83"/>
    </row>
    <row r="205" spans="1:35">
      <c r="A205">
        <v>6</v>
      </c>
      <c r="B205" s="84"/>
      <c r="C205" s="83"/>
      <c r="D205" s="84"/>
      <c r="E205" s="83"/>
      <c r="H205" s="83"/>
      <c r="I205" s="139"/>
    </row>
    <row r="206" spans="1:35">
      <c r="A206">
        <v>7</v>
      </c>
      <c r="B206" s="83"/>
      <c r="C206" s="83"/>
      <c r="D206" s="83"/>
      <c r="E206" s="83"/>
      <c r="H206" s="83"/>
      <c r="I206" s="83"/>
    </row>
    <row r="207" spans="1:35">
      <c r="A207">
        <v>8</v>
      </c>
      <c r="B207" s="83"/>
      <c r="C207" s="83"/>
      <c r="D207" s="83"/>
      <c r="E207" s="83"/>
      <c r="H207" s="83"/>
      <c r="I207" s="83"/>
    </row>
    <row r="208" spans="1:35" s="100" customFormat="1">
      <c r="A208" s="100" t="s">
        <v>2847</v>
      </c>
      <c r="B208" s="83"/>
      <c r="C208" s="83"/>
      <c r="D208" s="83"/>
      <c r="E208" s="83"/>
      <c r="H208" s="83"/>
      <c r="I208" s="83"/>
    </row>
    <row r="209" spans="1:35">
      <c r="A209" s="127" t="s">
        <v>2890</v>
      </c>
      <c r="B209" s="127"/>
      <c r="C209" s="127"/>
      <c r="D209" s="127"/>
      <c r="E209" s="127"/>
      <c r="F209" s="127"/>
      <c r="G209" s="127"/>
      <c r="H209" s="127"/>
      <c r="I209" s="127"/>
      <c r="J209" s="127"/>
      <c r="K209" s="127"/>
      <c r="L209" s="127"/>
      <c r="M209" s="127"/>
      <c r="N209" s="127"/>
      <c r="O209" s="127"/>
      <c r="P209" s="127"/>
      <c r="Q209" s="127"/>
      <c r="R209" s="127"/>
      <c r="S209" s="127"/>
      <c r="T209" s="127"/>
      <c r="U209" s="127"/>
      <c r="V209" s="127"/>
      <c r="W209" s="127"/>
      <c r="X209" s="127"/>
      <c r="Y209" s="127"/>
      <c r="Z209" s="127"/>
      <c r="AA209" s="127"/>
      <c r="AB209" s="127"/>
      <c r="AC209" s="127"/>
      <c r="AD209" s="127"/>
      <c r="AE209" s="127"/>
      <c r="AF209" s="127"/>
      <c r="AG209" s="127"/>
      <c r="AH209" s="127"/>
      <c r="AI209" s="127"/>
    </row>
    <row r="210" spans="1:35">
      <c r="A210" s="85" t="s">
        <v>2778</v>
      </c>
      <c r="B210" t="s">
        <v>2782</v>
      </c>
      <c r="C210" s="85" t="s">
        <v>2783</v>
      </c>
      <c r="D210" t="s">
        <v>2784</v>
      </c>
      <c r="E210" s="85" t="s">
        <v>2785</v>
      </c>
      <c r="F210" t="s">
        <v>2786</v>
      </c>
      <c r="G210" t="s">
        <v>2787</v>
      </c>
      <c r="H210" t="s">
        <v>2788</v>
      </c>
      <c r="I210" t="s">
        <v>2791</v>
      </c>
    </row>
    <row r="211" spans="1:35">
      <c r="A211">
        <v>1</v>
      </c>
      <c r="B211" s="83"/>
      <c r="D211" s="83"/>
      <c r="H211" s="83"/>
      <c r="I211" s="83"/>
    </row>
    <row r="212" spans="1:35" s="81" customFormat="1">
      <c r="A212" s="81">
        <v>2</v>
      </c>
      <c r="B212" s="83"/>
      <c r="D212" s="83"/>
      <c r="E212" s="93"/>
      <c r="H212" s="83"/>
      <c r="I212" s="115"/>
    </row>
    <row r="213" spans="1:35">
      <c r="A213">
        <v>3</v>
      </c>
      <c r="B213" s="83"/>
      <c r="C213" s="83"/>
      <c r="D213" s="83"/>
      <c r="H213" s="83"/>
      <c r="I213" s="115"/>
    </row>
    <row r="214" spans="1:35">
      <c r="A214">
        <v>4</v>
      </c>
      <c r="B214" s="83"/>
      <c r="C214" s="83"/>
      <c r="D214" s="83"/>
      <c r="E214" s="83"/>
      <c r="H214" s="83"/>
      <c r="I214" s="139"/>
    </row>
    <row r="215" spans="1:35">
      <c r="A215">
        <v>5</v>
      </c>
      <c r="B215" s="83"/>
      <c r="C215" s="83"/>
      <c r="D215" s="83"/>
      <c r="E215" s="83"/>
      <c r="H215" s="83"/>
    </row>
    <row r="216" spans="1:35">
      <c r="A216">
        <v>6</v>
      </c>
      <c r="B216" s="84"/>
      <c r="C216" s="83"/>
      <c r="D216" s="84"/>
      <c r="E216" s="83"/>
      <c r="H216" s="83"/>
      <c r="I216" s="139"/>
    </row>
    <row r="217" spans="1:35">
      <c r="A217">
        <v>7</v>
      </c>
      <c r="B217" s="83"/>
      <c r="C217" s="83"/>
      <c r="D217" s="83"/>
      <c r="E217" s="83"/>
      <c r="H217" s="83"/>
      <c r="I217" s="83"/>
    </row>
    <row r="218" spans="1:35">
      <c r="A218">
        <v>8</v>
      </c>
      <c r="B218" s="83"/>
      <c r="C218" s="83"/>
      <c r="D218" s="83"/>
      <c r="E218" s="83"/>
      <c r="H218" s="83"/>
      <c r="I218" s="83"/>
    </row>
    <row r="219" spans="1:35">
      <c r="A219" t="s">
        <v>2847</v>
      </c>
      <c r="B219" s="83"/>
      <c r="C219" s="83"/>
      <c r="D219" s="83"/>
      <c r="E219" s="83"/>
      <c r="H219" s="83"/>
      <c r="I219" s="83"/>
    </row>
    <row r="220" spans="1:35">
      <c r="A220" s="127" t="s">
        <v>2891</v>
      </c>
      <c r="B220" s="127"/>
      <c r="C220" s="127"/>
      <c r="D220" s="127"/>
      <c r="E220" s="127"/>
      <c r="F220" s="127"/>
      <c r="G220" s="127"/>
      <c r="H220" s="127"/>
      <c r="I220" s="127"/>
      <c r="J220" s="127"/>
      <c r="K220" s="127"/>
      <c r="L220" s="127"/>
      <c r="M220" s="127"/>
      <c r="N220" s="127"/>
      <c r="O220" s="127"/>
      <c r="P220" s="127"/>
      <c r="Q220" s="127"/>
      <c r="R220" s="127"/>
      <c r="S220" s="127"/>
      <c r="T220" s="127"/>
      <c r="U220" s="127"/>
      <c r="V220" s="127"/>
      <c r="W220" s="127"/>
      <c r="X220" s="127"/>
      <c r="Y220" s="127"/>
      <c r="Z220" s="127"/>
      <c r="AA220" s="127"/>
      <c r="AB220" s="127"/>
      <c r="AC220" s="127"/>
      <c r="AD220" s="127"/>
      <c r="AE220" s="127"/>
      <c r="AF220" s="127"/>
      <c r="AG220" s="127"/>
      <c r="AH220" s="127"/>
      <c r="AI220" s="127"/>
    </row>
    <row r="221" spans="1:35">
      <c r="A221" s="85" t="s">
        <v>2778</v>
      </c>
      <c r="B221" t="s">
        <v>2782</v>
      </c>
      <c r="C221" s="85" t="s">
        <v>2783</v>
      </c>
      <c r="D221" t="s">
        <v>2784</v>
      </c>
      <c r="E221" s="85" t="s">
        <v>2785</v>
      </c>
      <c r="F221" t="s">
        <v>2786</v>
      </c>
      <c r="G221" t="s">
        <v>2787</v>
      </c>
      <c r="H221" t="s">
        <v>2788</v>
      </c>
      <c r="I221" t="s">
        <v>2791</v>
      </c>
    </row>
    <row r="222" spans="1:35">
      <c r="A222">
        <v>1</v>
      </c>
      <c r="B222" s="83"/>
      <c r="D222" s="83"/>
      <c r="H222" s="83"/>
      <c r="I222" s="83"/>
    </row>
    <row r="223" spans="1:35">
      <c r="A223">
        <v>2</v>
      </c>
      <c r="B223" s="83"/>
      <c r="D223" s="83"/>
      <c r="E223" s="93"/>
      <c r="H223" s="83"/>
      <c r="I223" s="115"/>
    </row>
    <row r="224" spans="1:35">
      <c r="A224">
        <v>3</v>
      </c>
      <c r="B224" s="83"/>
      <c r="C224" s="83"/>
      <c r="D224" s="83"/>
      <c r="H224" s="83"/>
      <c r="I224" s="115"/>
    </row>
    <row r="225" spans="1:35">
      <c r="A225">
        <v>4</v>
      </c>
      <c r="B225" s="83"/>
      <c r="C225" s="83"/>
      <c r="D225" s="83"/>
      <c r="E225" s="83"/>
      <c r="H225" s="83"/>
      <c r="I225" s="139"/>
    </row>
    <row r="226" spans="1:35">
      <c r="A226">
        <v>5</v>
      </c>
      <c r="B226" s="83"/>
      <c r="C226" s="83"/>
      <c r="D226" s="83"/>
      <c r="E226" s="83"/>
      <c r="H226" s="83"/>
    </row>
    <row r="227" spans="1:35" s="81" customFormat="1">
      <c r="A227" s="81">
        <v>6</v>
      </c>
      <c r="B227" s="84"/>
      <c r="C227" s="83"/>
      <c r="D227" s="84"/>
      <c r="E227" s="83"/>
      <c r="H227" s="83"/>
      <c r="I227" s="139"/>
    </row>
    <row r="228" spans="1:35">
      <c r="A228">
        <v>7</v>
      </c>
      <c r="B228" s="83"/>
      <c r="C228" s="83"/>
      <c r="D228" s="83"/>
      <c r="E228" s="83"/>
      <c r="H228" s="83"/>
      <c r="I228" s="83"/>
    </row>
    <row r="229" spans="1:35">
      <c r="A229">
        <v>8</v>
      </c>
      <c r="B229" s="83"/>
      <c r="C229" s="83"/>
      <c r="D229" s="83"/>
      <c r="E229" s="83"/>
      <c r="H229" s="83"/>
      <c r="I229" s="83"/>
    </row>
    <row r="230" spans="1:35">
      <c r="A230" t="s">
        <v>2847</v>
      </c>
      <c r="B230" s="83"/>
      <c r="C230" s="83"/>
      <c r="D230" s="83"/>
      <c r="E230" s="83"/>
      <c r="H230" s="83"/>
      <c r="I230" s="83"/>
    </row>
    <row r="231" spans="1:35">
      <c r="A231" s="127" t="s">
        <v>2892</v>
      </c>
      <c r="B231" s="127"/>
      <c r="C231" s="127"/>
      <c r="D231" s="127"/>
      <c r="E231" s="127"/>
      <c r="F231" s="127"/>
      <c r="G231" s="127"/>
      <c r="H231" s="127"/>
      <c r="I231" s="127"/>
      <c r="J231" s="127"/>
      <c r="K231" s="127"/>
      <c r="L231" s="127"/>
      <c r="M231" s="127"/>
      <c r="N231" s="127"/>
      <c r="O231" s="127"/>
      <c r="P231" s="127"/>
      <c r="Q231" s="127"/>
      <c r="R231" s="127"/>
      <c r="S231" s="127"/>
      <c r="T231" s="127"/>
      <c r="U231" s="127"/>
      <c r="V231" s="127"/>
      <c r="W231" s="127"/>
      <c r="X231" s="127"/>
      <c r="Y231" s="127"/>
      <c r="Z231" s="127"/>
      <c r="AA231" s="127"/>
      <c r="AB231" s="127"/>
      <c r="AC231" s="127"/>
      <c r="AD231" s="127"/>
      <c r="AE231" s="127"/>
      <c r="AF231" s="127"/>
      <c r="AG231" s="127"/>
      <c r="AH231" s="127"/>
      <c r="AI231" s="127"/>
    </row>
    <row r="232" spans="1:35">
      <c r="A232" s="85" t="s">
        <v>2778</v>
      </c>
      <c r="B232" t="s">
        <v>2782</v>
      </c>
      <c r="C232" s="85" t="s">
        <v>2783</v>
      </c>
      <c r="D232" t="s">
        <v>2784</v>
      </c>
      <c r="E232" s="85" t="s">
        <v>2785</v>
      </c>
      <c r="F232" t="s">
        <v>2786</v>
      </c>
      <c r="G232" t="s">
        <v>2787</v>
      </c>
      <c r="H232" t="s">
        <v>2788</v>
      </c>
      <c r="I232" t="s">
        <v>2791</v>
      </c>
    </row>
    <row r="233" spans="1:35">
      <c r="A233">
        <v>1</v>
      </c>
      <c r="B233" s="83"/>
      <c r="D233" s="83"/>
      <c r="H233" s="83"/>
      <c r="I233" s="83"/>
    </row>
    <row r="234" spans="1:35">
      <c r="A234">
        <v>2</v>
      </c>
      <c r="B234" s="83"/>
      <c r="D234" s="83"/>
      <c r="E234" s="93"/>
      <c r="H234" s="83"/>
      <c r="I234" s="115"/>
    </row>
    <row r="235" spans="1:35">
      <c r="A235">
        <v>3</v>
      </c>
      <c r="B235" s="83"/>
      <c r="C235" s="83"/>
      <c r="D235" s="83"/>
      <c r="H235" s="83"/>
      <c r="I235" s="115"/>
    </row>
    <row r="236" spans="1:35">
      <c r="A236">
        <v>4</v>
      </c>
      <c r="B236" s="83"/>
      <c r="C236" s="83"/>
      <c r="D236" s="83"/>
      <c r="E236" s="83"/>
      <c r="H236" s="83"/>
      <c r="I236" s="139"/>
    </row>
    <row r="237" spans="1:35">
      <c r="A237">
        <v>5</v>
      </c>
      <c r="B237" s="83"/>
      <c r="C237" s="83"/>
      <c r="D237" s="83"/>
      <c r="E237" s="83"/>
      <c r="H237" s="83"/>
    </row>
    <row r="238" spans="1:35">
      <c r="A238">
        <v>6</v>
      </c>
      <c r="B238" s="84"/>
      <c r="C238" s="83"/>
      <c r="D238" s="84"/>
      <c r="E238" s="83"/>
      <c r="H238" s="83"/>
      <c r="I238" s="139"/>
    </row>
    <row r="239" spans="1:35">
      <c r="A239">
        <v>7</v>
      </c>
      <c r="B239" s="83"/>
      <c r="C239" s="83"/>
      <c r="D239" s="83"/>
      <c r="E239" s="83"/>
      <c r="H239" s="83"/>
      <c r="I239" s="83"/>
    </row>
    <row r="240" spans="1:35">
      <c r="A240">
        <v>8</v>
      </c>
      <c r="B240" s="83"/>
      <c r="C240" s="83"/>
      <c r="D240" s="83"/>
      <c r="E240" s="83"/>
      <c r="H240" s="83"/>
      <c r="I240" s="83"/>
    </row>
    <row r="241" spans="1:1">
      <c r="A241" t="s">
        <v>2847</v>
      </c>
    </row>
    <row r="248" spans="1:1" s="127" customFormat="1"/>
    <row r="263" s="127" customFormat="1"/>
    <row r="278" s="127" customFormat="1"/>
    <row r="293" s="127" customFormat="1"/>
    <row r="308" s="127" customFormat="1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1"/>
  <sheetViews>
    <sheetView topLeftCell="A118" workbookViewId="0">
      <selection activeCell="F128" sqref="F128"/>
    </sheetView>
  </sheetViews>
  <sheetFormatPr baseColWidth="10" defaultColWidth="8.83203125" defaultRowHeight="14" x14ac:dyDescent="0"/>
  <cols>
    <col min="1" max="1025" width="8.83203125" customWidth="1"/>
  </cols>
  <sheetData>
    <row r="1" spans="1:40">
      <c r="A1" s="72" t="s">
        <v>2794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4"/>
      <c r="O1" s="75"/>
      <c r="P1" s="76"/>
      <c r="Q1" s="74"/>
      <c r="R1" s="77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</row>
    <row r="2" spans="1:40">
      <c r="A2" s="78" t="s">
        <v>2795</v>
      </c>
      <c r="B2" s="79"/>
      <c r="C2" s="80" t="s">
        <v>2796</v>
      </c>
      <c r="D2" s="79" t="s">
        <v>2797</v>
      </c>
      <c r="E2" s="81" t="s">
        <v>2798</v>
      </c>
      <c r="F2" s="79" t="s">
        <v>2799</v>
      </c>
      <c r="G2" s="100"/>
      <c r="H2" s="91"/>
      <c r="I2" s="81"/>
      <c r="J2" s="81"/>
      <c r="K2" s="81"/>
      <c r="L2" s="81"/>
      <c r="M2" s="78"/>
      <c r="N2" s="79"/>
      <c r="O2" s="79"/>
      <c r="P2" s="91"/>
      <c r="Q2" s="79"/>
      <c r="R2" s="92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</row>
    <row r="3" spans="1:40">
      <c r="A3" s="82" t="s">
        <v>2307</v>
      </c>
      <c r="B3" s="83">
        <f>SUM('chr11'!C3:F3)</f>
        <v>65513</v>
      </c>
      <c r="C3">
        <v>3308</v>
      </c>
      <c r="D3">
        <v>56680</v>
      </c>
      <c r="E3">
        <v>1455</v>
      </c>
      <c r="F3">
        <v>4070</v>
      </c>
      <c r="H3" s="129"/>
      <c r="M3" s="15"/>
      <c r="N3" s="85"/>
      <c r="O3" s="85"/>
      <c r="P3" s="129"/>
      <c r="Q3" s="85"/>
      <c r="R3" s="113"/>
    </row>
    <row r="4" spans="1:40">
      <c r="A4" s="82" t="s">
        <v>2806</v>
      </c>
      <c r="B4" s="83"/>
      <c r="C4" s="83"/>
      <c r="D4" s="83"/>
      <c r="E4" s="83"/>
      <c r="F4" s="83"/>
      <c r="H4" s="129"/>
      <c r="M4" s="15"/>
      <c r="N4" s="85"/>
      <c r="O4" s="85"/>
      <c r="P4" s="129"/>
      <c r="Q4" s="85"/>
      <c r="R4" s="113"/>
    </row>
    <row r="5" spans="1:40">
      <c r="A5" s="82" t="s">
        <v>2807</v>
      </c>
      <c r="B5" s="83"/>
      <c r="F5" s="83"/>
      <c r="H5" s="129"/>
      <c r="M5" s="15"/>
      <c r="N5" s="85"/>
      <c r="O5" s="85"/>
      <c r="P5" s="129"/>
      <c r="Q5" s="85"/>
      <c r="R5" s="113"/>
    </row>
    <row r="6" spans="1:40">
      <c r="A6" s="82" t="s">
        <v>2808</v>
      </c>
      <c r="B6" s="83"/>
      <c r="C6" s="83"/>
      <c r="D6" s="83"/>
      <c r="E6" s="83"/>
      <c r="F6" s="83"/>
      <c r="H6" s="129"/>
      <c r="M6" s="15"/>
      <c r="N6" s="85"/>
      <c r="O6" s="85"/>
      <c r="P6" s="130"/>
      <c r="R6" s="113"/>
    </row>
    <row r="7" spans="1:40">
      <c r="A7" s="15" t="s">
        <v>2809</v>
      </c>
      <c r="B7" s="83"/>
      <c r="D7" s="83"/>
      <c r="E7" s="83"/>
      <c r="F7" s="83"/>
      <c r="H7" s="129"/>
      <c r="M7" s="15"/>
      <c r="P7" s="130"/>
      <c r="R7" s="98"/>
    </row>
    <row r="8" spans="1:40">
      <c r="A8" s="15" t="s">
        <v>2810</v>
      </c>
      <c r="C8" s="83"/>
      <c r="D8" s="83"/>
      <c r="E8" s="83"/>
      <c r="F8" s="83"/>
      <c r="H8" s="129"/>
      <c r="M8" s="15"/>
      <c r="P8" s="130"/>
      <c r="R8" s="98"/>
    </row>
    <row r="9" spans="1:40">
      <c r="A9" s="131" t="s">
        <v>2811</v>
      </c>
      <c r="B9" s="132"/>
      <c r="C9" s="133" t="s">
        <v>2796</v>
      </c>
      <c r="D9" s="132" t="s">
        <v>2797</v>
      </c>
      <c r="E9" s="127" t="s">
        <v>2798</v>
      </c>
      <c r="F9" s="132" t="s">
        <v>2799</v>
      </c>
      <c r="G9" s="148"/>
      <c r="H9" s="134"/>
      <c r="I9" s="127"/>
      <c r="J9" s="127"/>
      <c r="K9" s="127"/>
      <c r="L9" s="127"/>
      <c r="M9" s="131"/>
      <c r="N9" s="132"/>
      <c r="O9" s="132"/>
      <c r="P9" s="134"/>
      <c r="Q9" s="132"/>
      <c r="R9" s="135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</row>
    <row r="10" spans="1:40">
      <c r="A10" s="82" t="s">
        <v>2807</v>
      </c>
      <c r="B10" s="83"/>
      <c r="C10" s="83"/>
      <c r="H10" s="83"/>
      <c r="M10" s="15"/>
      <c r="P10" s="130"/>
      <c r="R10" s="98"/>
    </row>
    <row r="11" spans="1:40">
      <c r="A11" s="82" t="s">
        <v>2808</v>
      </c>
      <c r="B11" s="83"/>
      <c r="C11" s="83"/>
      <c r="D11" s="83"/>
      <c r="E11" s="83"/>
      <c r="F11" s="83"/>
      <c r="H11" s="83"/>
      <c r="M11" s="15"/>
      <c r="P11" s="130"/>
      <c r="R11" s="98"/>
    </row>
    <row r="12" spans="1:40">
      <c r="A12" s="15" t="s">
        <v>2809</v>
      </c>
      <c r="B12" s="83"/>
      <c r="C12" s="83"/>
      <c r="D12" s="83"/>
      <c r="E12" s="83"/>
      <c r="H12" s="83"/>
      <c r="M12" s="15"/>
      <c r="P12" s="130"/>
      <c r="R12" s="98"/>
    </row>
    <row r="13" spans="1:40">
      <c r="A13" s="15" t="s">
        <v>2810</v>
      </c>
      <c r="B13" s="83"/>
      <c r="C13" s="83"/>
      <c r="D13" s="83"/>
      <c r="E13" s="83"/>
      <c r="F13" s="83"/>
      <c r="H13" s="83"/>
      <c r="M13" s="15"/>
      <c r="P13" s="130"/>
      <c r="R13" s="98"/>
    </row>
    <row r="14" spans="1:40">
      <c r="A14" s="131" t="s">
        <v>2812</v>
      </c>
      <c r="B14" s="132"/>
      <c r="C14" s="133" t="s">
        <v>2796</v>
      </c>
      <c r="D14" s="132" t="s">
        <v>2797</v>
      </c>
      <c r="E14" s="127" t="s">
        <v>2798</v>
      </c>
      <c r="F14" s="132" t="s">
        <v>2799</v>
      </c>
      <c r="G14" s="148"/>
      <c r="H14" s="134"/>
      <c r="I14" s="127"/>
      <c r="J14" s="127"/>
      <c r="K14" s="127"/>
      <c r="L14" s="127"/>
      <c r="M14" s="131"/>
      <c r="N14" s="132"/>
      <c r="O14" s="132"/>
      <c r="P14" s="134"/>
      <c r="Q14" s="132"/>
      <c r="R14" s="135"/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127"/>
      <c r="AD14" s="127"/>
      <c r="AE14" s="127"/>
      <c r="AF14" s="127"/>
      <c r="AG14" s="127"/>
      <c r="AH14" s="127"/>
      <c r="AI14" s="127"/>
      <c r="AJ14" s="127"/>
      <c r="AK14" s="127"/>
      <c r="AL14" s="127"/>
      <c r="AM14" s="127"/>
      <c r="AN14" s="127"/>
    </row>
    <row r="15" spans="1:40">
      <c r="A15" s="82" t="s">
        <v>2806</v>
      </c>
      <c r="B15" s="83"/>
      <c r="C15" s="83"/>
      <c r="E15" s="83"/>
      <c r="F15" s="83"/>
      <c r="H15" s="83"/>
      <c r="M15" s="15"/>
      <c r="P15" s="130"/>
      <c r="R15" s="98"/>
    </row>
    <row r="16" spans="1:40">
      <c r="A16" s="82" t="s">
        <v>2807</v>
      </c>
      <c r="C16" s="83"/>
      <c r="M16" s="15"/>
      <c r="P16" s="130"/>
      <c r="R16" s="98"/>
    </row>
    <row r="17" spans="1:40">
      <c r="A17" s="82" t="s">
        <v>2808</v>
      </c>
      <c r="B17" s="83"/>
      <c r="C17" s="83"/>
      <c r="D17" s="83"/>
      <c r="E17" s="83"/>
      <c r="F17" s="83"/>
      <c r="H17" s="83"/>
      <c r="M17" s="15"/>
      <c r="P17" s="130"/>
      <c r="R17" s="98"/>
    </row>
    <row r="18" spans="1:40">
      <c r="A18" s="15" t="s">
        <v>2809</v>
      </c>
      <c r="B18" s="83"/>
      <c r="C18" s="83"/>
      <c r="D18" s="83"/>
      <c r="E18" s="83"/>
      <c r="F18" s="83"/>
      <c r="H18" s="83"/>
      <c r="M18" s="15"/>
      <c r="P18" s="130"/>
      <c r="R18" s="98"/>
    </row>
    <row r="19" spans="1:40">
      <c r="A19" s="15" t="s">
        <v>2810</v>
      </c>
      <c r="C19" s="83"/>
      <c r="D19" s="83"/>
      <c r="E19" s="83"/>
      <c r="F19" s="83"/>
      <c r="M19" s="15"/>
      <c r="P19" s="130"/>
      <c r="R19" s="98"/>
    </row>
    <row r="20" spans="1:40">
      <c r="A20" s="131" t="s">
        <v>2813</v>
      </c>
      <c r="B20" s="132"/>
      <c r="C20" s="133" t="s">
        <v>2796</v>
      </c>
      <c r="D20" s="132" t="s">
        <v>2797</v>
      </c>
      <c r="E20" s="127" t="s">
        <v>2798</v>
      </c>
      <c r="F20" s="132" t="s">
        <v>2799</v>
      </c>
      <c r="G20" s="148"/>
      <c r="H20" s="134"/>
      <c r="I20" s="127"/>
      <c r="J20" s="127"/>
      <c r="K20" s="127"/>
      <c r="L20" s="127"/>
      <c r="M20" s="131"/>
      <c r="N20" s="132"/>
      <c r="O20" s="132"/>
      <c r="P20" s="134"/>
      <c r="Q20" s="132"/>
      <c r="R20" s="135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</row>
    <row r="21" spans="1:40">
      <c r="A21" s="82" t="s">
        <v>2806</v>
      </c>
      <c r="C21" s="83"/>
      <c r="D21" s="83"/>
      <c r="E21" s="83"/>
      <c r="F21" s="83"/>
      <c r="M21" s="15"/>
      <c r="P21" s="130"/>
      <c r="R21" s="98"/>
    </row>
    <row r="22" spans="1:40">
      <c r="A22" s="82" t="s">
        <v>2807</v>
      </c>
      <c r="C22" s="83"/>
      <c r="M22" s="15"/>
      <c r="P22" s="130"/>
      <c r="R22" s="98"/>
    </row>
    <row r="23" spans="1:40">
      <c r="A23" s="82" t="s">
        <v>2808</v>
      </c>
      <c r="B23" s="83"/>
      <c r="C23" s="83"/>
      <c r="D23" s="83"/>
      <c r="E23" s="83"/>
      <c r="F23" s="83"/>
      <c r="H23" s="83"/>
      <c r="M23" s="15"/>
      <c r="P23" s="130"/>
      <c r="R23" s="98"/>
    </row>
    <row r="24" spans="1:40">
      <c r="A24" s="15" t="s">
        <v>2809</v>
      </c>
      <c r="B24" s="83"/>
      <c r="C24" s="83"/>
      <c r="D24" s="83"/>
      <c r="H24" s="83"/>
      <c r="M24" s="15"/>
      <c r="P24" s="130"/>
      <c r="R24" s="98"/>
    </row>
    <row r="25" spans="1:40">
      <c r="A25" s="15" t="s">
        <v>2810</v>
      </c>
      <c r="C25" s="83"/>
      <c r="D25" s="83"/>
      <c r="E25" s="83"/>
      <c r="M25" s="15"/>
      <c r="P25" s="130"/>
      <c r="R25" s="98"/>
    </row>
    <row r="26" spans="1:40">
      <c r="A26" s="131" t="s">
        <v>2814</v>
      </c>
      <c r="B26" s="132"/>
      <c r="C26" s="133" t="s">
        <v>2796</v>
      </c>
      <c r="D26" s="132" t="s">
        <v>2797</v>
      </c>
      <c r="E26" s="127" t="s">
        <v>2798</v>
      </c>
      <c r="F26" s="132" t="s">
        <v>2799</v>
      </c>
      <c r="G26" s="148"/>
      <c r="H26" s="134"/>
      <c r="I26" s="127"/>
      <c r="J26" s="127"/>
      <c r="K26" s="127"/>
      <c r="L26" s="127"/>
      <c r="M26" s="131"/>
      <c r="N26" s="132"/>
      <c r="O26" s="132"/>
      <c r="P26" s="134"/>
      <c r="Q26" s="132"/>
      <c r="R26" s="135"/>
      <c r="S26" s="127"/>
      <c r="T26" s="127"/>
      <c r="U26" s="127"/>
      <c r="V26" s="127"/>
      <c r="W26" s="127"/>
      <c r="X26" s="127"/>
      <c r="Y26" s="127"/>
      <c r="Z26" s="127"/>
      <c r="AA26" s="127"/>
      <c r="AB26" s="127"/>
      <c r="AC26" s="127"/>
      <c r="AD26" s="127"/>
      <c r="AE26" s="127"/>
      <c r="AF26" s="127"/>
      <c r="AG26" s="127"/>
      <c r="AH26" s="127"/>
      <c r="AI26" s="127"/>
      <c r="AJ26" s="127"/>
      <c r="AK26" s="127"/>
      <c r="AL26" s="127"/>
      <c r="AM26" s="127"/>
      <c r="AN26" s="127"/>
    </row>
    <row r="27" spans="1:40">
      <c r="A27" s="82" t="s">
        <v>2806</v>
      </c>
      <c r="B27" s="83"/>
      <c r="C27" s="83"/>
      <c r="D27" s="83"/>
      <c r="H27" s="83"/>
      <c r="M27" s="15"/>
      <c r="P27" s="130"/>
      <c r="R27" s="98"/>
    </row>
    <row r="28" spans="1:40">
      <c r="A28" s="82" t="s">
        <v>2807</v>
      </c>
      <c r="B28" s="83"/>
      <c r="C28" s="83"/>
      <c r="H28" s="83"/>
      <c r="M28" s="15"/>
      <c r="P28" s="130"/>
      <c r="R28" s="98"/>
    </row>
    <row r="29" spans="1:40">
      <c r="A29" s="82" t="s">
        <v>2808</v>
      </c>
      <c r="B29" s="83"/>
      <c r="C29" s="83"/>
      <c r="D29" s="83"/>
      <c r="F29" s="83"/>
      <c r="H29" s="83"/>
      <c r="M29" s="15"/>
      <c r="P29" s="130"/>
      <c r="R29" s="98"/>
    </row>
    <row r="30" spans="1:40">
      <c r="A30" s="15" t="s">
        <v>2809</v>
      </c>
      <c r="C30" s="83"/>
      <c r="D30" s="83"/>
      <c r="E30" s="83"/>
      <c r="F30" s="83"/>
      <c r="M30" s="15"/>
      <c r="P30" s="130"/>
      <c r="R30" s="98"/>
    </row>
    <row r="31" spans="1:40">
      <c r="A31" s="15" t="s">
        <v>2810</v>
      </c>
      <c r="C31" s="83"/>
      <c r="D31" s="83"/>
      <c r="F31" s="83"/>
      <c r="M31" s="15"/>
      <c r="P31" s="130"/>
      <c r="R31" s="98"/>
    </row>
    <row r="32" spans="1:40">
      <c r="A32" s="131" t="s">
        <v>2815</v>
      </c>
      <c r="B32" s="132"/>
      <c r="C32" s="133" t="s">
        <v>2796</v>
      </c>
      <c r="D32" s="132" t="s">
        <v>2797</v>
      </c>
      <c r="E32" s="127" t="s">
        <v>2798</v>
      </c>
      <c r="F32" s="132" t="s">
        <v>2799</v>
      </c>
      <c r="G32" s="148"/>
      <c r="H32" s="134"/>
      <c r="I32" s="127"/>
      <c r="J32" s="127"/>
      <c r="K32" s="127"/>
      <c r="L32" s="127"/>
      <c r="M32" s="131"/>
      <c r="N32" s="132"/>
      <c r="O32" s="132"/>
      <c r="P32" s="134"/>
      <c r="Q32" s="132"/>
      <c r="R32" s="135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127"/>
      <c r="AI32" s="127"/>
      <c r="AJ32" s="127"/>
      <c r="AK32" s="127"/>
      <c r="AL32" s="127"/>
      <c r="AM32" s="127"/>
      <c r="AN32" s="127"/>
    </row>
    <row r="33" spans="1:40">
      <c r="A33" s="82" t="s">
        <v>2806</v>
      </c>
      <c r="C33" s="83"/>
      <c r="D33" s="83"/>
      <c r="E33" s="83"/>
      <c r="F33" s="83"/>
      <c r="M33" s="15"/>
      <c r="P33" s="130"/>
      <c r="R33" s="98"/>
    </row>
    <row r="34" spans="1:40">
      <c r="A34" s="82" t="s">
        <v>2807</v>
      </c>
      <c r="C34" s="83"/>
      <c r="M34" s="15"/>
      <c r="P34" s="130"/>
      <c r="R34" s="98"/>
    </row>
    <row r="35" spans="1:40">
      <c r="A35" s="82" t="s">
        <v>2808</v>
      </c>
      <c r="B35" s="83"/>
      <c r="C35" s="83"/>
      <c r="D35" s="83"/>
      <c r="E35" s="83"/>
      <c r="F35" s="83"/>
      <c r="H35" s="83"/>
      <c r="M35" s="15"/>
      <c r="P35" s="130"/>
      <c r="R35" s="98"/>
    </row>
    <row r="36" spans="1:40">
      <c r="A36" s="15" t="s">
        <v>2809</v>
      </c>
      <c r="B36" s="83"/>
      <c r="C36" s="83"/>
      <c r="D36" s="83"/>
      <c r="E36" s="83"/>
      <c r="F36" s="83"/>
      <c r="H36" s="83"/>
      <c r="M36" s="15"/>
      <c r="P36" s="130"/>
      <c r="R36" s="98"/>
    </row>
    <row r="37" spans="1:40">
      <c r="A37" s="15" t="s">
        <v>2810</v>
      </c>
      <c r="C37" s="83"/>
      <c r="D37" s="83"/>
      <c r="E37" s="83"/>
      <c r="F37" s="83"/>
      <c r="M37" s="15"/>
      <c r="P37" s="130"/>
      <c r="R37" s="98"/>
    </row>
    <row r="38" spans="1:40">
      <c r="A38" s="81" t="s">
        <v>2878</v>
      </c>
      <c r="B38" s="81"/>
      <c r="C38" s="81"/>
      <c r="D38" s="80"/>
      <c r="E38" s="79" t="s">
        <v>2836</v>
      </c>
      <c r="F38" s="81"/>
      <c r="G38" s="79"/>
      <c r="H38" s="91"/>
      <c r="I38" s="81"/>
      <c r="J38" s="81"/>
      <c r="K38" s="81"/>
      <c r="L38" s="81"/>
      <c r="M38" s="78"/>
      <c r="N38" s="79"/>
      <c r="O38" s="79"/>
      <c r="P38" s="118"/>
      <c r="Q38" s="81"/>
      <c r="R38" s="92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</row>
    <row r="39" spans="1:40" ht="15">
      <c r="A39" s="15" t="s">
        <v>2818</v>
      </c>
      <c r="B39" s="83"/>
      <c r="D39" s="93"/>
      <c r="E39" s="112" t="s">
        <v>2314</v>
      </c>
      <c r="F39" s="112"/>
      <c r="G39" t="s">
        <v>2307</v>
      </c>
      <c r="H39" t="s">
        <v>2818</v>
      </c>
      <c r="I39" t="s">
        <v>2829</v>
      </c>
      <c r="J39" s="83" t="s">
        <v>2822</v>
      </c>
      <c r="K39" t="s">
        <v>2830</v>
      </c>
      <c r="L39" t="s">
        <v>2831</v>
      </c>
      <c r="M39" s="149" t="s">
        <v>2832</v>
      </c>
      <c r="N39" s="149"/>
      <c r="O39" s="94" t="s">
        <v>2833</v>
      </c>
      <c r="P39" s="94"/>
      <c r="Q39" s="94" t="s">
        <v>2879</v>
      </c>
      <c r="R39" s="94" t="s">
        <v>2827</v>
      </c>
      <c r="S39" t="s">
        <v>2828</v>
      </c>
      <c r="U39" s="94"/>
      <c r="V39" s="94"/>
      <c r="W39" s="94"/>
      <c r="X39" s="94"/>
    </row>
    <row r="40" spans="1:40">
      <c r="A40" s="15" t="s">
        <v>2829</v>
      </c>
      <c r="B40" s="83"/>
      <c r="D40" s="93"/>
      <c r="E40">
        <v>17392631</v>
      </c>
      <c r="F40">
        <v>17403471</v>
      </c>
      <c r="G40">
        <v>3308</v>
      </c>
      <c r="H40" s="119"/>
      <c r="I40" s="86"/>
      <c r="J40" s="120"/>
      <c r="K40" s="120"/>
      <c r="N40" s="113"/>
    </row>
    <row r="41" spans="1:40">
      <c r="A41" s="83" t="s">
        <v>2822</v>
      </c>
      <c r="B41" s="83"/>
      <c r="D41" s="93"/>
      <c r="E41">
        <v>45671555</v>
      </c>
      <c r="F41">
        <v>45757548</v>
      </c>
      <c r="G41">
        <v>56680</v>
      </c>
      <c r="H41" s="119"/>
      <c r="I41" s="86"/>
      <c r="J41" s="120"/>
      <c r="K41" s="120"/>
      <c r="N41" s="113"/>
    </row>
    <row r="42" spans="1:40">
      <c r="A42" s="15" t="s">
        <v>2830</v>
      </c>
      <c r="B42" s="83"/>
      <c r="D42" s="93"/>
      <c r="E42">
        <v>73110077</v>
      </c>
      <c r="F42">
        <v>73119689</v>
      </c>
      <c r="G42">
        <v>1455</v>
      </c>
      <c r="H42" s="119"/>
      <c r="I42" s="86"/>
      <c r="J42" s="120"/>
      <c r="K42" s="120"/>
      <c r="N42" s="113"/>
    </row>
    <row r="43" spans="1:40">
      <c r="A43" s="15" t="s">
        <v>2831</v>
      </c>
      <c r="B43" s="83"/>
      <c r="D43" s="93"/>
      <c r="E43">
        <v>122924715</v>
      </c>
      <c r="F43">
        <v>122934526</v>
      </c>
      <c r="G43">
        <v>4070</v>
      </c>
      <c r="H43" s="119"/>
      <c r="I43" s="86"/>
      <c r="J43" s="120"/>
      <c r="K43" s="120"/>
      <c r="N43" s="113"/>
    </row>
    <row r="44" spans="1:40" ht="28">
      <c r="A44" s="83" t="s">
        <v>2832</v>
      </c>
      <c r="B44" s="83"/>
      <c r="D44" s="93"/>
      <c r="H44" s="15"/>
      <c r="I44" s="119"/>
      <c r="J44" s="95"/>
      <c r="K44" s="120"/>
      <c r="L44" s="120"/>
      <c r="N44" s="85"/>
      <c r="S44" s="113"/>
    </row>
    <row r="45" spans="1:40" ht="28">
      <c r="A45" s="83" t="s">
        <v>2833</v>
      </c>
      <c r="B45" s="83"/>
      <c r="D45" s="93"/>
    </row>
    <row r="46" spans="1:40">
      <c r="A46" t="s">
        <v>2879</v>
      </c>
      <c r="D46" s="93"/>
    </row>
    <row r="47" spans="1:40">
      <c r="A47" s="46" t="s">
        <v>2834</v>
      </c>
      <c r="D47" s="93"/>
    </row>
    <row r="48" spans="1:40">
      <c r="A48" s="46" t="s">
        <v>2828</v>
      </c>
      <c r="D48" s="93"/>
    </row>
    <row r="49" spans="1:41">
      <c r="A49" s="127" t="s">
        <v>2894</v>
      </c>
      <c r="B49" s="127"/>
      <c r="C49" s="127"/>
      <c r="D49" s="133"/>
      <c r="E49" s="132" t="s">
        <v>2836</v>
      </c>
      <c r="F49" s="132"/>
      <c r="G49" s="127"/>
      <c r="H49" s="132"/>
      <c r="I49" s="134"/>
      <c r="J49" s="127"/>
      <c r="K49" s="127"/>
      <c r="L49" s="127"/>
      <c r="M49" s="127"/>
      <c r="N49" s="131"/>
      <c r="O49" s="132"/>
      <c r="P49" s="132"/>
      <c r="Q49" s="136"/>
      <c r="R49" s="127"/>
      <c r="S49" s="135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  <c r="AH49" s="127"/>
      <c r="AI49" s="127"/>
      <c r="AJ49" s="127"/>
      <c r="AK49" s="127"/>
      <c r="AL49" s="127"/>
      <c r="AM49" s="127"/>
      <c r="AN49" s="127"/>
      <c r="AO49" s="127"/>
    </row>
    <row r="50" spans="1:41" ht="15">
      <c r="A50" s="15" t="s">
        <v>2818</v>
      </c>
      <c r="B50" s="83"/>
      <c r="D50" s="93"/>
      <c r="E50" s="112" t="s">
        <v>2314</v>
      </c>
      <c r="F50" s="112"/>
      <c r="G50" t="s">
        <v>2307</v>
      </c>
      <c r="H50" t="s">
        <v>2818</v>
      </c>
      <c r="I50" t="s">
        <v>2829</v>
      </c>
      <c r="J50" s="83" t="s">
        <v>2822</v>
      </c>
      <c r="K50" t="s">
        <v>2830</v>
      </c>
      <c r="L50" t="s">
        <v>2831</v>
      </c>
      <c r="M50" s="149" t="s">
        <v>2832</v>
      </c>
      <c r="N50" s="149"/>
      <c r="O50" s="94" t="s">
        <v>2833</v>
      </c>
      <c r="P50" s="94"/>
      <c r="Q50" s="94" t="s">
        <v>2879</v>
      </c>
      <c r="R50" s="94" t="s">
        <v>2827</v>
      </c>
      <c r="S50" t="s">
        <v>2828</v>
      </c>
      <c r="U50" s="94"/>
      <c r="V50" s="94"/>
      <c r="X50" s="94"/>
    </row>
    <row r="51" spans="1:41">
      <c r="A51" s="15" t="s">
        <v>2829</v>
      </c>
      <c r="B51" s="83"/>
      <c r="D51" s="93"/>
      <c r="E51">
        <v>17392631</v>
      </c>
      <c r="F51">
        <v>17403471</v>
      </c>
      <c r="G51">
        <v>3308</v>
      </c>
      <c r="H51" s="119"/>
      <c r="I51" s="86"/>
      <c r="J51" s="120"/>
      <c r="K51" s="120"/>
      <c r="R51" s="83"/>
    </row>
    <row r="52" spans="1:41">
      <c r="A52" s="83" t="s">
        <v>2822</v>
      </c>
      <c r="B52" s="83"/>
      <c r="D52" s="93"/>
      <c r="E52">
        <v>45671555</v>
      </c>
      <c r="F52">
        <v>45757548</v>
      </c>
      <c r="G52">
        <v>56680</v>
      </c>
      <c r="H52" s="119"/>
      <c r="I52" s="86"/>
      <c r="J52" s="120"/>
      <c r="K52" s="120"/>
      <c r="R52" s="83"/>
    </row>
    <row r="53" spans="1:41">
      <c r="A53" s="15" t="s">
        <v>2830</v>
      </c>
      <c r="B53" s="83"/>
      <c r="D53" s="93"/>
      <c r="E53">
        <v>73110077</v>
      </c>
      <c r="F53">
        <v>73119689</v>
      </c>
      <c r="G53">
        <v>1455</v>
      </c>
      <c r="H53" s="119"/>
      <c r="I53" s="86"/>
      <c r="J53" s="120"/>
      <c r="K53" s="120"/>
      <c r="R53" s="83"/>
    </row>
    <row r="54" spans="1:41">
      <c r="A54" s="15" t="s">
        <v>2831</v>
      </c>
      <c r="B54" s="83"/>
      <c r="D54" s="93"/>
      <c r="E54">
        <v>122924715</v>
      </c>
      <c r="F54">
        <v>122934526</v>
      </c>
      <c r="G54">
        <v>4070</v>
      </c>
      <c r="H54" s="119"/>
      <c r="I54" s="86"/>
      <c r="J54" s="120"/>
      <c r="K54" s="120"/>
      <c r="R54" s="83"/>
    </row>
    <row r="55" spans="1:41" ht="28">
      <c r="A55" s="83" t="s">
        <v>2832</v>
      </c>
      <c r="B55" s="83"/>
      <c r="D55" s="93"/>
    </row>
    <row r="56" spans="1:41" ht="28">
      <c r="A56" s="83" t="s">
        <v>2833</v>
      </c>
      <c r="B56" s="83"/>
      <c r="D56" s="93"/>
    </row>
    <row r="57" spans="1:41">
      <c r="A57" t="s">
        <v>2879</v>
      </c>
      <c r="B57" s="83"/>
      <c r="D57" s="93"/>
    </row>
    <row r="58" spans="1:41">
      <c r="A58" s="46" t="s">
        <v>2834</v>
      </c>
      <c r="B58" s="83"/>
      <c r="C58" s="83"/>
      <c r="D58" s="93"/>
    </row>
    <row r="59" spans="1:41">
      <c r="A59" s="46" t="s">
        <v>2828</v>
      </c>
      <c r="B59" s="83"/>
      <c r="D59" s="93"/>
    </row>
    <row r="60" spans="1:41">
      <c r="A60" s="127" t="s">
        <v>2895</v>
      </c>
      <c r="B60" s="127"/>
      <c r="C60" s="127"/>
      <c r="D60" s="133"/>
      <c r="E60" s="132" t="s">
        <v>2836</v>
      </c>
      <c r="F60" s="132"/>
      <c r="G60" s="127"/>
      <c r="H60" s="132"/>
      <c r="I60" s="134"/>
      <c r="J60" s="127"/>
      <c r="K60" s="127"/>
      <c r="L60" s="127"/>
      <c r="M60" s="127"/>
      <c r="N60" s="131"/>
      <c r="O60" s="132"/>
      <c r="P60" s="132"/>
      <c r="Q60" s="136"/>
      <c r="R60" s="127"/>
      <c r="S60" s="135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7"/>
      <c r="AE60" s="127"/>
      <c r="AF60" s="127"/>
      <c r="AG60" s="127"/>
      <c r="AH60" s="127"/>
      <c r="AI60" s="127"/>
      <c r="AJ60" s="127"/>
      <c r="AK60" s="127"/>
      <c r="AL60" s="127"/>
      <c r="AM60" s="127"/>
      <c r="AN60" s="127"/>
      <c r="AO60" s="127"/>
    </row>
    <row r="61" spans="1:41" ht="15">
      <c r="A61" s="15" t="s">
        <v>2818</v>
      </c>
      <c r="B61" s="83"/>
      <c r="D61" s="93"/>
      <c r="E61" s="112" t="s">
        <v>2314</v>
      </c>
      <c r="F61" s="112"/>
      <c r="G61" t="s">
        <v>2307</v>
      </c>
      <c r="H61" t="s">
        <v>2818</v>
      </c>
      <c r="I61" t="s">
        <v>2829</v>
      </c>
      <c r="J61" s="83" t="s">
        <v>2822</v>
      </c>
      <c r="K61" t="s">
        <v>2830</v>
      </c>
      <c r="L61" t="s">
        <v>2831</v>
      </c>
      <c r="M61" s="149" t="s">
        <v>2832</v>
      </c>
      <c r="N61" s="149"/>
      <c r="O61" s="94" t="s">
        <v>2833</v>
      </c>
      <c r="P61" s="94"/>
      <c r="Q61" s="94" t="s">
        <v>2879</v>
      </c>
      <c r="R61" s="94" t="s">
        <v>2827</v>
      </c>
      <c r="S61" t="s">
        <v>2828</v>
      </c>
      <c r="V61" s="94"/>
      <c r="W61" s="94"/>
      <c r="X61" s="94"/>
      <c r="Y61" s="94"/>
    </row>
    <row r="62" spans="1:41">
      <c r="A62" s="15" t="s">
        <v>2829</v>
      </c>
      <c r="B62" s="83"/>
      <c r="D62" s="93"/>
      <c r="E62">
        <v>17392631</v>
      </c>
      <c r="F62">
        <v>17403471</v>
      </c>
      <c r="G62">
        <v>3308</v>
      </c>
      <c r="H62" s="119"/>
      <c r="I62" s="86"/>
      <c r="J62" s="120"/>
      <c r="K62" s="120"/>
      <c r="M62" s="113"/>
      <c r="R62" s="83"/>
    </row>
    <row r="63" spans="1:41">
      <c r="A63" s="83" t="s">
        <v>2822</v>
      </c>
      <c r="B63" s="83"/>
      <c r="D63" s="93"/>
      <c r="E63">
        <v>45671555</v>
      </c>
      <c r="F63">
        <v>45757548</v>
      </c>
      <c r="G63">
        <v>56680</v>
      </c>
      <c r="H63" s="119"/>
      <c r="I63" s="86"/>
      <c r="J63" s="120"/>
      <c r="K63" s="120"/>
      <c r="M63" s="113"/>
      <c r="R63" s="83"/>
    </row>
    <row r="64" spans="1:41">
      <c r="A64" s="15" t="s">
        <v>2830</v>
      </c>
      <c r="B64" s="83"/>
      <c r="D64" s="93"/>
      <c r="E64">
        <v>73110077</v>
      </c>
      <c r="F64">
        <v>73119689</v>
      </c>
      <c r="G64">
        <v>1455</v>
      </c>
      <c r="H64" s="119"/>
      <c r="I64" s="86"/>
      <c r="J64" s="120"/>
      <c r="K64" s="120"/>
      <c r="M64" s="113"/>
      <c r="R64" s="83"/>
    </row>
    <row r="65" spans="1:41">
      <c r="A65" s="15" t="s">
        <v>2831</v>
      </c>
      <c r="B65" s="83"/>
      <c r="D65" s="93"/>
      <c r="E65">
        <v>122924715</v>
      </c>
      <c r="F65">
        <v>122934526</v>
      </c>
      <c r="G65">
        <v>4070</v>
      </c>
      <c r="H65" s="119"/>
      <c r="I65" s="86"/>
      <c r="J65" s="120"/>
      <c r="K65" s="120"/>
      <c r="M65" s="113"/>
      <c r="R65" s="83"/>
    </row>
    <row r="66" spans="1:41" ht="28">
      <c r="A66" s="83" t="s">
        <v>2832</v>
      </c>
      <c r="B66" s="83"/>
      <c r="D66" s="93"/>
    </row>
    <row r="67" spans="1:41" ht="28">
      <c r="A67" s="83" t="s">
        <v>2833</v>
      </c>
      <c r="B67" s="83"/>
      <c r="D67" s="93"/>
    </row>
    <row r="68" spans="1:41">
      <c r="A68" t="s">
        <v>2879</v>
      </c>
      <c r="B68" s="83"/>
      <c r="D68" s="93"/>
    </row>
    <row r="69" spans="1:41">
      <c r="A69" s="46" t="s">
        <v>2834</v>
      </c>
      <c r="B69" s="83"/>
      <c r="C69" s="83"/>
      <c r="D69" s="93"/>
    </row>
    <row r="70" spans="1:41">
      <c r="A70" s="46" t="s">
        <v>2828</v>
      </c>
      <c r="B70" s="83"/>
      <c r="D70" s="93"/>
    </row>
    <row r="71" spans="1:41">
      <c r="A71" s="127" t="s">
        <v>2896</v>
      </c>
      <c r="B71" s="127"/>
      <c r="C71" s="127"/>
      <c r="D71" s="133"/>
      <c r="E71" s="132" t="s">
        <v>2836</v>
      </c>
      <c r="F71" s="132"/>
      <c r="G71" s="127"/>
      <c r="H71" s="132"/>
      <c r="I71" s="134"/>
      <c r="J71" s="127"/>
      <c r="K71" s="127"/>
      <c r="L71" s="127"/>
      <c r="M71" s="127"/>
      <c r="N71" s="131"/>
      <c r="O71" s="132"/>
      <c r="P71" s="132"/>
      <c r="Q71" s="136"/>
      <c r="R71" s="127"/>
      <c r="S71" s="135"/>
      <c r="T71" s="127"/>
      <c r="U71" s="127"/>
      <c r="V71" s="127"/>
      <c r="W71" s="127"/>
      <c r="X71" s="127"/>
      <c r="Y71" s="127"/>
      <c r="Z71" s="127"/>
      <c r="AA71" s="127"/>
      <c r="AB71" s="127"/>
      <c r="AC71" s="127"/>
      <c r="AD71" s="127"/>
      <c r="AE71" s="127"/>
      <c r="AF71" s="127"/>
      <c r="AG71" s="127"/>
      <c r="AH71" s="127"/>
      <c r="AI71" s="127"/>
      <c r="AJ71" s="127"/>
      <c r="AK71" s="127"/>
      <c r="AL71" s="127"/>
      <c r="AM71" s="127"/>
      <c r="AN71" s="127"/>
      <c r="AO71" s="127"/>
    </row>
    <row r="72" spans="1:41" ht="15">
      <c r="A72" s="15" t="s">
        <v>2818</v>
      </c>
      <c r="B72" s="83"/>
      <c r="D72" s="93"/>
      <c r="E72" s="112" t="s">
        <v>2314</v>
      </c>
      <c r="F72" s="112"/>
      <c r="G72" t="s">
        <v>2307</v>
      </c>
      <c r="H72" t="s">
        <v>2818</v>
      </c>
      <c r="I72" t="s">
        <v>2829</v>
      </c>
      <c r="J72" s="83" t="s">
        <v>2822</v>
      </c>
      <c r="K72" t="s">
        <v>2830</v>
      </c>
      <c r="L72" t="s">
        <v>2831</v>
      </c>
      <c r="M72" s="149" t="s">
        <v>2832</v>
      </c>
      <c r="N72" s="149"/>
      <c r="O72" s="94" t="s">
        <v>2833</v>
      </c>
      <c r="P72" s="94"/>
      <c r="Q72" s="94" t="s">
        <v>2879</v>
      </c>
      <c r="R72" s="94" t="s">
        <v>2827</v>
      </c>
      <c r="S72" t="s">
        <v>2828</v>
      </c>
      <c r="V72" s="94"/>
      <c r="W72" s="94"/>
      <c r="X72" s="94"/>
      <c r="Y72" s="94"/>
    </row>
    <row r="73" spans="1:41">
      <c r="A73" s="15" t="s">
        <v>2829</v>
      </c>
      <c r="B73" s="83"/>
      <c r="D73" s="93"/>
      <c r="E73">
        <v>17392631</v>
      </c>
      <c r="F73">
        <v>17403471</v>
      </c>
      <c r="G73">
        <v>3308</v>
      </c>
      <c r="H73" s="119"/>
      <c r="I73" s="86"/>
      <c r="J73" s="120"/>
      <c r="K73" s="120"/>
      <c r="M73" s="85"/>
      <c r="R73" s="83"/>
    </row>
    <row r="74" spans="1:41">
      <c r="A74" s="83" t="s">
        <v>2822</v>
      </c>
      <c r="B74" s="83"/>
      <c r="D74" s="93"/>
      <c r="E74">
        <v>45671555</v>
      </c>
      <c r="F74">
        <v>45757548</v>
      </c>
      <c r="G74">
        <v>56680</v>
      </c>
      <c r="H74" s="119"/>
      <c r="I74" s="86"/>
      <c r="J74" s="120"/>
      <c r="K74" s="120"/>
      <c r="M74" s="85"/>
      <c r="R74" s="83"/>
    </row>
    <row r="75" spans="1:41">
      <c r="A75" s="15" t="s">
        <v>2830</v>
      </c>
      <c r="B75" s="83"/>
      <c r="D75" s="93"/>
      <c r="E75">
        <v>73110077</v>
      </c>
      <c r="F75">
        <v>73119689</v>
      </c>
      <c r="G75">
        <v>1455</v>
      </c>
      <c r="H75" s="119"/>
      <c r="I75" s="86"/>
      <c r="J75" s="120"/>
      <c r="K75" s="120"/>
      <c r="R75" s="83"/>
    </row>
    <row r="76" spans="1:41">
      <c r="A76" s="15" t="s">
        <v>2831</v>
      </c>
      <c r="B76" s="83"/>
      <c r="D76" s="93"/>
      <c r="E76">
        <v>122924715</v>
      </c>
      <c r="F76">
        <v>122934526</v>
      </c>
      <c r="G76">
        <v>4070</v>
      </c>
      <c r="H76" s="119"/>
      <c r="I76" s="86"/>
      <c r="J76" s="120"/>
      <c r="K76" s="120"/>
      <c r="R76" s="83"/>
    </row>
    <row r="77" spans="1:41" ht="28">
      <c r="A77" s="83" t="s">
        <v>2832</v>
      </c>
      <c r="B77" s="83"/>
      <c r="D77" s="93"/>
    </row>
    <row r="78" spans="1:41" ht="28">
      <c r="A78" s="83" t="s">
        <v>2833</v>
      </c>
      <c r="B78" s="83"/>
      <c r="D78" s="93"/>
    </row>
    <row r="79" spans="1:41">
      <c r="A79" t="s">
        <v>2879</v>
      </c>
      <c r="B79" s="83"/>
      <c r="D79" s="93"/>
    </row>
    <row r="80" spans="1:41">
      <c r="A80" s="46" t="s">
        <v>2834</v>
      </c>
      <c r="B80" s="83"/>
      <c r="D80" s="93"/>
    </row>
    <row r="81" spans="1:41">
      <c r="A81" s="46" t="s">
        <v>2828</v>
      </c>
      <c r="B81" s="83"/>
      <c r="D81" s="93"/>
    </row>
    <row r="82" spans="1:41">
      <c r="A82" s="127" t="s">
        <v>2906</v>
      </c>
      <c r="B82" s="127"/>
      <c r="C82" s="127"/>
      <c r="D82" s="133"/>
      <c r="E82" s="132" t="s">
        <v>2836</v>
      </c>
      <c r="F82" s="132"/>
      <c r="G82" s="127"/>
      <c r="H82" s="132"/>
      <c r="I82" s="134"/>
      <c r="J82" s="127"/>
      <c r="K82" s="127"/>
      <c r="L82" s="127"/>
      <c r="M82" s="127"/>
      <c r="N82" s="131"/>
      <c r="O82" s="132"/>
      <c r="P82" s="132"/>
      <c r="Q82" s="136"/>
      <c r="R82" s="127"/>
      <c r="S82" s="135"/>
      <c r="T82" s="127"/>
      <c r="U82" s="127"/>
      <c r="V82" s="127"/>
      <c r="W82" s="127"/>
      <c r="X82" s="127"/>
      <c r="Y82" s="127"/>
      <c r="Z82" s="127"/>
      <c r="AA82" s="127"/>
      <c r="AB82" s="127"/>
      <c r="AC82" s="127"/>
      <c r="AD82" s="127"/>
      <c r="AE82" s="127"/>
      <c r="AF82" s="127"/>
      <c r="AG82" s="127"/>
      <c r="AH82" s="127"/>
      <c r="AI82" s="127"/>
      <c r="AJ82" s="127"/>
      <c r="AK82" s="127"/>
      <c r="AL82" s="127"/>
      <c r="AM82" s="127"/>
      <c r="AN82" s="127"/>
      <c r="AO82" s="127"/>
    </row>
    <row r="83" spans="1:41" ht="15">
      <c r="A83" s="15" t="s">
        <v>2818</v>
      </c>
      <c r="B83" s="83"/>
      <c r="D83" s="93"/>
      <c r="E83" s="112" t="s">
        <v>2314</v>
      </c>
      <c r="F83" s="112"/>
      <c r="G83" t="s">
        <v>2307</v>
      </c>
      <c r="H83" t="s">
        <v>2818</v>
      </c>
      <c r="I83" t="s">
        <v>2829</v>
      </c>
      <c r="J83" s="83" t="s">
        <v>2822</v>
      </c>
      <c r="K83" t="s">
        <v>2830</v>
      </c>
      <c r="L83" t="s">
        <v>2831</v>
      </c>
      <c r="M83" s="149" t="s">
        <v>2832</v>
      </c>
      <c r="N83" s="149"/>
      <c r="O83" s="94" t="s">
        <v>2833</v>
      </c>
      <c r="P83" s="94"/>
      <c r="Q83" s="94" t="s">
        <v>2879</v>
      </c>
      <c r="R83" s="94" t="s">
        <v>2827</v>
      </c>
      <c r="S83" t="s">
        <v>2828</v>
      </c>
      <c r="V83" s="94"/>
      <c r="W83" s="94"/>
      <c r="X83" s="94"/>
      <c r="Y83" s="94"/>
    </row>
    <row r="84" spans="1:41">
      <c r="A84" s="15" t="s">
        <v>2829</v>
      </c>
      <c r="B84" s="83"/>
      <c r="D84" s="93"/>
      <c r="E84">
        <v>17392631</v>
      </c>
      <c r="F84">
        <v>17403471</v>
      </c>
      <c r="G84">
        <v>3308</v>
      </c>
      <c r="H84" s="119"/>
      <c r="I84" s="86"/>
      <c r="J84" s="120"/>
      <c r="K84" s="120"/>
      <c r="M84" s="113"/>
      <c r="R84" s="83"/>
    </row>
    <row r="85" spans="1:41">
      <c r="A85" s="83" t="s">
        <v>2822</v>
      </c>
      <c r="B85" s="83"/>
      <c r="D85" s="93"/>
      <c r="E85">
        <v>45671555</v>
      </c>
      <c r="F85">
        <v>45757548</v>
      </c>
      <c r="G85">
        <v>56680</v>
      </c>
      <c r="H85" s="119"/>
      <c r="I85" s="86"/>
      <c r="J85" s="120"/>
      <c r="K85" s="120"/>
      <c r="M85" s="113"/>
      <c r="R85" s="83"/>
    </row>
    <row r="86" spans="1:41">
      <c r="A86" s="15" t="s">
        <v>2830</v>
      </c>
      <c r="B86" s="83"/>
      <c r="D86" s="93"/>
      <c r="E86">
        <v>73110077</v>
      </c>
      <c r="F86">
        <v>73119689</v>
      </c>
      <c r="G86">
        <v>1455</v>
      </c>
      <c r="H86" s="119"/>
      <c r="I86" s="86"/>
      <c r="J86" s="120"/>
      <c r="K86" s="120"/>
      <c r="M86" s="113"/>
      <c r="R86" s="83"/>
    </row>
    <row r="87" spans="1:41">
      <c r="A87" s="15" t="s">
        <v>2831</v>
      </c>
      <c r="B87" s="83"/>
      <c r="D87" s="93"/>
      <c r="E87">
        <v>122924715</v>
      </c>
      <c r="F87">
        <v>122934526</v>
      </c>
      <c r="G87">
        <v>4070</v>
      </c>
      <c r="H87" s="119"/>
      <c r="I87" s="86"/>
      <c r="J87" s="120"/>
      <c r="K87" s="120"/>
      <c r="M87" s="113"/>
      <c r="R87" s="83"/>
    </row>
    <row r="88" spans="1:41" ht="28">
      <c r="A88" s="83" t="s">
        <v>2832</v>
      </c>
      <c r="B88" s="83"/>
      <c r="D88" s="93"/>
    </row>
    <row r="89" spans="1:41" ht="28">
      <c r="A89" s="83" t="s">
        <v>2833</v>
      </c>
      <c r="B89" s="83"/>
      <c r="D89" s="93"/>
    </row>
    <row r="90" spans="1:41">
      <c r="A90" t="s">
        <v>2879</v>
      </c>
      <c r="B90" s="83"/>
      <c r="D90" s="93"/>
    </row>
    <row r="91" spans="1:41">
      <c r="A91" s="46" t="s">
        <v>2834</v>
      </c>
      <c r="B91" s="83"/>
      <c r="D91" s="93"/>
    </row>
    <row r="92" spans="1:41">
      <c r="A92" s="46" t="s">
        <v>2828</v>
      </c>
      <c r="B92" s="83"/>
      <c r="D92" s="93"/>
    </row>
    <row r="93" spans="1:41">
      <c r="A93" s="127" t="s">
        <v>2907</v>
      </c>
      <c r="B93" s="127"/>
      <c r="C93" s="127"/>
      <c r="D93" s="133"/>
      <c r="E93" s="132" t="s">
        <v>2836</v>
      </c>
      <c r="F93" s="132"/>
      <c r="G93" s="127"/>
      <c r="H93" s="132"/>
      <c r="I93" s="134"/>
      <c r="J93" s="127"/>
      <c r="K93" s="127"/>
      <c r="L93" s="127"/>
      <c r="M93" s="127"/>
      <c r="N93" s="131"/>
      <c r="O93" s="132"/>
      <c r="P93" s="132"/>
      <c r="Q93" s="136"/>
      <c r="R93" s="127"/>
      <c r="S93" s="135"/>
      <c r="T93" s="127"/>
      <c r="U93" s="127"/>
      <c r="V93" s="127"/>
      <c r="W93" s="127"/>
      <c r="X93" s="127"/>
      <c r="Y93" s="127"/>
      <c r="Z93" s="127"/>
      <c r="AA93" s="127"/>
      <c r="AB93" s="127"/>
      <c r="AC93" s="127"/>
      <c r="AD93" s="127"/>
      <c r="AE93" s="127"/>
      <c r="AF93" s="127"/>
      <c r="AG93" s="127"/>
      <c r="AH93" s="127"/>
      <c r="AI93" s="127"/>
      <c r="AJ93" s="127"/>
      <c r="AK93" s="127"/>
      <c r="AL93" s="127"/>
      <c r="AM93" s="127"/>
      <c r="AN93" s="127"/>
      <c r="AO93" s="127"/>
    </row>
    <row r="94" spans="1:41" ht="15">
      <c r="A94" s="15" t="s">
        <v>2818</v>
      </c>
      <c r="B94" s="83"/>
      <c r="D94" s="93"/>
      <c r="E94" s="112" t="s">
        <v>2314</v>
      </c>
      <c r="F94" s="112"/>
      <c r="G94" t="s">
        <v>2307</v>
      </c>
      <c r="H94" t="s">
        <v>2818</v>
      </c>
      <c r="I94" t="s">
        <v>2829</v>
      </c>
      <c r="J94" s="83" t="s">
        <v>2822</v>
      </c>
      <c r="K94" t="s">
        <v>2830</v>
      </c>
      <c r="L94" t="s">
        <v>2831</v>
      </c>
      <c r="M94" s="149" t="s">
        <v>2832</v>
      </c>
      <c r="N94" s="149"/>
      <c r="O94" s="94" t="s">
        <v>2833</v>
      </c>
      <c r="P94" s="94"/>
      <c r="Q94" s="94" t="s">
        <v>2879</v>
      </c>
      <c r="R94" s="94" t="s">
        <v>2827</v>
      </c>
      <c r="S94" t="s">
        <v>2828</v>
      </c>
      <c r="V94" s="94"/>
      <c r="W94" s="94"/>
      <c r="X94" s="94"/>
      <c r="Y94" s="94"/>
    </row>
    <row r="95" spans="1:41">
      <c r="A95" s="15" t="s">
        <v>2829</v>
      </c>
      <c r="B95" s="83"/>
      <c r="D95" s="93"/>
      <c r="E95">
        <v>17392631</v>
      </c>
      <c r="F95">
        <v>17403471</v>
      </c>
      <c r="G95">
        <v>3308</v>
      </c>
      <c r="H95" s="119"/>
      <c r="I95" s="86"/>
      <c r="J95" s="120"/>
      <c r="K95" s="120"/>
      <c r="R95" s="83"/>
    </row>
    <row r="96" spans="1:41">
      <c r="A96" s="83" t="s">
        <v>2822</v>
      </c>
      <c r="B96" s="83"/>
      <c r="D96" s="93"/>
      <c r="E96">
        <v>45671555</v>
      </c>
      <c r="F96">
        <v>45757548</v>
      </c>
      <c r="G96">
        <v>56680</v>
      </c>
      <c r="H96" s="119"/>
      <c r="I96" s="86"/>
      <c r="J96" s="120"/>
      <c r="K96" s="120"/>
      <c r="R96" s="83"/>
    </row>
    <row r="97" spans="1:41">
      <c r="A97" s="15" t="s">
        <v>2830</v>
      </c>
      <c r="B97" s="83"/>
      <c r="D97" s="93"/>
      <c r="E97">
        <v>73110077</v>
      </c>
      <c r="F97">
        <v>73119689</v>
      </c>
      <c r="G97">
        <v>1455</v>
      </c>
      <c r="H97" s="119"/>
      <c r="I97" s="86"/>
      <c r="J97" s="120"/>
      <c r="K97" s="120"/>
      <c r="R97" s="83"/>
    </row>
    <row r="98" spans="1:41">
      <c r="A98" s="15" t="s">
        <v>2831</v>
      </c>
      <c r="B98" s="83"/>
      <c r="D98" s="93"/>
      <c r="E98">
        <v>122924715</v>
      </c>
      <c r="F98">
        <v>122934526</v>
      </c>
      <c r="G98">
        <v>4070</v>
      </c>
      <c r="H98" s="119"/>
      <c r="I98" s="86"/>
      <c r="J98" s="120"/>
      <c r="K98" s="120"/>
      <c r="R98" s="83"/>
    </row>
    <row r="99" spans="1:41" ht="28">
      <c r="A99" s="83" t="s">
        <v>2832</v>
      </c>
      <c r="B99" s="83"/>
      <c r="D99" s="93"/>
    </row>
    <row r="100" spans="1:41" ht="28">
      <c r="A100" s="83" t="s">
        <v>2833</v>
      </c>
      <c r="B100" s="83"/>
      <c r="D100" s="93"/>
    </row>
    <row r="101" spans="1:41">
      <c r="A101" t="s">
        <v>2879</v>
      </c>
      <c r="B101" s="83"/>
      <c r="D101" s="93"/>
    </row>
    <row r="102" spans="1:41">
      <c r="A102" s="46" t="s">
        <v>2834</v>
      </c>
      <c r="B102" s="83"/>
      <c r="D102" s="93"/>
    </row>
    <row r="103" spans="1:41">
      <c r="A103" s="46" t="s">
        <v>2828</v>
      </c>
      <c r="B103" s="83"/>
      <c r="D103" s="93"/>
    </row>
    <row r="104" spans="1:41" ht="15">
      <c r="A104" s="99" t="s">
        <v>2841</v>
      </c>
      <c r="B104" s="99"/>
      <c r="C104" s="123" t="s">
        <v>2847</v>
      </c>
      <c r="D104" s="81"/>
      <c r="E104" s="81"/>
      <c r="F104" s="81"/>
      <c r="G104" s="100"/>
      <c r="H104" s="101" t="s">
        <v>4</v>
      </c>
      <c r="I104" s="101"/>
      <c r="J104" s="101"/>
      <c r="K104" s="101"/>
      <c r="L104" s="101"/>
      <c r="M104" s="101" t="s">
        <v>9</v>
      </c>
      <c r="N104" s="101"/>
      <c r="O104" s="101"/>
      <c r="P104" s="101"/>
      <c r="Q104" s="101"/>
      <c r="R104" s="101" t="s">
        <v>15</v>
      </c>
      <c r="S104" s="101"/>
      <c r="T104" s="101"/>
      <c r="U104" s="101"/>
      <c r="V104" s="101"/>
      <c r="W104" s="101" t="s">
        <v>12</v>
      </c>
      <c r="X104" s="101"/>
      <c r="Y104" s="101"/>
      <c r="Z104" s="101"/>
      <c r="AA104" s="100"/>
      <c r="AB104" s="101" t="s">
        <v>1010</v>
      </c>
      <c r="AC104" s="123"/>
      <c r="AD104" s="81"/>
      <c r="AE104" s="81"/>
      <c r="AF104" s="81"/>
      <c r="AG104" s="81"/>
      <c r="AH104" s="81"/>
      <c r="AI104" s="81"/>
      <c r="AJ104" s="81"/>
      <c r="AK104" s="81"/>
      <c r="AL104" s="81"/>
      <c r="AM104" s="81"/>
      <c r="AN104" s="81"/>
      <c r="AO104" s="81"/>
    </row>
    <row r="105" spans="1:41">
      <c r="A105" s="102" t="s">
        <v>2314</v>
      </c>
      <c r="B105" s="102"/>
      <c r="C105" s="102" t="s">
        <v>2842</v>
      </c>
      <c r="D105" s="102" t="s">
        <v>2843</v>
      </c>
      <c r="E105" s="102" t="s">
        <v>2910</v>
      </c>
      <c r="F105" s="102"/>
      <c r="G105" s="102" t="s">
        <v>2845</v>
      </c>
      <c r="H105" s="102" t="s">
        <v>2842</v>
      </c>
      <c r="I105" s="102" t="s">
        <v>2843</v>
      </c>
      <c r="J105" s="102" t="s">
        <v>2844</v>
      </c>
      <c r="K105" s="102"/>
      <c r="L105" s="102" t="s">
        <v>2845</v>
      </c>
      <c r="M105" s="102" t="s">
        <v>2842</v>
      </c>
      <c r="N105" s="102" t="s">
        <v>2843</v>
      </c>
      <c r="O105" s="102" t="s">
        <v>2844</v>
      </c>
      <c r="P105" s="102"/>
      <c r="Q105" s="102" t="s">
        <v>2845</v>
      </c>
      <c r="R105" s="102" t="s">
        <v>2842</v>
      </c>
      <c r="S105" s="102" t="s">
        <v>2843</v>
      </c>
      <c r="T105" s="102" t="s">
        <v>2844</v>
      </c>
      <c r="U105" s="102"/>
      <c r="V105" s="102" t="s">
        <v>2845</v>
      </c>
      <c r="W105" s="102" t="s">
        <v>2842</v>
      </c>
      <c r="X105" s="102" t="s">
        <v>2843</v>
      </c>
      <c r="Y105" s="102" t="s">
        <v>2309</v>
      </c>
      <c r="Z105" s="102"/>
      <c r="AA105" s="102" t="s">
        <v>2845</v>
      </c>
      <c r="AB105" s="102" t="s">
        <v>2842</v>
      </c>
      <c r="AC105" s="102" t="s">
        <v>2843</v>
      </c>
      <c r="AD105" s="102" t="s">
        <v>2309</v>
      </c>
      <c r="AE105" s="102"/>
      <c r="AF105" s="102" t="s">
        <v>2845</v>
      </c>
      <c r="AG105" s="102"/>
      <c r="AH105" s="102"/>
      <c r="AI105" s="102"/>
      <c r="AJ105" s="102"/>
      <c r="AK105" s="102"/>
      <c r="AL105" s="102"/>
      <c r="AM105" s="102"/>
      <c r="AN105" s="102"/>
      <c r="AO105" s="102"/>
    </row>
    <row r="106" spans="1:41">
      <c r="A106">
        <v>17392631</v>
      </c>
      <c r="B106">
        <v>17403471</v>
      </c>
      <c r="C106">
        <v>3308</v>
      </c>
      <c r="G106" s="83"/>
      <c r="L106" s="83"/>
      <c r="Q106" s="83"/>
      <c r="V106" s="83"/>
      <c r="AA106" s="83"/>
      <c r="AF106" s="83"/>
    </row>
    <row r="107" spans="1:41">
      <c r="A107">
        <v>45671555</v>
      </c>
      <c r="B107">
        <v>45757548</v>
      </c>
      <c r="C107">
        <v>56680</v>
      </c>
      <c r="G107" s="83"/>
      <c r="L107" s="83"/>
      <c r="V107" s="83"/>
      <c r="AA107" s="83"/>
      <c r="AF107" s="83"/>
    </row>
    <row r="108" spans="1:41">
      <c r="A108">
        <v>73110077</v>
      </c>
      <c r="B108">
        <v>73119689</v>
      </c>
      <c r="C108">
        <v>1455</v>
      </c>
      <c r="G108" s="83"/>
      <c r="L108" s="83"/>
      <c r="Q108" s="83"/>
      <c r="V108" s="83"/>
      <c r="AF108" s="83"/>
    </row>
    <row r="109" spans="1:41">
      <c r="A109">
        <v>122924715</v>
      </c>
      <c r="B109">
        <v>122934526</v>
      </c>
      <c r="C109">
        <v>4070</v>
      </c>
      <c r="G109" s="83"/>
      <c r="L109" s="83"/>
      <c r="Q109" s="83"/>
      <c r="V109" s="83"/>
      <c r="AA109" s="83"/>
      <c r="AF109" s="83"/>
    </row>
    <row r="110" spans="1:41">
      <c r="A110" t="s">
        <v>2847</v>
      </c>
      <c r="C110" s="83"/>
      <c r="F110" s="83"/>
      <c r="I110" s="83"/>
      <c r="J110" s="83"/>
      <c r="K110" s="83"/>
      <c r="L110" s="83"/>
      <c r="M110" s="83"/>
      <c r="N110" s="83"/>
      <c r="P110" s="114"/>
      <c r="Q110" s="83"/>
      <c r="R110" s="83"/>
      <c r="S110" s="83"/>
      <c r="U110" s="83"/>
      <c r="V110" s="83"/>
      <c r="W110" s="83"/>
      <c r="X110" s="83"/>
      <c r="Z110" s="83"/>
      <c r="AA110" s="83"/>
      <c r="AB110" s="83"/>
      <c r="AC110" s="83"/>
      <c r="AE110" s="83"/>
    </row>
    <row r="111" spans="1:41">
      <c r="A111" s="81" t="s">
        <v>2767</v>
      </c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</row>
    <row r="112" spans="1:41">
      <c r="A112" s="102" t="s">
        <v>2847</v>
      </c>
      <c r="B112" s="102" t="s">
        <v>2768</v>
      </c>
      <c r="C112" s="102" t="s">
        <v>2769</v>
      </c>
      <c r="D112" s="103" t="s">
        <v>2770</v>
      </c>
      <c r="E112" s="102" t="s">
        <v>2771</v>
      </c>
      <c r="F112" s="102" t="s">
        <v>2772</v>
      </c>
      <c r="G112" s="104" t="s">
        <v>2773</v>
      </c>
      <c r="H112" s="102" t="s">
        <v>2774</v>
      </c>
      <c r="I112" s="102" t="s">
        <v>2775</v>
      </c>
      <c r="J112" s="102" t="s">
        <v>2776</v>
      </c>
      <c r="K112" s="102" t="s">
        <v>2777</v>
      </c>
      <c r="L112" s="54" t="s">
        <v>2848</v>
      </c>
      <c r="M112" s="54" t="s">
        <v>2849</v>
      </c>
      <c r="N112" s="54" t="s">
        <v>2850</v>
      </c>
      <c r="O112" s="54" t="s">
        <v>2851</v>
      </c>
      <c r="P112" s="54" t="s">
        <v>2852</v>
      </c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  <c r="AA112" s="102"/>
      <c r="AB112" s="102"/>
      <c r="AC112" s="102"/>
      <c r="AD112" s="102"/>
      <c r="AE112" s="102"/>
      <c r="AF112" s="102"/>
      <c r="AG112" s="102"/>
      <c r="AH112" s="102"/>
      <c r="AI112" s="102"/>
      <c r="AJ112" s="102"/>
      <c r="AK112" s="102"/>
      <c r="AL112" s="102"/>
      <c r="AM112" s="102"/>
      <c r="AN112" s="102"/>
    </row>
    <row r="113" spans="1:40">
      <c r="B113" s="83"/>
      <c r="F113" s="83"/>
      <c r="G113" s="83"/>
      <c r="H113" s="83"/>
      <c r="I113" s="83"/>
      <c r="J113" s="83"/>
      <c r="L113" s="83"/>
      <c r="M113" s="83"/>
      <c r="N113" s="83"/>
      <c r="O113" s="83"/>
      <c r="P113" s="83"/>
    </row>
    <row r="114" spans="1:40">
      <c r="A114" s="104" t="s">
        <v>2314</v>
      </c>
      <c r="B114" s="102" t="s">
        <v>2768</v>
      </c>
      <c r="C114" s="102" t="s">
        <v>2769</v>
      </c>
      <c r="D114" s="103" t="s">
        <v>2770</v>
      </c>
      <c r="E114" s="102" t="s">
        <v>2771</v>
      </c>
      <c r="F114" s="102" t="s">
        <v>2772</v>
      </c>
      <c r="G114" s="104" t="s">
        <v>2773</v>
      </c>
      <c r="H114" s="102" t="s">
        <v>2774</v>
      </c>
      <c r="I114" s="102" t="s">
        <v>2775</v>
      </c>
      <c r="J114" s="102" t="s">
        <v>2776</v>
      </c>
      <c r="K114" s="102" t="s">
        <v>2777</v>
      </c>
      <c r="L114" s="54" t="s">
        <v>2848</v>
      </c>
      <c r="M114" s="54" t="s">
        <v>2849</v>
      </c>
      <c r="N114" s="54" t="s">
        <v>2850</v>
      </c>
      <c r="O114" s="54" t="s">
        <v>2851</v>
      </c>
      <c r="P114" s="54" t="s">
        <v>2852</v>
      </c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  <c r="AA114" s="102"/>
      <c r="AB114" s="102"/>
      <c r="AC114" s="102"/>
      <c r="AD114" s="102"/>
      <c r="AE114" s="102"/>
      <c r="AF114" s="102"/>
      <c r="AG114" s="102"/>
      <c r="AH114" s="102"/>
      <c r="AI114" s="102"/>
      <c r="AJ114" s="102"/>
      <c r="AK114" s="102"/>
      <c r="AL114" s="102"/>
      <c r="AM114" s="102"/>
      <c r="AN114" s="102"/>
    </row>
    <row r="115" spans="1:40">
      <c r="A115" t="s">
        <v>2853</v>
      </c>
      <c r="L115" s="83"/>
      <c r="M115" s="83"/>
      <c r="N115" s="83"/>
      <c r="O115" s="83"/>
      <c r="P115" s="83"/>
    </row>
    <row r="116" spans="1:40">
      <c r="A116" t="s">
        <v>2897</v>
      </c>
      <c r="L116" s="83"/>
      <c r="M116" s="83"/>
      <c r="N116" s="83"/>
      <c r="O116" s="83"/>
      <c r="P116" s="83"/>
    </row>
    <row r="117" spans="1:40">
      <c r="A117" t="s">
        <v>2898</v>
      </c>
      <c r="K117" s="112"/>
      <c r="L117" s="83"/>
      <c r="M117" s="83"/>
      <c r="N117" s="83"/>
      <c r="O117" s="83"/>
      <c r="P117" s="83"/>
    </row>
    <row r="118" spans="1:40">
      <c r="A118" t="s">
        <v>2899</v>
      </c>
      <c r="L118" s="83"/>
      <c r="M118" s="83"/>
      <c r="N118" s="83"/>
      <c r="O118" s="83"/>
      <c r="P118" s="83"/>
    </row>
    <row r="119" spans="1:40">
      <c r="A119" s="105" t="s">
        <v>2863</v>
      </c>
      <c r="B119" s="73"/>
      <c r="C119" s="73"/>
      <c r="D119" s="106"/>
      <c r="E119" s="74"/>
      <c r="F119" s="73"/>
      <c r="G119" s="74"/>
      <c r="H119" s="73"/>
      <c r="I119" s="74"/>
      <c r="J119" s="73"/>
      <c r="K119" s="73"/>
      <c r="L119" s="73"/>
      <c r="M119" s="73"/>
      <c r="N119" s="74"/>
      <c r="O119" s="74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73"/>
    </row>
    <row r="120" spans="1:40">
      <c r="A120" s="107" t="s">
        <v>2795</v>
      </c>
      <c r="B120" s="107"/>
      <c r="C120" s="81" t="s">
        <v>2864</v>
      </c>
      <c r="D120" s="81" t="s">
        <v>2865</v>
      </c>
      <c r="E120" s="107" t="s">
        <v>2866</v>
      </c>
      <c r="F120" s="108" t="s">
        <v>2867</v>
      </c>
      <c r="G120" s="100"/>
      <c r="H120" s="107"/>
      <c r="I120" s="108"/>
      <c r="J120" s="107"/>
      <c r="K120" s="107"/>
      <c r="L120" s="107"/>
      <c r="M120" s="107"/>
      <c r="N120" s="108"/>
      <c r="O120" s="108"/>
      <c r="P120" s="107"/>
      <c r="Q120" s="107"/>
      <c r="R120" s="107"/>
      <c r="S120" s="107"/>
      <c r="T120" s="107"/>
      <c r="U120" s="107"/>
      <c r="V120" s="107"/>
      <c r="W120" s="107"/>
      <c r="X120" s="107"/>
      <c r="Y120" s="107"/>
      <c r="Z120" s="107"/>
      <c r="AA120" s="107"/>
      <c r="AB120" s="107"/>
      <c r="AC120" s="107"/>
      <c r="AD120" s="107"/>
      <c r="AE120" s="107"/>
      <c r="AF120" s="107"/>
      <c r="AG120" s="107"/>
      <c r="AH120" s="107"/>
      <c r="AI120" s="107"/>
      <c r="AJ120" s="107"/>
      <c r="AK120" s="107"/>
      <c r="AL120" s="107"/>
      <c r="AM120" s="107"/>
      <c r="AN120" s="107"/>
    </row>
    <row r="121" spans="1:40">
      <c r="A121" s="82" t="s">
        <v>2307</v>
      </c>
      <c r="B121" s="83">
        <f>SUM('chr11'!C121:F121)</f>
        <v>71887</v>
      </c>
      <c r="C121">
        <v>2328</v>
      </c>
      <c r="D121">
        <v>65397</v>
      </c>
      <c r="E121">
        <v>1557</v>
      </c>
      <c r="F121">
        <v>2605</v>
      </c>
      <c r="H121" s="83"/>
      <c r="I121" s="85"/>
      <c r="N121" s="85"/>
      <c r="O121" s="85"/>
    </row>
    <row r="122" spans="1:40">
      <c r="A122" s="82" t="s">
        <v>2806</v>
      </c>
      <c r="B122" s="83"/>
      <c r="D122" s="83"/>
      <c r="E122" s="83"/>
      <c r="F122" s="83"/>
      <c r="H122" s="83"/>
      <c r="I122" s="85"/>
      <c r="N122" s="85"/>
      <c r="O122" s="85"/>
    </row>
    <row r="123" spans="1:40">
      <c r="A123" s="82" t="s">
        <v>2807</v>
      </c>
      <c r="B123" s="83"/>
      <c r="C123" s="83"/>
      <c r="D123" s="83"/>
      <c r="E123" s="83"/>
      <c r="H123" s="83"/>
      <c r="I123" s="85"/>
      <c r="N123" s="85"/>
      <c r="O123" s="85"/>
    </row>
    <row r="124" spans="1:40">
      <c r="A124" s="82" t="s">
        <v>2808</v>
      </c>
      <c r="B124" s="83"/>
      <c r="C124" s="83"/>
      <c r="D124" s="83"/>
      <c r="F124" s="83"/>
      <c r="H124" s="83"/>
      <c r="I124" s="85"/>
      <c r="N124" s="85"/>
      <c r="O124" s="85"/>
    </row>
    <row r="125" spans="1:40">
      <c r="A125" s="15" t="s">
        <v>2809</v>
      </c>
      <c r="B125" s="83"/>
      <c r="C125" s="83"/>
      <c r="D125" s="83"/>
      <c r="E125" s="83"/>
      <c r="F125" s="83"/>
      <c r="H125" s="83"/>
      <c r="I125" s="85"/>
      <c r="J125" s="151"/>
      <c r="K125" s="151"/>
      <c r="L125" s="151"/>
      <c r="M125" s="151"/>
      <c r="N125" s="85"/>
      <c r="O125" s="85"/>
      <c r="P125" s="151"/>
      <c r="Q125" s="151"/>
      <c r="R125" s="151"/>
      <c r="S125" s="151"/>
      <c r="T125" s="151"/>
      <c r="U125" s="151"/>
      <c r="V125" s="151"/>
      <c r="W125" s="151"/>
      <c r="X125" s="151"/>
      <c r="Y125" s="151"/>
      <c r="Z125" s="151"/>
      <c r="AA125" s="151"/>
      <c r="AB125" s="151"/>
      <c r="AC125" s="151"/>
      <c r="AD125" s="151"/>
      <c r="AE125" s="151"/>
      <c r="AF125" s="151"/>
      <c r="AG125" s="151"/>
      <c r="AH125" s="151"/>
      <c r="AI125" s="151"/>
      <c r="AJ125" s="151"/>
      <c r="AK125" s="151"/>
      <c r="AL125" s="151"/>
      <c r="AM125" s="151"/>
      <c r="AN125" s="151"/>
    </row>
    <row r="126" spans="1:40">
      <c r="A126" s="15" t="s">
        <v>2810</v>
      </c>
      <c r="B126" s="83"/>
      <c r="C126" s="83"/>
      <c r="D126" s="83"/>
      <c r="E126" s="83"/>
      <c r="F126" s="83"/>
      <c r="H126" s="83"/>
      <c r="I126" s="85"/>
      <c r="N126" s="85"/>
      <c r="O126" s="85"/>
    </row>
    <row r="127" spans="1:40">
      <c r="A127" s="137" t="s">
        <v>2811</v>
      </c>
      <c r="B127" s="137"/>
      <c r="C127" s="127" t="s">
        <v>2864</v>
      </c>
      <c r="D127" s="127" t="s">
        <v>2865</v>
      </c>
      <c r="E127" s="137" t="s">
        <v>2866</v>
      </c>
      <c r="F127" s="138" t="s">
        <v>2867</v>
      </c>
      <c r="G127" s="148"/>
      <c r="H127" s="137"/>
      <c r="I127" s="138"/>
      <c r="J127" s="137"/>
      <c r="K127" s="137"/>
      <c r="L127" s="137"/>
      <c r="M127" s="137"/>
      <c r="N127" s="138"/>
      <c r="O127" s="138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  <c r="AA127" s="137"/>
      <c r="AB127" s="137"/>
      <c r="AC127" s="137"/>
      <c r="AD127" s="137"/>
      <c r="AE127" s="137"/>
      <c r="AF127" s="137"/>
      <c r="AG127" s="137"/>
      <c r="AH127" s="137"/>
      <c r="AI127" s="137"/>
      <c r="AJ127" s="137"/>
      <c r="AK127" s="137"/>
      <c r="AL127" s="137"/>
      <c r="AM127" s="137"/>
      <c r="AN127" s="137"/>
    </row>
    <row r="128" spans="1:40">
      <c r="A128" s="82" t="s">
        <v>2806</v>
      </c>
      <c r="B128" s="83"/>
      <c r="C128" s="83"/>
      <c r="D128" s="83"/>
      <c r="E128" s="83"/>
      <c r="F128" s="83"/>
      <c r="H128" s="83"/>
      <c r="I128" s="85"/>
      <c r="N128" s="85"/>
      <c r="O128" s="85"/>
    </row>
    <row r="129" spans="1:40">
      <c r="A129" s="82" t="s">
        <v>2807</v>
      </c>
      <c r="B129" s="83"/>
      <c r="D129" s="83"/>
      <c r="E129" s="83"/>
      <c r="H129" s="83"/>
      <c r="I129" s="85"/>
      <c r="N129" s="85"/>
      <c r="O129" s="85"/>
    </row>
    <row r="130" spans="1:40">
      <c r="A130" s="82" t="s">
        <v>2808</v>
      </c>
      <c r="B130" s="83"/>
      <c r="C130" s="83"/>
      <c r="D130" s="83"/>
      <c r="E130" s="83"/>
      <c r="F130" s="83"/>
      <c r="H130" s="83"/>
      <c r="I130" s="85"/>
      <c r="N130" s="85"/>
      <c r="O130" s="85"/>
    </row>
    <row r="131" spans="1:40">
      <c r="A131" s="15" t="s">
        <v>2809</v>
      </c>
      <c r="B131" s="83"/>
      <c r="C131" s="83"/>
      <c r="D131" s="83"/>
      <c r="E131" s="83"/>
      <c r="F131" s="83"/>
      <c r="H131" s="83"/>
      <c r="I131" s="85"/>
      <c r="J131" s="151"/>
      <c r="K131" s="151"/>
      <c r="L131" s="151"/>
      <c r="M131" s="151"/>
      <c r="N131" s="85"/>
      <c r="O131" s="85"/>
      <c r="P131" s="151"/>
      <c r="Q131" s="151"/>
      <c r="R131" s="151"/>
      <c r="S131" s="151"/>
      <c r="T131" s="151"/>
      <c r="U131" s="151"/>
      <c r="V131" s="151"/>
      <c r="W131" s="151"/>
      <c r="X131" s="151"/>
      <c r="Y131" s="151"/>
      <c r="Z131" s="151"/>
      <c r="AA131" s="151"/>
      <c r="AB131" s="151"/>
      <c r="AC131" s="151"/>
      <c r="AD131" s="151"/>
      <c r="AE131" s="151"/>
      <c r="AF131" s="151"/>
      <c r="AG131" s="151"/>
      <c r="AH131" s="151"/>
      <c r="AI131" s="151"/>
      <c r="AJ131" s="151"/>
      <c r="AK131" s="151"/>
      <c r="AL131" s="151"/>
      <c r="AM131" s="151"/>
      <c r="AN131" s="151"/>
    </row>
    <row r="132" spans="1:40">
      <c r="A132" s="15" t="s">
        <v>2810</v>
      </c>
      <c r="B132" s="83"/>
      <c r="C132" s="83"/>
      <c r="D132" s="83"/>
      <c r="E132" s="83"/>
      <c r="F132" s="83"/>
      <c r="H132" s="83"/>
      <c r="I132" s="85"/>
      <c r="J132" s="151"/>
      <c r="K132" s="151"/>
      <c r="L132" s="151"/>
      <c r="M132" s="151"/>
      <c r="N132" s="85"/>
      <c r="O132" s="85"/>
      <c r="P132" s="151"/>
      <c r="Q132" s="151"/>
      <c r="R132" s="151"/>
      <c r="S132" s="151"/>
      <c r="T132" s="151"/>
      <c r="U132" s="151"/>
      <c r="V132" s="151"/>
      <c r="W132" s="151"/>
      <c r="X132" s="151"/>
      <c r="Y132" s="151"/>
      <c r="Z132" s="151"/>
      <c r="AA132" s="151"/>
      <c r="AB132" s="151"/>
      <c r="AC132" s="151"/>
      <c r="AD132" s="151"/>
      <c r="AE132" s="151"/>
      <c r="AF132" s="151"/>
      <c r="AG132" s="151"/>
      <c r="AH132" s="151"/>
      <c r="AI132" s="151"/>
      <c r="AJ132" s="151"/>
      <c r="AK132" s="151"/>
      <c r="AL132" s="151"/>
      <c r="AM132" s="151"/>
      <c r="AN132" s="151"/>
    </row>
    <row r="133" spans="1:40">
      <c r="A133" s="137" t="s">
        <v>2812</v>
      </c>
      <c r="B133" s="137"/>
      <c r="C133" s="127" t="s">
        <v>2864</v>
      </c>
      <c r="D133" s="127" t="s">
        <v>2865</v>
      </c>
      <c r="E133" s="137" t="s">
        <v>2866</v>
      </c>
      <c r="F133" s="138" t="s">
        <v>2867</v>
      </c>
      <c r="G133" s="148"/>
      <c r="H133" s="137"/>
      <c r="I133" s="138"/>
      <c r="J133" s="137"/>
      <c r="K133" s="137"/>
      <c r="L133" s="137"/>
      <c r="M133" s="137"/>
      <c r="N133" s="138"/>
      <c r="O133" s="138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  <c r="AA133" s="137"/>
      <c r="AB133" s="137"/>
      <c r="AC133" s="137"/>
      <c r="AD133" s="137"/>
      <c r="AE133" s="137"/>
      <c r="AF133" s="137"/>
      <c r="AG133" s="137"/>
      <c r="AH133" s="137"/>
      <c r="AI133" s="137"/>
      <c r="AJ133" s="137"/>
      <c r="AK133" s="137"/>
      <c r="AL133" s="137"/>
      <c r="AM133" s="137"/>
      <c r="AN133" s="137"/>
    </row>
    <row r="134" spans="1:40">
      <c r="A134" s="82" t="s">
        <v>2806</v>
      </c>
      <c r="B134" s="83"/>
      <c r="C134" s="83"/>
      <c r="D134" s="83"/>
      <c r="E134" s="83"/>
      <c r="F134" s="83"/>
      <c r="H134" s="83"/>
      <c r="I134" s="85"/>
      <c r="N134" s="85"/>
      <c r="O134" s="85"/>
    </row>
    <row r="135" spans="1:40">
      <c r="A135" s="82" t="s">
        <v>2807</v>
      </c>
      <c r="B135" s="83"/>
      <c r="D135" s="83"/>
      <c r="E135" s="83"/>
      <c r="H135" s="83"/>
      <c r="I135" s="85"/>
      <c r="N135" s="85"/>
      <c r="O135" s="85"/>
    </row>
    <row r="136" spans="1:40">
      <c r="A136" s="82" t="s">
        <v>2808</v>
      </c>
      <c r="B136" s="83"/>
      <c r="C136" s="83"/>
      <c r="D136" s="83"/>
      <c r="E136" s="83"/>
      <c r="F136" s="83"/>
      <c r="H136" s="83"/>
      <c r="I136" s="85"/>
      <c r="N136" s="85"/>
      <c r="O136" s="85"/>
    </row>
    <row r="137" spans="1:40">
      <c r="A137" s="15" t="s">
        <v>2809</v>
      </c>
      <c r="B137" s="83"/>
      <c r="C137" s="83"/>
      <c r="D137" s="83"/>
      <c r="E137" s="83"/>
      <c r="F137" s="83"/>
      <c r="H137" s="83"/>
      <c r="I137" s="85"/>
      <c r="J137" s="151"/>
      <c r="K137" s="151"/>
      <c r="L137" s="151"/>
      <c r="M137" s="151"/>
      <c r="N137" s="85"/>
      <c r="O137" s="85"/>
      <c r="P137" s="151"/>
      <c r="Q137" s="151"/>
      <c r="R137" s="151"/>
      <c r="S137" s="151"/>
      <c r="T137" s="151"/>
      <c r="U137" s="151"/>
      <c r="V137" s="151"/>
      <c r="W137" s="151"/>
      <c r="X137" s="151"/>
      <c r="Y137" s="151"/>
      <c r="Z137" s="151"/>
      <c r="AA137" s="151"/>
      <c r="AB137" s="151"/>
      <c r="AC137" s="151"/>
      <c r="AD137" s="151"/>
      <c r="AE137" s="151"/>
      <c r="AF137" s="151"/>
      <c r="AG137" s="151"/>
      <c r="AH137" s="151"/>
      <c r="AI137" s="151"/>
      <c r="AJ137" s="151"/>
      <c r="AK137" s="151"/>
      <c r="AL137" s="151"/>
      <c r="AM137" s="151"/>
      <c r="AN137" s="151"/>
    </row>
    <row r="138" spans="1:40">
      <c r="A138" s="15" t="s">
        <v>2810</v>
      </c>
      <c r="B138" s="83"/>
      <c r="C138" s="83"/>
      <c r="D138" s="151"/>
      <c r="E138" s="83"/>
      <c r="F138" s="83"/>
      <c r="I138" s="85"/>
      <c r="N138" s="85"/>
      <c r="O138" s="85"/>
    </row>
    <row r="139" spans="1:40">
      <c r="A139" s="137" t="s">
        <v>2813</v>
      </c>
      <c r="B139" s="137"/>
      <c r="C139" s="127" t="s">
        <v>2864</v>
      </c>
      <c r="D139" s="127" t="s">
        <v>2865</v>
      </c>
      <c r="E139" s="137" t="s">
        <v>2866</v>
      </c>
      <c r="F139" s="138" t="s">
        <v>2867</v>
      </c>
      <c r="G139" s="148"/>
      <c r="H139" s="137"/>
      <c r="I139" s="138"/>
      <c r="J139" s="137"/>
      <c r="K139" s="137"/>
      <c r="L139" s="137"/>
      <c r="M139" s="137"/>
      <c r="N139" s="138"/>
      <c r="O139" s="138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  <c r="AA139" s="137"/>
      <c r="AB139" s="137"/>
      <c r="AC139" s="137"/>
      <c r="AD139" s="137"/>
      <c r="AE139" s="137"/>
      <c r="AF139" s="137"/>
      <c r="AG139" s="137"/>
      <c r="AH139" s="137"/>
      <c r="AI139" s="137"/>
      <c r="AJ139" s="137"/>
      <c r="AK139" s="137"/>
      <c r="AL139" s="137"/>
      <c r="AM139" s="137"/>
      <c r="AN139" s="137"/>
    </row>
    <row r="140" spans="1:40">
      <c r="A140" s="82" t="s">
        <v>2806</v>
      </c>
      <c r="B140" s="83"/>
      <c r="C140" s="83"/>
      <c r="D140" s="83"/>
      <c r="E140" s="83"/>
      <c r="F140" s="83"/>
      <c r="H140" s="83"/>
      <c r="I140" s="85"/>
      <c r="N140" s="85"/>
      <c r="O140" s="85"/>
    </row>
    <row r="141" spans="1:40">
      <c r="A141" s="82" t="s">
        <v>2807</v>
      </c>
      <c r="B141" s="83"/>
      <c r="D141" s="83"/>
      <c r="E141" s="83"/>
      <c r="H141" s="83"/>
      <c r="I141" s="85"/>
      <c r="N141" s="85"/>
      <c r="O141" s="85"/>
    </row>
    <row r="142" spans="1:40">
      <c r="A142" s="82" t="s">
        <v>2808</v>
      </c>
      <c r="B142" s="83"/>
      <c r="C142" s="83"/>
      <c r="D142" s="83"/>
      <c r="E142" s="83"/>
      <c r="F142" s="83"/>
      <c r="H142" s="83"/>
      <c r="I142" s="85"/>
      <c r="N142" s="85"/>
      <c r="O142" s="85"/>
    </row>
    <row r="143" spans="1:40">
      <c r="A143" s="15" t="s">
        <v>2809</v>
      </c>
      <c r="B143" s="83"/>
      <c r="C143" s="83"/>
      <c r="D143" s="83"/>
      <c r="E143" s="83"/>
      <c r="F143" s="83"/>
      <c r="H143" s="83"/>
      <c r="I143" s="85"/>
      <c r="J143" s="151"/>
      <c r="K143" s="151"/>
      <c r="L143" s="151"/>
      <c r="M143" s="151"/>
      <c r="N143" s="85"/>
      <c r="O143" s="85"/>
      <c r="P143" s="151"/>
      <c r="Q143" s="151"/>
      <c r="R143" s="151"/>
      <c r="S143" s="151"/>
      <c r="T143" s="151"/>
      <c r="U143" s="151"/>
      <c r="V143" s="151"/>
      <c r="W143" s="151"/>
      <c r="X143" s="151"/>
      <c r="Y143" s="151"/>
      <c r="Z143" s="151"/>
      <c r="AA143" s="151"/>
      <c r="AB143" s="151"/>
      <c r="AC143" s="151"/>
      <c r="AD143" s="151"/>
      <c r="AE143" s="151"/>
      <c r="AF143" s="151"/>
      <c r="AG143" s="151"/>
      <c r="AH143" s="151"/>
      <c r="AI143" s="151"/>
      <c r="AJ143" s="151"/>
      <c r="AK143" s="151"/>
      <c r="AL143" s="151"/>
      <c r="AM143" s="151"/>
      <c r="AN143" s="151"/>
    </row>
    <row r="144" spans="1:40">
      <c r="A144" s="15" t="s">
        <v>2810</v>
      </c>
      <c r="B144" s="83"/>
      <c r="C144" s="83"/>
      <c r="D144" s="83"/>
      <c r="E144" s="83"/>
      <c r="F144" s="83"/>
      <c r="I144" s="85"/>
      <c r="N144" s="85"/>
      <c r="O144" s="85"/>
    </row>
    <row r="145" spans="1:40">
      <c r="A145" s="137" t="s">
        <v>2814</v>
      </c>
      <c r="B145" s="137"/>
      <c r="C145" s="127" t="s">
        <v>2864</v>
      </c>
      <c r="D145" s="127" t="s">
        <v>2865</v>
      </c>
      <c r="E145" s="137" t="s">
        <v>2866</v>
      </c>
      <c r="F145" s="138" t="s">
        <v>2867</v>
      </c>
      <c r="G145" s="148"/>
      <c r="H145" s="137"/>
      <c r="I145" s="138"/>
      <c r="J145" s="137"/>
      <c r="K145" s="137"/>
      <c r="L145" s="137"/>
      <c r="M145" s="137"/>
      <c r="N145" s="138"/>
      <c r="O145" s="138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  <c r="AA145" s="137"/>
      <c r="AB145" s="137"/>
      <c r="AC145" s="137"/>
      <c r="AD145" s="137"/>
      <c r="AE145" s="137"/>
      <c r="AF145" s="137"/>
      <c r="AG145" s="137"/>
      <c r="AH145" s="137"/>
      <c r="AI145" s="137"/>
      <c r="AJ145" s="137"/>
      <c r="AK145" s="137"/>
      <c r="AL145" s="137"/>
      <c r="AM145" s="137"/>
      <c r="AN145" s="137"/>
    </row>
    <row r="146" spans="1:40">
      <c r="A146" s="82" t="s">
        <v>2806</v>
      </c>
      <c r="B146" s="83"/>
      <c r="C146" s="83"/>
      <c r="D146" s="83"/>
      <c r="E146" s="83"/>
      <c r="F146" s="83"/>
      <c r="H146" s="83"/>
      <c r="I146" s="85"/>
      <c r="N146" s="85"/>
      <c r="O146" s="85"/>
    </row>
    <row r="147" spans="1:40">
      <c r="A147" s="82" t="s">
        <v>2807</v>
      </c>
      <c r="B147" s="83"/>
      <c r="D147" s="83"/>
      <c r="E147" s="83"/>
      <c r="H147" s="83"/>
      <c r="I147" s="85"/>
      <c r="N147" s="85"/>
      <c r="O147" s="85"/>
    </row>
    <row r="148" spans="1:40">
      <c r="A148" s="82" t="s">
        <v>2808</v>
      </c>
      <c r="B148" s="83"/>
      <c r="C148" s="83"/>
      <c r="D148" s="83"/>
      <c r="E148" s="83"/>
      <c r="F148" s="83"/>
      <c r="H148" s="83"/>
      <c r="I148" s="85"/>
      <c r="N148" s="85"/>
      <c r="O148" s="85"/>
    </row>
    <row r="149" spans="1:40">
      <c r="A149" s="15" t="s">
        <v>2809</v>
      </c>
      <c r="B149" s="83"/>
      <c r="C149" s="83"/>
      <c r="D149" s="83"/>
      <c r="E149" s="83"/>
      <c r="F149" s="83"/>
      <c r="H149" s="83"/>
      <c r="I149" s="85"/>
      <c r="J149" s="151"/>
      <c r="K149" s="151"/>
      <c r="L149" s="151"/>
      <c r="M149" s="151"/>
      <c r="N149" s="85"/>
      <c r="O149" s="85"/>
      <c r="P149" s="151"/>
      <c r="Q149" s="151"/>
      <c r="R149" s="151"/>
      <c r="S149" s="151"/>
      <c r="T149" s="151"/>
      <c r="U149" s="151"/>
      <c r="V149" s="151"/>
      <c r="W149" s="151"/>
      <c r="X149" s="151"/>
      <c r="Y149" s="151"/>
      <c r="Z149" s="151"/>
      <c r="AA149" s="151"/>
      <c r="AB149" s="151"/>
      <c r="AC149" s="151"/>
      <c r="AD149" s="151"/>
      <c r="AE149" s="151"/>
      <c r="AF149" s="151"/>
      <c r="AG149" s="151"/>
      <c r="AH149" s="151"/>
      <c r="AI149" s="151"/>
      <c r="AJ149" s="151"/>
      <c r="AK149" s="151"/>
      <c r="AL149" s="151"/>
      <c r="AM149" s="151"/>
      <c r="AN149" s="151"/>
    </row>
    <row r="150" spans="1:40">
      <c r="A150" s="15" t="s">
        <v>2810</v>
      </c>
      <c r="B150" s="83"/>
      <c r="C150" s="83"/>
      <c r="D150" s="83"/>
      <c r="E150" s="83"/>
      <c r="F150" s="83"/>
      <c r="I150" s="85"/>
      <c r="N150" s="85"/>
      <c r="O150" s="85"/>
    </row>
    <row r="151" spans="1:40">
      <c r="A151" s="137" t="s">
        <v>2815</v>
      </c>
      <c r="B151" s="137"/>
      <c r="C151" s="127" t="s">
        <v>2864</v>
      </c>
      <c r="D151" s="127" t="s">
        <v>2865</v>
      </c>
      <c r="E151" s="137" t="s">
        <v>2866</v>
      </c>
      <c r="F151" s="138" t="s">
        <v>2867</v>
      </c>
      <c r="G151" s="148"/>
      <c r="H151" s="137"/>
      <c r="I151" s="138"/>
      <c r="J151" s="137"/>
      <c r="K151" s="137"/>
      <c r="L151" s="137"/>
      <c r="M151" s="137"/>
      <c r="N151" s="138"/>
      <c r="O151" s="138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  <c r="AA151" s="137"/>
      <c r="AB151" s="137"/>
      <c r="AC151" s="137"/>
      <c r="AD151" s="137"/>
      <c r="AE151" s="137"/>
      <c r="AF151" s="137"/>
      <c r="AG151" s="137"/>
      <c r="AH151" s="137"/>
      <c r="AI151" s="137"/>
      <c r="AJ151" s="137"/>
      <c r="AK151" s="137"/>
      <c r="AL151" s="137"/>
      <c r="AM151" s="137"/>
      <c r="AN151" s="137"/>
    </row>
    <row r="152" spans="1:40">
      <c r="A152" s="82" t="s">
        <v>2806</v>
      </c>
      <c r="B152" s="83"/>
      <c r="C152" s="83"/>
      <c r="D152" s="83"/>
      <c r="E152" s="83"/>
      <c r="H152" s="83"/>
      <c r="I152" s="85"/>
      <c r="N152" s="85"/>
      <c r="O152" s="85"/>
    </row>
    <row r="153" spans="1:40">
      <c r="A153" s="82" t="s">
        <v>2807</v>
      </c>
      <c r="B153" s="83"/>
      <c r="D153" s="83"/>
      <c r="E153" s="83"/>
      <c r="H153" s="83"/>
      <c r="I153" s="85"/>
      <c r="N153" s="85"/>
      <c r="O153" s="85"/>
    </row>
    <row r="154" spans="1:40">
      <c r="A154" s="82" t="s">
        <v>2808</v>
      </c>
      <c r="B154" s="83"/>
      <c r="C154" s="83"/>
      <c r="D154" s="83"/>
      <c r="E154" s="83"/>
      <c r="F154" s="83"/>
      <c r="H154" s="83"/>
      <c r="I154" s="85"/>
      <c r="N154" s="85"/>
      <c r="O154" s="85"/>
    </row>
    <row r="155" spans="1:40">
      <c r="A155" s="15" t="s">
        <v>2809</v>
      </c>
      <c r="B155" s="83"/>
      <c r="C155" s="83"/>
      <c r="D155" s="83"/>
      <c r="E155" s="83"/>
      <c r="F155" s="83"/>
      <c r="H155" s="83"/>
      <c r="I155" s="85"/>
      <c r="J155" s="112"/>
      <c r="K155" s="112"/>
      <c r="L155" s="112"/>
      <c r="M155" s="112"/>
      <c r="N155" s="85"/>
      <c r="O155" s="85"/>
      <c r="P155" s="112"/>
      <c r="Q155" s="112"/>
      <c r="R155" s="112"/>
      <c r="S155" s="112"/>
      <c r="T155" s="112"/>
      <c r="U155" s="112"/>
      <c r="V155" s="112"/>
      <c r="W155" s="112"/>
      <c r="X155" s="112"/>
      <c r="Y155" s="112"/>
      <c r="Z155" s="112"/>
      <c r="AA155" s="112"/>
      <c r="AB155" s="112"/>
      <c r="AC155" s="112"/>
      <c r="AD155" s="112"/>
      <c r="AE155" s="112"/>
      <c r="AF155" s="112"/>
      <c r="AG155" s="112"/>
      <c r="AH155" s="112"/>
      <c r="AI155" s="112"/>
      <c r="AJ155" s="112"/>
      <c r="AK155" s="112"/>
      <c r="AL155" s="112"/>
      <c r="AM155" s="112"/>
      <c r="AN155" s="112"/>
    </row>
    <row r="156" spans="1:40">
      <c r="A156" s="15" t="s">
        <v>2810</v>
      </c>
      <c r="B156" s="83"/>
      <c r="C156" s="83"/>
      <c r="D156" s="83"/>
      <c r="E156" s="83"/>
      <c r="F156" s="83"/>
      <c r="I156" s="85"/>
      <c r="N156" s="85"/>
      <c r="O156" s="85"/>
    </row>
    <row r="157" spans="1:40">
      <c r="A157" s="111" t="s">
        <v>2875</v>
      </c>
      <c r="B157" s="100"/>
      <c r="C157" s="100"/>
      <c r="D157" s="101" t="s">
        <v>4</v>
      </c>
      <c r="E157" s="101"/>
      <c r="F157" s="101" t="s">
        <v>9</v>
      </c>
      <c r="G157" s="100"/>
      <c r="H157" s="101" t="s">
        <v>15</v>
      </c>
      <c r="I157" s="101"/>
      <c r="J157" s="101" t="s">
        <v>12</v>
      </c>
      <c r="K157" s="101"/>
      <c r="L157" s="101" t="s">
        <v>1010</v>
      </c>
      <c r="M157" s="100"/>
      <c r="N157" s="101"/>
      <c r="O157" s="101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  <c r="AA157" s="100"/>
      <c r="AB157" s="100"/>
      <c r="AC157" s="100"/>
      <c r="AD157" s="100"/>
      <c r="AE157" s="100"/>
      <c r="AF157" s="100"/>
      <c r="AG157" s="100"/>
      <c r="AH157" s="100"/>
      <c r="AI157" s="100"/>
      <c r="AJ157" s="100"/>
      <c r="AK157" s="100"/>
      <c r="AL157" s="100"/>
      <c r="AM157" s="100"/>
      <c r="AN157" s="100"/>
    </row>
    <row r="158" spans="1:40">
      <c r="A158" s="93" t="s">
        <v>2876</v>
      </c>
      <c r="B158" s="83"/>
      <c r="D158" s="93"/>
      <c r="G158" s="93"/>
      <c r="J158" s="93"/>
      <c r="M158" s="93"/>
      <c r="P158" s="93"/>
    </row>
    <row r="159" spans="1:40">
      <c r="A159" s="93" t="s">
        <v>2877</v>
      </c>
      <c r="D159" s="93"/>
      <c r="G159" s="93"/>
      <c r="J159" s="93"/>
      <c r="M159" s="93"/>
      <c r="P159" s="93"/>
    </row>
    <row r="160" spans="1:40">
      <c r="A160" s="93" t="s">
        <v>2309</v>
      </c>
      <c r="D160" s="93"/>
      <c r="G160" s="93"/>
      <c r="J160" s="93"/>
      <c r="M160" s="93"/>
      <c r="P160" s="93"/>
    </row>
    <row r="161" spans="1:40">
      <c r="A161" s="93" t="s">
        <v>2845</v>
      </c>
      <c r="D161" s="93"/>
      <c r="G161" s="93"/>
      <c r="J161" s="93"/>
      <c r="M161" s="93"/>
      <c r="P161" s="93"/>
    </row>
    <row r="162" spans="1:40">
      <c r="A162" s="79" t="s">
        <v>2878</v>
      </c>
      <c r="B162" s="81"/>
      <c r="C162" s="81"/>
      <c r="D162" s="101" t="s">
        <v>4</v>
      </c>
      <c r="E162" s="101"/>
      <c r="F162" s="101" t="s">
        <v>9</v>
      </c>
      <c r="G162" s="100"/>
      <c r="H162" s="101" t="s">
        <v>15</v>
      </c>
      <c r="I162" s="101"/>
      <c r="J162" s="101" t="s">
        <v>12</v>
      </c>
      <c r="K162" s="101"/>
      <c r="L162" s="101" t="s">
        <v>1010</v>
      </c>
      <c r="M162" s="100"/>
      <c r="N162" s="101"/>
      <c r="O162" s="101"/>
      <c r="P162" s="100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81"/>
      <c r="AI162" s="81"/>
      <c r="AJ162" s="81"/>
      <c r="AK162" s="81"/>
      <c r="AL162" s="81"/>
      <c r="AM162" s="81"/>
      <c r="AN162" s="81"/>
    </row>
    <row r="163" spans="1:40">
      <c r="A163" s="15" t="s">
        <v>2818</v>
      </c>
      <c r="B163" s="83"/>
      <c r="C163" s="85"/>
      <c r="D163" s="15"/>
      <c r="E163" s="85"/>
      <c r="G163" s="15"/>
      <c r="H163" s="85"/>
      <c r="I163" s="85"/>
      <c r="J163" s="15"/>
      <c r="M163" s="15"/>
      <c r="N163" s="85"/>
      <c r="O163" s="85"/>
      <c r="P163" s="15"/>
    </row>
    <row r="164" spans="1:40">
      <c r="A164" s="15" t="s">
        <v>2829</v>
      </c>
      <c r="B164" s="83"/>
      <c r="C164" s="113"/>
      <c r="D164" s="15"/>
      <c r="E164" s="85"/>
      <c r="G164" s="15"/>
      <c r="I164" s="85"/>
      <c r="J164" s="15"/>
      <c r="M164" s="15"/>
      <c r="N164" s="85"/>
      <c r="O164" s="85"/>
      <c r="P164" s="15"/>
    </row>
    <row r="165" spans="1:40">
      <c r="A165" s="83" t="s">
        <v>2822</v>
      </c>
      <c r="B165" s="83"/>
      <c r="C165" s="113"/>
      <c r="D165" s="15"/>
      <c r="E165" s="85"/>
      <c r="G165" s="15"/>
      <c r="I165" s="85"/>
      <c r="J165" s="15"/>
      <c r="M165" s="15"/>
      <c r="N165" s="85"/>
      <c r="O165" s="85"/>
      <c r="P165" s="15"/>
    </row>
    <row r="166" spans="1:40">
      <c r="A166" s="15" t="s">
        <v>2830</v>
      </c>
      <c r="B166" s="83"/>
      <c r="C166" s="113"/>
      <c r="D166" s="15"/>
      <c r="E166" s="85"/>
      <c r="G166" s="15"/>
      <c r="I166" s="85"/>
      <c r="J166" s="15"/>
      <c r="M166" s="15"/>
      <c r="N166" s="85"/>
      <c r="O166" s="85"/>
      <c r="P166" s="15"/>
    </row>
    <row r="167" spans="1:40">
      <c r="A167" s="15" t="s">
        <v>2831</v>
      </c>
      <c r="B167" s="83"/>
      <c r="C167" s="113"/>
      <c r="D167" s="15"/>
      <c r="E167" s="85"/>
      <c r="G167" s="15"/>
      <c r="I167" s="85"/>
      <c r="J167" s="15"/>
      <c r="M167" s="15"/>
      <c r="N167" s="85"/>
      <c r="O167" s="85"/>
      <c r="P167" s="15"/>
    </row>
    <row r="168" spans="1:40" ht="28">
      <c r="A168" s="83" t="s">
        <v>2832</v>
      </c>
      <c r="B168" s="83"/>
      <c r="C168" s="113"/>
      <c r="D168" s="15"/>
      <c r="E168" s="85"/>
      <c r="G168" s="15"/>
      <c r="I168" s="85"/>
      <c r="J168" s="15"/>
      <c r="M168" s="15"/>
      <c r="N168" s="85"/>
      <c r="O168" s="85"/>
      <c r="P168" s="15"/>
    </row>
    <row r="169" spans="1:40" ht="28">
      <c r="A169" s="83" t="s">
        <v>2833</v>
      </c>
      <c r="B169" s="83"/>
      <c r="C169" s="113"/>
      <c r="D169" s="83"/>
      <c r="E169" s="85"/>
      <c r="G169" s="83"/>
      <c r="I169" s="85"/>
      <c r="J169" s="83"/>
      <c r="M169" s="83"/>
      <c r="N169" s="85"/>
      <c r="O169" s="85"/>
      <c r="P169" s="83"/>
    </row>
    <row r="170" spans="1:40">
      <c r="A170" t="s">
        <v>2879</v>
      </c>
      <c r="B170" s="83"/>
      <c r="C170" s="113"/>
      <c r="D170" s="83"/>
      <c r="E170" s="85"/>
      <c r="G170" s="83"/>
      <c r="I170" s="85"/>
      <c r="J170" s="83"/>
      <c r="M170" s="83"/>
      <c r="N170" s="85"/>
      <c r="O170" s="85"/>
      <c r="P170" s="83"/>
    </row>
    <row r="171" spans="1:40">
      <c r="A171" s="46" t="s">
        <v>2834</v>
      </c>
      <c r="B171" s="83"/>
      <c r="C171" s="113"/>
      <c r="D171" s="83"/>
      <c r="E171" s="85"/>
      <c r="G171" s="83"/>
      <c r="I171" s="85"/>
      <c r="J171" s="83"/>
      <c r="M171" s="83"/>
      <c r="N171" s="85"/>
      <c r="O171" s="85"/>
      <c r="P171" s="83"/>
    </row>
    <row r="172" spans="1:40">
      <c r="A172" s="46" t="s">
        <v>2828</v>
      </c>
      <c r="B172" s="83"/>
      <c r="C172" s="113"/>
      <c r="D172" s="83"/>
      <c r="E172" s="85"/>
      <c r="G172" s="83"/>
      <c r="I172" s="85"/>
      <c r="J172" s="83"/>
      <c r="M172" s="83"/>
      <c r="N172" s="85"/>
      <c r="O172" s="85"/>
      <c r="P172" s="83"/>
    </row>
    <row r="173" spans="1:40">
      <c r="A173" s="78" t="s">
        <v>2911</v>
      </c>
      <c r="B173" s="79"/>
      <c r="C173" s="92"/>
      <c r="D173" s="80"/>
      <c r="E173" s="79"/>
      <c r="F173" s="81"/>
      <c r="G173" s="79"/>
      <c r="H173" s="81"/>
      <c r="I173" s="79"/>
      <c r="J173" s="81"/>
      <c r="K173" s="81"/>
      <c r="L173" s="81"/>
      <c r="M173" s="81"/>
      <c r="N173" s="79"/>
      <c r="O173" s="79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81"/>
      <c r="AB173" s="81"/>
      <c r="AC173" s="81"/>
      <c r="AD173" s="81"/>
      <c r="AE173" s="81"/>
      <c r="AF173" s="81"/>
      <c r="AG173" s="81"/>
      <c r="AH173" s="81"/>
      <c r="AI173" s="81"/>
      <c r="AJ173" s="81"/>
      <c r="AK173" s="81"/>
      <c r="AL173" s="81"/>
      <c r="AM173" s="81"/>
      <c r="AN173" s="81"/>
    </row>
    <row r="174" spans="1:40">
      <c r="A174" t="s">
        <v>2881</v>
      </c>
      <c r="B174" s="85"/>
      <c r="C174" s="113"/>
      <c r="D174" s="93"/>
      <c r="E174" s="85"/>
      <c r="G174" s="85"/>
      <c r="I174" s="85"/>
      <c r="N174" s="85"/>
      <c r="O174" s="85"/>
    </row>
    <row r="175" spans="1:40">
      <c r="A175" t="s">
        <v>2883</v>
      </c>
      <c r="B175" s="85"/>
      <c r="C175" s="113"/>
      <c r="D175" s="93"/>
      <c r="F175" s="83"/>
      <c r="I175" s="83"/>
      <c r="L175" s="83"/>
      <c r="M175" s="83"/>
      <c r="N175" s="85"/>
      <c r="O175" s="85"/>
    </row>
    <row r="176" spans="1:40">
      <c r="B176" s="85"/>
      <c r="F176" s="83"/>
      <c r="G176" s="83"/>
      <c r="H176" s="83"/>
      <c r="I176" s="83"/>
      <c r="L176" s="83"/>
      <c r="M176" s="83"/>
    </row>
    <row r="177" spans="1:40">
      <c r="A177" t="s">
        <v>2884</v>
      </c>
      <c r="B177" s="85"/>
      <c r="F177" s="83"/>
      <c r="G177" s="83"/>
      <c r="H177" s="83"/>
      <c r="I177" s="83"/>
      <c r="L177" s="83"/>
      <c r="M177" s="83"/>
    </row>
    <row r="178" spans="1:40">
      <c r="A178" t="s">
        <v>2885</v>
      </c>
      <c r="B178" s="85"/>
      <c r="F178" s="83"/>
      <c r="G178" s="83"/>
      <c r="H178" s="83"/>
      <c r="I178" s="83"/>
      <c r="L178" s="83"/>
      <c r="M178" s="83"/>
    </row>
    <row r="179" spans="1:40">
      <c r="B179" s="85"/>
      <c r="F179" s="83"/>
      <c r="G179" s="83"/>
      <c r="H179" s="83"/>
      <c r="I179" s="83"/>
      <c r="L179" s="83"/>
      <c r="M179" s="83"/>
    </row>
    <row r="180" spans="1:40">
      <c r="A180" t="s">
        <v>2886</v>
      </c>
      <c r="B180" s="85"/>
    </row>
    <row r="181" spans="1:40">
      <c r="A181" t="s">
        <v>2887</v>
      </c>
      <c r="B181" s="85"/>
    </row>
    <row r="184" spans="1:40">
      <c r="A184" s="78" t="s">
        <v>2911</v>
      </c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  <c r="AA184" s="100"/>
      <c r="AB184" s="100"/>
      <c r="AC184" s="100"/>
      <c r="AD184" s="100"/>
      <c r="AE184" s="100"/>
      <c r="AF184" s="100"/>
      <c r="AG184" s="100"/>
      <c r="AH184" s="100"/>
      <c r="AI184" s="100"/>
      <c r="AJ184" s="100"/>
      <c r="AK184" s="100"/>
      <c r="AL184" s="100"/>
      <c r="AM184" s="100"/>
      <c r="AN184" s="100"/>
    </row>
    <row r="185" spans="1:40">
      <c r="A185" s="85" t="s">
        <v>2778</v>
      </c>
      <c r="B185" t="s">
        <v>2782</v>
      </c>
      <c r="C185" s="85" t="s">
        <v>2783</v>
      </c>
      <c r="D185" t="s">
        <v>2784</v>
      </c>
      <c r="E185" s="85" t="s">
        <v>2785</v>
      </c>
      <c r="F185" t="s">
        <v>2786</v>
      </c>
      <c r="G185" t="s">
        <v>2787</v>
      </c>
      <c r="H185" t="s">
        <v>2788</v>
      </c>
      <c r="I185" t="s">
        <v>2791</v>
      </c>
    </row>
    <row r="186" spans="1:40">
      <c r="A186">
        <v>1</v>
      </c>
      <c r="B186" s="83"/>
      <c r="E186" s="83"/>
      <c r="H186" s="83"/>
      <c r="I186" s="83"/>
    </row>
    <row r="187" spans="1:40">
      <c r="A187">
        <v>2</v>
      </c>
      <c r="B187" s="83"/>
      <c r="C187" s="83"/>
      <c r="D187" s="83"/>
      <c r="E187" s="83"/>
      <c r="H187" s="83"/>
      <c r="I187" s="83"/>
    </row>
    <row r="188" spans="1:40">
      <c r="A188">
        <v>3</v>
      </c>
      <c r="B188" s="83"/>
      <c r="C188" s="83"/>
      <c r="D188" s="83"/>
      <c r="E188" s="83"/>
      <c r="H188" s="83"/>
      <c r="I188" s="83"/>
    </row>
    <row r="189" spans="1:40">
      <c r="A189">
        <v>4</v>
      </c>
      <c r="B189" s="83"/>
      <c r="C189" s="83"/>
      <c r="D189" s="83"/>
      <c r="E189" s="83"/>
      <c r="H189" s="83"/>
      <c r="I189" s="83"/>
    </row>
    <row r="190" spans="1:40">
      <c r="A190" t="s">
        <v>2846</v>
      </c>
      <c r="B190" s="83"/>
      <c r="C190" s="83"/>
      <c r="D190" s="83"/>
      <c r="E190" s="83"/>
      <c r="H190" s="83"/>
      <c r="I190" s="83"/>
      <c r="J190" s="112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12"/>
      <c r="W190" s="112"/>
      <c r="X190" s="112"/>
      <c r="Y190" s="112"/>
      <c r="Z190" s="112"/>
      <c r="AA190" s="112"/>
      <c r="AB190" s="112"/>
      <c r="AC190" s="112"/>
      <c r="AD190" s="112"/>
      <c r="AE190" s="112"/>
      <c r="AF190" s="112"/>
      <c r="AG190" s="112"/>
      <c r="AH190" s="112"/>
      <c r="AI190" s="112"/>
      <c r="AJ190" s="112"/>
      <c r="AK190" s="112"/>
      <c r="AL190" s="112"/>
      <c r="AM190" s="112"/>
      <c r="AN190" s="112"/>
    </row>
    <row r="191" spans="1:40">
      <c r="A191" s="131" t="s">
        <v>2888</v>
      </c>
      <c r="B191" s="132"/>
      <c r="C191" s="135"/>
      <c r="D191" s="133"/>
      <c r="E191" s="132" t="s">
        <v>2817</v>
      </c>
      <c r="F191" s="127"/>
      <c r="G191" s="132"/>
      <c r="H191" s="127"/>
      <c r="I191" s="132"/>
      <c r="J191" s="127"/>
      <c r="K191" s="127"/>
      <c r="L191" s="127"/>
      <c r="M191" s="127"/>
      <c r="N191" s="132"/>
      <c r="O191" s="132"/>
      <c r="P191" s="127"/>
      <c r="Q191" s="127"/>
      <c r="R191" s="127"/>
      <c r="S191" s="127"/>
      <c r="T191" s="127"/>
      <c r="U191" s="127"/>
      <c r="V191" s="127"/>
      <c r="W191" s="127"/>
      <c r="X191" s="127"/>
      <c r="Y191" s="127"/>
      <c r="Z191" s="127"/>
      <c r="AA191" s="127"/>
      <c r="AB191" s="127"/>
      <c r="AC191" s="127"/>
      <c r="AD191" s="127"/>
      <c r="AE191" s="127"/>
      <c r="AF191" s="127"/>
      <c r="AG191" s="127"/>
      <c r="AH191" s="127"/>
      <c r="AI191" s="127"/>
      <c r="AJ191" s="127"/>
      <c r="AK191" s="127"/>
      <c r="AL191" s="127"/>
      <c r="AM191" s="127"/>
      <c r="AN191" s="127"/>
    </row>
    <row r="192" spans="1:40">
      <c r="A192" s="85" t="s">
        <v>2778</v>
      </c>
      <c r="B192" t="s">
        <v>2782</v>
      </c>
      <c r="C192" s="85" t="s">
        <v>2783</v>
      </c>
      <c r="D192" t="s">
        <v>2784</v>
      </c>
      <c r="E192" s="85" t="s">
        <v>2785</v>
      </c>
      <c r="F192" t="s">
        <v>2786</v>
      </c>
      <c r="G192" t="s">
        <v>2787</v>
      </c>
      <c r="H192" t="s">
        <v>2788</v>
      </c>
      <c r="I192" t="s">
        <v>2791</v>
      </c>
    </row>
    <row r="193" spans="1:40">
      <c r="A193">
        <v>1</v>
      </c>
      <c r="B193" s="83"/>
      <c r="C193" s="83"/>
      <c r="D193" s="83"/>
      <c r="E193" s="83"/>
      <c r="H193" s="83"/>
      <c r="I193" s="83"/>
    </row>
    <row r="194" spans="1:40">
      <c r="A194">
        <v>2</v>
      </c>
      <c r="B194" s="83"/>
      <c r="C194" s="83"/>
      <c r="D194" s="83"/>
      <c r="E194" s="83"/>
    </row>
    <row r="195" spans="1:40">
      <c r="A195">
        <v>3</v>
      </c>
      <c r="B195" s="83"/>
      <c r="C195" s="83"/>
      <c r="D195" s="83"/>
      <c r="E195" s="83"/>
      <c r="H195" s="83"/>
    </row>
    <row r="196" spans="1:40">
      <c r="A196">
        <v>4</v>
      </c>
      <c r="B196" s="83"/>
      <c r="C196" s="83"/>
      <c r="E196" s="83"/>
      <c r="H196" s="112"/>
      <c r="I196" s="83"/>
      <c r="N196" s="112"/>
      <c r="O196" s="112"/>
      <c r="P196" s="112"/>
      <c r="Q196" s="112"/>
      <c r="R196" s="112"/>
      <c r="S196" s="112"/>
      <c r="T196" s="112"/>
      <c r="U196" s="112"/>
      <c r="V196" s="112"/>
      <c r="W196" s="112"/>
      <c r="X196" s="112"/>
      <c r="Y196" s="112"/>
      <c r="Z196" s="112"/>
      <c r="AA196" s="112"/>
      <c r="AB196" s="112"/>
      <c r="AC196" s="112"/>
      <c r="AD196" s="112"/>
      <c r="AE196" s="112"/>
      <c r="AF196" s="112"/>
      <c r="AG196" s="112"/>
      <c r="AH196" s="112"/>
      <c r="AI196" s="112"/>
      <c r="AJ196" s="112"/>
      <c r="AK196" s="112"/>
      <c r="AL196" s="112"/>
      <c r="AM196" s="112"/>
      <c r="AN196" s="112"/>
    </row>
    <row r="197" spans="1:40">
      <c r="A197" s="112" t="s">
        <v>2846</v>
      </c>
      <c r="B197" s="83"/>
      <c r="C197" s="83"/>
      <c r="D197" s="83"/>
      <c r="E197" s="83"/>
      <c r="H197" s="83"/>
      <c r="I197" s="83"/>
    </row>
    <row r="198" spans="1:40">
      <c r="A198" s="131" t="s">
        <v>2889</v>
      </c>
      <c r="B198" s="132"/>
      <c r="C198" s="135"/>
      <c r="D198" s="133"/>
      <c r="E198" s="148"/>
      <c r="F198" s="148"/>
      <c r="G198" s="148"/>
      <c r="H198" s="148"/>
      <c r="I198" s="148"/>
      <c r="J198" s="148"/>
      <c r="K198" s="148"/>
      <c r="L198" s="127"/>
      <c r="M198" s="127"/>
      <c r="N198" s="132"/>
      <c r="O198" s="132"/>
      <c r="P198" s="127"/>
      <c r="Q198" s="127"/>
      <c r="R198" s="127"/>
      <c r="S198" s="127"/>
      <c r="T198" s="127"/>
      <c r="U198" s="127"/>
      <c r="V198" s="127"/>
      <c r="W198" s="127"/>
      <c r="X198" s="127"/>
      <c r="Y198" s="127"/>
      <c r="Z198" s="127"/>
      <c r="AA198" s="127"/>
      <c r="AB198" s="127"/>
      <c r="AC198" s="127"/>
      <c r="AD198" s="127"/>
      <c r="AE198" s="127"/>
      <c r="AF198" s="127"/>
      <c r="AG198" s="127"/>
      <c r="AH198" s="127"/>
      <c r="AI198" s="127"/>
      <c r="AJ198" s="127"/>
      <c r="AK198" s="127"/>
      <c r="AL198" s="127"/>
      <c r="AM198" s="127"/>
      <c r="AN198" s="127"/>
    </row>
    <row r="199" spans="1:40">
      <c r="A199">
        <v>1</v>
      </c>
      <c r="B199" s="83"/>
      <c r="C199" s="83"/>
      <c r="D199" s="83"/>
      <c r="E199" s="83"/>
      <c r="H199" s="83"/>
      <c r="L199" s="112"/>
      <c r="M199" s="112"/>
    </row>
    <row r="200" spans="1:40">
      <c r="A200">
        <v>2</v>
      </c>
      <c r="C200" s="83"/>
      <c r="D200" s="83"/>
      <c r="E200" s="83"/>
      <c r="H200" s="83"/>
      <c r="M200" s="83"/>
    </row>
    <row r="201" spans="1:40">
      <c r="A201">
        <v>3</v>
      </c>
      <c r="B201" s="83"/>
      <c r="C201" s="83"/>
      <c r="D201" s="83"/>
      <c r="E201" s="83"/>
      <c r="H201" s="83"/>
      <c r="I201" s="83"/>
    </row>
    <row r="202" spans="1:40">
      <c r="A202">
        <v>4</v>
      </c>
      <c r="B202" s="83"/>
      <c r="C202" s="83"/>
      <c r="D202" s="83"/>
      <c r="E202" s="83"/>
      <c r="H202" s="83"/>
    </row>
    <row r="203" spans="1:40">
      <c r="A203" s="112" t="s">
        <v>2846</v>
      </c>
      <c r="B203" s="83"/>
      <c r="C203" s="83"/>
      <c r="D203" s="83"/>
      <c r="E203" s="83"/>
      <c r="H203" s="83"/>
      <c r="I203" s="83"/>
    </row>
    <row r="204" spans="1:40">
      <c r="A204" s="131" t="s">
        <v>2890</v>
      </c>
      <c r="B204" s="132"/>
      <c r="C204" s="135"/>
      <c r="D204" s="133"/>
      <c r="E204" s="148"/>
      <c r="F204" s="148"/>
      <c r="G204" s="148"/>
      <c r="H204" s="148"/>
      <c r="I204" s="148"/>
      <c r="J204" s="148"/>
      <c r="K204" s="148"/>
      <c r="L204" s="127"/>
      <c r="M204" s="127"/>
      <c r="N204" s="127"/>
      <c r="O204" s="127"/>
      <c r="P204" s="127"/>
      <c r="Q204" s="127"/>
      <c r="R204" s="127"/>
      <c r="S204" s="127"/>
      <c r="T204" s="127"/>
      <c r="U204" s="127"/>
      <c r="V204" s="127"/>
      <c r="W204" s="127"/>
      <c r="X204" s="127"/>
      <c r="Y204" s="127"/>
      <c r="Z204" s="127"/>
      <c r="AA204" s="127"/>
      <c r="AB204" s="127"/>
      <c r="AC204" s="127"/>
      <c r="AD204" s="127"/>
      <c r="AE204" s="127"/>
      <c r="AF204" s="127"/>
      <c r="AG204" s="127"/>
      <c r="AH204" s="127"/>
      <c r="AI204" s="127"/>
      <c r="AJ204" s="127"/>
      <c r="AK204" s="127"/>
      <c r="AL204" s="127"/>
      <c r="AM204" s="127"/>
      <c r="AN204" s="127"/>
    </row>
    <row r="205" spans="1:40">
      <c r="A205">
        <v>1</v>
      </c>
      <c r="B205" s="83"/>
      <c r="C205" s="83"/>
      <c r="D205" s="83"/>
      <c r="E205" s="83"/>
      <c r="H205" s="83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12"/>
      <c r="W205" s="112"/>
      <c r="X205" s="112"/>
      <c r="Y205" s="112"/>
      <c r="Z205" s="112"/>
      <c r="AA205" s="112"/>
      <c r="AB205" s="112"/>
      <c r="AC205" s="112"/>
      <c r="AD205" s="112"/>
      <c r="AE205" s="112"/>
      <c r="AF205" s="112"/>
      <c r="AG205" s="112"/>
      <c r="AH205" s="112"/>
      <c r="AI205" s="112"/>
      <c r="AJ205" s="112"/>
      <c r="AK205" s="112"/>
      <c r="AL205" s="112"/>
      <c r="AM205" s="112"/>
      <c r="AN205" s="112"/>
    </row>
    <row r="206" spans="1:40">
      <c r="A206">
        <v>2</v>
      </c>
      <c r="B206" s="83"/>
      <c r="C206" s="83"/>
      <c r="D206" s="83"/>
      <c r="E206" s="83"/>
      <c r="H206" s="83"/>
      <c r="I206" s="83"/>
      <c r="L206" s="112"/>
      <c r="M206" s="112"/>
      <c r="N206" s="85"/>
      <c r="O206" s="85"/>
      <c r="P206" s="112"/>
      <c r="Q206" s="112"/>
      <c r="R206" s="112"/>
      <c r="S206" s="112"/>
      <c r="T206" s="112"/>
      <c r="U206" s="112"/>
      <c r="V206" s="112"/>
      <c r="W206" s="112"/>
      <c r="X206" s="112"/>
      <c r="Y206" s="112"/>
      <c r="Z206" s="112"/>
      <c r="AA206" s="112"/>
      <c r="AB206" s="112"/>
      <c r="AC206" s="112"/>
      <c r="AD206" s="112"/>
      <c r="AE206" s="112"/>
      <c r="AF206" s="112"/>
      <c r="AG206" s="112"/>
      <c r="AH206" s="112"/>
      <c r="AI206" s="112"/>
      <c r="AJ206" s="112"/>
      <c r="AK206" s="112"/>
      <c r="AL206" s="112"/>
      <c r="AM206" s="112"/>
      <c r="AN206" s="112"/>
    </row>
    <row r="207" spans="1:40">
      <c r="A207">
        <v>3</v>
      </c>
      <c r="B207" s="83"/>
      <c r="C207" s="83"/>
      <c r="D207" s="112"/>
      <c r="E207" s="83"/>
      <c r="I207" s="83"/>
    </row>
    <row r="208" spans="1:40">
      <c r="A208">
        <v>4</v>
      </c>
      <c r="B208" s="83"/>
      <c r="C208" s="83"/>
      <c r="E208" s="83"/>
      <c r="H208" s="83"/>
      <c r="I208" s="83"/>
    </row>
    <row r="209" spans="1:40">
      <c r="A209" s="112" t="s">
        <v>2846</v>
      </c>
      <c r="C209" s="83"/>
      <c r="D209" s="83"/>
      <c r="E209" s="83"/>
      <c r="H209" s="83"/>
      <c r="I209" s="83"/>
      <c r="M209" s="83"/>
    </row>
    <row r="210" spans="1:40">
      <c r="A210" s="131" t="s">
        <v>2891</v>
      </c>
      <c r="B210" s="132"/>
      <c r="C210" s="135"/>
      <c r="D210" s="133"/>
      <c r="E210" s="148"/>
      <c r="F210" s="148"/>
      <c r="G210" s="148"/>
      <c r="H210" s="148"/>
      <c r="I210" s="148"/>
      <c r="J210" s="148"/>
      <c r="K210" s="148"/>
      <c r="L210" s="148"/>
      <c r="M210" s="148"/>
      <c r="N210" s="148"/>
      <c r="O210" s="148"/>
      <c r="P210" s="148"/>
      <c r="Q210" s="148"/>
      <c r="R210" s="148"/>
      <c r="S210" s="148"/>
      <c r="T210" s="148"/>
      <c r="U210" s="148"/>
      <c r="V210" s="148"/>
      <c r="W210" s="148"/>
      <c r="X210" s="148"/>
      <c r="Y210" s="148"/>
      <c r="Z210" s="148"/>
      <c r="AA210" s="148"/>
      <c r="AB210" s="148"/>
      <c r="AC210" s="148"/>
      <c r="AD210" s="148"/>
      <c r="AE210" s="148"/>
      <c r="AF210" s="148"/>
      <c r="AG210" s="148"/>
      <c r="AH210" s="148"/>
      <c r="AI210" s="148"/>
      <c r="AJ210" s="148"/>
      <c r="AK210" s="148"/>
      <c r="AL210" s="148"/>
      <c r="AM210" s="148"/>
      <c r="AN210" s="148"/>
    </row>
    <row r="211" spans="1:40">
      <c r="A211">
        <v>1</v>
      </c>
      <c r="B211" s="83"/>
      <c r="C211" s="83"/>
      <c r="D211" s="83"/>
      <c r="E211" s="83"/>
      <c r="H211" s="83"/>
      <c r="I211" s="83"/>
    </row>
    <row r="212" spans="1:40">
      <c r="A212">
        <v>2</v>
      </c>
      <c r="B212" s="83"/>
      <c r="C212" s="83"/>
      <c r="D212" s="83"/>
      <c r="E212" s="83"/>
      <c r="H212" s="83"/>
      <c r="I212" s="83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12"/>
      <c r="W212" s="112"/>
      <c r="X212" s="112"/>
      <c r="Y212" s="112"/>
      <c r="Z212" s="112"/>
      <c r="AA212" s="112"/>
      <c r="AB212" s="112"/>
      <c r="AC212" s="112"/>
      <c r="AD212" s="112"/>
      <c r="AE212" s="112"/>
      <c r="AF212" s="112"/>
      <c r="AG212" s="112"/>
      <c r="AH212" s="112"/>
      <c r="AI212" s="112"/>
      <c r="AJ212" s="112"/>
      <c r="AK212" s="112"/>
      <c r="AL212" s="112"/>
      <c r="AM212" s="112"/>
      <c r="AN212" s="112"/>
    </row>
    <row r="213" spans="1:40">
      <c r="A213">
        <v>3</v>
      </c>
      <c r="C213" s="83"/>
      <c r="D213" s="83"/>
      <c r="E213" s="83"/>
      <c r="H213" s="83"/>
      <c r="I213" s="83"/>
    </row>
    <row r="214" spans="1:40">
      <c r="A214">
        <v>4</v>
      </c>
      <c r="C214" s="83"/>
      <c r="D214" s="83"/>
      <c r="E214" s="83"/>
      <c r="I214" s="83"/>
      <c r="L214" s="112"/>
      <c r="M214" s="112"/>
      <c r="N214" s="85"/>
      <c r="O214" s="85"/>
      <c r="P214" s="112"/>
      <c r="Q214" s="112"/>
      <c r="R214" s="112"/>
      <c r="S214" s="112"/>
      <c r="T214" s="112"/>
      <c r="U214" s="112"/>
      <c r="V214" s="112"/>
      <c r="W214" s="112"/>
      <c r="X214" s="112"/>
      <c r="Y214" s="112"/>
      <c r="Z214" s="112"/>
      <c r="AA214" s="112"/>
      <c r="AB214" s="112"/>
      <c r="AC214" s="112"/>
      <c r="AD214" s="112"/>
      <c r="AE214" s="112"/>
      <c r="AF214" s="112"/>
      <c r="AG214" s="112"/>
      <c r="AH214" s="112"/>
      <c r="AI214" s="112"/>
      <c r="AJ214" s="112"/>
      <c r="AK214" s="112"/>
      <c r="AL214" s="112"/>
      <c r="AM214" s="112"/>
      <c r="AN214" s="112"/>
    </row>
    <row r="215" spans="1:40">
      <c r="A215" s="112" t="s">
        <v>2846</v>
      </c>
      <c r="B215" s="83"/>
      <c r="C215" s="83"/>
      <c r="D215" s="112"/>
      <c r="E215" s="83"/>
      <c r="H215" s="83"/>
      <c r="I215" s="83"/>
      <c r="L215" s="112"/>
      <c r="M215" s="112"/>
      <c r="N215" s="85"/>
      <c r="O215" s="85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  <c r="Z215" s="112"/>
      <c r="AA215" s="112"/>
      <c r="AB215" s="112"/>
      <c r="AC215" s="112"/>
      <c r="AD215" s="112"/>
      <c r="AE215" s="112"/>
      <c r="AF215" s="112"/>
      <c r="AG215" s="112"/>
      <c r="AH215" s="112"/>
      <c r="AI215" s="112"/>
      <c r="AJ215" s="112"/>
      <c r="AK215" s="112"/>
      <c r="AL215" s="112"/>
      <c r="AM215" s="112"/>
      <c r="AN215" s="112"/>
    </row>
    <row r="216" spans="1:40">
      <c r="A216" s="131" t="s">
        <v>2892</v>
      </c>
      <c r="B216" s="148"/>
      <c r="C216" s="148"/>
      <c r="D216" s="148"/>
      <c r="E216" s="148"/>
      <c r="F216" s="148"/>
      <c r="G216" s="148"/>
      <c r="H216" s="148"/>
      <c r="I216" s="148"/>
      <c r="J216" s="148"/>
      <c r="K216" s="148"/>
      <c r="L216" s="148"/>
      <c r="M216" s="148"/>
      <c r="N216" s="148"/>
      <c r="O216" s="148"/>
      <c r="P216" s="148"/>
      <c r="Q216" s="148"/>
      <c r="R216" s="148"/>
      <c r="S216" s="148"/>
      <c r="T216" s="148"/>
      <c r="U216" s="148"/>
      <c r="V216" s="148"/>
      <c r="W216" s="148"/>
      <c r="X216" s="148"/>
      <c r="Y216" s="148"/>
      <c r="Z216" s="148"/>
      <c r="AA216" s="148"/>
      <c r="AB216" s="148"/>
      <c r="AC216" s="148"/>
      <c r="AD216" s="148"/>
      <c r="AE216" s="148"/>
      <c r="AF216" s="148"/>
      <c r="AG216" s="148"/>
      <c r="AH216" s="148"/>
      <c r="AI216" s="148"/>
      <c r="AJ216" s="148"/>
      <c r="AK216" s="148"/>
      <c r="AL216" s="148"/>
      <c r="AM216" s="148"/>
      <c r="AN216" s="148"/>
    </row>
    <row r="217" spans="1:40">
      <c r="A217">
        <v>1</v>
      </c>
      <c r="B217" s="83"/>
      <c r="C217" s="83"/>
      <c r="D217" s="83"/>
      <c r="E217" s="83"/>
      <c r="H217" s="83"/>
      <c r="M217" s="83"/>
    </row>
    <row r="218" spans="1:40">
      <c r="A218">
        <v>2</v>
      </c>
      <c r="B218" s="83"/>
      <c r="C218" s="83"/>
      <c r="D218" s="83"/>
      <c r="E218" s="83"/>
      <c r="H218" s="83"/>
    </row>
    <row r="219" spans="1:40">
      <c r="A219">
        <v>3</v>
      </c>
      <c r="B219" s="83"/>
      <c r="C219" s="83"/>
      <c r="D219" s="83"/>
      <c r="E219" s="83"/>
    </row>
    <row r="220" spans="1:40">
      <c r="A220">
        <v>4</v>
      </c>
      <c r="B220" s="83"/>
      <c r="D220" s="83"/>
      <c r="E220" s="83"/>
      <c r="H220" s="83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12"/>
      <c r="AA220" s="112"/>
      <c r="AB220" s="112"/>
      <c r="AC220" s="112"/>
      <c r="AD220" s="112"/>
      <c r="AE220" s="112"/>
      <c r="AF220" s="112"/>
      <c r="AG220" s="112"/>
      <c r="AH220" s="112"/>
      <c r="AI220" s="112"/>
      <c r="AJ220" s="112"/>
      <c r="AK220" s="112"/>
      <c r="AL220" s="112"/>
      <c r="AM220" s="112"/>
      <c r="AN220" s="112"/>
    </row>
    <row r="221" spans="1:40">
      <c r="A221" t="s">
        <v>2846</v>
      </c>
      <c r="C221" s="83"/>
      <c r="D221" s="83"/>
      <c r="E221" s="83"/>
      <c r="H221" s="83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3"/>
  <sheetViews>
    <sheetView topLeftCell="A114" workbookViewId="0">
      <selection activeCell="C122" sqref="C122"/>
    </sheetView>
  </sheetViews>
  <sheetFormatPr baseColWidth="10" defaultColWidth="8.83203125" defaultRowHeight="14" x14ac:dyDescent="0"/>
  <cols>
    <col min="1" max="1025" width="8.83203125" customWidth="1"/>
  </cols>
  <sheetData>
    <row r="1" spans="1:34">
      <c r="A1" s="72" t="s">
        <v>2794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4"/>
      <c r="O1" s="75"/>
      <c r="P1" s="76"/>
      <c r="Q1" s="74"/>
      <c r="R1" s="77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</row>
    <row r="2" spans="1:34">
      <c r="A2" s="78" t="s">
        <v>2795</v>
      </c>
      <c r="B2" s="79"/>
      <c r="C2" s="80" t="s">
        <v>2796</v>
      </c>
      <c r="D2" s="79" t="s">
        <v>2797</v>
      </c>
      <c r="E2" s="81" t="s">
        <v>2798</v>
      </c>
      <c r="F2" s="79" t="s">
        <v>2799</v>
      </c>
      <c r="G2" s="79" t="s">
        <v>2800</v>
      </c>
      <c r="H2" s="79" t="s">
        <v>2801</v>
      </c>
      <c r="I2" s="79" t="s">
        <v>2802</v>
      </c>
      <c r="J2" s="81"/>
      <c r="K2" s="80"/>
      <c r="L2" s="79"/>
      <c r="M2" s="81"/>
      <c r="N2" s="79"/>
      <c r="O2" s="79"/>
      <c r="P2" s="79"/>
      <c r="Q2" s="79"/>
      <c r="R2" s="81"/>
      <c r="S2" s="79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</row>
    <row r="3" spans="1:34">
      <c r="A3" s="82" t="s">
        <v>2307</v>
      </c>
      <c r="B3">
        <f>SUM('chr12'!C3:I3)</f>
        <v>68776</v>
      </c>
      <c r="C3">
        <v>50358</v>
      </c>
      <c r="D3">
        <v>738</v>
      </c>
      <c r="E3">
        <v>2939</v>
      </c>
      <c r="F3">
        <v>1223</v>
      </c>
      <c r="G3">
        <v>8189</v>
      </c>
      <c r="H3">
        <v>4166</v>
      </c>
      <c r="I3">
        <v>1163</v>
      </c>
      <c r="J3" s="83"/>
      <c r="K3" s="83"/>
      <c r="L3" s="83"/>
      <c r="M3" s="15"/>
      <c r="N3" s="83"/>
      <c r="P3" s="84"/>
      <c r="Q3" s="83"/>
      <c r="R3" s="83"/>
      <c r="S3" s="83"/>
    </row>
    <row r="4" spans="1:34">
      <c r="A4" s="82" t="s">
        <v>2806</v>
      </c>
      <c r="B4" s="83"/>
      <c r="C4" s="83"/>
      <c r="D4" s="83"/>
      <c r="E4" s="83"/>
      <c r="F4" s="83"/>
      <c r="G4" s="83"/>
      <c r="H4" s="84"/>
      <c r="I4" s="83"/>
      <c r="J4" s="83"/>
      <c r="L4" s="83"/>
      <c r="M4" s="83"/>
      <c r="N4" s="83"/>
      <c r="O4" s="83"/>
      <c r="P4" s="84"/>
      <c r="Q4" s="83"/>
      <c r="R4" s="83"/>
      <c r="S4" s="83"/>
    </row>
    <row r="5" spans="1:34">
      <c r="A5" s="82" t="s">
        <v>2807</v>
      </c>
      <c r="B5" s="83"/>
      <c r="H5" s="17"/>
      <c r="M5" s="15"/>
      <c r="P5" s="17"/>
      <c r="R5" s="112"/>
    </row>
    <row r="6" spans="1:34">
      <c r="A6" s="82" t="s">
        <v>2808</v>
      </c>
      <c r="B6" s="83"/>
      <c r="C6" s="83"/>
      <c r="D6" s="83"/>
      <c r="E6" s="83"/>
      <c r="F6" s="83"/>
      <c r="G6" s="83"/>
      <c r="H6" s="84"/>
      <c r="I6" s="83"/>
      <c r="J6" s="83"/>
      <c r="M6" s="83"/>
      <c r="N6" s="83"/>
      <c r="O6" s="83"/>
      <c r="P6" s="84"/>
      <c r="Q6" s="83"/>
      <c r="R6" s="83"/>
      <c r="S6" s="83"/>
    </row>
    <row r="7" spans="1:34">
      <c r="A7" s="82" t="s">
        <v>2809</v>
      </c>
      <c r="B7" s="146"/>
      <c r="C7" s="83"/>
      <c r="D7" s="83"/>
      <c r="E7" s="83"/>
      <c r="F7" s="83"/>
      <c r="G7" s="83"/>
      <c r="H7" s="84"/>
      <c r="I7" s="83"/>
      <c r="J7" s="83"/>
      <c r="K7" s="83"/>
      <c r="L7" s="83"/>
      <c r="M7" s="82"/>
      <c r="N7" s="83"/>
      <c r="O7" s="117"/>
      <c r="P7" s="84"/>
      <c r="Q7" s="83"/>
      <c r="R7" s="83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</row>
    <row r="8" spans="1:34">
      <c r="A8" s="82" t="s">
        <v>2810</v>
      </c>
      <c r="B8" s="146"/>
      <c r="C8" s="83"/>
      <c r="D8" s="83"/>
      <c r="E8" s="83"/>
      <c r="F8" s="83"/>
      <c r="G8" s="83"/>
      <c r="H8" s="84"/>
      <c r="I8" s="83"/>
      <c r="J8" s="83"/>
      <c r="K8" s="83"/>
      <c r="L8" s="83"/>
      <c r="M8" s="82"/>
      <c r="N8" s="83"/>
      <c r="P8" s="84"/>
      <c r="Q8" s="83"/>
      <c r="R8" s="83"/>
    </row>
    <row r="9" spans="1:34">
      <c r="A9" s="87" t="s">
        <v>2811</v>
      </c>
      <c r="B9" s="88"/>
      <c r="C9" s="89" t="s">
        <v>2796</v>
      </c>
      <c r="D9" s="88" t="s">
        <v>2797</v>
      </c>
      <c r="E9" s="90" t="s">
        <v>2798</v>
      </c>
      <c r="F9" s="88" t="s">
        <v>2799</v>
      </c>
      <c r="G9" s="88" t="s">
        <v>2800</v>
      </c>
      <c r="H9" s="88" t="s">
        <v>2801</v>
      </c>
      <c r="I9" s="88" t="s">
        <v>2802</v>
      </c>
      <c r="J9" s="90"/>
      <c r="K9" s="89"/>
      <c r="L9" s="88"/>
      <c r="M9" s="90"/>
      <c r="N9" s="88"/>
      <c r="O9" s="88"/>
      <c r="P9" s="88"/>
      <c r="Q9" s="88"/>
      <c r="R9" s="90"/>
      <c r="S9" s="88"/>
      <c r="T9" s="88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</row>
    <row r="10" spans="1:34">
      <c r="A10" s="82" t="s">
        <v>2806</v>
      </c>
      <c r="C10" s="83"/>
      <c r="D10" s="83"/>
      <c r="E10" s="83"/>
      <c r="F10" s="83"/>
      <c r="G10" s="83"/>
      <c r="H10" s="84"/>
      <c r="I10" s="83"/>
      <c r="J10" s="83"/>
      <c r="K10" s="83"/>
      <c r="L10" s="83"/>
      <c r="M10" s="15"/>
      <c r="N10" s="83"/>
      <c r="P10" s="84"/>
      <c r="Q10" s="83"/>
      <c r="R10" s="83"/>
      <c r="S10" s="83"/>
    </row>
    <row r="11" spans="1:34">
      <c r="A11" s="82" t="s">
        <v>2807</v>
      </c>
    </row>
    <row r="12" spans="1:34">
      <c r="A12" s="82" t="s">
        <v>2808</v>
      </c>
    </row>
    <row r="13" spans="1:34">
      <c r="A13" s="15" t="s">
        <v>2809</v>
      </c>
    </row>
    <row r="14" spans="1:34">
      <c r="A14" s="15" t="s">
        <v>2810</v>
      </c>
    </row>
    <row r="15" spans="1:34">
      <c r="A15" s="87" t="s">
        <v>2812</v>
      </c>
      <c r="B15" s="88"/>
      <c r="C15" s="89" t="s">
        <v>2796</v>
      </c>
      <c r="D15" s="88" t="s">
        <v>2797</v>
      </c>
      <c r="E15" s="90" t="s">
        <v>2798</v>
      </c>
      <c r="F15" s="88" t="s">
        <v>2799</v>
      </c>
      <c r="G15" s="88" t="s">
        <v>2800</v>
      </c>
      <c r="H15" s="88" t="s">
        <v>2801</v>
      </c>
      <c r="I15" s="88" t="s">
        <v>2802</v>
      </c>
      <c r="J15" s="90"/>
      <c r="K15" s="89"/>
      <c r="L15" s="88"/>
      <c r="M15" s="90"/>
      <c r="N15" s="88"/>
      <c r="O15" s="88"/>
      <c r="P15" s="88"/>
      <c r="Q15" s="88"/>
      <c r="R15" s="90"/>
      <c r="S15" s="88"/>
      <c r="T15" s="88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</row>
    <row r="16" spans="1:34">
      <c r="A16" s="82" t="s">
        <v>2806</v>
      </c>
      <c r="C16" s="83"/>
      <c r="D16" s="83"/>
      <c r="E16" s="83"/>
      <c r="F16" s="83"/>
      <c r="G16" s="83"/>
      <c r="H16" s="84"/>
      <c r="I16" s="83"/>
      <c r="J16" s="83"/>
      <c r="K16" s="83"/>
      <c r="L16" s="83"/>
      <c r="M16" s="15"/>
      <c r="N16" s="83"/>
      <c r="P16" s="84"/>
      <c r="Q16" s="83"/>
      <c r="R16" s="83"/>
      <c r="S16" s="83"/>
    </row>
    <row r="17" spans="1:34">
      <c r="A17" s="82" t="s">
        <v>2807</v>
      </c>
    </row>
    <row r="18" spans="1:34">
      <c r="A18" s="82" t="s">
        <v>2808</v>
      </c>
    </row>
    <row r="19" spans="1:34">
      <c r="A19" s="15" t="s">
        <v>2809</v>
      </c>
    </row>
    <row r="20" spans="1:34">
      <c r="A20" s="15" t="s">
        <v>2810</v>
      </c>
    </row>
    <row r="21" spans="1:34">
      <c r="A21" s="87" t="s">
        <v>2813</v>
      </c>
      <c r="B21" s="88"/>
      <c r="C21" s="89" t="s">
        <v>2796</v>
      </c>
      <c r="D21" s="88" t="s">
        <v>2797</v>
      </c>
      <c r="E21" s="90" t="s">
        <v>2798</v>
      </c>
      <c r="F21" s="88" t="s">
        <v>2799</v>
      </c>
      <c r="G21" s="88" t="s">
        <v>2800</v>
      </c>
      <c r="H21" s="88" t="s">
        <v>2801</v>
      </c>
      <c r="I21" s="88" t="s">
        <v>2802</v>
      </c>
      <c r="J21" s="90"/>
      <c r="K21" s="89"/>
      <c r="L21" s="88"/>
      <c r="M21" s="90"/>
      <c r="N21" s="88"/>
      <c r="O21" s="88"/>
      <c r="P21" s="88"/>
      <c r="Q21" s="88"/>
      <c r="R21" s="90"/>
      <c r="S21" s="88"/>
      <c r="T21" s="88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</row>
    <row r="22" spans="1:34">
      <c r="A22" s="82" t="s">
        <v>2806</v>
      </c>
      <c r="C22" s="83"/>
      <c r="D22" s="83"/>
      <c r="E22" s="83"/>
      <c r="F22" s="83"/>
      <c r="G22" s="83"/>
      <c r="H22" s="84"/>
      <c r="I22" s="83"/>
      <c r="J22" s="83"/>
      <c r="K22" s="83"/>
      <c r="L22" s="83"/>
      <c r="M22" s="15"/>
      <c r="N22" s="83"/>
      <c r="P22" s="84"/>
      <c r="Q22" s="83"/>
      <c r="R22" s="83"/>
      <c r="S22" s="83"/>
    </row>
    <row r="23" spans="1:34">
      <c r="A23" s="82" t="s">
        <v>2807</v>
      </c>
    </row>
    <row r="24" spans="1:34">
      <c r="A24" s="82" t="s">
        <v>2808</v>
      </c>
    </row>
    <row r="25" spans="1:34">
      <c r="A25" s="15" t="s">
        <v>2809</v>
      </c>
    </row>
    <row r="26" spans="1:34">
      <c r="A26" s="15" t="s">
        <v>2810</v>
      </c>
    </row>
    <row r="27" spans="1:34">
      <c r="A27" s="87" t="s">
        <v>2814</v>
      </c>
      <c r="B27" s="88"/>
      <c r="C27" s="89" t="s">
        <v>2796</v>
      </c>
      <c r="D27" s="88" t="s">
        <v>2797</v>
      </c>
      <c r="E27" s="90" t="s">
        <v>2798</v>
      </c>
      <c r="F27" s="88" t="s">
        <v>2799</v>
      </c>
      <c r="G27" s="88" t="s">
        <v>2800</v>
      </c>
      <c r="H27" s="88" t="s">
        <v>2801</v>
      </c>
      <c r="I27" s="88" t="s">
        <v>2802</v>
      </c>
      <c r="J27" s="90"/>
      <c r="K27" s="89"/>
      <c r="L27" s="88"/>
      <c r="M27" s="90"/>
      <c r="N27" s="88"/>
      <c r="O27" s="88"/>
      <c r="P27" s="88"/>
      <c r="Q27" s="88"/>
      <c r="R27" s="90"/>
      <c r="S27" s="88"/>
      <c r="T27" s="88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</row>
    <row r="28" spans="1:34">
      <c r="A28" s="82" t="s">
        <v>2806</v>
      </c>
      <c r="C28" s="83"/>
      <c r="D28" s="83"/>
      <c r="E28" s="83"/>
      <c r="F28" s="83"/>
      <c r="G28" s="83"/>
      <c r="H28" s="84"/>
      <c r="I28" s="83"/>
      <c r="J28" s="83"/>
      <c r="K28" s="83"/>
      <c r="L28" s="83"/>
      <c r="M28" s="15"/>
      <c r="N28" s="83"/>
      <c r="P28" s="84"/>
      <c r="Q28" s="83"/>
      <c r="R28" s="83"/>
      <c r="S28" s="83"/>
    </row>
    <row r="29" spans="1:34">
      <c r="A29" s="82" t="s">
        <v>2807</v>
      </c>
    </row>
    <row r="30" spans="1:34">
      <c r="A30" s="82" t="s">
        <v>2808</v>
      </c>
    </row>
    <row r="31" spans="1:34">
      <c r="A31" s="15" t="s">
        <v>2809</v>
      </c>
    </row>
    <row r="32" spans="1:34">
      <c r="A32" s="15" t="s">
        <v>2810</v>
      </c>
    </row>
    <row r="33" spans="1:34">
      <c r="A33" s="87" t="s">
        <v>2815</v>
      </c>
      <c r="B33" s="88"/>
      <c r="C33" s="89" t="s">
        <v>2796</v>
      </c>
      <c r="D33" s="88" t="s">
        <v>2797</v>
      </c>
      <c r="E33" s="90" t="s">
        <v>2798</v>
      </c>
      <c r="F33" s="88" t="s">
        <v>2799</v>
      </c>
      <c r="G33" s="88" t="s">
        <v>2800</v>
      </c>
      <c r="H33" s="88" t="s">
        <v>2801</v>
      </c>
      <c r="I33" s="88" t="s">
        <v>2802</v>
      </c>
      <c r="J33" s="90"/>
      <c r="K33" s="89"/>
      <c r="L33" s="88"/>
      <c r="M33" s="90"/>
      <c r="N33" s="88"/>
      <c r="O33" s="88"/>
      <c r="P33" s="88"/>
      <c r="Q33" s="88"/>
      <c r="R33" s="90"/>
      <c r="S33" s="88"/>
      <c r="T33" s="88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</row>
    <row r="34" spans="1:34">
      <c r="A34" s="82" t="s">
        <v>2806</v>
      </c>
      <c r="C34" s="83"/>
      <c r="D34" s="83"/>
      <c r="E34" s="83"/>
      <c r="F34" s="83"/>
      <c r="G34" s="83"/>
      <c r="H34" s="84"/>
      <c r="I34" s="83"/>
      <c r="J34" s="83"/>
      <c r="K34" s="83"/>
      <c r="L34" s="83"/>
      <c r="M34" s="15"/>
      <c r="N34" s="83"/>
      <c r="P34" s="84"/>
      <c r="Q34" s="83"/>
      <c r="R34" s="83"/>
      <c r="S34" s="83"/>
    </row>
    <row r="35" spans="1:34">
      <c r="A35" s="82" t="s">
        <v>2807</v>
      </c>
    </row>
    <row r="36" spans="1:34">
      <c r="A36" s="82" t="s">
        <v>2808</v>
      </c>
    </row>
    <row r="37" spans="1:34">
      <c r="A37" s="15" t="s">
        <v>2809</v>
      </c>
    </row>
    <row r="38" spans="1:34">
      <c r="A38" s="82" t="s">
        <v>2810</v>
      </c>
    </row>
    <row r="39" spans="1:34">
      <c r="A39" s="81" t="s">
        <v>2816</v>
      </c>
      <c r="B39" s="81"/>
      <c r="C39" s="81"/>
      <c r="D39" s="100"/>
      <c r="E39" s="80" t="s">
        <v>2836</v>
      </c>
      <c r="F39" s="81"/>
      <c r="G39" s="79"/>
      <c r="H39" s="91"/>
      <c r="I39" s="81"/>
      <c r="J39" s="81"/>
      <c r="K39" s="81"/>
      <c r="L39" s="81"/>
      <c r="M39" s="78"/>
      <c r="N39" s="79"/>
      <c r="O39" s="79"/>
      <c r="P39" s="118"/>
      <c r="Q39" s="81"/>
      <c r="R39" s="92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</row>
    <row r="40" spans="1:34" ht="15">
      <c r="A40" s="15" t="s">
        <v>2818</v>
      </c>
      <c r="B40" s="83"/>
      <c r="D40" s="93"/>
      <c r="E40" s="85" t="s">
        <v>2819</v>
      </c>
      <c r="F40" s="85"/>
      <c r="G40" t="s">
        <v>2307</v>
      </c>
      <c r="H40" t="s">
        <v>2893</v>
      </c>
      <c r="I40" t="s">
        <v>2821</v>
      </c>
      <c r="J40" s="83" t="s">
        <v>2822</v>
      </c>
      <c r="K40" t="s">
        <v>2823</v>
      </c>
      <c r="L40" t="s">
        <v>2824</v>
      </c>
      <c r="M40" s="85" t="s">
        <v>2825</v>
      </c>
      <c r="N40" s="85"/>
      <c r="O40" s="85" t="s">
        <v>2826</v>
      </c>
      <c r="P40" s="85"/>
      <c r="Q40" s="94" t="s">
        <v>2879</v>
      </c>
      <c r="R40" s="94" t="s">
        <v>2827</v>
      </c>
      <c r="S40" t="s">
        <v>2828</v>
      </c>
    </row>
    <row r="41" spans="1:34">
      <c r="A41" s="15" t="s">
        <v>2829</v>
      </c>
      <c r="B41" s="83"/>
      <c r="D41" s="93"/>
      <c r="E41">
        <v>9462671</v>
      </c>
      <c r="F41">
        <v>9525135</v>
      </c>
      <c r="G41">
        <v>50358</v>
      </c>
      <c r="Q41" s="85"/>
    </row>
    <row r="42" spans="1:34">
      <c r="A42" s="83" t="s">
        <v>2822</v>
      </c>
      <c r="B42" s="83"/>
      <c r="D42" s="93"/>
      <c r="E42">
        <v>9544701</v>
      </c>
      <c r="F42">
        <v>9557062</v>
      </c>
      <c r="G42">
        <v>738</v>
      </c>
      <c r="H42" s="15"/>
      <c r="I42" s="119"/>
      <c r="J42" s="95"/>
      <c r="K42" s="120"/>
      <c r="L42" s="120"/>
      <c r="Q42" s="85"/>
    </row>
    <row r="43" spans="1:34">
      <c r="A43" s="15" t="s">
        <v>2830</v>
      </c>
      <c r="B43" s="83"/>
      <c r="D43" s="93"/>
      <c r="E43">
        <v>54621785</v>
      </c>
      <c r="F43">
        <v>54637501</v>
      </c>
      <c r="G43">
        <v>2939</v>
      </c>
      <c r="H43" s="15"/>
      <c r="I43" s="119"/>
      <c r="J43" s="95"/>
      <c r="K43" s="120"/>
      <c r="L43" s="120"/>
      <c r="Q43" s="85"/>
    </row>
    <row r="44" spans="1:34">
      <c r="A44" s="15" t="s">
        <v>2831</v>
      </c>
      <c r="B44" s="83"/>
      <c r="D44" s="93"/>
      <c r="E44">
        <v>58210790</v>
      </c>
      <c r="F44">
        <v>58222803</v>
      </c>
      <c r="G44">
        <v>1223</v>
      </c>
      <c r="H44" s="15"/>
      <c r="I44" s="119"/>
      <c r="J44" s="95"/>
      <c r="K44" s="120"/>
      <c r="L44" s="120"/>
      <c r="Q44" s="85"/>
    </row>
    <row r="45" spans="1:34" ht="28">
      <c r="A45" s="83" t="s">
        <v>2832</v>
      </c>
      <c r="B45" s="83"/>
      <c r="D45" s="93"/>
      <c r="E45">
        <v>58320819</v>
      </c>
      <c r="F45">
        <v>58333655</v>
      </c>
      <c r="G45">
        <v>8189</v>
      </c>
      <c r="H45" s="15"/>
      <c r="I45" s="119"/>
      <c r="J45" s="95"/>
      <c r="K45" s="120"/>
      <c r="L45" s="120"/>
      <c r="Q45" s="85"/>
    </row>
    <row r="46" spans="1:34" ht="28">
      <c r="A46" s="83" t="s">
        <v>2833</v>
      </c>
      <c r="B46" s="83"/>
      <c r="D46" s="93"/>
      <c r="E46">
        <v>100545969</v>
      </c>
      <c r="F46">
        <v>100570873</v>
      </c>
      <c r="G46">
        <v>4166</v>
      </c>
      <c r="H46" s="15"/>
      <c r="I46" s="119"/>
      <c r="J46" s="95"/>
      <c r="K46" s="120"/>
      <c r="L46" s="120"/>
      <c r="Q46" s="85"/>
    </row>
    <row r="47" spans="1:34">
      <c r="A47" s="46" t="s">
        <v>2834</v>
      </c>
      <c r="B47" s="83"/>
      <c r="D47" s="93"/>
      <c r="E47">
        <v>121132912</v>
      </c>
      <c r="F47">
        <v>121140830</v>
      </c>
      <c r="G47">
        <v>1163</v>
      </c>
      <c r="H47" s="15"/>
      <c r="I47" s="119"/>
      <c r="J47" s="95"/>
      <c r="K47" s="120"/>
      <c r="L47" s="120"/>
      <c r="Q47" s="85"/>
    </row>
    <row r="48" spans="1:34">
      <c r="A48" s="46" t="s">
        <v>2828</v>
      </c>
      <c r="B48" s="83"/>
      <c r="D48" s="93"/>
      <c r="E48" s="15"/>
      <c r="F48" s="15"/>
      <c r="G48" s="83"/>
      <c r="H48" s="15"/>
      <c r="I48" s="119"/>
      <c r="J48" s="95"/>
      <c r="K48" s="120"/>
      <c r="L48" s="120"/>
      <c r="Q48" s="85"/>
    </row>
    <row r="49" spans="1:34">
      <c r="A49" s="90" t="s">
        <v>2894</v>
      </c>
      <c r="B49" s="90"/>
      <c r="C49" s="90"/>
      <c r="D49" s="121"/>
      <c r="E49" s="89" t="s">
        <v>2817</v>
      </c>
      <c r="F49" s="90"/>
      <c r="G49" s="88"/>
      <c r="H49" s="96"/>
      <c r="I49" s="90"/>
      <c r="J49" s="90"/>
      <c r="K49" s="90"/>
      <c r="L49" s="90"/>
      <c r="M49" s="87"/>
      <c r="N49" s="88"/>
      <c r="O49" s="88"/>
      <c r="P49" s="122"/>
      <c r="Q49" s="90"/>
      <c r="R49" s="97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</row>
    <row r="50" spans="1:34" ht="15">
      <c r="A50" s="15" t="s">
        <v>2818</v>
      </c>
      <c r="B50" s="83"/>
      <c r="D50" s="93"/>
      <c r="E50" s="85" t="s">
        <v>2819</v>
      </c>
      <c r="F50" s="85"/>
      <c r="G50" t="s">
        <v>2307</v>
      </c>
      <c r="H50" t="s">
        <v>2893</v>
      </c>
      <c r="I50" t="s">
        <v>2821</v>
      </c>
      <c r="J50" s="83" t="s">
        <v>2822</v>
      </c>
      <c r="K50" t="s">
        <v>2823</v>
      </c>
      <c r="L50" t="s">
        <v>2824</v>
      </c>
      <c r="M50" s="85" t="s">
        <v>2825</v>
      </c>
      <c r="N50" s="85"/>
      <c r="O50" s="85" t="s">
        <v>2826</v>
      </c>
      <c r="P50" s="85"/>
      <c r="Q50" s="94" t="s">
        <v>2879</v>
      </c>
      <c r="R50" s="94" t="s">
        <v>2827</v>
      </c>
      <c r="S50" t="s">
        <v>2828</v>
      </c>
    </row>
    <row r="51" spans="1:34">
      <c r="A51" s="15" t="s">
        <v>2829</v>
      </c>
      <c r="B51" s="83"/>
      <c r="D51" s="93"/>
      <c r="E51">
        <v>9462671</v>
      </c>
      <c r="F51">
        <v>9525135</v>
      </c>
      <c r="G51">
        <v>50358</v>
      </c>
      <c r="Q51" s="85"/>
    </row>
    <row r="52" spans="1:34">
      <c r="A52" s="83" t="s">
        <v>2822</v>
      </c>
      <c r="B52" s="83"/>
      <c r="D52" s="93"/>
      <c r="E52">
        <v>9544701</v>
      </c>
      <c r="F52">
        <v>9557062</v>
      </c>
      <c r="G52">
        <v>738</v>
      </c>
      <c r="H52" s="15"/>
      <c r="I52" s="119"/>
      <c r="J52" s="95"/>
      <c r="K52" s="120"/>
      <c r="L52" s="120"/>
      <c r="Q52" s="85"/>
    </row>
    <row r="53" spans="1:34">
      <c r="A53" s="15" t="s">
        <v>2830</v>
      </c>
      <c r="B53" s="83"/>
      <c r="D53" s="93"/>
      <c r="E53">
        <v>54621785</v>
      </c>
      <c r="F53">
        <v>54637501</v>
      </c>
      <c r="G53">
        <v>2939</v>
      </c>
      <c r="H53" s="15"/>
      <c r="I53" s="119"/>
      <c r="J53" s="95"/>
      <c r="K53" s="120"/>
      <c r="L53" s="120"/>
      <c r="Q53" s="85"/>
    </row>
    <row r="54" spans="1:34">
      <c r="A54" s="15" t="s">
        <v>2831</v>
      </c>
      <c r="B54" s="83"/>
      <c r="D54" s="93"/>
      <c r="E54">
        <v>58210790</v>
      </c>
      <c r="F54">
        <v>58222803</v>
      </c>
      <c r="G54">
        <v>1223</v>
      </c>
      <c r="H54" s="15"/>
      <c r="I54" s="119"/>
      <c r="J54" s="95"/>
      <c r="K54" s="120"/>
      <c r="L54" s="120"/>
      <c r="Q54" s="85"/>
    </row>
    <row r="55" spans="1:34" ht="28">
      <c r="A55" s="83" t="s">
        <v>2832</v>
      </c>
      <c r="B55" s="83"/>
      <c r="D55" s="93"/>
      <c r="E55">
        <v>58320819</v>
      </c>
      <c r="F55">
        <v>58333655</v>
      </c>
      <c r="G55">
        <v>8189</v>
      </c>
      <c r="H55" s="15"/>
      <c r="I55" s="119"/>
      <c r="J55" s="95"/>
      <c r="K55" s="120"/>
      <c r="L55" s="120"/>
      <c r="Q55" s="85"/>
    </row>
    <row r="56" spans="1:34" ht="28">
      <c r="A56" s="83" t="s">
        <v>2833</v>
      </c>
      <c r="B56" s="83"/>
      <c r="D56" s="93"/>
      <c r="E56">
        <v>100545969</v>
      </c>
      <c r="F56">
        <v>100570873</v>
      </c>
      <c r="G56">
        <v>4166</v>
      </c>
      <c r="H56" s="15"/>
      <c r="I56" s="119"/>
      <c r="J56" s="95"/>
      <c r="K56" s="120"/>
      <c r="L56" s="120"/>
      <c r="Q56" s="85"/>
    </row>
    <row r="57" spans="1:34">
      <c r="A57" s="46" t="s">
        <v>2834</v>
      </c>
      <c r="B57" s="83"/>
      <c r="D57" s="93"/>
      <c r="E57">
        <v>121132912</v>
      </c>
      <c r="F57">
        <v>121140830</v>
      </c>
      <c r="G57">
        <v>1163</v>
      </c>
      <c r="H57" s="15"/>
      <c r="I57" s="119"/>
      <c r="J57" s="95"/>
      <c r="K57" s="120"/>
      <c r="L57" s="120"/>
      <c r="Q57" s="85"/>
    </row>
    <row r="58" spans="1:34">
      <c r="A58" s="46" t="s">
        <v>2828</v>
      </c>
      <c r="B58" s="83"/>
      <c r="D58" s="93"/>
      <c r="E58" s="15"/>
      <c r="F58" s="15"/>
      <c r="G58" s="83"/>
      <c r="H58" s="15"/>
      <c r="I58" s="119"/>
      <c r="J58" s="95"/>
      <c r="K58" s="120"/>
      <c r="L58" s="120"/>
      <c r="Q58" s="85"/>
    </row>
    <row r="59" spans="1:34">
      <c r="A59" s="90" t="s">
        <v>2895</v>
      </c>
      <c r="B59" s="90"/>
      <c r="C59" s="90"/>
      <c r="D59" s="121"/>
      <c r="E59" s="89" t="s">
        <v>2836</v>
      </c>
      <c r="F59" s="90"/>
      <c r="G59" s="88"/>
      <c r="H59" s="96"/>
      <c r="I59" s="90"/>
      <c r="J59" s="90"/>
      <c r="K59" s="90"/>
      <c r="L59" s="90"/>
      <c r="M59" s="87"/>
      <c r="N59" s="88"/>
      <c r="O59" s="88"/>
      <c r="P59" s="122"/>
      <c r="Q59" s="90"/>
      <c r="R59" s="97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</row>
    <row r="60" spans="1:34" ht="15">
      <c r="A60" s="15" t="s">
        <v>2818</v>
      </c>
      <c r="B60" s="83"/>
      <c r="D60" s="93"/>
      <c r="E60" s="85" t="s">
        <v>2819</v>
      </c>
      <c r="F60" s="85"/>
      <c r="G60" t="s">
        <v>2307</v>
      </c>
      <c r="H60" t="s">
        <v>2893</v>
      </c>
      <c r="I60" t="s">
        <v>2821</v>
      </c>
      <c r="J60" s="83" t="s">
        <v>2822</v>
      </c>
      <c r="K60" t="s">
        <v>2823</v>
      </c>
      <c r="L60" t="s">
        <v>2824</v>
      </c>
      <c r="M60" s="85" t="s">
        <v>2825</v>
      </c>
      <c r="N60" s="85"/>
      <c r="O60" s="85" t="s">
        <v>2826</v>
      </c>
      <c r="P60" s="85"/>
      <c r="Q60" s="94" t="s">
        <v>2879</v>
      </c>
      <c r="R60" s="94" t="s">
        <v>2827</v>
      </c>
      <c r="S60" t="s">
        <v>2828</v>
      </c>
    </row>
    <row r="61" spans="1:34">
      <c r="A61" s="15" t="s">
        <v>2829</v>
      </c>
      <c r="B61" s="83"/>
      <c r="D61" s="93"/>
      <c r="E61">
        <v>9462671</v>
      </c>
      <c r="F61">
        <v>9525135</v>
      </c>
      <c r="G61">
        <v>50358</v>
      </c>
      <c r="Q61" s="85"/>
    </row>
    <row r="62" spans="1:34">
      <c r="A62" s="83" t="s">
        <v>2822</v>
      </c>
      <c r="B62" s="83"/>
      <c r="D62" s="93"/>
      <c r="E62">
        <v>9544701</v>
      </c>
      <c r="F62">
        <v>9557062</v>
      </c>
      <c r="G62">
        <v>738</v>
      </c>
      <c r="H62" s="15"/>
      <c r="I62" s="119"/>
      <c r="J62" s="95"/>
      <c r="K62" s="120"/>
      <c r="L62" s="120"/>
      <c r="Q62" s="85"/>
    </row>
    <row r="63" spans="1:34">
      <c r="A63" s="15" t="s">
        <v>2830</v>
      </c>
      <c r="B63" s="83"/>
      <c r="D63" s="93"/>
      <c r="E63">
        <v>54621785</v>
      </c>
      <c r="F63">
        <v>54637501</v>
      </c>
      <c r="G63">
        <v>2939</v>
      </c>
      <c r="H63" s="15"/>
      <c r="I63" s="119"/>
      <c r="J63" s="95"/>
      <c r="K63" s="120"/>
      <c r="L63" s="120"/>
      <c r="Q63" s="85"/>
    </row>
    <row r="64" spans="1:34">
      <c r="A64" s="15" t="s">
        <v>2831</v>
      </c>
      <c r="B64" s="83"/>
      <c r="D64" s="93"/>
      <c r="E64">
        <v>58210790</v>
      </c>
      <c r="F64">
        <v>58222803</v>
      </c>
      <c r="G64">
        <v>1223</v>
      </c>
      <c r="H64" s="15"/>
      <c r="I64" s="119"/>
      <c r="J64" s="95"/>
      <c r="K64" s="120"/>
      <c r="L64" s="120"/>
      <c r="Q64" s="85"/>
    </row>
    <row r="65" spans="1:34" ht="28">
      <c r="A65" s="83" t="s">
        <v>2832</v>
      </c>
      <c r="B65" s="83"/>
      <c r="D65" s="93"/>
      <c r="E65">
        <v>58320819</v>
      </c>
      <c r="F65">
        <v>58333655</v>
      </c>
      <c r="G65">
        <v>8189</v>
      </c>
      <c r="H65" s="15"/>
      <c r="I65" s="119"/>
      <c r="J65" s="95"/>
      <c r="K65" s="120"/>
      <c r="L65" s="120"/>
      <c r="Q65" s="85"/>
    </row>
    <row r="66" spans="1:34" ht="28">
      <c r="A66" s="83" t="s">
        <v>2833</v>
      </c>
      <c r="B66" s="83"/>
      <c r="D66" s="93"/>
      <c r="E66">
        <v>100545969</v>
      </c>
      <c r="F66">
        <v>100570873</v>
      </c>
      <c r="G66">
        <v>4166</v>
      </c>
      <c r="H66" s="15"/>
      <c r="I66" s="119"/>
      <c r="J66" s="95"/>
      <c r="K66" s="120"/>
      <c r="L66" s="120"/>
      <c r="Q66" s="85"/>
    </row>
    <row r="67" spans="1:34">
      <c r="A67" s="46" t="s">
        <v>2834</v>
      </c>
      <c r="B67" s="83"/>
      <c r="D67" s="93"/>
      <c r="E67">
        <v>121132912</v>
      </c>
      <c r="F67">
        <v>121140830</v>
      </c>
      <c r="G67">
        <v>1163</v>
      </c>
      <c r="H67" s="15"/>
      <c r="I67" s="119"/>
      <c r="J67" s="95"/>
      <c r="K67" s="120"/>
      <c r="L67" s="120"/>
      <c r="Q67" s="85"/>
    </row>
    <row r="68" spans="1:34">
      <c r="A68" s="46" t="s">
        <v>2828</v>
      </c>
      <c r="B68" s="83"/>
      <c r="D68" s="93"/>
      <c r="E68" s="15"/>
      <c r="F68" s="15"/>
      <c r="G68" s="83"/>
      <c r="H68" s="15"/>
      <c r="I68" s="119"/>
      <c r="J68" s="95"/>
      <c r="K68" s="120"/>
      <c r="L68" s="120"/>
      <c r="Q68" s="85"/>
    </row>
    <row r="69" spans="1:34">
      <c r="A69" s="90" t="s">
        <v>2896</v>
      </c>
      <c r="B69" s="90"/>
      <c r="C69" s="90"/>
      <c r="D69" s="121"/>
      <c r="E69" s="89" t="s">
        <v>2836</v>
      </c>
      <c r="F69" s="90"/>
      <c r="G69" s="88"/>
      <c r="H69" s="96"/>
      <c r="I69" s="90"/>
      <c r="J69" s="90"/>
      <c r="K69" s="90"/>
      <c r="L69" s="90"/>
      <c r="M69" s="87"/>
      <c r="N69" s="88"/>
      <c r="O69" s="88"/>
      <c r="P69" s="122"/>
      <c r="Q69" s="90"/>
      <c r="R69" s="97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</row>
    <row r="70" spans="1:34" ht="15">
      <c r="A70" s="15" t="s">
        <v>2818</v>
      </c>
      <c r="B70" s="83"/>
      <c r="D70" s="93"/>
      <c r="E70" s="85" t="s">
        <v>2819</v>
      </c>
      <c r="F70" s="85"/>
      <c r="G70" t="s">
        <v>2307</v>
      </c>
      <c r="H70" t="s">
        <v>2893</v>
      </c>
      <c r="I70" t="s">
        <v>2821</v>
      </c>
      <c r="J70" s="83" t="s">
        <v>2822</v>
      </c>
      <c r="K70" t="s">
        <v>2823</v>
      </c>
      <c r="L70" t="s">
        <v>2824</v>
      </c>
      <c r="M70" s="85" t="s">
        <v>2825</v>
      </c>
      <c r="N70" s="85"/>
      <c r="O70" s="85" t="s">
        <v>2826</v>
      </c>
      <c r="P70" s="85"/>
      <c r="Q70" s="94" t="s">
        <v>2879</v>
      </c>
      <c r="R70" s="94" t="s">
        <v>2827</v>
      </c>
      <c r="S70" t="s">
        <v>2828</v>
      </c>
    </row>
    <row r="71" spans="1:34">
      <c r="A71" s="15" t="s">
        <v>2829</v>
      </c>
      <c r="B71" s="83"/>
      <c r="D71" s="93"/>
      <c r="E71">
        <v>9462671</v>
      </c>
      <c r="F71">
        <v>9525135</v>
      </c>
      <c r="G71">
        <v>50358</v>
      </c>
      <c r="Q71" s="85"/>
    </row>
    <row r="72" spans="1:34">
      <c r="A72" s="83" t="s">
        <v>2822</v>
      </c>
      <c r="B72" s="83"/>
      <c r="D72" s="93"/>
      <c r="E72">
        <v>9544701</v>
      </c>
      <c r="F72">
        <v>9557062</v>
      </c>
      <c r="G72">
        <v>738</v>
      </c>
      <c r="H72" s="15"/>
      <c r="I72" s="119"/>
      <c r="J72" s="95"/>
      <c r="K72" s="120"/>
      <c r="L72" s="120"/>
      <c r="Q72" s="85"/>
    </row>
    <row r="73" spans="1:34">
      <c r="A73" s="15" t="s">
        <v>2830</v>
      </c>
      <c r="B73" s="83"/>
      <c r="D73" s="93"/>
      <c r="E73">
        <v>54621785</v>
      </c>
      <c r="F73">
        <v>54637501</v>
      </c>
      <c r="G73">
        <v>2939</v>
      </c>
      <c r="H73" s="15"/>
      <c r="I73" s="119"/>
      <c r="J73" s="95"/>
      <c r="K73" s="120"/>
      <c r="L73" s="120"/>
      <c r="Q73" s="85"/>
    </row>
    <row r="74" spans="1:34">
      <c r="A74" s="15" t="s">
        <v>2831</v>
      </c>
      <c r="B74" s="83"/>
      <c r="D74" s="93"/>
      <c r="E74">
        <v>58210790</v>
      </c>
      <c r="F74">
        <v>58222803</v>
      </c>
      <c r="G74">
        <v>1223</v>
      </c>
      <c r="H74" s="15"/>
      <c r="I74" s="119"/>
      <c r="J74" s="95"/>
      <c r="K74" s="120"/>
      <c r="L74" s="120"/>
      <c r="Q74" s="85"/>
    </row>
    <row r="75" spans="1:34" ht="28">
      <c r="A75" s="83" t="s">
        <v>2832</v>
      </c>
      <c r="B75" s="83"/>
      <c r="D75" s="93"/>
      <c r="E75">
        <v>58320819</v>
      </c>
      <c r="F75">
        <v>58333655</v>
      </c>
      <c r="G75">
        <v>8189</v>
      </c>
      <c r="H75" s="15"/>
      <c r="I75" s="119"/>
      <c r="J75" s="95"/>
      <c r="K75" s="120"/>
      <c r="L75" s="120"/>
      <c r="Q75" s="85"/>
    </row>
    <row r="76" spans="1:34" ht="28">
      <c r="A76" s="83" t="s">
        <v>2833</v>
      </c>
      <c r="B76" s="83"/>
      <c r="D76" s="93"/>
      <c r="E76">
        <v>100545969</v>
      </c>
      <c r="F76">
        <v>100570873</v>
      </c>
      <c r="G76">
        <v>4166</v>
      </c>
      <c r="H76" s="15"/>
      <c r="I76" s="119"/>
      <c r="J76" s="95"/>
      <c r="K76" s="120"/>
      <c r="L76" s="120"/>
      <c r="Q76" s="85"/>
    </row>
    <row r="77" spans="1:34">
      <c r="A77" s="46" t="s">
        <v>2834</v>
      </c>
      <c r="B77" s="83"/>
      <c r="D77" s="93"/>
      <c r="E77">
        <v>121132912</v>
      </c>
      <c r="F77">
        <v>121140830</v>
      </c>
      <c r="G77">
        <v>1163</v>
      </c>
      <c r="H77" s="15"/>
      <c r="I77" s="119"/>
      <c r="J77" s="95"/>
      <c r="K77" s="120"/>
      <c r="L77" s="120"/>
      <c r="Q77" s="85"/>
    </row>
    <row r="78" spans="1:34">
      <c r="A78" s="46" t="s">
        <v>2828</v>
      </c>
      <c r="B78" s="83"/>
      <c r="D78" s="93"/>
      <c r="E78" s="15"/>
      <c r="F78" s="15"/>
      <c r="G78" s="83"/>
      <c r="H78" s="15"/>
      <c r="I78" s="119"/>
      <c r="J78" s="95"/>
      <c r="K78" s="120"/>
      <c r="L78" s="120"/>
      <c r="Q78" s="85"/>
    </row>
    <row r="79" spans="1:34">
      <c r="A79" s="90" t="s">
        <v>2839</v>
      </c>
      <c r="B79" s="90"/>
      <c r="C79" s="90"/>
      <c r="D79" s="121"/>
      <c r="E79" s="89" t="s">
        <v>2836</v>
      </c>
      <c r="F79" s="90"/>
      <c r="G79" s="88"/>
      <c r="H79" s="96"/>
      <c r="I79" s="90"/>
      <c r="J79" s="90"/>
      <c r="K79" s="90"/>
      <c r="L79" s="90"/>
      <c r="M79" s="87"/>
      <c r="N79" s="88"/>
      <c r="O79" s="88"/>
      <c r="P79" s="122"/>
      <c r="Q79" s="90"/>
      <c r="R79" s="97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  <c r="AD79" s="90"/>
      <c r="AE79" s="90"/>
      <c r="AF79" s="90"/>
      <c r="AG79" s="90"/>
      <c r="AH79" s="90"/>
    </row>
    <row r="80" spans="1:34" ht="15">
      <c r="A80" s="15" t="s">
        <v>2818</v>
      </c>
      <c r="B80" s="83"/>
      <c r="D80" s="93"/>
      <c r="E80" s="85" t="s">
        <v>2819</v>
      </c>
      <c r="F80" s="85"/>
      <c r="G80" t="s">
        <v>2307</v>
      </c>
      <c r="H80" t="s">
        <v>2893</v>
      </c>
      <c r="I80" t="s">
        <v>2821</v>
      </c>
      <c r="J80" s="83" t="s">
        <v>2822</v>
      </c>
      <c r="K80" t="s">
        <v>2823</v>
      </c>
      <c r="L80" t="s">
        <v>2824</v>
      </c>
      <c r="M80" s="85" t="s">
        <v>2825</v>
      </c>
      <c r="N80" s="85"/>
      <c r="O80" s="85" t="s">
        <v>2826</v>
      </c>
      <c r="P80" s="85"/>
      <c r="Q80" s="94" t="s">
        <v>2879</v>
      </c>
      <c r="R80" s="94" t="s">
        <v>2827</v>
      </c>
      <c r="S80" t="s">
        <v>2828</v>
      </c>
    </row>
    <row r="81" spans="1:34">
      <c r="A81" s="15" t="s">
        <v>2829</v>
      </c>
      <c r="B81" s="83"/>
      <c r="D81" s="93"/>
      <c r="E81">
        <v>9462671</v>
      </c>
      <c r="F81">
        <v>9525135</v>
      </c>
      <c r="G81">
        <v>50358</v>
      </c>
      <c r="Q81" s="85"/>
    </row>
    <row r="82" spans="1:34">
      <c r="A82" s="83" t="s">
        <v>2822</v>
      </c>
      <c r="B82" s="83"/>
      <c r="D82" s="93"/>
      <c r="E82">
        <v>9544701</v>
      </c>
      <c r="F82">
        <v>9557062</v>
      </c>
      <c r="G82">
        <v>738</v>
      </c>
      <c r="H82" s="15"/>
      <c r="I82" s="119"/>
      <c r="J82" s="95"/>
      <c r="K82" s="120"/>
      <c r="L82" s="120"/>
      <c r="Q82" s="85"/>
    </row>
    <row r="83" spans="1:34">
      <c r="A83" s="15" t="s">
        <v>2830</v>
      </c>
      <c r="B83" s="83"/>
      <c r="D83" s="93"/>
      <c r="E83">
        <v>54621785</v>
      </c>
      <c r="F83">
        <v>54637501</v>
      </c>
      <c r="G83">
        <v>2939</v>
      </c>
      <c r="H83" s="15"/>
      <c r="I83" s="119"/>
      <c r="J83" s="95"/>
      <c r="K83" s="120"/>
      <c r="L83" s="120"/>
      <c r="Q83" s="85"/>
    </row>
    <row r="84" spans="1:34">
      <c r="A84" s="15" t="s">
        <v>2831</v>
      </c>
      <c r="B84" s="83"/>
      <c r="D84" s="93"/>
      <c r="E84">
        <v>58210790</v>
      </c>
      <c r="F84">
        <v>58222803</v>
      </c>
      <c r="G84">
        <v>1223</v>
      </c>
      <c r="H84" s="15"/>
      <c r="I84" s="119"/>
      <c r="J84" s="95"/>
      <c r="K84" s="120"/>
      <c r="L84" s="120"/>
      <c r="Q84" s="85"/>
    </row>
    <row r="85" spans="1:34" ht="28">
      <c r="A85" s="83" t="s">
        <v>2832</v>
      </c>
      <c r="B85" s="83"/>
      <c r="D85" s="93"/>
      <c r="E85">
        <v>58320819</v>
      </c>
      <c r="F85">
        <v>58333655</v>
      </c>
      <c r="G85">
        <v>8189</v>
      </c>
      <c r="H85" s="15"/>
      <c r="I85" s="119"/>
      <c r="J85" s="95"/>
      <c r="K85" s="120"/>
      <c r="L85" s="120"/>
      <c r="Q85" s="85"/>
    </row>
    <row r="86" spans="1:34" ht="28">
      <c r="A86" s="83" t="s">
        <v>2833</v>
      </c>
      <c r="B86" s="83"/>
      <c r="D86" s="93"/>
      <c r="E86">
        <v>100545969</v>
      </c>
      <c r="F86">
        <v>100570873</v>
      </c>
      <c r="G86">
        <v>4166</v>
      </c>
      <c r="H86" s="15"/>
      <c r="I86" s="119"/>
      <c r="J86" s="95"/>
      <c r="K86" s="120"/>
      <c r="L86" s="120"/>
      <c r="Q86" s="85"/>
    </row>
    <row r="87" spans="1:34">
      <c r="A87" s="46" t="s">
        <v>2834</v>
      </c>
      <c r="B87" s="83"/>
      <c r="D87" s="93"/>
      <c r="E87">
        <v>121132912</v>
      </c>
      <c r="F87">
        <v>121140830</v>
      </c>
      <c r="G87">
        <v>1163</v>
      </c>
      <c r="H87" s="15"/>
      <c r="I87" s="119"/>
      <c r="J87" s="95"/>
      <c r="K87" s="120"/>
      <c r="L87" s="120"/>
      <c r="Q87" s="85"/>
    </row>
    <row r="88" spans="1:34">
      <c r="A88" s="46" t="s">
        <v>2828</v>
      </c>
      <c r="B88" s="83"/>
      <c r="D88" s="93"/>
      <c r="E88" s="15"/>
      <c r="F88" s="15"/>
      <c r="G88" s="83"/>
      <c r="H88" s="15"/>
      <c r="I88" s="119"/>
      <c r="J88" s="95"/>
      <c r="K88" s="120"/>
      <c r="L88" s="120"/>
      <c r="Q88" s="85"/>
    </row>
    <row r="89" spans="1:34">
      <c r="A89" s="90" t="s">
        <v>2840</v>
      </c>
      <c r="B89" s="90"/>
      <c r="C89" s="90"/>
      <c r="D89" s="121"/>
      <c r="E89" s="89" t="s">
        <v>2836</v>
      </c>
      <c r="F89" s="90"/>
      <c r="G89" s="88"/>
      <c r="H89" s="96"/>
      <c r="I89" s="90"/>
      <c r="J89" s="90"/>
      <c r="K89" s="90"/>
      <c r="L89" s="90"/>
      <c r="M89" s="87"/>
      <c r="N89" s="88"/>
      <c r="O89" s="88"/>
      <c r="P89" s="122"/>
      <c r="Q89" s="90"/>
      <c r="R89" s="97"/>
      <c r="S89" s="90"/>
      <c r="T89" s="90"/>
      <c r="U89" s="90"/>
      <c r="V89" s="90"/>
      <c r="W89" s="90"/>
      <c r="X89" s="90"/>
      <c r="Y89" s="90"/>
      <c r="Z89" s="90"/>
      <c r="AA89" s="90"/>
      <c r="AB89" s="90"/>
      <c r="AC89" s="90"/>
      <c r="AD89" s="90"/>
      <c r="AE89" s="90"/>
      <c r="AF89" s="90"/>
      <c r="AG89" s="90"/>
      <c r="AH89" s="90"/>
    </row>
    <row r="90" spans="1:34" ht="15">
      <c r="A90" s="15" t="s">
        <v>2818</v>
      </c>
      <c r="B90" s="83"/>
      <c r="D90" s="93"/>
      <c r="E90" s="85" t="s">
        <v>2819</v>
      </c>
      <c r="F90" s="85"/>
      <c r="G90" t="s">
        <v>2307</v>
      </c>
      <c r="H90" t="s">
        <v>2893</v>
      </c>
      <c r="I90" t="s">
        <v>2821</v>
      </c>
      <c r="J90" s="83" t="s">
        <v>2822</v>
      </c>
      <c r="K90" t="s">
        <v>2823</v>
      </c>
      <c r="L90" t="s">
        <v>2824</v>
      </c>
      <c r="M90" s="85" t="s">
        <v>2825</v>
      </c>
      <c r="N90" s="85"/>
      <c r="O90" s="85" t="s">
        <v>2826</v>
      </c>
      <c r="P90" s="85"/>
      <c r="Q90" s="94" t="s">
        <v>2879</v>
      </c>
      <c r="R90" s="94" t="s">
        <v>2827</v>
      </c>
      <c r="S90" t="s">
        <v>2828</v>
      </c>
    </row>
    <row r="91" spans="1:34">
      <c r="A91" s="15" t="s">
        <v>2829</v>
      </c>
      <c r="B91" s="83"/>
      <c r="D91" s="93"/>
      <c r="E91">
        <v>9462671</v>
      </c>
      <c r="F91">
        <v>9525135</v>
      </c>
      <c r="G91">
        <v>50358</v>
      </c>
      <c r="Q91" s="85"/>
    </row>
    <row r="92" spans="1:34">
      <c r="A92" s="83" t="s">
        <v>2822</v>
      </c>
      <c r="B92" s="83"/>
      <c r="D92" s="93"/>
      <c r="E92">
        <v>9544701</v>
      </c>
      <c r="F92">
        <v>9557062</v>
      </c>
      <c r="G92">
        <v>738</v>
      </c>
      <c r="H92" s="15"/>
      <c r="I92" s="119"/>
      <c r="J92" s="95"/>
      <c r="K92" s="120"/>
      <c r="L92" s="120"/>
      <c r="Q92" s="85"/>
    </row>
    <row r="93" spans="1:34">
      <c r="A93" s="15" t="s">
        <v>2830</v>
      </c>
      <c r="B93" s="83"/>
      <c r="D93" s="93"/>
      <c r="E93">
        <v>54621785</v>
      </c>
      <c r="F93">
        <v>54637501</v>
      </c>
      <c r="G93">
        <v>2939</v>
      </c>
      <c r="H93" s="15"/>
      <c r="I93" s="119"/>
      <c r="J93" s="95"/>
      <c r="K93" s="120"/>
      <c r="L93" s="120"/>
      <c r="Q93" s="85"/>
    </row>
    <row r="94" spans="1:34">
      <c r="A94" s="15" t="s">
        <v>2831</v>
      </c>
      <c r="B94" s="83"/>
      <c r="D94" s="93"/>
      <c r="E94">
        <v>58210790</v>
      </c>
      <c r="F94">
        <v>58222803</v>
      </c>
      <c r="G94">
        <v>1223</v>
      </c>
      <c r="H94" s="15"/>
      <c r="I94" s="119"/>
      <c r="J94" s="95"/>
      <c r="K94" s="120"/>
      <c r="L94" s="120"/>
      <c r="Q94" s="85"/>
    </row>
    <row r="95" spans="1:34" ht="28">
      <c r="A95" s="83" t="s">
        <v>2832</v>
      </c>
      <c r="B95" s="83"/>
      <c r="D95" s="93"/>
      <c r="E95">
        <v>58320819</v>
      </c>
      <c r="F95">
        <v>58333655</v>
      </c>
      <c r="G95">
        <v>8189</v>
      </c>
      <c r="H95" s="15"/>
      <c r="I95" s="119"/>
      <c r="J95" s="95"/>
      <c r="K95" s="120"/>
      <c r="L95" s="120"/>
      <c r="Q95" s="85"/>
    </row>
    <row r="96" spans="1:34" ht="28">
      <c r="A96" s="83" t="s">
        <v>2833</v>
      </c>
      <c r="B96" s="83"/>
      <c r="D96" s="93"/>
      <c r="E96">
        <v>100545969</v>
      </c>
      <c r="F96">
        <v>100570873</v>
      </c>
      <c r="G96">
        <v>4166</v>
      </c>
      <c r="H96" s="15"/>
      <c r="I96" s="119"/>
      <c r="J96" s="95"/>
      <c r="K96" s="120"/>
      <c r="L96" s="120"/>
      <c r="Q96" s="85"/>
    </row>
    <row r="97" spans="1:34">
      <c r="A97" s="46" t="s">
        <v>2834</v>
      </c>
      <c r="B97" s="83"/>
      <c r="D97" s="93"/>
      <c r="E97">
        <v>121132912</v>
      </c>
      <c r="F97">
        <v>121140830</v>
      </c>
      <c r="G97">
        <v>1163</v>
      </c>
      <c r="H97" s="15"/>
      <c r="I97" s="119"/>
      <c r="J97" s="95"/>
      <c r="K97" s="120"/>
      <c r="L97" s="120"/>
      <c r="Q97" s="85"/>
    </row>
    <row r="98" spans="1:34">
      <c r="A98" s="46" t="s">
        <v>2828</v>
      </c>
      <c r="B98" s="83"/>
      <c r="D98" s="93"/>
      <c r="E98" s="15"/>
      <c r="F98" s="15"/>
      <c r="G98" s="83"/>
      <c r="H98" s="15"/>
      <c r="I98" s="119"/>
      <c r="J98" s="95"/>
      <c r="K98" s="120"/>
      <c r="L98" s="120"/>
      <c r="Q98" s="85"/>
    </row>
    <row r="99" spans="1:34" ht="15">
      <c r="A99" s="99" t="s">
        <v>2875</v>
      </c>
      <c r="B99" s="81"/>
      <c r="C99" s="123" t="s">
        <v>2847</v>
      </c>
      <c r="D99" s="81"/>
      <c r="E99" s="81"/>
      <c r="F99" s="81"/>
      <c r="G99" s="100"/>
      <c r="H99" s="123" t="s">
        <v>4</v>
      </c>
      <c r="I99" s="81"/>
      <c r="J99" s="81"/>
      <c r="K99" s="81"/>
      <c r="L99" s="81"/>
      <c r="M99" s="123" t="s">
        <v>9</v>
      </c>
      <c r="N99" s="81"/>
      <c r="O99" s="81"/>
      <c r="P99" s="81"/>
      <c r="Q99" s="81"/>
      <c r="R99" s="123" t="s">
        <v>15</v>
      </c>
      <c r="S99" s="123"/>
      <c r="T99" s="123"/>
      <c r="U99" s="123"/>
      <c r="V99" s="81"/>
      <c r="W99" s="123" t="s">
        <v>12</v>
      </c>
      <c r="X99" s="123"/>
      <c r="Y99" s="123"/>
      <c r="Z99" s="81"/>
      <c r="AA99" s="81"/>
      <c r="AB99" s="123" t="s">
        <v>1010</v>
      </c>
      <c r="AC99" s="100"/>
      <c r="AD99" s="100"/>
      <c r="AE99" s="81"/>
      <c r="AF99" s="81"/>
      <c r="AG99" s="81"/>
      <c r="AH99" s="81"/>
    </row>
    <row r="100" spans="1:34">
      <c r="A100" s="102" t="s">
        <v>2314</v>
      </c>
      <c r="B100" s="102"/>
      <c r="C100" s="102" t="s">
        <v>2842</v>
      </c>
      <c r="D100" s="102" t="s">
        <v>2843</v>
      </c>
      <c r="E100" s="102" t="s">
        <v>2309</v>
      </c>
      <c r="F100" s="102"/>
      <c r="G100" s="102" t="s">
        <v>2845</v>
      </c>
      <c r="H100" s="102" t="s">
        <v>2842</v>
      </c>
      <c r="I100" s="102" t="s">
        <v>2843</v>
      </c>
      <c r="J100" s="102" t="s">
        <v>2309</v>
      </c>
      <c r="K100" s="102"/>
      <c r="L100" s="102" t="s">
        <v>2845</v>
      </c>
      <c r="M100" s="102" t="s">
        <v>2842</v>
      </c>
      <c r="N100" s="102" t="s">
        <v>2843</v>
      </c>
      <c r="O100" s="102" t="s">
        <v>2309</v>
      </c>
      <c r="P100" s="102"/>
      <c r="Q100" s="102"/>
      <c r="R100" s="102" t="s">
        <v>2842</v>
      </c>
      <c r="S100" s="102" t="s">
        <v>2843</v>
      </c>
      <c r="T100" s="102" t="s">
        <v>2309</v>
      </c>
      <c r="U100" s="102"/>
      <c r="V100" s="102" t="s">
        <v>2845</v>
      </c>
      <c r="W100" s="102" t="s">
        <v>2842</v>
      </c>
      <c r="X100" s="102" t="s">
        <v>2843</v>
      </c>
      <c r="Y100" s="102" t="s">
        <v>2309</v>
      </c>
      <c r="Z100" s="102"/>
      <c r="AA100" s="102" t="s">
        <v>2845</v>
      </c>
      <c r="AB100" s="102" t="s">
        <v>2842</v>
      </c>
      <c r="AC100" s="102" t="s">
        <v>2843</v>
      </c>
      <c r="AD100" s="102" t="s">
        <v>2309</v>
      </c>
      <c r="AE100" s="102"/>
      <c r="AF100" s="102" t="s">
        <v>2845</v>
      </c>
      <c r="AG100" s="102"/>
      <c r="AH100" s="102"/>
    </row>
    <row r="101" spans="1:34">
      <c r="A101">
        <v>9462671</v>
      </c>
      <c r="B101">
        <v>9525135</v>
      </c>
    </row>
    <row r="102" spans="1:34">
      <c r="A102">
        <v>9544701</v>
      </c>
      <c r="B102">
        <v>9557062</v>
      </c>
    </row>
    <row r="103" spans="1:34">
      <c r="A103">
        <v>54621785</v>
      </c>
      <c r="B103">
        <v>54637501</v>
      </c>
    </row>
    <row r="104" spans="1:34">
      <c r="A104">
        <v>58210790</v>
      </c>
      <c r="B104">
        <v>58222803</v>
      </c>
    </row>
    <row r="105" spans="1:34">
      <c r="A105">
        <v>58320819</v>
      </c>
      <c r="B105">
        <v>58333655</v>
      </c>
    </row>
    <row r="106" spans="1:34">
      <c r="A106">
        <v>100545969</v>
      </c>
      <c r="B106">
        <v>100570873</v>
      </c>
    </row>
    <row r="107" spans="1:34">
      <c r="A107">
        <v>121132912</v>
      </c>
      <c r="B107">
        <v>121140830</v>
      </c>
    </row>
    <row r="108" spans="1:34">
      <c r="A108" t="s">
        <v>2847</v>
      </c>
    </row>
    <row r="109" spans="1:34">
      <c r="A109" s="81" t="s">
        <v>2767</v>
      </c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</row>
    <row r="110" spans="1:34">
      <c r="A110" s="102" t="s">
        <v>2847</v>
      </c>
      <c r="B110" s="102" t="s">
        <v>2768</v>
      </c>
      <c r="C110" s="102" t="s">
        <v>2769</v>
      </c>
      <c r="D110" s="103" t="s">
        <v>2770</v>
      </c>
      <c r="E110" s="102" t="s">
        <v>2771</v>
      </c>
      <c r="F110" s="102" t="s">
        <v>2772</v>
      </c>
      <c r="G110" s="104" t="s">
        <v>2773</v>
      </c>
      <c r="H110" s="102" t="s">
        <v>2774</v>
      </c>
      <c r="I110" s="102" t="s">
        <v>2775</v>
      </c>
      <c r="J110" s="102" t="s">
        <v>2776</v>
      </c>
      <c r="K110" s="102" t="s">
        <v>2777</v>
      </c>
      <c r="L110" s="54" t="s">
        <v>2848</v>
      </c>
      <c r="M110" s="54" t="s">
        <v>2849</v>
      </c>
      <c r="N110" s="54" t="s">
        <v>2850</v>
      </c>
      <c r="O110" s="54" t="s">
        <v>2851</v>
      </c>
      <c r="P110" s="54" t="s">
        <v>2852</v>
      </c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  <c r="AA110" s="102"/>
      <c r="AB110" s="102"/>
      <c r="AC110" s="102"/>
      <c r="AD110" s="102"/>
      <c r="AE110" s="102"/>
      <c r="AF110" s="102"/>
      <c r="AG110" s="102"/>
      <c r="AH110" s="102"/>
    </row>
    <row r="112" spans="1:34">
      <c r="A112" s="104" t="s">
        <v>2778</v>
      </c>
      <c r="B112" s="102" t="s">
        <v>2768</v>
      </c>
      <c r="C112" s="102" t="s">
        <v>2769</v>
      </c>
      <c r="D112" s="103" t="s">
        <v>2770</v>
      </c>
      <c r="E112" s="102" t="s">
        <v>2771</v>
      </c>
      <c r="F112" s="102" t="s">
        <v>2772</v>
      </c>
      <c r="G112" s="104" t="s">
        <v>2773</v>
      </c>
      <c r="H112" s="102" t="s">
        <v>2774</v>
      </c>
      <c r="I112" s="102" t="s">
        <v>2775</v>
      </c>
      <c r="J112" s="102" t="s">
        <v>2776</v>
      </c>
      <c r="K112" s="102" t="s">
        <v>2777</v>
      </c>
      <c r="L112" s="54" t="s">
        <v>2848</v>
      </c>
      <c r="M112" s="54" t="s">
        <v>2849</v>
      </c>
      <c r="N112" s="54" t="s">
        <v>2850</v>
      </c>
      <c r="O112" s="54" t="s">
        <v>2851</v>
      </c>
      <c r="P112" s="54" t="s">
        <v>2852</v>
      </c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  <c r="AA112" s="102"/>
      <c r="AB112" s="102"/>
      <c r="AC112" s="102"/>
      <c r="AD112" s="102"/>
      <c r="AE112" s="102"/>
      <c r="AF112" s="102"/>
      <c r="AG112" s="102"/>
      <c r="AH112" s="102"/>
    </row>
    <row r="113" spans="1:34">
      <c r="A113" t="s">
        <v>2920</v>
      </c>
    </row>
    <row r="114" spans="1:34">
      <c r="A114" t="s">
        <v>2854</v>
      </c>
    </row>
    <row r="115" spans="1:34">
      <c r="A115" t="s">
        <v>2855</v>
      </c>
    </row>
    <row r="116" spans="1:34">
      <c r="A116" t="s">
        <v>2856</v>
      </c>
    </row>
    <row r="117" spans="1:34">
      <c r="A117" t="s">
        <v>2857</v>
      </c>
    </row>
    <row r="118" spans="1:34">
      <c r="A118" t="s">
        <v>2858</v>
      </c>
    </row>
    <row r="119" spans="1:34">
      <c r="A119" t="s">
        <v>2859</v>
      </c>
    </row>
    <row r="120" spans="1:34">
      <c r="A120" s="105" t="s">
        <v>2863</v>
      </c>
      <c r="B120" s="73"/>
      <c r="C120" s="73"/>
      <c r="D120" s="106"/>
      <c r="E120" s="74"/>
      <c r="F120" s="73"/>
      <c r="G120" s="74"/>
      <c r="H120" s="73"/>
      <c r="I120" s="74"/>
      <c r="J120" s="73"/>
      <c r="K120" s="73"/>
      <c r="L120" s="73"/>
      <c r="M120" s="73"/>
      <c r="N120" s="74"/>
      <c r="O120" s="74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</row>
    <row r="121" spans="1:34">
      <c r="A121" s="107" t="s">
        <v>2795</v>
      </c>
      <c r="B121" s="107"/>
      <c r="C121" s="81" t="s">
        <v>2864</v>
      </c>
      <c r="D121" s="81" t="s">
        <v>2865</v>
      </c>
      <c r="E121" s="107" t="s">
        <v>2866</v>
      </c>
      <c r="F121" s="108" t="s">
        <v>2867</v>
      </c>
      <c r="G121" s="108" t="s">
        <v>2868</v>
      </c>
      <c r="H121" s="108" t="s">
        <v>2869</v>
      </c>
      <c r="I121" s="108" t="s">
        <v>2870</v>
      </c>
      <c r="J121" s="107"/>
      <c r="K121" s="81"/>
      <c r="L121" s="81"/>
      <c r="M121" s="107"/>
      <c r="N121" s="108"/>
      <c r="O121" s="108"/>
      <c r="P121" s="108"/>
      <c r="Q121" s="108"/>
      <c r="R121" s="108"/>
      <c r="S121" s="107"/>
      <c r="T121" s="107"/>
      <c r="U121" s="107"/>
      <c r="V121" s="107"/>
      <c r="W121" s="107"/>
      <c r="X121" s="107"/>
      <c r="Y121" s="107"/>
      <c r="Z121" s="107"/>
      <c r="AA121" s="107"/>
      <c r="AB121" s="107"/>
      <c r="AC121" s="107"/>
      <c r="AD121" s="107"/>
      <c r="AE121" s="107"/>
      <c r="AF121" s="107"/>
      <c r="AG121" s="107"/>
      <c r="AH121" s="107"/>
    </row>
    <row r="122" spans="1:34">
      <c r="A122" s="82" t="s">
        <v>2307</v>
      </c>
      <c r="B122" s="83">
        <f>SUM('chr12'!C122:I122)</f>
        <v>130462</v>
      </c>
      <c r="C122">
        <v>1418</v>
      </c>
      <c r="D122">
        <v>1955</v>
      </c>
      <c r="E122">
        <v>38992</v>
      </c>
      <c r="F122">
        <v>22610</v>
      </c>
      <c r="G122">
        <v>30189</v>
      </c>
      <c r="H122">
        <v>7519</v>
      </c>
      <c r="I122">
        <v>27779</v>
      </c>
      <c r="J122" s="83"/>
      <c r="L122" s="83"/>
      <c r="M122" s="83"/>
      <c r="N122" s="83"/>
      <c r="O122" s="83"/>
      <c r="P122" s="83"/>
      <c r="Q122" s="83"/>
      <c r="R122" s="83"/>
      <c r="S122" s="83"/>
    </row>
    <row r="123" spans="1:34">
      <c r="A123" s="82" t="s">
        <v>2806</v>
      </c>
      <c r="B123" s="83"/>
      <c r="E123" s="83"/>
      <c r="F123" s="83"/>
      <c r="G123" s="83"/>
      <c r="H123" s="83"/>
      <c r="I123" s="83"/>
      <c r="J123" s="83"/>
      <c r="K123" s="83"/>
      <c r="M123" s="83"/>
      <c r="O123" s="83"/>
      <c r="P123" s="83"/>
      <c r="Q123" s="83"/>
      <c r="R123" s="83"/>
      <c r="S123" s="83"/>
    </row>
    <row r="124" spans="1:34">
      <c r="A124" s="82" t="s">
        <v>2807</v>
      </c>
      <c r="B124" s="83"/>
      <c r="E124" s="83"/>
      <c r="F124" s="83"/>
    </row>
    <row r="125" spans="1:34">
      <c r="A125" s="82" t="s">
        <v>2808</v>
      </c>
      <c r="B125" s="83"/>
      <c r="D125" s="112"/>
      <c r="E125" s="85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R125" s="83"/>
      <c r="S125" s="83"/>
    </row>
    <row r="126" spans="1:34">
      <c r="A126" s="15" t="s">
        <v>2809</v>
      </c>
      <c r="B126" s="83"/>
      <c r="D126" s="93"/>
      <c r="F126" s="83"/>
      <c r="G126" s="83"/>
      <c r="H126" s="83"/>
      <c r="I126" s="83"/>
      <c r="J126" s="83"/>
      <c r="L126" s="83"/>
      <c r="M126" s="83"/>
      <c r="O126" s="83"/>
      <c r="Q126" s="83"/>
      <c r="R126" s="83"/>
      <c r="S126" s="83"/>
    </row>
    <row r="127" spans="1:34">
      <c r="A127" s="15" t="s">
        <v>2810</v>
      </c>
      <c r="B127" s="83"/>
      <c r="D127" s="93"/>
      <c r="F127" s="83"/>
      <c r="G127" s="83"/>
      <c r="H127" s="83"/>
      <c r="I127" s="83"/>
      <c r="J127" s="83"/>
      <c r="L127" s="83"/>
      <c r="M127" s="83"/>
      <c r="O127" s="83"/>
      <c r="Q127" s="83"/>
      <c r="R127" s="83"/>
      <c r="S127" s="83"/>
    </row>
    <row r="128" spans="1:34">
      <c r="A128" s="109" t="s">
        <v>2812</v>
      </c>
      <c r="B128" s="109"/>
      <c r="C128" s="90" t="s">
        <v>2864</v>
      </c>
      <c r="D128" s="90" t="s">
        <v>2865</v>
      </c>
      <c r="E128" s="109" t="s">
        <v>2866</v>
      </c>
      <c r="F128" s="110" t="s">
        <v>2867</v>
      </c>
      <c r="G128" s="110" t="s">
        <v>2868</v>
      </c>
      <c r="H128" s="110" t="s">
        <v>2869</v>
      </c>
      <c r="I128" s="110" t="s">
        <v>2870</v>
      </c>
      <c r="J128" s="109"/>
      <c r="K128" s="90"/>
      <c r="L128" s="90"/>
      <c r="M128" s="109"/>
      <c r="N128" s="110"/>
      <c r="O128" s="110"/>
      <c r="P128" s="110"/>
      <c r="Q128" s="110"/>
      <c r="R128" s="110"/>
      <c r="S128" s="109"/>
      <c r="T128" s="109"/>
      <c r="U128" s="109"/>
      <c r="V128" s="109"/>
      <c r="W128" s="109"/>
      <c r="X128" s="109"/>
      <c r="Y128" s="109"/>
      <c r="Z128" s="109"/>
      <c r="AA128" s="109"/>
      <c r="AB128" s="109"/>
      <c r="AC128" s="109"/>
      <c r="AD128" s="109"/>
      <c r="AE128" s="109"/>
      <c r="AF128" s="109"/>
      <c r="AG128" s="109"/>
      <c r="AH128" s="109"/>
    </row>
    <row r="129" spans="1:34">
      <c r="A129" s="82" t="s">
        <v>2806</v>
      </c>
      <c r="B129" s="83"/>
      <c r="C129" s="83"/>
      <c r="D129" s="83"/>
      <c r="E129" s="83"/>
      <c r="F129" s="83"/>
      <c r="I129" s="83"/>
      <c r="J129" s="83"/>
      <c r="L129" s="83"/>
      <c r="M129" s="83"/>
      <c r="N129" s="83"/>
      <c r="O129" s="83"/>
      <c r="P129" s="83"/>
      <c r="Q129" s="83"/>
      <c r="R129" s="83"/>
      <c r="S129" s="83"/>
      <c r="U129" s="83"/>
    </row>
    <row r="130" spans="1:34">
      <c r="A130" s="82" t="s">
        <v>2807</v>
      </c>
      <c r="B130" s="83"/>
      <c r="E130" s="83"/>
      <c r="F130" s="83"/>
    </row>
    <row r="131" spans="1:34">
      <c r="A131" s="82" t="s">
        <v>2808</v>
      </c>
      <c r="B131" s="83"/>
      <c r="D131" s="83"/>
      <c r="E131" s="83"/>
      <c r="F131" s="83"/>
      <c r="G131" s="85"/>
      <c r="H131" s="83"/>
      <c r="I131" s="83"/>
      <c r="K131" s="83"/>
      <c r="N131" s="83"/>
      <c r="P131" s="83"/>
      <c r="Q131" s="83"/>
      <c r="R131" s="83"/>
      <c r="S131" s="83"/>
      <c r="T131" s="83"/>
      <c r="U131" s="83"/>
    </row>
    <row r="132" spans="1:34">
      <c r="A132" s="15" t="s">
        <v>2809</v>
      </c>
      <c r="B132" s="83"/>
      <c r="C132" s="83"/>
      <c r="D132" s="83"/>
      <c r="E132" s="83"/>
      <c r="G132" s="83"/>
      <c r="H132" s="83"/>
      <c r="I132" s="83"/>
      <c r="U132" s="83"/>
    </row>
    <row r="133" spans="1:34">
      <c r="A133" s="15" t="s">
        <v>2810</v>
      </c>
      <c r="B133" s="83"/>
      <c r="C133" s="83"/>
      <c r="D133" s="83"/>
      <c r="E133" s="83"/>
      <c r="G133" s="83"/>
      <c r="H133" s="83"/>
      <c r="I133" s="83"/>
      <c r="U133" s="83"/>
    </row>
    <row r="134" spans="1:34">
      <c r="A134" s="109" t="s">
        <v>2811</v>
      </c>
      <c r="B134" s="109"/>
      <c r="C134" s="90" t="s">
        <v>2864</v>
      </c>
      <c r="D134" s="90" t="s">
        <v>2865</v>
      </c>
      <c r="E134" s="109" t="s">
        <v>2866</v>
      </c>
      <c r="F134" s="110" t="s">
        <v>2867</v>
      </c>
      <c r="G134" s="110" t="s">
        <v>2868</v>
      </c>
      <c r="H134" s="110" t="s">
        <v>2869</v>
      </c>
      <c r="I134" s="110" t="s">
        <v>2870</v>
      </c>
      <c r="J134" s="109"/>
      <c r="K134" s="90"/>
      <c r="L134" s="90"/>
      <c r="M134" s="109"/>
      <c r="N134" s="110"/>
      <c r="O134" s="110"/>
      <c r="P134" s="110"/>
      <c r="Q134" s="110"/>
      <c r="R134" s="110"/>
      <c r="S134" s="109"/>
      <c r="T134" s="109"/>
      <c r="U134" s="109"/>
      <c r="V134" s="109"/>
      <c r="W134" s="109"/>
      <c r="X134" s="109"/>
      <c r="Y134" s="109"/>
      <c r="Z134" s="109"/>
      <c r="AA134" s="109"/>
      <c r="AB134" s="109"/>
      <c r="AC134" s="109"/>
      <c r="AD134" s="109"/>
      <c r="AE134" s="109"/>
      <c r="AF134" s="109"/>
      <c r="AG134" s="109"/>
      <c r="AH134" s="109"/>
    </row>
    <row r="135" spans="1:34">
      <c r="A135" s="82" t="s">
        <v>2806</v>
      </c>
      <c r="B135" s="83"/>
      <c r="C135" s="83"/>
      <c r="D135" s="83"/>
      <c r="E135" s="83"/>
      <c r="F135" s="83"/>
      <c r="I135" s="83"/>
      <c r="J135" s="83"/>
      <c r="L135" s="83"/>
      <c r="M135" s="83"/>
      <c r="N135" s="83"/>
      <c r="O135" s="83"/>
      <c r="P135" s="83"/>
      <c r="Q135" s="83"/>
      <c r="R135" s="83"/>
      <c r="S135" s="83"/>
      <c r="U135" s="83"/>
    </row>
    <row r="136" spans="1:34">
      <c r="A136" s="82" t="s">
        <v>2807</v>
      </c>
      <c r="B136" s="83"/>
      <c r="E136" s="83"/>
      <c r="F136" s="83"/>
    </row>
    <row r="137" spans="1:34">
      <c r="A137" s="82" t="s">
        <v>2808</v>
      </c>
      <c r="B137" s="83"/>
      <c r="D137" s="83"/>
      <c r="E137" s="83"/>
      <c r="F137" s="83"/>
      <c r="G137" s="85"/>
      <c r="H137" s="83"/>
      <c r="I137" s="83"/>
      <c r="K137" s="83"/>
      <c r="N137" s="83"/>
      <c r="P137" s="83"/>
      <c r="Q137" s="83"/>
      <c r="R137" s="83"/>
      <c r="S137" s="83"/>
      <c r="T137" s="83"/>
      <c r="U137" s="83"/>
    </row>
    <row r="138" spans="1:34">
      <c r="A138" s="15" t="s">
        <v>2809</v>
      </c>
      <c r="B138" s="83"/>
      <c r="C138" s="83"/>
      <c r="D138" s="83"/>
      <c r="E138" s="83"/>
      <c r="G138" s="83"/>
      <c r="H138" s="83"/>
      <c r="I138" s="83"/>
      <c r="U138" s="83"/>
    </row>
    <row r="139" spans="1:34">
      <c r="A139" s="15" t="s">
        <v>2810</v>
      </c>
      <c r="B139" s="83"/>
      <c r="C139" s="83"/>
      <c r="D139" s="83"/>
      <c r="E139" s="83"/>
      <c r="G139" s="83"/>
      <c r="H139" s="83"/>
      <c r="I139" s="83"/>
      <c r="U139" s="83"/>
    </row>
    <row r="140" spans="1:34">
      <c r="A140" s="109" t="s">
        <v>2813</v>
      </c>
      <c r="B140" s="109"/>
      <c r="C140" s="90" t="s">
        <v>2864</v>
      </c>
      <c r="D140" s="90" t="s">
        <v>2865</v>
      </c>
      <c r="E140" s="109" t="s">
        <v>2866</v>
      </c>
      <c r="F140" s="110" t="s">
        <v>2867</v>
      </c>
      <c r="G140" s="110" t="s">
        <v>2868</v>
      </c>
      <c r="H140" s="110" t="s">
        <v>2869</v>
      </c>
      <c r="I140" s="110" t="s">
        <v>2870</v>
      </c>
      <c r="J140" s="109"/>
      <c r="K140" s="90"/>
      <c r="L140" s="90"/>
      <c r="M140" s="109"/>
      <c r="N140" s="110"/>
      <c r="O140" s="110"/>
      <c r="P140" s="110"/>
      <c r="Q140" s="110"/>
      <c r="R140" s="110"/>
      <c r="S140" s="109"/>
      <c r="T140" s="109"/>
      <c r="U140" s="109"/>
      <c r="V140" s="109"/>
      <c r="W140" s="109"/>
      <c r="X140" s="109"/>
      <c r="Y140" s="109"/>
      <c r="Z140" s="109"/>
      <c r="AA140" s="109"/>
      <c r="AB140" s="109"/>
      <c r="AC140" s="109"/>
      <c r="AD140" s="109"/>
      <c r="AE140" s="109"/>
      <c r="AF140" s="109"/>
      <c r="AG140" s="109"/>
      <c r="AH140" s="109"/>
    </row>
    <row r="141" spans="1:34">
      <c r="A141" s="82" t="s">
        <v>2806</v>
      </c>
      <c r="B141" s="83"/>
      <c r="C141" s="83"/>
      <c r="D141" s="83"/>
      <c r="E141" s="83"/>
      <c r="F141" s="83"/>
      <c r="I141" s="83"/>
      <c r="J141" s="83"/>
      <c r="L141" s="83"/>
      <c r="M141" s="83"/>
      <c r="N141" s="83"/>
      <c r="O141" s="83"/>
      <c r="P141" s="83"/>
      <c r="Q141" s="83"/>
      <c r="R141" s="83"/>
      <c r="S141" s="83"/>
      <c r="U141" s="83"/>
    </row>
    <row r="142" spans="1:34">
      <c r="A142" s="82" t="s">
        <v>2807</v>
      </c>
      <c r="B142" s="83"/>
      <c r="E142" s="83"/>
      <c r="F142" s="83"/>
    </row>
    <row r="143" spans="1:34">
      <c r="A143" s="82" t="s">
        <v>2808</v>
      </c>
      <c r="B143" s="83"/>
      <c r="D143" s="83"/>
      <c r="E143" s="83"/>
      <c r="F143" s="83"/>
      <c r="G143" s="85"/>
      <c r="H143" s="83"/>
      <c r="I143" s="83"/>
      <c r="K143" s="83"/>
      <c r="N143" s="83"/>
      <c r="P143" s="83"/>
      <c r="Q143" s="83"/>
      <c r="R143" s="83"/>
      <c r="S143" s="83"/>
      <c r="T143" s="83"/>
      <c r="U143" s="83"/>
    </row>
    <row r="144" spans="1:34">
      <c r="A144" s="15" t="s">
        <v>2809</v>
      </c>
      <c r="B144" s="83"/>
      <c r="C144" s="83"/>
      <c r="D144" s="83"/>
      <c r="E144" s="83"/>
      <c r="G144" s="83"/>
      <c r="H144" s="83"/>
      <c r="I144" s="83"/>
      <c r="U144" s="83"/>
    </row>
    <row r="145" spans="1:34">
      <c r="A145" s="15" t="s">
        <v>2810</v>
      </c>
      <c r="B145" s="83"/>
      <c r="C145" s="83"/>
      <c r="D145" s="83"/>
      <c r="E145" s="83"/>
      <c r="G145" s="83"/>
      <c r="H145" s="83"/>
      <c r="I145" s="83"/>
      <c r="U145" s="83"/>
    </row>
    <row r="146" spans="1:34">
      <c r="A146" s="109" t="s">
        <v>2814</v>
      </c>
      <c r="B146" s="109"/>
      <c r="C146" s="90" t="s">
        <v>2864</v>
      </c>
      <c r="D146" s="90" t="s">
        <v>2865</v>
      </c>
      <c r="E146" s="109" t="s">
        <v>2866</v>
      </c>
      <c r="F146" s="110" t="s">
        <v>2867</v>
      </c>
      <c r="G146" s="110" t="s">
        <v>2868</v>
      </c>
      <c r="H146" s="110" t="s">
        <v>2869</v>
      </c>
      <c r="I146" s="110" t="s">
        <v>2870</v>
      </c>
      <c r="J146" s="109"/>
      <c r="K146" s="90"/>
      <c r="L146" s="90"/>
      <c r="M146" s="109"/>
      <c r="N146" s="110"/>
      <c r="O146" s="110"/>
      <c r="P146" s="110"/>
      <c r="Q146" s="110"/>
      <c r="R146" s="110"/>
      <c r="S146" s="109"/>
      <c r="T146" s="109"/>
      <c r="U146" s="109"/>
      <c r="V146" s="109"/>
      <c r="W146" s="109"/>
      <c r="X146" s="109"/>
      <c r="Y146" s="109"/>
      <c r="Z146" s="109"/>
      <c r="AA146" s="109"/>
      <c r="AB146" s="109"/>
      <c r="AC146" s="109"/>
      <c r="AD146" s="109"/>
      <c r="AE146" s="109"/>
      <c r="AF146" s="109"/>
      <c r="AG146" s="109"/>
      <c r="AH146" s="109"/>
    </row>
    <row r="147" spans="1:34">
      <c r="A147" s="82" t="s">
        <v>2806</v>
      </c>
      <c r="B147" s="83"/>
      <c r="C147" s="83"/>
      <c r="D147" s="83"/>
      <c r="E147" s="83"/>
      <c r="F147" s="83"/>
      <c r="I147" s="83"/>
      <c r="J147" s="83"/>
      <c r="L147" s="83"/>
      <c r="M147" s="83"/>
      <c r="N147" s="83"/>
      <c r="O147" s="83"/>
      <c r="P147" s="83"/>
      <c r="Q147" s="83"/>
      <c r="R147" s="83"/>
      <c r="S147" s="83"/>
      <c r="U147" s="83"/>
    </row>
    <row r="148" spans="1:34">
      <c r="A148" s="82" t="s">
        <v>2807</v>
      </c>
      <c r="B148" s="83"/>
      <c r="E148" s="83"/>
      <c r="F148" s="83"/>
    </row>
    <row r="149" spans="1:34">
      <c r="A149" s="82" t="s">
        <v>2808</v>
      </c>
      <c r="B149" s="83"/>
      <c r="D149" s="83"/>
      <c r="E149" s="83"/>
      <c r="F149" s="83"/>
      <c r="G149" s="85"/>
      <c r="H149" s="83"/>
      <c r="I149" s="83"/>
      <c r="K149" s="83"/>
      <c r="N149" s="83"/>
      <c r="P149" s="83"/>
      <c r="Q149" s="83"/>
      <c r="R149" s="83"/>
      <c r="S149" s="83"/>
      <c r="T149" s="83"/>
      <c r="U149" s="83"/>
    </row>
    <row r="150" spans="1:34">
      <c r="A150" s="15" t="s">
        <v>2809</v>
      </c>
      <c r="B150" s="83"/>
      <c r="C150" s="83"/>
      <c r="D150" s="83"/>
      <c r="E150" s="83"/>
      <c r="G150" s="83"/>
      <c r="H150" s="83"/>
      <c r="I150" s="83"/>
      <c r="U150" s="83"/>
    </row>
    <row r="151" spans="1:34">
      <c r="A151" s="15" t="s">
        <v>2810</v>
      </c>
      <c r="B151" s="83"/>
      <c r="C151" s="83"/>
      <c r="D151" s="83"/>
      <c r="E151" s="83"/>
      <c r="G151" s="83"/>
      <c r="H151" s="83"/>
      <c r="I151" s="83"/>
      <c r="U151" s="83"/>
    </row>
    <row r="152" spans="1:34">
      <c r="A152" s="109" t="s">
        <v>2815</v>
      </c>
      <c r="B152" s="109"/>
      <c r="C152" s="90" t="s">
        <v>2864</v>
      </c>
      <c r="D152" s="90" t="s">
        <v>2865</v>
      </c>
      <c r="E152" s="109" t="s">
        <v>2866</v>
      </c>
      <c r="F152" s="110" t="s">
        <v>2867</v>
      </c>
      <c r="G152" s="110" t="s">
        <v>2868</v>
      </c>
      <c r="H152" s="110" t="s">
        <v>2869</v>
      </c>
      <c r="I152" s="110" t="s">
        <v>2870</v>
      </c>
      <c r="J152" s="109"/>
      <c r="K152" s="90"/>
      <c r="L152" s="90"/>
      <c r="M152" s="109"/>
      <c r="N152" s="110"/>
      <c r="O152" s="110"/>
      <c r="P152" s="110"/>
      <c r="Q152" s="110"/>
      <c r="R152" s="110"/>
      <c r="S152" s="109"/>
      <c r="T152" s="109"/>
      <c r="U152" s="109"/>
      <c r="V152" s="109"/>
      <c r="W152" s="109"/>
      <c r="X152" s="109"/>
      <c r="Y152" s="109"/>
      <c r="Z152" s="109"/>
      <c r="AA152" s="109"/>
      <c r="AB152" s="109"/>
      <c r="AC152" s="109"/>
      <c r="AD152" s="109"/>
      <c r="AE152" s="109"/>
      <c r="AF152" s="109"/>
      <c r="AG152" s="109"/>
      <c r="AH152" s="109"/>
    </row>
    <row r="153" spans="1:34">
      <c r="A153" s="82" t="s">
        <v>2806</v>
      </c>
      <c r="B153" s="83"/>
      <c r="C153" s="83"/>
      <c r="D153" s="83"/>
      <c r="E153" s="83"/>
      <c r="F153" s="83"/>
      <c r="I153" s="83"/>
      <c r="J153" s="83"/>
      <c r="L153" s="83"/>
      <c r="M153" s="83"/>
      <c r="N153" s="83"/>
      <c r="O153" s="83"/>
      <c r="P153" s="83"/>
      <c r="Q153" s="83"/>
      <c r="R153" s="83"/>
      <c r="S153" s="83"/>
      <c r="U153" s="83"/>
    </row>
    <row r="154" spans="1:34">
      <c r="A154" s="82" t="s">
        <v>2807</v>
      </c>
      <c r="B154" s="83"/>
      <c r="E154" s="83"/>
      <c r="F154" s="83"/>
    </row>
    <row r="155" spans="1:34">
      <c r="A155" s="82" t="s">
        <v>2808</v>
      </c>
      <c r="B155" s="83"/>
      <c r="D155" s="83"/>
      <c r="E155" s="83"/>
      <c r="F155" s="83"/>
      <c r="G155" s="85"/>
      <c r="H155" s="83"/>
      <c r="I155" s="83"/>
      <c r="K155" s="83"/>
      <c r="N155" s="83"/>
      <c r="P155" s="83"/>
      <c r="Q155" s="83"/>
      <c r="R155" s="83"/>
      <c r="S155" s="83"/>
      <c r="T155" s="83"/>
      <c r="U155" s="83"/>
    </row>
    <row r="156" spans="1:34">
      <c r="A156" s="15" t="s">
        <v>2809</v>
      </c>
      <c r="B156" s="83"/>
      <c r="C156" s="83"/>
      <c r="D156" s="83"/>
      <c r="E156" s="83"/>
      <c r="G156" s="83"/>
      <c r="H156" s="83"/>
      <c r="I156" s="83"/>
      <c r="U156" s="83"/>
    </row>
    <row r="157" spans="1:34">
      <c r="A157" s="15" t="s">
        <v>2810</v>
      </c>
      <c r="B157" s="83"/>
      <c r="C157" s="83"/>
      <c r="D157" s="83"/>
      <c r="E157" s="83"/>
      <c r="G157" s="83"/>
      <c r="H157" s="83"/>
      <c r="I157" s="83"/>
      <c r="U157" s="83"/>
    </row>
    <row r="158" spans="1:34">
      <c r="A158" s="111" t="s">
        <v>2875</v>
      </c>
      <c r="B158" s="100"/>
      <c r="C158" s="100"/>
      <c r="D158" s="101" t="s">
        <v>4</v>
      </c>
      <c r="E158" s="101"/>
      <c r="F158" s="101" t="s">
        <v>9</v>
      </c>
      <c r="G158" s="100"/>
      <c r="H158" s="101" t="s">
        <v>15</v>
      </c>
      <c r="I158" s="101"/>
      <c r="J158" s="101" t="s">
        <v>12</v>
      </c>
      <c r="K158" s="101"/>
      <c r="L158" s="101" t="s">
        <v>1010</v>
      </c>
      <c r="M158" s="100"/>
      <c r="N158" s="101"/>
      <c r="O158" s="101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  <c r="AA158" s="100"/>
      <c r="AB158" s="100"/>
      <c r="AC158" s="100"/>
      <c r="AD158" s="100"/>
      <c r="AE158" s="100"/>
      <c r="AF158" s="100"/>
      <c r="AG158" s="100"/>
      <c r="AH158" s="100"/>
    </row>
    <row r="159" spans="1:34">
      <c r="A159" s="93" t="s">
        <v>2876</v>
      </c>
      <c r="B159" s="83"/>
      <c r="D159" s="93"/>
      <c r="G159" s="93"/>
      <c r="J159" s="93"/>
      <c r="M159" s="93"/>
      <c r="P159" s="93"/>
    </row>
    <row r="160" spans="1:34">
      <c r="A160" s="93" t="s">
        <v>2877</v>
      </c>
      <c r="D160" s="93"/>
      <c r="G160" s="93"/>
      <c r="J160" s="93"/>
      <c r="M160" s="93"/>
      <c r="P160" s="93"/>
    </row>
    <row r="161" spans="1:34">
      <c r="A161" s="93" t="s">
        <v>2309</v>
      </c>
      <c r="D161" s="93"/>
      <c r="G161" s="93"/>
      <c r="J161" s="93"/>
      <c r="M161" s="93"/>
      <c r="P161" s="93"/>
    </row>
    <row r="162" spans="1:34">
      <c r="A162" s="93" t="s">
        <v>2845</v>
      </c>
      <c r="D162" s="93"/>
      <c r="G162" s="93"/>
      <c r="J162" s="93"/>
      <c r="M162" s="93"/>
      <c r="P162" s="93"/>
    </row>
    <row r="163" spans="1:34">
      <c r="A163" s="79" t="s">
        <v>2878</v>
      </c>
      <c r="B163" s="81"/>
      <c r="C163" s="81"/>
      <c r="D163" s="101" t="s">
        <v>4</v>
      </c>
      <c r="E163" s="101"/>
      <c r="F163" s="101" t="s">
        <v>9</v>
      </c>
      <c r="G163" s="100"/>
      <c r="H163" s="101" t="s">
        <v>15</v>
      </c>
      <c r="I163" s="101"/>
      <c r="J163" s="101" t="s">
        <v>12</v>
      </c>
      <c r="K163" s="101"/>
      <c r="L163" s="101" t="s">
        <v>1010</v>
      </c>
      <c r="M163" s="100"/>
      <c r="N163" s="101"/>
      <c r="O163" s="101"/>
      <c r="P163" s="100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81"/>
    </row>
    <row r="164" spans="1:34">
      <c r="A164" s="15" t="s">
        <v>2818</v>
      </c>
      <c r="B164" s="83"/>
      <c r="C164" s="85"/>
      <c r="D164" s="15"/>
      <c r="E164" s="85"/>
      <c r="G164" s="15"/>
      <c r="H164" s="85"/>
      <c r="I164" s="85"/>
      <c r="J164" s="15"/>
      <c r="M164" s="15"/>
      <c r="N164" s="85"/>
      <c r="O164" s="85"/>
      <c r="P164" s="15"/>
    </row>
    <row r="165" spans="1:34">
      <c r="A165" s="15" t="s">
        <v>2829</v>
      </c>
      <c r="B165" s="83"/>
      <c r="C165" s="113"/>
      <c r="D165" s="15"/>
      <c r="E165" s="85"/>
      <c r="G165" s="15"/>
      <c r="I165" s="85"/>
      <c r="J165" s="15"/>
      <c r="M165" s="15"/>
      <c r="N165" s="85"/>
      <c r="O165" s="85"/>
      <c r="P165" s="15"/>
    </row>
    <row r="166" spans="1:34">
      <c r="A166" s="83" t="s">
        <v>2822</v>
      </c>
      <c r="B166" s="83"/>
      <c r="C166" s="113"/>
      <c r="D166" s="15"/>
      <c r="E166" s="85"/>
      <c r="G166" s="15"/>
      <c r="I166" s="85"/>
      <c r="J166" s="15"/>
      <c r="M166" s="15"/>
      <c r="N166" s="85"/>
      <c r="O166" s="85"/>
      <c r="P166" s="15"/>
    </row>
    <row r="167" spans="1:34">
      <c r="A167" s="15" t="s">
        <v>2830</v>
      </c>
      <c r="B167" s="83"/>
      <c r="C167" s="113"/>
      <c r="D167" s="15"/>
      <c r="E167" s="85"/>
      <c r="G167" s="15"/>
      <c r="I167" s="85"/>
      <c r="J167" s="15"/>
      <c r="M167" s="15"/>
      <c r="N167" s="85"/>
      <c r="O167" s="85"/>
      <c r="P167" s="15"/>
    </row>
    <row r="168" spans="1:34">
      <c r="A168" s="15" t="s">
        <v>2831</v>
      </c>
      <c r="B168" s="83"/>
      <c r="C168" s="113"/>
      <c r="D168" s="15"/>
      <c r="E168" s="85"/>
      <c r="G168" s="15"/>
      <c r="I168" s="85"/>
      <c r="J168" s="15"/>
      <c r="M168" s="15"/>
      <c r="N168" s="85"/>
      <c r="O168" s="85"/>
      <c r="P168" s="15"/>
    </row>
    <row r="169" spans="1:34" ht="28">
      <c r="A169" s="83" t="s">
        <v>2832</v>
      </c>
      <c r="B169" s="83"/>
      <c r="C169" s="113"/>
      <c r="D169" s="15"/>
      <c r="E169" s="85"/>
      <c r="G169" s="15"/>
      <c r="I169" s="85"/>
      <c r="J169" s="15"/>
      <c r="M169" s="15"/>
      <c r="N169" s="85"/>
      <c r="O169" s="85"/>
      <c r="P169" s="15"/>
    </row>
    <row r="170" spans="1:34" ht="28">
      <c r="A170" s="83" t="s">
        <v>2833</v>
      </c>
      <c r="B170" s="83"/>
      <c r="C170" s="113"/>
      <c r="D170" s="83"/>
      <c r="E170" s="85"/>
      <c r="G170" s="83"/>
      <c r="I170" s="85"/>
      <c r="J170" s="83"/>
      <c r="M170" s="83"/>
      <c r="N170" s="85"/>
      <c r="O170" s="85"/>
      <c r="P170" s="83"/>
    </row>
    <row r="171" spans="1:34">
      <c r="A171" t="s">
        <v>2879</v>
      </c>
      <c r="B171" s="83"/>
      <c r="C171" s="113"/>
      <c r="D171" s="83"/>
      <c r="E171" s="85"/>
      <c r="G171" s="83"/>
      <c r="I171" s="85"/>
      <c r="J171" s="83"/>
      <c r="M171" s="83"/>
      <c r="N171" s="85"/>
      <c r="O171" s="85"/>
      <c r="P171" s="83"/>
    </row>
    <row r="172" spans="1:34">
      <c r="A172" s="46" t="s">
        <v>2834</v>
      </c>
      <c r="B172" s="83"/>
      <c r="C172" s="113"/>
      <c r="D172" s="83"/>
      <c r="E172" s="85"/>
      <c r="G172" s="83"/>
      <c r="I172" s="85"/>
      <c r="J172" s="83"/>
      <c r="M172" s="83"/>
      <c r="N172" s="85"/>
      <c r="O172" s="85"/>
      <c r="P172" s="83"/>
    </row>
    <row r="173" spans="1:34">
      <c r="A173" s="46" t="s">
        <v>2828</v>
      </c>
      <c r="B173" s="83"/>
      <c r="C173" s="113"/>
      <c r="D173" s="83"/>
      <c r="E173" s="85"/>
      <c r="G173" s="83"/>
      <c r="I173" s="85"/>
      <c r="J173" s="83"/>
      <c r="M173" s="83"/>
      <c r="N173" s="85"/>
      <c r="O173" s="85"/>
      <c r="P173" s="83"/>
    </row>
    <row r="174" spans="1:34">
      <c r="A174" s="78" t="s">
        <v>2903</v>
      </c>
      <c r="B174" s="79"/>
      <c r="C174" s="92"/>
      <c r="D174" s="80"/>
      <c r="E174" s="79"/>
      <c r="F174" s="79" t="s">
        <v>2817</v>
      </c>
      <c r="G174" s="79"/>
      <c r="H174" s="81"/>
      <c r="I174" s="79"/>
      <c r="J174" s="81"/>
      <c r="K174" s="79"/>
      <c r="L174" s="81"/>
      <c r="M174" s="81"/>
      <c r="N174" s="81"/>
      <c r="O174" s="100"/>
      <c r="P174" s="100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1"/>
      <c r="AB174" s="81"/>
      <c r="AC174" s="81"/>
      <c r="AD174" s="81"/>
      <c r="AE174" s="81"/>
      <c r="AF174" s="81"/>
      <c r="AG174" s="81"/>
      <c r="AH174" s="81"/>
    </row>
    <row r="175" spans="1:34">
      <c r="A175" t="s">
        <v>2881</v>
      </c>
      <c r="B175" s="85"/>
      <c r="C175" s="113"/>
      <c r="D175" s="93"/>
      <c r="E175" s="85"/>
      <c r="F175" s="85" t="s">
        <v>2778</v>
      </c>
      <c r="G175" t="s">
        <v>2782</v>
      </c>
      <c r="H175" s="85" t="s">
        <v>2783</v>
      </c>
      <c r="I175" t="s">
        <v>2784</v>
      </c>
      <c r="J175" s="85" t="s">
        <v>2785</v>
      </c>
      <c r="K175" t="s">
        <v>2786</v>
      </c>
      <c r="L175" t="s">
        <v>2787</v>
      </c>
      <c r="M175" t="s">
        <v>2788</v>
      </c>
      <c r="N175" t="s">
        <v>2791</v>
      </c>
    </row>
    <row r="176" spans="1:34">
      <c r="A176" t="s">
        <v>2883</v>
      </c>
      <c r="B176" s="85"/>
      <c r="C176" s="113"/>
      <c r="D176" s="93"/>
      <c r="E176" s="85"/>
      <c r="F176">
        <v>1</v>
      </c>
      <c r="G176" s="83"/>
      <c r="I176" s="83"/>
      <c r="M176" s="83"/>
      <c r="N176" s="83"/>
      <c r="O176" s="85"/>
    </row>
    <row r="177" spans="1:34">
      <c r="B177" s="85"/>
      <c r="F177">
        <v>2</v>
      </c>
      <c r="G177" s="83"/>
      <c r="I177" s="83"/>
      <c r="J177" s="93"/>
      <c r="M177" s="83"/>
      <c r="N177" s="115"/>
    </row>
    <row r="178" spans="1:34">
      <c r="A178" t="s">
        <v>2884</v>
      </c>
      <c r="B178" s="85"/>
      <c r="F178">
        <v>3</v>
      </c>
      <c r="G178" s="83"/>
      <c r="H178" s="83"/>
      <c r="I178" s="83"/>
      <c r="M178" s="83"/>
      <c r="N178" s="115"/>
    </row>
    <row r="179" spans="1:34">
      <c r="A179" t="s">
        <v>2885</v>
      </c>
      <c r="B179" s="85"/>
      <c r="F179">
        <v>4</v>
      </c>
      <c r="G179" s="83"/>
      <c r="H179" s="83"/>
      <c r="I179" s="83"/>
      <c r="J179" s="83"/>
      <c r="M179" s="83"/>
      <c r="N179" s="139"/>
    </row>
    <row r="180" spans="1:34">
      <c r="B180" s="85"/>
      <c r="F180">
        <v>5</v>
      </c>
      <c r="G180" s="83"/>
      <c r="H180" s="83"/>
      <c r="I180" s="83"/>
      <c r="J180" s="83"/>
      <c r="M180" s="83"/>
    </row>
    <row r="181" spans="1:34">
      <c r="A181" t="s">
        <v>2886</v>
      </c>
      <c r="B181" s="85"/>
      <c r="F181">
        <v>6</v>
      </c>
      <c r="G181" s="84"/>
      <c r="H181" s="83"/>
      <c r="I181" s="84"/>
      <c r="J181" s="83"/>
      <c r="M181" s="83"/>
      <c r="N181" s="139"/>
    </row>
    <row r="182" spans="1:34">
      <c r="A182" t="s">
        <v>2887</v>
      </c>
      <c r="B182" s="85"/>
      <c r="F182">
        <v>7</v>
      </c>
      <c r="G182" s="83"/>
      <c r="H182" s="83"/>
      <c r="I182" s="83"/>
      <c r="J182" s="83"/>
      <c r="M182" s="83"/>
      <c r="N182" s="83"/>
    </row>
    <row r="183" spans="1:34">
      <c r="B183" s="85"/>
      <c r="F183" t="s">
        <v>2847</v>
      </c>
      <c r="G183" s="83"/>
      <c r="H183" s="83"/>
      <c r="I183" s="83"/>
      <c r="J183" s="83"/>
      <c r="M183" s="83"/>
      <c r="N183" s="83"/>
    </row>
    <row r="184" spans="1:34">
      <c r="A184" s="127" t="s">
        <v>2888</v>
      </c>
      <c r="B184" s="127"/>
      <c r="C184" s="127"/>
      <c r="D184" s="127"/>
      <c r="E184" s="127"/>
      <c r="F184" s="127"/>
      <c r="G184" s="127"/>
      <c r="H184" s="127"/>
      <c r="I184" s="127"/>
      <c r="J184" s="127"/>
      <c r="K184" s="127"/>
      <c r="L184" s="127"/>
      <c r="M184" s="127"/>
      <c r="N184" s="127"/>
      <c r="O184" s="127"/>
      <c r="P184" s="127"/>
      <c r="Q184" s="127"/>
      <c r="R184" s="127"/>
      <c r="S184" s="127"/>
      <c r="T184" s="127"/>
      <c r="U184" s="127"/>
      <c r="V184" s="127"/>
      <c r="W184" s="127"/>
      <c r="X184" s="127"/>
      <c r="Y184" s="127"/>
      <c r="Z184" s="127"/>
      <c r="AA184" s="127"/>
      <c r="AB184" s="127"/>
      <c r="AC184" s="127"/>
      <c r="AD184" s="127"/>
      <c r="AE184" s="127"/>
      <c r="AF184" s="127"/>
      <c r="AG184" s="127"/>
      <c r="AH184" s="127"/>
    </row>
    <row r="185" spans="1:34">
      <c r="A185" s="85" t="s">
        <v>2778</v>
      </c>
      <c r="B185" t="s">
        <v>2782</v>
      </c>
      <c r="C185" s="85" t="s">
        <v>2783</v>
      </c>
      <c r="D185" t="s">
        <v>2784</v>
      </c>
      <c r="E185" s="85" t="s">
        <v>2785</v>
      </c>
      <c r="F185" t="s">
        <v>2786</v>
      </c>
      <c r="G185" t="s">
        <v>2787</v>
      </c>
      <c r="H185" t="s">
        <v>2788</v>
      </c>
      <c r="I185" t="s">
        <v>2791</v>
      </c>
    </row>
    <row r="186" spans="1:34">
      <c r="A186">
        <v>1</v>
      </c>
      <c r="B186" s="83"/>
      <c r="D186" s="83"/>
      <c r="H186" s="83"/>
      <c r="I186" s="83"/>
    </row>
    <row r="187" spans="1:34">
      <c r="A187">
        <v>2</v>
      </c>
      <c r="B187" s="83"/>
      <c r="D187" s="83"/>
      <c r="E187" s="93"/>
      <c r="H187" s="83"/>
      <c r="I187" s="115"/>
    </row>
    <row r="188" spans="1:34">
      <c r="A188">
        <v>3</v>
      </c>
      <c r="B188" s="83"/>
      <c r="C188" s="83"/>
      <c r="D188" s="83"/>
      <c r="H188" s="83"/>
      <c r="I188" s="115"/>
    </row>
    <row r="189" spans="1:34">
      <c r="A189">
        <v>4</v>
      </c>
      <c r="B189" s="83"/>
      <c r="C189" s="83"/>
      <c r="D189" s="83"/>
      <c r="E189" s="83"/>
      <c r="H189" s="83"/>
      <c r="I189" s="139"/>
    </row>
    <row r="190" spans="1:34">
      <c r="A190">
        <v>5</v>
      </c>
      <c r="B190" s="83"/>
      <c r="C190" s="83"/>
      <c r="D190" s="83"/>
      <c r="E190" s="83"/>
      <c r="H190" s="83"/>
    </row>
    <row r="191" spans="1:34">
      <c r="A191">
        <v>6</v>
      </c>
      <c r="B191" s="84"/>
      <c r="C191" s="83"/>
      <c r="D191" s="84"/>
      <c r="E191" s="83"/>
      <c r="H191" s="83"/>
      <c r="I191" s="139"/>
    </row>
    <row r="192" spans="1:34">
      <c r="A192">
        <v>7</v>
      </c>
      <c r="B192" s="83"/>
      <c r="C192" s="83"/>
      <c r="D192" s="83"/>
      <c r="E192" s="83"/>
      <c r="H192" s="83"/>
      <c r="I192" s="83"/>
    </row>
    <row r="193" spans="1:34">
      <c r="A193" t="s">
        <v>2847</v>
      </c>
      <c r="B193" s="83"/>
      <c r="C193" s="83"/>
      <c r="D193" s="83"/>
      <c r="E193" s="83"/>
      <c r="H193" s="83"/>
      <c r="I193" s="83"/>
    </row>
    <row r="194" spans="1:34">
      <c r="A194" s="127" t="s">
        <v>2889</v>
      </c>
      <c r="B194" s="127"/>
      <c r="C194" s="127"/>
      <c r="D194" s="127"/>
      <c r="E194" s="127"/>
      <c r="F194" s="127"/>
      <c r="G194" s="127"/>
      <c r="H194" s="127"/>
      <c r="I194" s="127"/>
      <c r="J194" s="127"/>
      <c r="K194" s="127"/>
      <c r="L194" s="127"/>
      <c r="M194" s="127"/>
      <c r="N194" s="127"/>
      <c r="O194" s="127"/>
      <c r="P194" s="127"/>
      <c r="Q194" s="127"/>
      <c r="R194" s="127"/>
      <c r="S194" s="127"/>
      <c r="T194" s="127"/>
      <c r="U194" s="127"/>
      <c r="V194" s="127"/>
      <c r="W194" s="127"/>
      <c r="X194" s="127"/>
      <c r="Y194" s="127"/>
      <c r="Z194" s="127"/>
      <c r="AA194" s="127"/>
      <c r="AB194" s="127"/>
      <c r="AC194" s="127"/>
      <c r="AD194" s="127"/>
      <c r="AE194" s="127"/>
      <c r="AF194" s="127"/>
      <c r="AG194" s="127"/>
      <c r="AH194" s="127"/>
    </row>
    <row r="195" spans="1:34">
      <c r="A195" s="85" t="s">
        <v>2778</v>
      </c>
      <c r="B195" t="s">
        <v>2782</v>
      </c>
      <c r="C195" s="85" t="s">
        <v>2783</v>
      </c>
      <c r="D195" t="s">
        <v>2784</v>
      </c>
      <c r="E195" s="85" t="s">
        <v>2785</v>
      </c>
      <c r="F195" t="s">
        <v>2786</v>
      </c>
      <c r="G195" t="s">
        <v>2787</v>
      </c>
      <c r="H195" t="s">
        <v>2788</v>
      </c>
      <c r="I195" t="s">
        <v>2791</v>
      </c>
    </row>
    <row r="196" spans="1:34">
      <c r="A196">
        <v>1</v>
      </c>
      <c r="B196" s="83"/>
      <c r="D196" s="83"/>
      <c r="H196" s="83"/>
      <c r="I196" s="83"/>
    </row>
    <row r="197" spans="1:34">
      <c r="A197">
        <v>2</v>
      </c>
      <c r="B197" s="83"/>
      <c r="D197" s="83"/>
      <c r="E197" s="93"/>
      <c r="H197" s="83"/>
      <c r="I197" s="115"/>
    </row>
    <row r="198" spans="1:34">
      <c r="A198">
        <v>3</v>
      </c>
      <c r="B198" s="83"/>
      <c r="C198" s="83"/>
      <c r="D198" s="83"/>
      <c r="H198" s="83"/>
      <c r="I198" s="115"/>
    </row>
    <row r="199" spans="1:34">
      <c r="A199">
        <v>4</v>
      </c>
      <c r="B199" s="83"/>
      <c r="C199" s="83"/>
      <c r="D199" s="83"/>
      <c r="E199" s="83"/>
      <c r="H199" s="83"/>
      <c r="I199" s="139"/>
    </row>
    <row r="200" spans="1:34">
      <c r="A200">
        <v>5</v>
      </c>
      <c r="B200" s="83"/>
      <c r="C200" s="83"/>
      <c r="D200" s="83"/>
      <c r="E200" s="83"/>
      <c r="H200" s="83"/>
    </row>
    <row r="201" spans="1:34">
      <c r="A201">
        <v>6</v>
      </c>
      <c r="B201" s="84"/>
      <c r="C201" s="83"/>
      <c r="D201" s="84"/>
      <c r="E201" s="83"/>
      <c r="H201" s="83"/>
      <c r="I201" s="139"/>
    </row>
    <row r="202" spans="1:34">
      <c r="A202">
        <v>7</v>
      </c>
      <c r="B202" s="83"/>
      <c r="C202" s="83"/>
      <c r="D202" s="83"/>
      <c r="E202" s="83"/>
      <c r="H202" s="83"/>
      <c r="I202" s="83"/>
    </row>
    <row r="203" spans="1:34">
      <c r="A203" t="s">
        <v>2847</v>
      </c>
      <c r="B203" s="83"/>
      <c r="C203" s="83"/>
      <c r="D203" s="83"/>
      <c r="E203" s="83"/>
      <c r="H203" s="83"/>
      <c r="I203" s="83"/>
    </row>
    <row r="204" spans="1:34">
      <c r="A204" s="127" t="s">
        <v>2890</v>
      </c>
      <c r="B204" s="127"/>
      <c r="C204" s="127"/>
      <c r="D204" s="127"/>
      <c r="E204" s="127"/>
      <c r="F204" s="127"/>
      <c r="G204" s="127"/>
      <c r="H204" s="127"/>
      <c r="I204" s="127"/>
      <c r="J204" s="127"/>
      <c r="K204" s="127"/>
      <c r="L204" s="127"/>
      <c r="M204" s="127"/>
      <c r="N204" s="127"/>
      <c r="O204" s="127"/>
      <c r="P204" s="127"/>
      <c r="Q204" s="127"/>
      <c r="R204" s="127"/>
      <c r="S204" s="127"/>
      <c r="T204" s="127"/>
      <c r="U204" s="127"/>
      <c r="V204" s="127"/>
      <c r="W204" s="127"/>
      <c r="X204" s="127"/>
      <c r="Y204" s="127"/>
      <c r="Z204" s="127"/>
      <c r="AA204" s="127"/>
      <c r="AB204" s="127"/>
      <c r="AC204" s="127"/>
      <c r="AD204" s="127"/>
      <c r="AE204" s="127"/>
      <c r="AF204" s="127"/>
      <c r="AG204" s="127"/>
      <c r="AH204" s="127"/>
    </row>
    <row r="205" spans="1:34">
      <c r="A205" s="85" t="s">
        <v>2778</v>
      </c>
      <c r="B205" t="s">
        <v>2782</v>
      </c>
      <c r="C205" s="85" t="s">
        <v>2783</v>
      </c>
      <c r="D205" t="s">
        <v>2784</v>
      </c>
      <c r="E205" s="85" t="s">
        <v>2785</v>
      </c>
      <c r="F205" t="s">
        <v>2786</v>
      </c>
      <c r="G205" t="s">
        <v>2787</v>
      </c>
      <c r="H205" t="s">
        <v>2788</v>
      </c>
      <c r="I205" t="s">
        <v>2791</v>
      </c>
    </row>
    <row r="206" spans="1:34">
      <c r="A206">
        <v>1</v>
      </c>
      <c r="B206" s="83"/>
      <c r="D206" s="83"/>
      <c r="H206" s="83"/>
      <c r="I206" s="83"/>
    </row>
    <row r="207" spans="1:34">
      <c r="A207">
        <v>2</v>
      </c>
      <c r="B207" s="83"/>
      <c r="D207" s="83"/>
      <c r="E207" s="93"/>
      <c r="H207" s="83"/>
      <c r="I207" s="115"/>
    </row>
    <row r="208" spans="1:34">
      <c r="A208">
        <v>3</v>
      </c>
      <c r="B208" s="83"/>
      <c r="C208" s="83"/>
      <c r="D208" s="83"/>
      <c r="H208" s="83"/>
      <c r="I208" s="115"/>
    </row>
    <row r="209" spans="1:34">
      <c r="A209">
        <v>4</v>
      </c>
      <c r="B209" s="83"/>
      <c r="C209" s="83"/>
      <c r="D209" s="83"/>
      <c r="E209" s="83"/>
      <c r="H209" s="83"/>
      <c r="I209" s="139"/>
    </row>
    <row r="210" spans="1:34">
      <c r="A210">
        <v>5</v>
      </c>
      <c r="B210" s="83"/>
      <c r="C210" s="83"/>
      <c r="D210" s="83"/>
      <c r="E210" s="83"/>
      <c r="H210" s="83"/>
    </row>
    <row r="211" spans="1:34">
      <c r="A211">
        <v>6</v>
      </c>
      <c r="B211" s="84"/>
      <c r="C211" s="83"/>
      <c r="D211" s="84"/>
      <c r="E211" s="83"/>
      <c r="H211" s="83"/>
      <c r="I211" s="139"/>
    </row>
    <row r="212" spans="1:34">
      <c r="A212">
        <v>7</v>
      </c>
      <c r="B212" s="83"/>
      <c r="C212" s="83"/>
      <c r="D212" s="83"/>
      <c r="E212" s="83"/>
      <c r="H212" s="83"/>
      <c r="I212" s="83"/>
    </row>
    <row r="213" spans="1:34">
      <c r="A213" t="s">
        <v>2847</v>
      </c>
      <c r="B213" s="83"/>
      <c r="C213" s="83"/>
      <c r="D213" s="83"/>
      <c r="E213" s="83"/>
      <c r="H213" s="83"/>
      <c r="I213" s="83"/>
    </row>
    <row r="214" spans="1:34">
      <c r="A214" s="127" t="s">
        <v>2891</v>
      </c>
      <c r="B214" s="127"/>
      <c r="C214" s="127"/>
      <c r="D214" s="127"/>
      <c r="E214" s="127"/>
      <c r="F214" s="127"/>
      <c r="G214" s="127"/>
      <c r="H214" s="127"/>
      <c r="I214" s="127"/>
      <c r="J214" s="127"/>
      <c r="K214" s="127"/>
      <c r="L214" s="127"/>
      <c r="M214" s="127"/>
      <c r="N214" s="127"/>
      <c r="O214" s="127"/>
      <c r="P214" s="127"/>
      <c r="Q214" s="127"/>
      <c r="R214" s="127"/>
      <c r="S214" s="127"/>
      <c r="T214" s="127"/>
      <c r="U214" s="127"/>
      <c r="V214" s="127"/>
      <c r="W214" s="127"/>
      <c r="X214" s="127"/>
      <c r="Y214" s="127"/>
      <c r="Z214" s="127"/>
      <c r="AA214" s="127"/>
      <c r="AB214" s="127"/>
      <c r="AC214" s="127"/>
      <c r="AD214" s="127"/>
      <c r="AE214" s="127"/>
      <c r="AF214" s="127"/>
      <c r="AG214" s="127"/>
      <c r="AH214" s="127"/>
    </row>
    <row r="215" spans="1:34">
      <c r="A215" s="85" t="s">
        <v>2778</v>
      </c>
      <c r="B215" t="s">
        <v>2782</v>
      </c>
      <c r="C215" s="85" t="s">
        <v>2783</v>
      </c>
      <c r="D215" t="s">
        <v>2784</v>
      </c>
      <c r="E215" s="85" t="s">
        <v>2785</v>
      </c>
      <c r="F215" t="s">
        <v>2786</v>
      </c>
      <c r="G215" t="s">
        <v>2787</v>
      </c>
      <c r="H215" t="s">
        <v>2788</v>
      </c>
      <c r="I215" t="s">
        <v>2791</v>
      </c>
    </row>
    <row r="216" spans="1:34">
      <c r="A216">
        <v>1</v>
      </c>
      <c r="B216" s="83"/>
      <c r="D216" s="83"/>
      <c r="H216" s="83"/>
      <c r="I216" s="83"/>
    </row>
    <row r="217" spans="1:34">
      <c r="A217">
        <v>2</v>
      </c>
      <c r="B217" s="83"/>
      <c r="D217" s="83"/>
      <c r="E217" s="93"/>
      <c r="H217" s="83"/>
      <c r="I217" s="115"/>
    </row>
    <row r="218" spans="1:34">
      <c r="A218">
        <v>3</v>
      </c>
      <c r="B218" s="83"/>
      <c r="C218" s="83"/>
      <c r="D218" s="83"/>
      <c r="H218" s="83"/>
      <c r="I218" s="115"/>
    </row>
    <row r="219" spans="1:34">
      <c r="A219">
        <v>4</v>
      </c>
      <c r="B219" s="83"/>
      <c r="C219" s="83"/>
      <c r="D219" s="83"/>
      <c r="E219" s="83"/>
      <c r="H219" s="83"/>
      <c r="I219" s="139"/>
    </row>
    <row r="220" spans="1:34">
      <c r="A220">
        <v>5</v>
      </c>
      <c r="B220" s="83"/>
      <c r="C220" s="83"/>
      <c r="D220" s="83"/>
      <c r="E220" s="83"/>
      <c r="H220" s="83"/>
    </row>
    <row r="221" spans="1:34">
      <c r="A221">
        <v>6</v>
      </c>
      <c r="B221" s="84"/>
      <c r="C221" s="83"/>
      <c r="D221" s="84"/>
      <c r="E221" s="83"/>
      <c r="H221" s="83"/>
      <c r="I221" s="139"/>
    </row>
    <row r="222" spans="1:34">
      <c r="A222">
        <v>7</v>
      </c>
      <c r="B222" s="83"/>
      <c r="C222" s="83"/>
      <c r="D222" s="83"/>
      <c r="E222" s="83"/>
      <c r="H222" s="83"/>
      <c r="I222" s="83"/>
    </row>
    <row r="223" spans="1:34">
      <c r="A223" t="s">
        <v>2847</v>
      </c>
      <c r="B223" s="83"/>
      <c r="C223" s="83"/>
      <c r="D223" s="83"/>
      <c r="E223" s="83"/>
      <c r="H223" s="83"/>
      <c r="I223" s="83"/>
    </row>
    <row r="224" spans="1:34">
      <c r="A224" s="127" t="s">
        <v>2892</v>
      </c>
      <c r="B224" s="127"/>
      <c r="C224" s="127"/>
      <c r="D224" s="127"/>
      <c r="E224" s="127"/>
      <c r="F224" s="127"/>
      <c r="G224" s="127"/>
      <c r="H224" s="127"/>
      <c r="I224" s="127"/>
      <c r="J224" s="127"/>
      <c r="K224" s="127"/>
      <c r="L224" s="127"/>
      <c r="M224" s="127"/>
      <c r="N224" s="127"/>
      <c r="O224" s="127"/>
      <c r="P224" s="127"/>
      <c r="Q224" s="127"/>
      <c r="R224" s="127"/>
      <c r="S224" s="127"/>
      <c r="T224" s="127"/>
      <c r="U224" s="127"/>
      <c r="V224" s="127"/>
      <c r="W224" s="127"/>
      <c r="X224" s="127"/>
      <c r="Y224" s="127"/>
      <c r="Z224" s="127"/>
      <c r="AA224" s="127"/>
      <c r="AB224" s="127"/>
      <c r="AC224" s="127"/>
      <c r="AD224" s="127"/>
      <c r="AE224" s="127"/>
      <c r="AF224" s="127"/>
      <c r="AG224" s="127"/>
      <c r="AH224" s="127"/>
    </row>
    <row r="225" spans="1:9">
      <c r="A225" s="85" t="s">
        <v>2778</v>
      </c>
      <c r="B225" t="s">
        <v>2782</v>
      </c>
      <c r="C225" s="85" t="s">
        <v>2783</v>
      </c>
      <c r="D225" t="s">
        <v>2784</v>
      </c>
      <c r="E225" s="85" t="s">
        <v>2785</v>
      </c>
      <c r="F225" t="s">
        <v>2786</v>
      </c>
      <c r="G225" t="s">
        <v>2787</v>
      </c>
      <c r="H225" t="s">
        <v>2788</v>
      </c>
      <c r="I225" t="s">
        <v>2791</v>
      </c>
    </row>
    <row r="226" spans="1:9">
      <c r="A226">
        <v>1</v>
      </c>
      <c r="B226" s="83"/>
      <c r="D226" s="83"/>
      <c r="H226" s="83"/>
      <c r="I226" s="83"/>
    </row>
    <row r="227" spans="1:9">
      <c r="A227">
        <v>2</v>
      </c>
      <c r="B227" s="83"/>
      <c r="D227" s="83"/>
      <c r="E227" s="93"/>
      <c r="H227" s="83"/>
      <c r="I227" s="115"/>
    </row>
    <row r="228" spans="1:9">
      <c r="A228">
        <v>3</v>
      </c>
      <c r="B228" s="83"/>
      <c r="C228" s="83"/>
      <c r="D228" s="83"/>
      <c r="H228" s="83"/>
      <c r="I228" s="115"/>
    </row>
    <row r="229" spans="1:9">
      <c r="A229">
        <v>4</v>
      </c>
      <c r="B229" s="83"/>
      <c r="C229" s="83"/>
      <c r="D229" s="83"/>
      <c r="E229" s="83"/>
      <c r="H229" s="83"/>
      <c r="I229" s="139"/>
    </row>
    <row r="230" spans="1:9">
      <c r="A230">
        <v>5</v>
      </c>
      <c r="B230" s="83"/>
      <c r="C230" s="83"/>
      <c r="D230" s="83"/>
      <c r="E230" s="83"/>
      <c r="H230" s="83"/>
    </row>
    <row r="231" spans="1:9">
      <c r="A231">
        <v>6</v>
      </c>
      <c r="B231" s="84"/>
      <c r="C231" s="83"/>
      <c r="D231" s="84"/>
      <c r="E231" s="83"/>
      <c r="H231" s="83"/>
      <c r="I231" s="139"/>
    </row>
    <row r="232" spans="1:9">
      <c r="A232">
        <v>7</v>
      </c>
      <c r="B232" s="83"/>
      <c r="C232" s="83"/>
      <c r="D232" s="83"/>
      <c r="E232" s="83"/>
      <c r="H232" s="83"/>
      <c r="I232" s="83"/>
    </row>
    <row r="233" spans="1:9">
      <c r="A233" t="s">
        <v>2847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7"/>
  <sheetViews>
    <sheetView tabSelected="1" topLeftCell="A167" workbookViewId="0">
      <selection activeCell="J200" sqref="J200"/>
    </sheetView>
  </sheetViews>
  <sheetFormatPr baseColWidth="10" defaultColWidth="8.83203125" defaultRowHeight="14" x14ac:dyDescent="0"/>
  <cols>
    <col min="1" max="1" width="17.6640625" style="6" customWidth="1"/>
    <col min="2" max="2" width="13.33203125" style="6" customWidth="1"/>
    <col min="3" max="3" width="8.83203125" style="6" customWidth="1"/>
    <col min="4" max="4" width="11.6640625" style="6" customWidth="1"/>
    <col min="5" max="5" width="12" style="6" customWidth="1"/>
    <col min="6" max="6" width="8.83203125" style="6" customWidth="1"/>
    <col min="7" max="7" width="14.5" style="6" customWidth="1"/>
    <col min="8" max="8" width="12.6640625" style="6" customWidth="1"/>
    <col min="9" max="9" width="14.33203125" style="6" customWidth="1"/>
    <col min="10" max="10" width="12.6640625" style="6" customWidth="1"/>
    <col min="11" max="11" width="8.83203125" style="6" customWidth="1"/>
    <col min="12" max="12" width="14" style="6" customWidth="1"/>
    <col min="13" max="13" width="8.83203125" style="6" customWidth="1"/>
    <col min="14" max="14" width="14.5" style="6" customWidth="1"/>
    <col min="15" max="1025" width="8.83203125" style="6" customWidth="1"/>
  </cols>
  <sheetData>
    <row r="1" spans="1:24" s="157" customFormat="1">
      <c r="A1" s="156" t="s">
        <v>2794</v>
      </c>
      <c r="P1" s="158"/>
      <c r="Q1" s="158"/>
      <c r="R1" s="159"/>
      <c r="S1" s="159"/>
      <c r="T1" s="160"/>
      <c r="U1" s="160"/>
      <c r="V1" s="158"/>
      <c r="W1" s="158"/>
      <c r="X1" s="161"/>
    </row>
    <row r="2" spans="1:24" s="165" customFormat="1">
      <c r="A2" s="162" t="s">
        <v>2795</v>
      </c>
      <c r="B2" s="163"/>
      <c r="C2" s="164" t="s">
        <v>2796</v>
      </c>
      <c r="D2" s="163" t="s">
        <v>2797</v>
      </c>
      <c r="F2" s="163"/>
      <c r="H2" s="166"/>
      <c r="N2" s="162"/>
      <c r="O2" s="162"/>
      <c r="P2" s="163"/>
      <c r="Q2" s="163"/>
      <c r="R2" s="163"/>
      <c r="S2" s="163"/>
      <c r="T2" s="166"/>
      <c r="U2" s="166"/>
      <c r="V2" s="163"/>
      <c r="W2" s="163"/>
      <c r="X2" s="167"/>
    </row>
    <row r="3" spans="1:24">
      <c r="A3" s="168" t="s">
        <v>2307</v>
      </c>
      <c r="B3" s="7">
        <f>SUM('chr13'!C3:D3)</f>
        <v>57878</v>
      </c>
      <c r="C3" s="6">
        <v>47948</v>
      </c>
      <c r="D3" s="6">
        <v>9930</v>
      </c>
      <c r="E3" s="7"/>
      <c r="F3" s="7"/>
      <c r="H3" s="169"/>
      <c r="N3" s="46"/>
      <c r="O3" s="46"/>
      <c r="P3" s="18"/>
      <c r="Q3" s="18"/>
      <c r="R3" s="18"/>
      <c r="S3" s="18"/>
      <c r="T3" s="169"/>
      <c r="U3" s="169"/>
      <c r="V3" s="18"/>
      <c r="W3" s="18"/>
      <c r="X3" s="57"/>
    </row>
    <row r="4" spans="1:24">
      <c r="A4" s="168" t="s">
        <v>2806</v>
      </c>
      <c r="B4" s="7">
        <v>2455</v>
      </c>
      <c r="C4" s="6">
        <v>1981</v>
      </c>
      <c r="D4" s="6">
        <v>474</v>
      </c>
      <c r="E4" s="7"/>
      <c r="F4" s="7"/>
      <c r="G4" s="7"/>
      <c r="H4" s="169"/>
      <c r="N4" s="46"/>
      <c r="O4" s="46"/>
      <c r="P4" s="18"/>
      <c r="Q4" s="18"/>
      <c r="R4" s="18"/>
      <c r="S4" s="18"/>
      <c r="T4" s="169"/>
      <c r="U4" s="169"/>
      <c r="V4" s="18"/>
      <c r="W4" s="18"/>
      <c r="X4" s="57"/>
    </row>
    <row r="5" spans="1:24">
      <c r="A5" s="168" t="s">
        <v>2807</v>
      </c>
      <c r="B5" s="7">
        <v>20</v>
      </c>
      <c r="C5" s="6">
        <v>14</v>
      </c>
      <c r="D5" s="6">
        <v>6</v>
      </c>
      <c r="H5" s="169"/>
      <c r="N5" s="46"/>
      <c r="O5" s="46"/>
      <c r="P5" s="18"/>
      <c r="Q5" s="18"/>
      <c r="R5" s="18"/>
      <c r="S5" s="18"/>
      <c r="T5" s="169"/>
      <c r="U5" s="169"/>
      <c r="V5" s="18"/>
      <c r="W5" s="18"/>
      <c r="X5" s="57"/>
    </row>
    <row r="6" spans="1:24">
      <c r="A6" s="168" t="s">
        <v>2808</v>
      </c>
      <c r="B6" s="252">
        <v>2.1718350000000002</v>
      </c>
      <c r="C6" s="6">
        <v>2.1344940000000001</v>
      </c>
      <c r="D6" s="7">
        <v>2.338028</v>
      </c>
      <c r="E6" s="7"/>
      <c r="G6" s="7"/>
      <c r="H6" s="169"/>
      <c r="N6" s="46"/>
      <c r="O6" s="46"/>
      <c r="P6" s="18"/>
      <c r="Q6" s="18"/>
      <c r="R6" s="18"/>
      <c r="S6" s="18"/>
      <c r="T6" s="170"/>
      <c r="U6" s="170"/>
      <c r="X6" s="57"/>
    </row>
    <row r="7" spans="1:24">
      <c r="A7" s="46" t="s">
        <v>2809</v>
      </c>
      <c r="B7" s="7">
        <v>656</v>
      </c>
      <c r="C7" s="6">
        <v>495</v>
      </c>
      <c r="D7" s="7">
        <v>161</v>
      </c>
      <c r="E7" s="7"/>
      <c r="F7" s="7"/>
      <c r="H7" s="169"/>
      <c r="N7" s="46"/>
      <c r="O7" s="46"/>
      <c r="T7" s="170"/>
      <c r="U7" s="170"/>
      <c r="X7" s="57"/>
    </row>
    <row r="8" spans="1:24">
      <c r="A8" s="46" t="s">
        <v>2810</v>
      </c>
      <c r="B8" s="7">
        <v>1.1334189999999999E-2</v>
      </c>
      <c r="C8" s="6">
        <v>1.032368E-2</v>
      </c>
      <c r="D8" s="7">
        <v>1.6213490000000001E-2</v>
      </c>
      <c r="E8" s="7"/>
      <c r="F8" s="7"/>
      <c r="H8" s="169"/>
      <c r="N8" s="46"/>
      <c r="O8" s="46"/>
      <c r="T8" s="170"/>
      <c r="U8" s="170"/>
      <c r="X8" s="57"/>
    </row>
    <row r="9" spans="1:24" s="165" customFormat="1">
      <c r="A9" s="162" t="s">
        <v>2811</v>
      </c>
      <c r="B9" s="163"/>
      <c r="C9" s="164" t="s">
        <v>2796</v>
      </c>
      <c r="D9" s="163" t="s">
        <v>2797</v>
      </c>
      <c r="F9" s="163"/>
      <c r="H9" s="166"/>
      <c r="N9" s="162"/>
      <c r="O9" s="162"/>
      <c r="P9" s="163"/>
      <c r="Q9" s="163"/>
      <c r="R9" s="163"/>
      <c r="S9" s="163"/>
      <c r="T9" s="166"/>
      <c r="U9" s="166"/>
      <c r="V9" s="163"/>
      <c r="W9" s="163"/>
      <c r="X9" s="167"/>
    </row>
    <row r="10" spans="1:24">
      <c r="A10" s="168" t="s">
        <v>2806</v>
      </c>
      <c r="B10" s="7">
        <v>1592</v>
      </c>
      <c r="C10" s="6">
        <v>1273</v>
      </c>
      <c r="D10" s="6">
        <v>319</v>
      </c>
      <c r="E10" s="7"/>
      <c r="F10" s="7"/>
      <c r="G10" s="7"/>
      <c r="H10" s="169"/>
      <c r="N10" s="46"/>
      <c r="O10" s="46"/>
      <c r="P10" s="18"/>
      <c r="Q10" s="18"/>
      <c r="R10" s="18"/>
      <c r="S10" s="18"/>
      <c r="T10" s="169"/>
      <c r="U10" s="169"/>
      <c r="V10" s="18"/>
      <c r="W10" s="18"/>
      <c r="X10" s="57"/>
    </row>
    <row r="11" spans="1:24">
      <c r="A11" s="168" t="s">
        <v>2807</v>
      </c>
      <c r="B11" s="7">
        <v>6</v>
      </c>
      <c r="C11" s="6">
        <v>5</v>
      </c>
      <c r="D11" s="6">
        <v>1</v>
      </c>
      <c r="H11" s="169"/>
      <c r="N11" s="46"/>
      <c r="O11" s="46"/>
      <c r="P11" s="18"/>
      <c r="Q11" s="18"/>
      <c r="R11" s="18"/>
      <c r="S11" s="18"/>
      <c r="T11" s="169"/>
      <c r="U11" s="169"/>
      <c r="V11" s="18"/>
      <c r="W11" s="18"/>
      <c r="X11" s="57"/>
    </row>
    <row r="12" spans="1:24">
      <c r="A12" s="168" t="s">
        <v>2808</v>
      </c>
      <c r="B12" s="7">
        <v>2.1776450000000001</v>
      </c>
      <c r="C12" s="6">
        <v>2.1588090000000002</v>
      </c>
      <c r="D12" s="7">
        <v>2.2551019999999999</v>
      </c>
      <c r="E12" s="7"/>
      <c r="G12" s="7"/>
      <c r="H12" s="169"/>
      <c r="N12" s="46"/>
      <c r="O12" s="46"/>
      <c r="P12" s="18"/>
      <c r="Q12" s="18"/>
      <c r="R12" s="18"/>
      <c r="S12" s="18"/>
      <c r="T12" s="170"/>
      <c r="U12" s="170"/>
      <c r="X12" s="57"/>
    </row>
    <row r="13" spans="1:24">
      <c r="A13" s="46" t="s">
        <v>2809</v>
      </c>
      <c r="B13" s="7">
        <v>691</v>
      </c>
      <c r="C13" s="6">
        <v>521</v>
      </c>
      <c r="D13" s="7">
        <v>170</v>
      </c>
      <c r="E13" s="7"/>
      <c r="F13" s="7"/>
      <c r="H13" s="169"/>
      <c r="N13" s="46"/>
      <c r="O13" s="46"/>
      <c r="T13" s="170"/>
      <c r="U13" s="170"/>
      <c r="X13" s="57"/>
    </row>
    <row r="14" spans="1:24">
      <c r="A14" s="46" t="s">
        <v>2810</v>
      </c>
      <c r="B14" s="7">
        <v>1.193891E-2</v>
      </c>
      <c r="C14" s="6">
        <v>1.0865939999999999E-2</v>
      </c>
      <c r="D14" s="7">
        <v>1.7119840000000001E-2</v>
      </c>
      <c r="E14" s="7"/>
      <c r="F14" s="7"/>
      <c r="H14" s="169"/>
      <c r="N14" s="46"/>
      <c r="O14" s="46"/>
      <c r="T14" s="170"/>
      <c r="U14" s="170"/>
      <c r="X14" s="57"/>
    </row>
    <row r="15" spans="1:24" s="165" customFormat="1">
      <c r="A15" s="162" t="s">
        <v>2812</v>
      </c>
      <c r="B15" s="163"/>
      <c r="C15" s="164" t="s">
        <v>2796</v>
      </c>
      <c r="D15" s="163" t="s">
        <v>2797</v>
      </c>
      <c r="F15" s="163"/>
      <c r="H15" s="166"/>
      <c r="N15" s="162"/>
      <c r="O15" s="162"/>
      <c r="P15" s="163"/>
      <c r="Q15" s="163"/>
      <c r="R15" s="163"/>
      <c r="S15" s="163"/>
      <c r="T15" s="166"/>
      <c r="U15" s="166"/>
      <c r="V15" s="163"/>
      <c r="W15" s="163"/>
      <c r="X15" s="167"/>
    </row>
    <row r="16" spans="1:24">
      <c r="A16" s="168" t="s">
        <v>2806</v>
      </c>
      <c r="B16" s="7">
        <v>1297</v>
      </c>
      <c r="C16" s="6">
        <v>1017</v>
      </c>
      <c r="D16" s="6">
        <v>280</v>
      </c>
      <c r="E16" s="7"/>
      <c r="F16" s="7"/>
      <c r="G16" s="7"/>
      <c r="H16" s="169"/>
      <c r="N16" s="46"/>
      <c r="O16" s="46"/>
      <c r="P16" s="18"/>
      <c r="Q16" s="18"/>
      <c r="R16" s="18"/>
      <c r="S16" s="18"/>
      <c r="T16" s="169"/>
      <c r="U16" s="169"/>
      <c r="V16" s="18"/>
      <c r="W16" s="18"/>
      <c r="X16" s="57"/>
    </row>
    <row r="17" spans="1:24">
      <c r="A17" s="168" t="s">
        <v>2807</v>
      </c>
      <c r="B17" s="7">
        <v>9</v>
      </c>
      <c r="C17" s="6">
        <v>4</v>
      </c>
      <c r="D17" s="6">
        <v>5</v>
      </c>
      <c r="H17" s="169"/>
      <c r="N17" s="46"/>
      <c r="O17" s="46"/>
      <c r="P17" s="18"/>
      <c r="Q17" s="18"/>
      <c r="R17" s="18"/>
      <c r="S17" s="18"/>
      <c r="T17" s="169"/>
      <c r="U17" s="169"/>
      <c r="V17" s="18"/>
      <c r="W17" s="18"/>
      <c r="X17" s="57"/>
    </row>
    <row r="18" spans="1:24">
      <c r="A18" s="168" t="s">
        <v>2808</v>
      </c>
      <c r="B18" s="7">
        <v>2.1634150000000001</v>
      </c>
      <c r="C18" s="6">
        <v>2.1292309999999999</v>
      </c>
      <c r="D18" s="7">
        <v>2.2941180000000001</v>
      </c>
      <c r="E18" s="7"/>
      <c r="G18" s="7"/>
      <c r="H18" s="169"/>
      <c r="N18" s="46"/>
      <c r="O18" s="46"/>
      <c r="P18" s="18"/>
      <c r="Q18" s="18"/>
      <c r="R18" s="18"/>
      <c r="S18" s="18"/>
      <c r="T18" s="170"/>
      <c r="U18" s="170"/>
      <c r="X18" s="57"/>
    </row>
    <row r="19" spans="1:24">
      <c r="A19" s="46" t="s">
        <v>2809</v>
      </c>
      <c r="B19" s="7">
        <v>707</v>
      </c>
      <c r="C19" s="6">
        <v>541</v>
      </c>
      <c r="D19" s="7">
        <v>166</v>
      </c>
      <c r="E19" s="7"/>
      <c r="F19" s="7"/>
      <c r="H19" s="169"/>
      <c r="N19" s="46"/>
      <c r="O19" s="46"/>
      <c r="T19" s="170"/>
      <c r="U19" s="170"/>
      <c r="X19" s="57"/>
    </row>
    <row r="20" spans="1:24">
      <c r="A20" s="46" t="s">
        <v>2810</v>
      </c>
      <c r="B20" s="7">
        <v>1.221535E-2</v>
      </c>
      <c r="C20" s="6">
        <v>1.1283059999999999E-2</v>
      </c>
      <c r="D20" s="7">
        <v>1.6717019999999999E-2</v>
      </c>
      <c r="E20" s="7"/>
      <c r="F20" s="7"/>
      <c r="H20" s="169"/>
      <c r="N20" s="46"/>
      <c r="O20" s="46"/>
      <c r="T20" s="170"/>
      <c r="U20" s="170"/>
      <c r="X20" s="57"/>
    </row>
    <row r="21" spans="1:24" s="165" customFormat="1">
      <c r="A21" s="162" t="s">
        <v>2813</v>
      </c>
      <c r="B21" s="163"/>
      <c r="C21" s="164" t="s">
        <v>2796</v>
      </c>
      <c r="D21" s="163" t="s">
        <v>2797</v>
      </c>
      <c r="F21" s="163"/>
      <c r="H21" s="166"/>
      <c r="N21" s="162"/>
      <c r="O21" s="162"/>
      <c r="P21" s="163"/>
      <c r="Q21" s="163"/>
      <c r="R21" s="163"/>
      <c r="S21" s="163"/>
      <c r="T21" s="166"/>
      <c r="U21" s="166"/>
      <c r="V21" s="163"/>
      <c r="W21" s="163"/>
      <c r="X21" s="167"/>
    </row>
    <row r="22" spans="1:24">
      <c r="A22" s="168" t="s">
        <v>2806</v>
      </c>
      <c r="B22" s="7">
        <v>1413</v>
      </c>
      <c r="C22" s="6">
        <v>1132</v>
      </c>
      <c r="D22" s="6">
        <v>281</v>
      </c>
      <c r="E22" s="7"/>
      <c r="F22" s="7"/>
      <c r="G22" s="7"/>
      <c r="H22" s="169"/>
      <c r="N22" s="46"/>
      <c r="O22" s="46"/>
      <c r="P22" s="18"/>
      <c r="Q22" s="18"/>
      <c r="R22" s="18"/>
      <c r="S22" s="18"/>
      <c r="T22" s="169"/>
      <c r="U22" s="169"/>
      <c r="V22" s="18"/>
      <c r="W22" s="18"/>
      <c r="X22" s="57"/>
    </row>
    <row r="23" spans="1:24">
      <c r="A23" s="168" t="s">
        <v>2807</v>
      </c>
      <c r="B23" s="7">
        <v>7</v>
      </c>
      <c r="C23" s="6">
        <v>5</v>
      </c>
      <c r="D23" s="6">
        <v>2</v>
      </c>
      <c r="H23" s="169"/>
      <c r="N23" s="46"/>
      <c r="O23" s="46"/>
      <c r="P23" s="18"/>
      <c r="Q23" s="18"/>
      <c r="R23" s="18"/>
      <c r="S23" s="18"/>
      <c r="T23" s="169"/>
      <c r="U23" s="169"/>
      <c r="V23" s="18"/>
      <c r="W23" s="18"/>
      <c r="X23" s="57"/>
    </row>
    <row r="24" spans="1:24">
      <c r="A24" s="168" t="s">
        <v>2808</v>
      </c>
      <c r="B24" s="7">
        <v>2.133038</v>
      </c>
      <c r="C24" s="6">
        <v>2.144444</v>
      </c>
      <c r="D24" s="7">
        <v>2.0879120000000002</v>
      </c>
      <c r="E24" s="7"/>
      <c r="G24" s="7"/>
      <c r="H24" s="169"/>
      <c r="N24" s="46"/>
      <c r="O24" s="46"/>
      <c r="P24" s="18"/>
      <c r="Q24" s="18"/>
      <c r="R24" s="18"/>
      <c r="S24" s="18"/>
      <c r="T24" s="170"/>
      <c r="U24" s="170"/>
      <c r="X24" s="57"/>
    </row>
    <row r="25" spans="1:24">
      <c r="A25" s="46" t="s">
        <v>2809</v>
      </c>
      <c r="B25" s="7">
        <v>690</v>
      </c>
      <c r="C25" s="6">
        <v>525</v>
      </c>
      <c r="D25" s="7">
        <v>165</v>
      </c>
      <c r="E25" s="7"/>
      <c r="F25" s="7"/>
      <c r="H25" s="169"/>
      <c r="N25" s="46"/>
      <c r="O25" s="46"/>
      <c r="T25" s="170"/>
      <c r="U25" s="170"/>
      <c r="X25" s="57"/>
    </row>
    <row r="26" spans="1:24">
      <c r="A26" s="46" t="s">
        <v>2810</v>
      </c>
      <c r="B26" s="7">
        <v>1.1921630000000001E-2</v>
      </c>
      <c r="C26" s="6">
        <v>1.094936E-2</v>
      </c>
      <c r="D26" s="7">
        <v>1.6616309999999999E-2</v>
      </c>
      <c r="E26" s="7"/>
      <c r="F26" s="7"/>
      <c r="H26" s="169"/>
      <c r="N26" s="46"/>
      <c r="O26" s="46"/>
      <c r="T26" s="170"/>
      <c r="U26" s="170"/>
      <c r="X26" s="57"/>
    </row>
    <row r="27" spans="1:24" s="165" customFormat="1">
      <c r="A27" s="162" t="s">
        <v>2814</v>
      </c>
      <c r="B27" s="163"/>
      <c r="C27" s="164" t="s">
        <v>2796</v>
      </c>
      <c r="D27" s="163" t="s">
        <v>2797</v>
      </c>
      <c r="F27" s="163"/>
      <c r="H27" s="166"/>
      <c r="N27" s="162"/>
      <c r="O27" s="162"/>
      <c r="P27" s="163"/>
      <c r="Q27" s="163"/>
      <c r="R27" s="163"/>
      <c r="S27" s="163"/>
      <c r="T27" s="166"/>
      <c r="U27" s="166"/>
      <c r="V27" s="163"/>
      <c r="W27" s="163"/>
      <c r="X27" s="167"/>
    </row>
    <row r="28" spans="1:24">
      <c r="A28" s="168" t="s">
        <v>2806</v>
      </c>
      <c r="B28" s="6">
        <v>1209</v>
      </c>
      <c r="C28" s="6">
        <v>948</v>
      </c>
      <c r="D28" s="6">
        <v>261</v>
      </c>
      <c r="E28" s="7"/>
      <c r="F28" s="7"/>
      <c r="G28" s="7"/>
      <c r="H28" s="169"/>
      <c r="N28" s="46"/>
      <c r="O28" s="46"/>
      <c r="P28" s="18"/>
      <c r="Q28" s="18"/>
      <c r="R28" s="18"/>
      <c r="S28" s="18"/>
      <c r="T28" s="169"/>
      <c r="U28" s="169"/>
      <c r="V28" s="18"/>
      <c r="W28" s="18"/>
      <c r="X28" s="57"/>
    </row>
    <row r="29" spans="1:24">
      <c r="A29" s="168" t="s">
        <v>2807</v>
      </c>
      <c r="B29" s="6">
        <v>7</v>
      </c>
      <c r="C29" s="6">
        <v>6</v>
      </c>
      <c r="D29" s="6">
        <v>1</v>
      </c>
      <c r="H29" s="169"/>
      <c r="N29" s="46"/>
      <c r="O29" s="46"/>
      <c r="P29" s="18"/>
      <c r="Q29" s="18"/>
      <c r="R29" s="18"/>
      <c r="S29" s="18"/>
      <c r="T29" s="169"/>
      <c r="U29" s="169"/>
      <c r="V29" s="18"/>
      <c r="W29" s="18"/>
      <c r="X29" s="57"/>
    </row>
    <row r="30" spans="1:24">
      <c r="A30" s="168" t="s">
        <v>2808</v>
      </c>
      <c r="B30" s="6">
        <v>2.1566580000000002</v>
      </c>
      <c r="C30" s="6">
        <v>2.1287129999999999</v>
      </c>
      <c r="D30" s="7">
        <v>2.2625000000000002</v>
      </c>
      <c r="E30" s="7"/>
      <c r="G30" s="7"/>
      <c r="H30" s="169"/>
      <c r="N30" s="46"/>
      <c r="O30" s="46"/>
      <c r="P30" s="18"/>
      <c r="Q30" s="18"/>
      <c r="R30" s="18"/>
      <c r="S30" s="18"/>
      <c r="T30" s="170"/>
      <c r="U30" s="170"/>
      <c r="X30" s="57"/>
    </row>
    <row r="31" spans="1:24">
      <c r="A31" s="46" t="s">
        <v>2809</v>
      </c>
      <c r="B31" s="7">
        <v>712</v>
      </c>
      <c r="C31" s="6">
        <v>542</v>
      </c>
      <c r="D31" s="7">
        <v>170</v>
      </c>
      <c r="E31" s="7"/>
      <c r="F31" s="7"/>
      <c r="H31" s="169"/>
      <c r="N31" s="46"/>
      <c r="O31" s="46"/>
      <c r="T31" s="170"/>
      <c r="U31" s="170"/>
      <c r="X31" s="57"/>
    </row>
    <row r="32" spans="1:24">
      <c r="A32" s="46" t="s">
        <v>2810</v>
      </c>
      <c r="B32" s="7">
        <v>1.230174E-2</v>
      </c>
      <c r="C32" s="6">
        <v>1.130391E-2</v>
      </c>
      <c r="D32" s="7">
        <v>1.7119840000000001E-2</v>
      </c>
      <c r="E32" s="7"/>
      <c r="F32" s="7"/>
      <c r="H32" s="169"/>
      <c r="N32" s="46"/>
      <c r="O32" s="46"/>
      <c r="T32" s="170"/>
      <c r="U32" s="170"/>
      <c r="X32" s="57"/>
    </row>
    <row r="33" spans="1:1025" s="165" customFormat="1">
      <c r="A33" s="162" t="s">
        <v>2815</v>
      </c>
      <c r="B33" s="163"/>
      <c r="C33" s="164" t="s">
        <v>2796</v>
      </c>
      <c r="D33" s="163" t="s">
        <v>2797</v>
      </c>
      <c r="F33" s="163"/>
      <c r="H33" s="166"/>
      <c r="N33" s="162"/>
      <c r="O33" s="162"/>
      <c r="P33" s="163"/>
      <c r="Q33" s="163"/>
      <c r="R33" s="163"/>
      <c r="S33" s="163"/>
      <c r="T33" s="166"/>
      <c r="U33" s="166"/>
      <c r="V33" s="163"/>
      <c r="W33" s="163"/>
      <c r="X33" s="167"/>
    </row>
    <row r="34" spans="1:1025">
      <c r="A34" s="168" t="s">
        <v>2806</v>
      </c>
      <c r="B34" s="6">
        <v>1297</v>
      </c>
      <c r="C34" s="6">
        <v>1036</v>
      </c>
      <c r="D34" s="6">
        <v>261</v>
      </c>
      <c r="E34" s="7"/>
      <c r="F34" s="7"/>
      <c r="G34" s="7"/>
      <c r="H34" s="169"/>
      <c r="N34" s="46"/>
      <c r="O34" s="46"/>
      <c r="P34" s="18"/>
      <c r="Q34" s="18"/>
      <c r="R34" s="18"/>
      <c r="S34" s="18"/>
      <c r="T34" s="169"/>
      <c r="U34" s="169"/>
      <c r="V34" s="18"/>
      <c r="W34" s="18"/>
      <c r="X34" s="57"/>
    </row>
    <row r="35" spans="1:1025">
      <c r="A35" s="168" t="s">
        <v>2807</v>
      </c>
      <c r="B35" s="6">
        <v>5</v>
      </c>
      <c r="C35" s="6">
        <v>2</v>
      </c>
      <c r="D35" s="6">
        <v>3</v>
      </c>
      <c r="H35" s="169"/>
      <c r="N35" s="46"/>
      <c r="O35" s="46"/>
      <c r="P35" s="18"/>
      <c r="Q35" s="18"/>
      <c r="R35" s="18"/>
      <c r="S35" s="18"/>
      <c r="T35" s="169"/>
      <c r="U35" s="169"/>
      <c r="V35" s="18"/>
      <c r="W35" s="18"/>
      <c r="X35" s="57"/>
    </row>
    <row r="36" spans="1:1025">
      <c r="A36" s="168" t="s">
        <v>2808</v>
      </c>
      <c r="B36" s="6">
        <v>2.110312</v>
      </c>
      <c r="C36" s="6">
        <v>2.0833330000000001</v>
      </c>
      <c r="D36" s="7">
        <v>2.2222219999999999</v>
      </c>
      <c r="E36" s="7"/>
      <c r="G36" s="7"/>
      <c r="H36" s="169"/>
      <c r="N36" s="46"/>
      <c r="O36" s="46"/>
      <c r="P36" s="18"/>
      <c r="Q36" s="18"/>
      <c r="R36" s="18"/>
      <c r="S36" s="18"/>
      <c r="T36" s="170"/>
      <c r="U36" s="170"/>
      <c r="X36" s="57"/>
    </row>
    <row r="37" spans="1:1025">
      <c r="A37" s="46" t="s">
        <v>2809</v>
      </c>
      <c r="B37" s="6">
        <v>714</v>
      </c>
      <c r="C37" s="6">
        <v>546</v>
      </c>
      <c r="D37" s="7">
        <v>168</v>
      </c>
      <c r="E37" s="7"/>
      <c r="F37" s="7"/>
      <c r="H37" s="169"/>
      <c r="N37" s="46"/>
      <c r="O37" s="46"/>
      <c r="T37" s="170"/>
      <c r="U37" s="170"/>
      <c r="X37" s="57"/>
    </row>
    <row r="38" spans="1:1025">
      <c r="A38" s="46" t="s">
        <v>2810</v>
      </c>
      <c r="B38" s="7">
        <v>1.233629E-2</v>
      </c>
      <c r="C38" s="6">
        <v>1.1387339999999999E-2</v>
      </c>
      <c r="D38" s="7">
        <v>1.6918430000000002E-2</v>
      </c>
      <c r="E38" s="7"/>
      <c r="F38" s="7"/>
      <c r="H38" s="169"/>
      <c r="N38" s="46"/>
      <c r="O38" s="46"/>
      <c r="T38" s="170"/>
      <c r="U38" s="170"/>
      <c r="X38" s="57"/>
    </row>
    <row r="39" spans="1:1025" s="171" customFormat="1">
      <c r="A39" s="171" t="s">
        <v>2878</v>
      </c>
      <c r="D39" s="172" t="s">
        <v>2817</v>
      </c>
      <c r="E39" s="172"/>
      <c r="G39" s="172"/>
      <c r="H39" s="173"/>
      <c r="N39" s="174"/>
      <c r="O39" s="174"/>
      <c r="P39" s="172"/>
      <c r="Q39" s="172"/>
      <c r="R39" s="172"/>
      <c r="S39" s="172"/>
      <c r="T39" s="175"/>
      <c r="U39" s="175"/>
      <c r="X39" s="176"/>
    </row>
    <row r="40" spans="1:1025">
      <c r="A40" s="46" t="s">
        <v>2818</v>
      </c>
      <c r="B40" s="237">
        <v>-2.0413429999999999</v>
      </c>
      <c r="D40" s="19"/>
      <c r="E40" s="18"/>
      <c r="F40" s="6" t="s">
        <v>2952</v>
      </c>
      <c r="G40" s="46" t="s">
        <v>2818</v>
      </c>
      <c r="H40" s="46" t="s">
        <v>2829</v>
      </c>
      <c r="I40" s="7" t="s">
        <v>2822</v>
      </c>
      <c r="J40" s="46" t="s">
        <v>2830</v>
      </c>
      <c r="K40" s="46" t="s">
        <v>2831</v>
      </c>
      <c r="L40" s="7" t="s">
        <v>2832</v>
      </c>
      <c r="N40" s="7" t="s">
        <v>2833</v>
      </c>
      <c r="P40" s="46" t="s">
        <v>2834</v>
      </c>
      <c r="Q40" s="46" t="s">
        <v>2828</v>
      </c>
      <c r="R40" s="57"/>
      <c r="AMK40"/>
    </row>
    <row r="41" spans="1:1025">
      <c r="A41" s="46" t="s">
        <v>2829</v>
      </c>
      <c r="B41" s="83">
        <v>2454</v>
      </c>
      <c r="D41" s="6">
        <v>31905163</v>
      </c>
      <c r="E41" s="6">
        <v>31955148</v>
      </c>
      <c r="F41" s="6">
        <v>47948</v>
      </c>
      <c r="G41" s="251">
        <v>-2.02467</v>
      </c>
      <c r="H41" s="6">
        <v>1981</v>
      </c>
      <c r="I41" s="6">
        <v>1.498646E-2</v>
      </c>
      <c r="J41" s="6">
        <v>-4.8890760000000002</v>
      </c>
      <c r="K41" s="6">
        <v>-9.8013600000000007</v>
      </c>
      <c r="L41" s="6">
        <v>59.623989999999999</v>
      </c>
      <c r="M41" s="6">
        <f>L41/F41</f>
        <v>1.24351359806457E-3</v>
      </c>
      <c r="N41" s="6">
        <v>220.2517</v>
      </c>
      <c r="O41" s="6">
        <f>N41/F41</f>
        <v>4.593553432885626E-3</v>
      </c>
      <c r="P41" s="255">
        <v>1.148388E-7</v>
      </c>
      <c r="AMF41"/>
      <c r="AMG41"/>
      <c r="AMH41"/>
      <c r="AMI41"/>
      <c r="AMJ41"/>
      <c r="AMK41"/>
    </row>
    <row r="42" spans="1:1025">
      <c r="A42" s="7" t="s">
        <v>2822</v>
      </c>
      <c r="B42" s="83">
        <v>1.4681909999999999E-2</v>
      </c>
      <c r="D42" s="6">
        <v>114924574</v>
      </c>
      <c r="E42" s="6">
        <v>114934504</v>
      </c>
      <c r="F42" s="6">
        <v>9930</v>
      </c>
      <c r="G42" s="24">
        <v>-2.0796139999999999</v>
      </c>
      <c r="H42" s="34">
        <v>473</v>
      </c>
      <c r="I42" s="25">
        <v>1.341182E-2</v>
      </c>
      <c r="J42" s="25">
        <v>-4.6557539999999999</v>
      </c>
      <c r="K42" s="6">
        <v>-7.8007410000000004</v>
      </c>
      <c r="L42" s="6">
        <v>12.74173</v>
      </c>
      <c r="M42" s="6">
        <f>L42/F42</f>
        <v>1.2831550855991944E-3</v>
      </c>
      <c r="N42" s="6">
        <v>52.700299999999999</v>
      </c>
      <c r="O42" s="6">
        <f>N42/F42</f>
        <v>5.3071802618328296E-3</v>
      </c>
      <c r="P42" s="255">
        <v>1.3267950000000001E-7</v>
      </c>
      <c r="AMF42"/>
      <c r="AMG42"/>
      <c r="AMH42"/>
      <c r="AMI42"/>
      <c r="AMJ42"/>
      <c r="AMK42"/>
    </row>
    <row r="43" spans="1:1025">
      <c r="A43" s="46" t="s">
        <v>2830</v>
      </c>
      <c r="B43" s="7">
        <v>-4.89297</v>
      </c>
      <c r="D43" s="19"/>
      <c r="E43" s="46"/>
      <c r="F43" s="7"/>
      <c r="G43" s="46"/>
      <c r="H43" s="177"/>
      <c r="I43" s="25"/>
      <c r="J43" s="25"/>
      <c r="K43" s="25"/>
      <c r="N43" s="18"/>
      <c r="AMK43"/>
    </row>
    <row r="44" spans="1:1025">
      <c r="A44" s="46" t="s">
        <v>2831</v>
      </c>
      <c r="B44" s="83">
        <v>-9.8884050000000006</v>
      </c>
      <c r="D44" s="19"/>
      <c r="E44" s="46"/>
      <c r="F44" s="7"/>
      <c r="G44" s="46"/>
      <c r="H44" s="177"/>
      <c r="I44" s="25"/>
      <c r="J44" s="25"/>
      <c r="K44" s="25"/>
      <c r="N44" s="18"/>
      <c r="AMK44"/>
    </row>
    <row r="45" spans="1:1025">
      <c r="A45" s="7" t="s">
        <v>2832</v>
      </c>
      <c r="B45" s="83">
        <v>272.952</v>
      </c>
      <c r="C45" s="6">
        <f>B45/B3</f>
        <v>4.7159888040360755E-3</v>
      </c>
      <c r="D45" s="19"/>
      <c r="E45" s="46"/>
      <c r="F45" s="46"/>
      <c r="G45" s="29"/>
      <c r="H45" s="28"/>
      <c r="I45" s="16"/>
      <c r="J45" s="25"/>
      <c r="K45" s="18"/>
      <c r="L45" s="18"/>
      <c r="N45" s="25"/>
      <c r="Q45" s="18"/>
      <c r="R45" s="18"/>
      <c r="AMK45"/>
    </row>
    <row r="46" spans="1:1025" ht="15.75" customHeight="1">
      <c r="A46" s="7" t="s">
        <v>2833</v>
      </c>
      <c r="B46" s="83">
        <v>706</v>
      </c>
      <c r="C46" s="6">
        <f>B46/B3</f>
        <v>1.2198071806213068E-2</v>
      </c>
      <c r="D46" s="19"/>
      <c r="E46" s="46"/>
      <c r="F46" s="46"/>
      <c r="G46" s="29"/>
      <c r="H46" s="28"/>
      <c r="I46" s="16"/>
      <c r="J46" s="25"/>
      <c r="K46" s="18"/>
      <c r="L46" s="18"/>
      <c r="N46" s="25"/>
      <c r="Q46" s="18"/>
      <c r="R46" s="18"/>
      <c r="AMK46"/>
    </row>
    <row r="47" spans="1:1025">
      <c r="A47" s="46" t="s">
        <v>2834</v>
      </c>
      <c r="B47" s="250">
        <v>1.178997E-7</v>
      </c>
      <c r="D47" s="19"/>
      <c r="E47" s="46"/>
      <c r="F47" s="46"/>
      <c r="G47" s="29"/>
      <c r="H47" s="28"/>
      <c r="I47" s="16"/>
      <c r="J47" s="25"/>
      <c r="K47" s="18"/>
      <c r="L47" s="18"/>
      <c r="N47" s="25"/>
      <c r="Q47" s="18"/>
      <c r="R47" s="18"/>
      <c r="AMK47"/>
    </row>
    <row r="48" spans="1:1025">
      <c r="A48" s="46" t="s">
        <v>2828</v>
      </c>
      <c r="B48" s="7"/>
      <c r="D48" s="19"/>
      <c r="E48" s="46"/>
      <c r="F48" s="46"/>
      <c r="G48" s="29"/>
      <c r="H48" s="28"/>
      <c r="I48" s="16"/>
      <c r="J48" s="25"/>
      <c r="K48" s="18"/>
      <c r="L48" s="18"/>
      <c r="N48" s="18"/>
      <c r="Q48" s="18"/>
      <c r="R48" s="18"/>
      <c r="AMK48"/>
    </row>
    <row r="49" spans="1:1025" s="165" customFormat="1">
      <c r="A49" s="165" t="s">
        <v>2894</v>
      </c>
      <c r="D49" s="164"/>
      <c r="E49" s="163" t="s">
        <v>2817</v>
      </c>
      <c r="G49" s="163"/>
      <c r="H49" s="166"/>
      <c r="P49" s="162"/>
      <c r="Q49" s="163"/>
      <c r="R49" s="163"/>
      <c r="S49" s="178"/>
      <c r="T49" s="178"/>
      <c r="W49" s="167"/>
    </row>
    <row r="50" spans="1:1025">
      <c r="A50" s="46" t="s">
        <v>2818</v>
      </c>
      <c r="B50" s="7">
        <v>-1.8384670000000001</v>
      </c>
      <c r="D50" s="19"/>
      <c r="E50" s="18"/>
      <c r="F50" s="6" t="s">
        <v>2952</v>
      </c>
      <c r="G50" s="46" t="s">
        <v>2818</v>
      </c>
      <c r="H50" s="46" t="s">
        <v>2829</v>
      </c>
      <c r="I50" s="7" t="s">
        <v>2822</v>
      </c>
      <c r="J50" s="46" t="s">
        <v>2830</v>
      </c>
      <c r="K50" s="46" t="s">
        <v>2831</v>
      </c>
      <c r="L50" s="7" t="s">
        <v>2832</v>
      </c>
      <c r="N50" s="7" t="s">
        <v>2833</v>
      </c>
      <c r="P50" s="46" t="s">
        <v>2834</v>
      </c>
      <c r="Q50" s="46" t="s">
        <v>2828</v>
      </c>
      <c r="R50" s="57"/>
      <c r="AMK50"/>
    </row>
    <row r="51" spans="1:1025">
      <c r="A51" s="46" t="s">
        <v>2829</v>
      </c>
      <c r="B51" s="7">
        <v>1592</v>
      </c>
      <c r="D51" s="6">
        <v>31905163</v>
      </c>
      <c r="E51" s="6">
        <v>31955148</v>
      </c>
      <c r="F51" s="6">
        <v>47948</v>
      </c>
      <c r="G51" s="251">
        <v>-1.7704390000000001</v>
      </c>
      <c r="H51" s="251">
        <v>1273</v>
      </c>
      <c r="I51" s="251">
        <v>2.5663869999999998E-2</v>
      </c>
      <c r="J51" s="251">
        <v>-1.3731910000000001</v>
      </c>
      <c r="K51" s="251">
        <v>-0.27255099999999999</v>
      </c>
      <c r="L51" s="251">
        <v>65.638850000000005</v>
      </c>
      <c r="M51" s="6">
        <f>L51/F51</f>
        <v>1.3689590806707267E-3</v>
      </c>
      <c r="N51" s="6">
        <v>166.85226</v>
      </c>
      <c r="O51" s="6">
        <f>N51/F51</f>
        <v>3.4798585968132145E-3</v>
      </c>
      <c r="P51" s="255">
        <v>8.6996459999999995E-8</v>
      </c>
      <c r="AMF51"/>
      <c r="AMG51"/>
      <c r="AMH51"/>
      <c r="AMI51"/>
      <c r="AMJ51"/>
      <c r="AMK51"/>
    </row>
    <row r="52" spans="1:1025">
      <c r="A52" s="7" t="s">
        <v>2822</v>
      </c>
      <c r="B52" s="7">
        <v>2.4170299999999999E-2</v>
      </c>
      <c r="D52" s="6">
        <v>114924574</v>
      </c>
      <c r="E52" s="6">
        <v>114934504</v>
      </c>
      <c r="F52" s="6">
        <v>9930</v>
      </c>
      <c r="G52" s="24">
        <v>-2.0716700000000001</v>
      </c>
      <c r="H52" s="34">
        <v>319</v>
      </c>
      <c r="I52" s="34">
        <v>1.8224600000000001E-2</v>
      </c>
      <c r="J52" s="34">
        <v>-2.0027569999999999</v>
      </c>
      <c r="K52" s="251">
        <v>-1.2323660000000001</v>
      </c>
      <c r="L52" s="251">
        <v>11.71097</v>
      </c>
      <c r="M52" s="6">
        <f>L52/F52</f>
        <v>1.1793524672708963E-3</v>
      </c>
      <c r="N52" s="6">
        <v>41.811369999999997</v>
      </c>
      <c r="O52" s="6">
        <f>N52/F52</f>
        <v>4.2106112789526686E-3</v>
      </c>
      <c r="P52" s="255">
        <v>1.052653E-7</v>
      </c>
      <c r="AMF52"/>
      <c r="AMG52"/>
      <c r="AMH52"/>
      <c r="AMI52"/>
      <c r="AMJ52"/>
      <c r="AMK52"/>
    </row>
    <row r="53" spans="1:1025">
      <c r="A53" s="46" t="s">
        <v>2830</v>
      </c>
      <c r="B53" s="7">
        <v>-1.523865</v>
      </c>
      <c r="D53" s="19"/>
      <c r="E53" s="46"/>
      <c r="F53" s="7"/>
      <c r="G53" s="46"/>
      <c r="H53" s="177"/>
      <c r="I53" s="25"/>
      <c r="J53" s="25"/>
      <c r="K53" s="25"/>
      <c r="N53" s="18"/>
      <c r="AMK53"/>
    </row>
    <row r="54" spans="1:1025">
      <c r="A54" s="46" t="s">
        <v>2831</v>
      </c>
      <c r="B54" s="7">
        <v>-0.51497090000000001</v>
      </c>
      <c r="D54" s="19"/>
      <c r="E54" s="46"/>
      <c r="F54" s="7"/>
      <c r="G54" s="46"/>
      <c r="H54" s="177"/>
      <c r="I54" s="25"/>
      <c r="J54" s="25"/>
      <c r="K54" s="25"/>
      <c r="N54" s="18"/>
      <c r="AMK54"/>
    </row>
    <row r="55" spans="1:1025">
      <c r="A55" s="7" t="s">
        <v>2832</v>
      </c>
      <c r="B55" s="7">
        <v>77.349819999999994</v>
      </c>
      <c r="C55" s="6">
        <f>B55/B3</f>
        <v>1.3364286948408721E-3</v>
      </c>
      <c r="D55" s="19"/>
      <c r="E55" s="46"/>
      <c r="F55" s="46"/>
      <c r="G55" s="29"/>
      <c r="H55" s="28"/>
      <c r="I55" s="16"/>
      <c r="J55" s="25"/>
      <c r="K55" s="18"/>
      <c r="L55" s="18"/>
      <c r="N55" s="25"/>
      <c r="Q55" s="18"/>
      <c r="R55" s="18"/>
      <c r="AMK55"/>
    </row>
    <row r="56" spans="1:1025" ht="15.75" customHeight="1">
      <c r="A56" s="7" t="s">
        <v>2833</v>
      </c>
      <c r="B56" s="7">
        <v>208.6636</v>
      </c>
      <c r="C56" s="6">
        <f>B56/B3</f>
        <v>3.6052316942534295E-3</v>
      </c>
      <c r="D56" s="19"/>
      <c r="E56" s="46"/>
      <c r="F56" s="46"/>
      <c r="G56" s="29"/>
      <c r="H56" s="28"/>
      <c r="I56" s="16"/>
      <c r="J56" s="25"/>
      <c r="K56" s="18"/>
      <c r="L56" s="18"/>
      <c r="N56" s="25"/>
      <c r="Q56" s="18"/>
      <c r="R56" s="18"/>
      <c r="AMK56"/>
    </row>
    <row r="57" spans="1:1025">
      <c r="A57" s="46" t="s">
        <v>2834</v>
      </c>
      <c r="B57" s="250">
        <v>9.0130800000000004E-8</v>
      </c>
      <c r="D57" s="19"/>
      <c r="E57" s="46"/>
      <c r="F57" s="46"/>
      <c r="G57" s="29"/>
      <c r="H57" s="28"/>
      <c r="I57" s="16"/>
      <c r="J57" s="25"/>
      <c r="K57" s="18"/>
      <c r="L57" s="18"/>
      <c r="N57" s="25"/>
      <c r="Q57" s="18"/>
      <c r="R57" s="18"/>
      <c r="AMK57"/>
    </row>
    <row r="58" spans="1:1025">
      <c r="A58" s="46" t="s">
        <v>2828</v>
      </c>
      <c r="B58" s="7"/>
      <c r="D58" s="19"/>
      <c r="E58" s="46"/>
      <c r="F58" s="46"/>
      <c r="G58" s="29"/>
      <c r="H58" s="28"/>
      <c r="I58" s="16"/>
      <c r="J58" s="25"/>
      <c r="K58" s="18"/>
      <c r="L58" s="18"/>
      <c r="N58" s="18"/>
      <c r="Q58" s="18"/>
      <c r="R58" s="18"/>
      <c r="AMK58"/>
    </row>
    <row r="59" spans="1:1025" s="165" customFormat="1">
      <c r="A59" s="165" t="s">
        <v>2895</v>
      </c>
      <c r="D59" s="164"/>
      <c r="E59" s="163" t="s">
        <v>2817</v>
      </c>
      <c r="G59" s="163"/>
      <c r="H59" s="166"/>
      <c r="P59" s="162"/>
      <c r="Q59" s="163"/>
      <c r="R59" s="163"/>
      <c r="S59" s="178"/>
      <c r="T59" s="178"/>
      <c r="W59" s="167"/>
    </row>
    <row r="60" spans="1:1025">
      <c r="A60" s="46" t="s">
        <v>2818</v>
      </c>
      <c r="B60" s="7">
        <v>-1.86751</v>
      </c>
      <c r="D60" s="19"/>
      <c r="E60" s="18"/>
      <c r="F60" s="6" t="s">
        <v>2952</v>
      </c>
      <c r="G60" s="46" t="s">
        <v>2818</v>
      </c>
      <c r="H60" s="46" t="s">
        <v>2829</v>
      </c>
      <c r="I60" s="7" t="s">
        <v>2822</v>
      </c>
      <c r="J60" s="46" t="s">
        <v>2830</v>
      </c>
      <c r="K60" s="46" t="s">
        <v>2831</v>
      </c>
      <c r="L60" s="7" t="s">
        <v>2832</v>
      </c>
      <c r="N60" s="7" t="s">
        <v>2833</v>
      </c>
      <c r="P60" s="46" t="s">
        <v>2834</v>
      </c>
      <c r="Q60" s="46" t="s">
        <v>2828</v>
      </c>
      <c r="R60" s="57"/>
      <c r="AMK60"/>
    </row>
    <row r="61" spans="1:1025">
      <c r="A61" s="46" t="s">
        <v>2829</v>
      </c>
      <c r="B61" s="7">
        <v>1297</v>
      </c>
      <c r="D61" s="6">
        <v>31905163</v>
      </c>
      <c r="E61" s="6">
        <v>31955148</v>
      </c>
      <c r="F61" s="6">
        <v>47948</v>
      </c>
      <c r="G61" s="251">
        <v>-1.841661</v>
      </c>
      <c r="H61" s="6">
        <v>1017</v>
      </c>
      <c r="I61" s="6">
        <v>2.7180050000000001E-2</v>
      </c>
      <c r="J61" s="6">
        <v>-2.0334129999999999</v>
      </c>
      <c r="K61" s="6">
        <v>-1.6743679</v>
      </c>
      <c r="L61" s="6">
        <v>55.861370000000001</v>
      </c>
      <c r="M61" s="6">
        <f>L61/F61</f>
        <v>1.1650406690581463E-3</v>
      </c>
      <c r="N61" s="6">
        <v>144.63222999999999</v>
      </c>
      <c r="O61" s="6">
        <f>N61/F61</f>
        <v>3.0164392675398346E-3</v>
      </c>
      <c r="P61" s="255">
        <v>7.5410980000000006E-8</v>
      </c>
      <c r="AMF61"/>
      <c r="AMG61"/>
      <c r="AMH61"/>
      <c r="AMI61"/>
      <c r="AMJ61"/>
      <c r="AMK61"/>
    </row>
    <row r="62" spans="1:1025">
      <c r="A62" s="7" t="s">
        <v>2822</v>
      </c>
      <c r="B62" s="7">
        <v>2.662894E-2</v>
      </c>
      <c r="D62" s="6">
        <v>114924574</v>
      </c>
      <c r="E62" s="6">
        <v>114934504</v>
      </c>
      <c r="F62" s="6">
        <v>9930</v>
      </c>
      <c r="G62" s="24">
        <v>-1.9235040000000001</v>
      </c>
      <c r="H62" s="34">
        <v>280</v>
      </c>
      <c r="I62" s="25">
        <v>2.4662380000000001E-2</v>
      </c>
      <c r="J62" s="25">
        <v>-1.333367</v>
      </c>
      <c r="K62" s="6">
        <v>-0.1154287</v>
      </c>
      <c r="L62" s="6">
        <v>13.927020000000001</v>
      </c>
      <c r="M62" s="6">
        <f>L62/F62</f>
        <v>1.4025196374622356E-3</v>
      </c>
      <c r="N62" s="6">
        <v>39.820079999999997</v>
      </c>
      <c r="O62" s="6">
        <f>N62/F62</f>
        <v>4.0100785498489427E-3</v>
      </c>
      <c r="P62" s="255">
        <v>1.00252E-7</v>
      </c>
      <c r="AMF62"/>
      <c r="AMG62"/>
      <c r="AMH62"/>
      <c r="AMI62"/>
      <c r="AMJ62"/>
      <c r="AMK62"/>
    </row>
    <row r="63" spans="1:1025">
      <c r="A63" s="46" t="s">
        <v>2830</v>
      </c>
      <c r="B63" s="7">
        <v>-1.9036360000000001</v>
      </c>
      <c r="D63" s="19"/>
      <c r="E63" s="46"/>
      <c r="F63" s="7"/>
      <c r="G63" s="46"/>
      <c r="H63" s="177"/>
      <c r="I63" s="25"/>
      <c r="J63" s="25"/>
      <c r="K63" s="25"/>
      <c r="N63" s="18"/>
      <c r="AMK63"/>
    </row>
    <row r="64" spans="1:1025">
      <c r="A64" s="46" t="s">
        <v>2831</v>
      </c>
      <c r="B64" s="7">
        <v>-1.3586320000000001</v>
      </c>
      <c r="D64" s="19"/>
      <c r="E64" s="46"/>
      <c r="F64" s="7"/>
      <c r="G64" s="46"/>
      <c r="H64" s="177"/>
      <c r="I64" s="25"/>
      <c r="J64" s="25"/>
      <c r="K64" s="25"/>
      <c r="N64" s="18"/>
      <c r="AMK64"/>
    </row>
    <row r="65" spans="1:1025">
      <c r="A65" s="7" t="s">
        <v>2832</v>
      </c>
      <c r="B65" s="7">
        <v>69.788399999999996</v>
      </c>
      <c r="C65" s="6">
        <f>B65/B3</f>
        <v>1.2057845813607934E-3</v>
      </c>
      <c r="D65" s="19"/>
      <c r="E65" s="46"/>
      <c r="F65" s="46"/>
      <c r="G65" s="29"/>
      <c r="H65" s="28"/>
      <c r="I65" s="16"/>
      <c r="J65" s="25"/>
      <c r="K65" s="18"/>
      <c r="L65" s="18"/>
      <c r="N65" s="25"/>
      <c r="Q65" s="18"/>
      <c r="R65" s="18"/>
      <c r="AMK65"/>
    </row>
    <row r="66" spans="1:1025" ht="15.75" customHeight="1">
      <c r="A66" s="7" t="s">
        <v>2833</v>
      </c>
      <c r="B66" s="7">
        <v>184.45230000000001</v>
      </c>
      <c r="C66" s="6">
        <f>B66/B3</f>
        <v>3.1869155810497945E-3</v>
      </c>
      <c r="D66" s="19"/>
      <c r="E66" s="46"/>
      <c r="F66" s="46"/>
      <c r="G66" s="29"/>
      <c r="H66" s="28"/>
      <c r="I66" s="16"/>
      <c r="J66" s="25"/>
      <c r="K66" s="18"/>
      <c r="L66" s="18"/>
      <c r="N66" s="25"/>
      <c r="Q66" s="18"/>
      <c r="R66" s="18"/>
      <c r="AMK66"/>
    </row>
    <row r="67" spans="1:1025">
      <c r="A67" s="46" t="s">
        <v>2834</v>
      </c>
      <c r="B67" s="250">
        <v>7.9672889999999999E-8</v>
      </c>
      <c r="D67" s="19"/>
      <c r="E67" s="46"/>
      <c r="F67" s="46"/>
      <c r="G67" s="29"/>
      <c r="H67" s="28"/>
      <c r="I67" s="16"/>
      <c r="J67" s="25"/>
      <c r="K67" s="18"/>
      <c r="L67" s="18"/>
      <c r="N67" s="25"/>
      <c r="Q67" s="18"/>
      <c r="R67" s="18"/>
      <c r="AMK67"/>
    </row>
    <row r="68" spans="1:1025">
      <c r="A68" s="46" t="s">
        <v>2828</v>
      </c>
      <c r="B68" s="7"/>
      <c r="D68" s="19"/>
      <c r="E68" s="46"/>
      <c r="F68" s="46"/>
      <c r="G68" s="29"/>
      <c r="H68" s="28"/>
      <c r="I68" s="16"/>
      <c r="J68" s="25"/>
      <c r="K68" s="18"/>
      <c r="L68" s="18"/>
      <c r="N68" s="18"/>
      <c r="Q68" s="18"/>
      <c r="R68" s="18"/>
      <c r="AMK68"/>
    </row>
    <row r="69" spans="1:1025" s="165" customFormat="1">
      <c r="A69" s="165" t="s">
        <v>2896</v>
      </c>
      <c r="D69" s="164"/>
      <c r="E69" s="163" t="s">
        <v>2817</v>
      </c>
      <c r="G69" s="163"/>
      <c r="H69" s="166"/>
      <c r="P69" s="162"/>
      <c r="Q69" s="163"/>
      <c r="R69" s="163"/>
      <c r="S69" s="178"/>
      <c r="T69" s="178"/>
      <c r="W69" s="167"/>
    </row>
    <row r="70" spans="1:1025">
      <c r="A70" s="46" t="s">
        <v>2818</v>
      </c>
      <c r="B70" s="7">
        <v>-1.8464290000000001</v>
      </c>
      <c r="D70" s="19"/>
      <c r="E70" s="18"/>
      <c r="F70" s="6" t="s">
        <v>2952</v>
      </c>
      <c r="G70" s="46" t="s">
        <v>2818</v>
      </c>
      <c r="H70" s="46" t="s">
        <v>2829</v>
      </c>
      <c r="I70" s="7" t="s">
        <v>2822</v>
      </c>
      <c r="J70" s="46" t="s">
        <v>2830</v>
      </c>
      <c r="K70" s="46" t="s">
        <v>2831</v>
      </c>
      <c r="L70" s="7" t="s">
        <v>2832</v>
      </c>
      <c r="N70" s="7" t="s">
        <v>2833</v>
      </c>
      <c r="P70" s="46" t="s">
        <v>2834</v>
      </c>
      <c r="Q70" s="46" t="s">
        <v>2828</v>
      </c>
      <c r="R70" s="57"/>
      <c r="AMK70"/>
    </row>
    <row r="71" spans="1:1025">
      <c r="A71" s="46" t="s">
        <v>2829</v>
      </c>
      <c r="B71" s="7">
        <v>1412</v>
      </c>
      <c r="D71" s="6">
        <v>31905163</v>
      </c>
      <c r="E71" s="6">
        <v>31955148</v>
      </c>
      <c r="F71" s="6">
        <v>47948</v>
      </c>
      <c r="G71" s="251">
        <v>-1.8135509999999999</v>
      </c>
      <c r="H71" s="6">
        <v>1132</v>
      </c>
      <c r="I71" s="6">
        <v>2.5299619999999998E-2</v>
      </c>
      <c r="J71" s="6">
        <v>-2.7430659999999998</v>
      </c>
      <c r="K71" s="6">
        <v>-3.4186198000000001</v>
      </c>
      <c r="L71" s="6">
        <v>57.732439999999997</v>
      </c>
      <c r="M71" s="6">
        <f>L71/F71</f>
        <v>1.2040635688662718E-3</v>
      </c>
      <c r="N71" s="6">
        <v>151.08556999999999</v>
      </c>
      <c r="O71" s="6">
        <f>N71/F71</f>
        <v>3.1510296571285556E-3</v>
      </c>
      <c r="P71" s="255">
        <v>7.877574E-8</v>
      </c>
      <c r="AMF71"/>
      <c r="AMG71"/>
      <c r="AMH71"/>
      <c r="AMI71"/>
      <c r="AMJ71"/>
      <c r="AMK71"/>
    </row>
    <row r="72" spans="1:1025">
      <c r="A72" s="7" t="s">
        <v>2822</v>
      </c>
      <c r="B72" s="7">
        <v>2.4606019999999999E-2</v>
      </c>
      <c r="D72" s="6">
        <v>114924574</v>
      </c>
      <c r="E72" s="6">
        <v>114934504</v>
      </c>
      <c r="F72" s="6">
        <v>9930</v>
      </c>
      <c r="G72" s="24">
        <v>-1.9377679999999999</v>
      </c>
      <c r="H72" s="34">
        <v>280</v>
      </c>
      <c r="I72" s="25">
        <v>2.1830860000000001E-2</v>
      </c>
      <c r="J72" s="25">
        <v>-1.770165</v>
      </c>
      <c r="K72" s="6">
        <v>-0.94040809999999997</v>
      </c>
      <c r="L72" s="6">
        <v>12.308120000000001</v>
      </c>
      <c r="M72" s="6">
        <f>L72/F72</f>
        <v>1.2394884189325277E-3</v>
      </c>
      <c r="N72" s="6">
        <v>37.504489999999997</v>
      </c>
      <c r="O72" s="6">
        <f>N72/F72</f>
        <v>3.7768872104733129E-3</v>
      </c>
      <c r="P72" s="255">
        <v>9.4422180000000001E-8</v>
      </c>
      <c r="AMF72"/>
      <c r="AMG72"/>
      <c r="AMH72"/>
      <c r="AMI72"/>
      <c r="AMJ72"/>
      <c r="AMK72"/>
    </row>
    <row r="73" spans="1:1025">
      <c r="A73" s="46" t="s">
        <v>2830</v>
      </c>
      <c r="B73" s="7">
        <v>-2.5780729999999998</v>
      </c>
      <c r="D73" s="19"/>
      <c r="E73" s="46"/>
      <c r="F73" s="7"/>
      <c r="G73" s="46"/>
      <c r="H73" s="177"/>
      <c r="I73" s="25"/>
      <c r="J73" s="25"/>
      <c r="K73" s="25"/>
      <c r="N73" s="18"/>
      <c r="AMK73"/>
    </row>
    <row r="74" spans="1:1025">
      <c r="A74" s="46" t="s">
        <v>2831</v>
      </c>
      <c r="B74" s="7">
        <v>-3.0005700000000002</v>
      </c>
      <c r="D74" s="19"/>
      <c r="E74" s="46"/>
      <c r="F74" s="7"/>
      <c r="G74" s="46"/>
      <c r="H74" s="177"/>
      <c r="I74" s="25"/>
      <c r="J74" s="25"/>
      <c r="K74" s="25"/>
      <c r="N74" s="18"/>
      <c r="AMK74"/>
    </row>
    <row r="75" spans="1:1025">
      <c r="A75" s="7" t="s">
        <v>2832</v>
      </c>
      <c r="B75" s="7">
        <v>70.040570000000002</v>
      </c>
      <c r="C75" s="6">
        <f>B75/B3</f>
        <v>1.210141504544041E-3</v>
      </c>
      <c r="D75" s="19"/>
      <c r="E75" s="46"/>
      <c r="F75" s="46"/>
      <c r="G75" s="29"/>
      <c r="H75" s="28"/>
      <c r="I75" s="16"/>
      <c r="J75" s="25"/>
      <c r="K75" s="18"/>
      <c r="L75" s="18"/>
      <c r="N75" s="25"/>
      <c r="Q75" s="18"/>
      <c r="R75" s="18"/>
      <c r="AMK75"/>
    </row>
    <row r="76" spans="1:1025" ht="15.75" customHeight="1">
      <c r="A76" s="7" t="s">
        <v>2833</v>
      </c>
      <c r="B76" s="7">
        <v>188.59010000000001</v>
      </c>
      <c r="C76" s="6">
        <f>B76/B3</f>
        <v>3.2584073395763502E-3</v>
      </c>
      <c r="D76" s="19"/>
      <c r="E76" s="46"/>
      <c r="F76" s="46"/>
      <c r="G76" s="29"/>
      <c r="H76" s="28"/>
      <c r="I76" s="16"/>
      <c r="J76" s="25"/>
      <c r="K76" s="18"/>
      <c r="L76" s="18"/>
      <c r="N76" s="25"/>
      <c r="Q76" s="18"/>
      <c r="R76" s="18"/>
      <c r="AMK76"/>
    </row>
    <row r="77" spans="1:1025">
      <c r="A77" s="46" t="s">
        <v>2834</v>
      </c>
      <c r="B77" s="250">
        <v>8.1460169999999997E-8</v>
      </c>
      <c r="D77" s="19"/>
      <c r="E77" s="46"/>
      <c r="F77" s="46"/>
      <c r="G77" s="29"/>
      <c r="H77" s="28"/>
      <c r="I77" s="16"/>
      <c r="J77" s="25"/>
      <c r="K77" s="18"/>
      <c r="L77" s="18"/>
      <c r="N77" s="25"/>
      <c r="Q77" s="18"/>
      <c r="R77" s="18"/>
      <c r="AMK77"/>
    </row>
    <row r="78" spans="1:1025">
      <c r="A78" s="46" t="s">
        <v>2828</v>
      </c>
      <c r="B78" s="7"/>
      <c r="D78" s="19"/>
      <c r="E78" s="46"/>
      <c r="F78" s="46"/>
      <c r="G78" s="29"/>
      <c r="H78" s="28"/>
      <c r="I78" s="16"/>
      <c r="J78" s="25"/>
      <c r="K78" s="18"/>
      <c r="L78" s="18"/>
      <c r="N78" s="18"/>
      <c r="Q78" s="18"/>
      <c r="R78" s="18"/>
      <c r="AMK78"/>
    </row>
    <row r="79" spans="1:1025" s="165" customFormat="1">
      <c r="A79" s="165" t="s">
        <v>2906</v>
      </c>
      <c r="D79" s="164"/>
      <c r="E79" s="163" t="s">
        <v>2817</v>
      </c>
      <c r="G79" s="163"/>
      <c r="H79" s="166"/>
      <c r="P79" s="162"/>
      <c r="Q79" s="163"/>
      <c r="R79" s="163"/>
      <c r="S79" s="178"/>
      <c r="T79" s="178"/>
      <c r="W79" s="167"/>
    </row>
    <row r="80" spans="1:1025">
      <c r="A80" s="46" t="s">
        <v>2818</v>
      </c>
      <c r="B80" s="7">
        <v>-1.884479</v>
      </c>
      <c r="D80" s="19"/>
      <c r="E80" s="18"/>
      <c r="F80" s="6" t="s">
        <v>2952</v>
      </c>
      <c r="G80" s="46" t="s">
        <v>2818</v>
      </c>
      <c r="H80" s="46" t="s">
        <v>2829</v>
      </c>
      <c r="I80" s="7" t="s">
        <v>2822</v>
      </c>
      <c r="J80" s="46" t="s">
        <v>2830</v>
      </c>
      <c r="K80" s="46" t="s">
        <v>2831</v>
      </c>
      <c r="L80" s="7" t="s">
        <v>2832</v>
      </c>
      <c r="N80" s="7" t="s">
        <v>2833</v>
      </c>
      <c r="P80" s="46" t="s">
        <v>2834</v>
      </c>
      <c r="Q80" s="46" t="s">
        <v>2828</v>
      </c>
      <c r="R80" s="57"/>
      <c r="AMK80"/>
    </row>
    <row r="81" spans="1:1025">
      <c r="A81" s="46" t="s">
        <v>2829</v>
      </c>
      <c r="B81" s="7">
        <v>1209</v>
      </c>
      <c r="D81" s="6">
        <v>31905163</v>
      </c>
      <c r="E81" s="6">
        <v>31955148</v>
      </c>
      <c r="F81" s="6">
        <v>47948</v>
      </c>
      <c r="G81" s="251">
        <v>-1.8878680000000001</v>
      </c>
      <c r="H81" s="6">
        <v>948</v>
      </c>
      <c r="I81" s="6">
        <v>2.3769640000000002E-2</v>
      </c>
      <c r="J81" s="6">
        <v>-1.569089</v>
      </c>
      <c r="K81" s="6">
        <v>-0.5607858</v>
      </c>
      <c r="L81" s="6">
        <v>45.338749999999997</v>
      </c>
      <c r="M81" s="6">
        <f>L81/F81</f>
        <v>9.4558167181112867E-4</v>
      </c>
      <c r="N81" s="6">
        <v>127.00526000000001</v>
      </c>
      <c r="O81" s="6">
        <f>N81/F81</f>
        <v>2.6488124635021273E-3</v>
      </c>
      <c r="P81" s="255">
        <v>6.6220310000000006E-8</v>
      </c>
      <c r="AMF81"/>
      <c r="AMG81"/>
      <c r="AMH81"/>
      <c r="AMI81"/>
      <c r="AMJ81"/>
      <c r="AMK81"/>
    </row>
    <row r="82" spans="1:1025">
      <c r="A82" s="7" t="s">
        <v>2822</v>
      </c>
      <c r="B82" s="7">
        <v>2.390513E-2</v>
      </c>
      <c r="D82" s="6">
        <v>114924574</v>
      </c>
      <c r="E82" s="6">
        <v>114934504</v>
      </c>
      <c r="F82" s="6">
        <v>9930</v>
      </c>
      <c r="G82" s="24">
        <v>-1.830398</v>
      </c>
      <c r="H82" s="34">
        <v>261</v>
      </c>
      <c r="I82" s="25">
        <v>2.4424080000000001E-2</v>
      </c>
      <c r="J82" s="25">
        <v>-1.2960879999999999</v>
      </c>
      <c r="K82" s="6">
        <v>-0.1185262</v>
      </c>
      <c r="L82" s="6">
        <v>12.81024</v>
      </c>
      <c r="M82" s="6">
        <f>L82/F82</f>
        <v>1.2900543806646527E-3</v>
      </c>
      <c r="N82" s="6">
        <v>34.966639999999998</v>
      </c>
      <c r="O82" s="6">
        <f>N82/F82</f>
        <v>3.5213131923464247E-3</v>
      </c>
      <c r="P82" s="255">
        <v>8.803282E-8</v>
      </c>
      <c r="AMF82"/>
      <c r="AMG82"/>
      <c r="AMH82"/>
      <c r="AMI82"/>
      <c r="AMJ82"/>
      <c r="AMK82"/>
    </row>
    <row r="83" spans="1:1025">
      <c r="A83" s="46" t="s">
        <v>2830</v>
      </c>
      <c r="B83" s="7">
        <v>-1.532635</v>
      </c>
      <c r="D83" s="19"/>
      <c r="E83" s="46"/>
      <c r="F83" s="7"/>
      <c r="G83" s="46"/>
      <c r="H83" s="177"/>
      <c r="I83" s="25"/>
      <c r="J83" s="25"/>
      <c r="K83" s="25"/>
      <c r="N83" s="18"/>
      <c r="AMK83"/>
    </row>
    <row r="84" spans="1:1025">
      <c r="A84" s="46" t="s">
        <v>2831</v>
      </c>
      <c r="B84" s="7">
        <v>-0.47798370000000001</v>
      </c>
      <c r="D84" s="19"/>
      <c r="E84" s="46"/>
      <c r="F84" s="7"/>
      <c r="G84" s="46"/>
      <c r="H84" s="177"/>
      <c r="I84" s="25"/>
      <c r="J84" s="25"/>
      <c r="K84" s="25"/>
      <c r="N84" s="18"/>
      <c r="AMK84"/>
    </row>
    <row r="85" spans="1:1025">
      <c r="A85" s="7" t="s">
        <v>2832</v>
      </c>
      <c r="B85" s="7">
        <v>58.148989999999998</v>
      </c>
      <c r="C85" s="6">
        <f>B85/B3</f>
        <v>1.0046820899132659E-3</v>
      </c>
      <c r="D85" s="19"/>
      <c r="E85" s="46"/>
      <c r="F85" s="46"/>
      <c r="G85" s="29"/>
      <c r="H85" s="28"/>
      <c r="I85" s="16"/>
      <c r="J85" s="25"/>
      <c r="K85" s="18"/>
      <c r="L85" s="18"/>
      <c r="N85" s="25"/>
      <c r="Q85" s="18"/>
      <c r="R85" s="18"/>
      <c r="AMK85"/>
    </row>
    <row r="86" spans="1:1025" ht="15.75" customHeight="1">
      <c r="A86" s="7" t="s">
        <v>2833</v>
      </c>
      <c r="B86" s="7">
        <v>161.97190000000001</v>
      </c>
      <c r="C86" s="6">
        <f>B86/B3</f>
        <v>2.7985054770379076E-3</v>
      </c>
      <c r="D86" s="19"/>
      <c r="E86" s="46"/>
      <c r="F86" s="46"/>
      <c r="G86" s="29"/>
      <c r="H86" s="28"/>
      <c r="I86" s="16"/>
      <c r="J86" s="25"/>
      <c r="K86" s="18"/>
      <c r="L86" s="18"/>
      <c r="N86" s="25"/>
      <c r="Q86" s="18"/>
      <c r="R86" s="18"/>
      <c r="AMK86"/>
    </row>
    <row r="87" spans="1:1025">
      <c r="A87" s="46" t="s">
        <v>2834</v>
      </c>
      <c r="B87" s="250">
        <v>6.9962629999999997E-8</v>
      </c>
      <c r="D87" s="19"/>
      <c r="E87" s="46"/>
      <c r="F87" s="46"/>
      <c r="G87" s="29"/>
      <c r="H87" s="28"/>
      <c r="I87" s="16"/>
      <c r="J87" s="25"/>
      <c r="K87" s="18"/>
      <c r="L87" s="18"/>
      <c r="N87" s="25"/>
      <c r="Q87" s="18"/>
      <c r="R87" s="18"/>
      <c r="AMK87"/>
    </row>
    <row r="88" spans="1:1025">
      <c r="A88" s="46" t="s">
        <v>2828</v>
      </c>
      <c r="B88" s="7"/>
      <c r="D88" s="19"/>
      <c r="E88" s="46"/>
      <c r="F88" s="46"/>
      <c r="G88" s="29"/>
      <c r="H88" s="28"/>
      <c r="I88" s="16"/>
      <c r="J88" s="25"/>
      <c r="K88" s="18"/>
      <c r="L88" s="18"/>
      <c r="N88" s="18"/>
      <c r="Q88" s="18"/>
      <c r="R88" s="18"/>
      <c r="AMK88"/>
    </row>
    <row r="89" spans="1:1025" s="165" customFormat="1">
      <c r="A89" s="165" t="s">
        <v>2907</v>
      </c>
      <c r="D89" s="164"/>
      <c r="E89" s="163" t="s">
        <v>2817</v>
      </c>
      <c r="G89" s="163"/>
      <c r="H89" s="166"/>
      <c r="P89" s="162"/>
      <c r="Q89" s="163"/>
      <c r="R89" s="163"/>
      <c r="S89" s="178"/>
      <c r="T89" s="178"/>
      <c r="W89" s="167"/>
    </row>
    <row r="90" spans="1:1025">
      <c r="A90" s="46" t="s">
        <v>2818</v>
      </c>
      <c r="B90" s="7">
        <v>-1.805593</v>
      </c>
      <c r="D90" s="19"/>
      <c r="E90" s="18"/>
      <c r="F90" s="6" t="s">
        <v>2952</v>
      </c>
      <c r="G90" s="46" t="s">
        <v>2818</v>
      </c>
      <c r="H90" s="46" t="s">
        <v>2829</v>
      </c>
      <c r="I90" s="7" t="s">
        <v>2822</v>
      </c>
      <c r="J90" s="46" t="s">
        <v>2830</v>
      </c>
      <c r="K90" s="46" t="s">
        <v>2831</v>
      </c>
      <c r="L90" s="7" t="s">
        <v>2832</v>
      </c>
      <c r="N90" s="7" t="s">
        <v>2833</v>
      </c>
      <c r="P90" s="46" t="s">
        <v>2834</v>
      </c>
      <c r="Q90" s="46" t="s">
        <v>2828</v>
      </c>
      <c r="R90" s="57"/>
      <c r="AMK90"/>
    </row>
    <row r="91" spans="1:1025">
      <c r="A91" s="46" t="s">
        <v>2829</v>
      </c>
      <c r="B91" s="7">
        <v>1297</v>
      </c>
      <c r="D91" s="6">
        <v>31905163</v>
      </c>
      <c r="E91" s="6">
        <v>31955148</v>
      </c>
      <c r="F91" s="6">
        <v>47948</v>
      </c>
      <c r="G91" s="251">
        <v>-1.777571</v>
      </c>
      <c r="H91" s="251">
        <v>1036</v>
      </c>
      <c r="I91" s="6">
        <v>2.7410449999999999E-2</v>
      </c>
      <c r="J91" s="6">
        <v>-1.7722302000000001</v>
      </c>
      <c r="K91" s="6">
        <v>-1.206583</v>
      </c>
      <c r="L91" s="6">
        <v>57.234969999999997</v>
      </c>
      <c r="M91" s="6">
        <f>L91/F91</f>
        <v>1.1936883707349627E-3</v>
      </c>
      <c r="N91" s="6">
        <v>142.77472</v>
      </c>
      <c r="O91" s="6">
        <f>N91/F91</f>
        <v>2.9776991741052809E-3</v>
      </c>
      <c r="P91" s="255">
        <v>7.4442480000000007E-8</v>
      </c>
      <c r="ALZ91"/>
      <c r="AMA91"/>
      <c r="AMB91"/>
      <c r="AMC91"/>
      <c r="AMD91"/>
      <c r="AME91"/>
      <c r="AMF91"/>
      <c r="AMG91"/>
      <c r="AMH91"/>
      <c r="AMI91"/>
      <c r="AMJ91"/>
      <c r="AMK91"/>
    </row>
    <row r="92" spans="1:1025">
      <c r="A92" s="7" t="s">
        <v>2822</v>
      </c>
      <c r="B92" s="7">
        <v>2.682582E-2</v>
      </c>
      <c r="D92" s="6">
        <v>114924574</v>
      </c>
      <c r="E92" s="6">
        <v>114934504</v>
      </c>
      <c r="F92" s="6">
        <v>9930</v>
      </c>
      <c r="G92" s="24">
        <v>-1.875942</v>
      </c>
      <c r="H92" s="34">
        <v>261</v>
      </c>
      <c r="I92" s="25">
        <v>2.451766E-2</v>
      </c>
      <c r="J92" s="25">
        <v>-0.60549869999999995</v>
      </c>
      <c r="K92" s="6">
        <v>1.310173</v>
      </c>
      <c r="L92" s="6">
        <v>12.85317</v>
      </c>
      <c r="M92" s="6">
        <f>L92/F92</f>
        <v>1.2943776435045318E-3</v>
      </c>
      <c r="N92" s="6">
        <v>35.96931</v>
      </c>
      <c r="O92" s="6">
        <f>N92/F92</f>
        <v>3.6222870090634441E-3</v>
      </c>
      <c r="P92" s="255">
        <v>9.0557170000000003E-8</v>
      </c>
      <c r="ALZ92"/>
      <c r="AMA92"/>
      <c r="AMB92"/>
      <c r="AMC92"/>
      <c r="AMD92"/>
      <c r="AME92"/>
      <c r="AMF92"/>
      <c r="AMG92"/>
      <c r="AMH92"/>
      <c r="AMI92"/>
      <c r="AMJ92"/>
      <c r="AMK92"/>
    </row>
    <row r="93" spans="1:1025">
      <c r="A93" s="46" t="s">
        <v>2830</v>
      </c>
      <c r="B93" s="7">
        <v>-1.5500659999999999</v>
      </c>
      <c r="D93" s="19"/>
      <c r="E93" s="46"/>
      <c r="F93" s="7"/>
      <c r="G93" s="46"/>
      <c r="H93" s="177"/>
      <c r="I93" s="25"/>
      <c r="J93" s="25"/>
      <c r="K93" s="25"/>
      <c r="M93" s="18"/>
      <c r="AMK93"/>
    </row>
    <row r="94" spans="1:1025">
      <c r="A94" s="46" t="s">
        <v>2831</v>
      </c>
      <c r="B94" s="7">
        <v>0.6625086</v>
      </c>
      <c r="D94" s="19"/>
      <c r="E94" s="46"/>
      <c r="F94" s="7"/>
      <c r="G94" s="46"/>
      <c r="H94" s="177"/>
      <c r="I94" s="25"/>
      <c r="J94" s="25"/>
      <c r="K94" s="25"/>
      <c r="M94" s="18"/>
      <c r="AMK94"/>
    </row>
    <row r="95" spans="1:1025">
      <c r="A95" s="7" t="s">
        <v>2832</v>
      </c>
      <c r="B95" s="7">
        <v>70.088139999999996</v>
      </c>
      <c r="C95" s="6">
        <f>B95/B3</f>
        <v>1.2109634057845813E-3</v>
      </c>
      <c r="D95" s="19"/>
      <c r="E95" s="46"/>
      <c r="F95" s="46"/>
      <c r="G95" s="29"/>
      <c r="H95" s="28"/>
      <c r="I95" s="16"/>
      <c r="J95" s="25"/>
      <c r="K95" s="18"/>
      <c r="L95" s="18"/>
      <c r="M95" s="25"/>
      <c r="P95" s="18"/>
      <c r="Q95" s="18"/>
      <c r="R95" s="18"/>
      <c r="AMK95"/>
    </row>
    <row r="96" spans="1:1025" ht="15.75" customHeight="1">
      <c r="A96" s="7" t="s">
        <v>2833</v>
      </c>
      <c r="B96" s="7">
        <v>178.744</v>
      </c>
      <c r="C96" s="6">
        <f>B96/B3</f>
        <v>3.0882891599571514E-3</v>
      </c>
      <c r="F96" s="46"/>
      <c r="G96" s="29"/>
      <c r="H96" s="28"/>
      <c r="I96" s="16"/>
      <c r="J96" s="25"/>
      <c r="K96" s="18"/>
      <c r="L96" s="18"/>
      <c r="M96" s="25"/>
      <c r="P96" s="18"/>
      <c r="Q96" s="18"/>
      <c r="R96" s="18"/>
      <c r="AMK96"/>
    </row>
    <row r="97" spans="1:1025">
      <c r="A97" s="46" t="s">
        <v>2834</v>
      </c>
      <c r="B97" s="250">
        <v>7.7207239999999995E-8</v>
      </c>
      <c r="E97" s="46"/>
      <c r="F97" s="46"/>
      <c r="G97" s="29"/>
      <c r="H97" s="28"/>
      <c r="I97" s="16"/>
      <c r="J97" s="25"/>
      <c r="K97" s="18"/>
      <c r="L97" s="18"/>
      <c r="M97" s="25"/>
      <c r="P97" s="18"/>
      <c r="Q97" s="18"/>
      <c r="R97" s="18"/>
      <c r="AMK97"/>
    </row>
    <row r="98" spans="1:1025">
      <c r="A98" s="46" t="s">
        <v>2828</v>
      </c>
      <c r="B98" s="7"/>
      <c r="E98" s="46"/>
      <c r="F98" s="46"/>
      <c r="G98" s="29"/>
      <c r="H98" s="28"/>
      <c r="I98" s="16"/>
      <c r="J98" s="25"/>
      <c r="K98" s="18"/>
      <c r="L98" s="18"/>
      <c r="M98" s="18"/>
      <c r="P98" s="18"/>
      <c r="Q98" s="18"/>
      <c r="R98" s="18"/>
      <c r="AMK98"/>
    </row>
    <row r="99" spans="1:1025" s="53" customFormat="1">
      <c r="A99" s="53" t="s">
        <v>2841</v>
      </c>
      <c r="C99" s="179" t="s">
        <v>2847</v>
      </c>
      <c r="H99" s="180" t="s">
        <v>4</v>
      </c>
      <c r="I99" s="180"/>
      <c r="J99" s="180"/>
      <c r="K99" s="180"/>
      <c r="L99" s="180"/>
      <c r="M99" s="180" t="s">
        <v>9</v>
      </c>
      <c r="N99" s="180"/>
      <c r="O99" s="180"/>
      <c r="P99" s="180"/>
      <c r="Q99" s="180"/>
      <c r="R99" s="180" t="s">
        <v>15</v>
      </c>
      <c r="S99" s="180"/>
      <c r="T99" s="180"/>
      <c r="U99" s="180"/>
      <c r="V99" s="180"/>
      <c r="W99" s="180" t="s">
        <v>12</v>
      </c>
      <c r="X99" s="180"/>
      <c r="Y99" s="180"/>
      <c r="Z99" s="180"/>
      <c r="AB99" s="180" t="s">
        <v>1010</v>
      </c>
      <c r="AC99" s="179"/>
    </row>
    <row r="100" spans="1:1025" s="54" customFormat="1">
      <c r="A100" s="54" t="s">
        <v>2314</v>
      </c>
      <c r="C100" s="54" t="s">
        <v>2842</v>
      </c>
      <c r="D100" s="54" t="s">
        <v>2843</v>
      </c>
      <c r="E100" s="54" t="s">
        <v>2910</v>
      </c>
      <c r="G100" s="54" t="s">
        <v>2845</v>
      </c>
      <c r="H100" s="54" t="s">
        <v>2842</v>
      </c>
      <c r="I100" s="54" t="s">
        <v>2843</v>
      </c>
      <c r="J100" s="54" t="s">
        <v>2844</v>
      </c>
      <c r="L100" s="54" t="s">
        <v>2845</v>
      </c>
      <c r="M100" s="54" t="s">
        <v>2842</v>
      </c>
      <c r="N100" s="54" t="s">
        <v>2843</v>
      </c>
      <c r="O100" s="54" t="s">
        <v>2844</v>
      </c>
      <c r="Q100" s="54" t="s">
        <v>2845</v>
      </c>
      <c r="R100" s="54" t="s">
        <v>2842</v>
      </c>
      <c r="S100" s="54" t="s">
        <v>2843</v>
      </c>
      <c r="T100" s="54" t="s">
        <v>2844</v>
      </c>
      <c r="V100" s="54" t="s">
        <v>2845</v>
      </c>
      <c r="W100" s="54" t="s">
        <v>2842</v>
      </c>
      <c r="X100" s="54" t="s">
        <v>2843</v>
      </c>
      <c r="Y100" s="54" t="s">
        <v>2309</v>
      </c>
      <c r="AA100" s="54" t="s">
        <v>2845</v>
      </c>
      <c r="AB100" s="54" t="s">
        <v>2842</v>
      </c>
      <c r="AC100" s="54" t="s">
        <v>2843</v>
      </c>
      <c r="AD100" s="54" t="s">
        <v>2309</v>
      </c>
      <c r="AF100" s="54" t="s">
        <v>2845</v>
      </c>
    </row>
    <row r="101" spans="1:1025">
      <c r="A101" s="6">
        <v>31905163</v>
      </c>
      <c r="B101" s="6">
        <v>31955148</v>
      </c>
      <c r="C101" s="6">
        <v>59.623989999999999</v>
      </c>
      <c r="D101" s="6">
        <v>0.99604809999999999</v>
      </c>
      <c r="E101" s="6">
        <v>59.623989999999999</v>
      </c>
      <c r="F101" s="6">
        <f>E101/F91</f>
        <v>1.24351359806457E-3</v>
      </c>
      <c r="G101" s="6">
        <v>1.2339E-3</v>
      </c>
      <c r="H101" s="7">
        <v>65.638850000000005</v>
      </c>
      <c r="I101" s="6">
        <v>0.99634060000000002</v>
      </c>
      <c r="J101" s="6">
        <v>65.638850000000005</v>
      </c>
      <c r="K101" s="7">
        <f>J101/F91</f>
        <v>1.3689590806707267E-3</v>
      </c>
      <c r="L101" s="6">
        <v>1.33E-3</v>
      </c>
      <c r="M101" s="6">
        <v>55.861370000000001</v>
      </c>
      <c r="N101" s="6">
        <v>0.98839200000000005</v>
      </c>
      <c r="O101" s="7">
        <v>55.861370000000001</v>
      </c>
      <c r="P101" s="6">
        <f>O101/F91</f>
        <v>1.1650406690581463E-3</v>
      </c>
      <c r="Q101" s="6">
        <v>1.0922E-3</v>
      </c>
      <c r="R101" s="6">
        <v>57.732439999999997</v>
      </c>
      <c r="S101" s="6">
        <v>0.99190389999999995</v>
      </c>
      <c r="T101" s="6">
        <v>57.732439999999997</v>
      </c>
      <c r="U101" s="6">
        <f>T101/F91</f>
        <v>1.2040635688662718E-3</v>
      </c>
      <c r="V101" s="6">
        <v>1.1582000000000001E-3</v>
      </c>
      <c r="W101" s="6">
        <v>45.338749999999997</v>
      </c>
      <c r="X101" s="6">
        <v>0.98105730000000002</v>
      </c>
      <c r="Y101" s="6">
        <v>45.338749999999997</v>
      </c>
      <c r="Z101" s="6">
        <f>Y101/F91</f>
        <v>9.4558167181112867E-4</v>
      </c>
      <c r="AA101" s="6">
        <v>8.9769999999999997E-4</v>
      </c>
      <c r="AB101" s="6">
        <v>57.234969999999997</v>
      </c>
      <c r="AC101" s="6">
        <v>0.99540790000000001</v>
      </c>
      <c r="AD101" s="6">
        <v>57.234969999999997</v>
      </c>
      <c r="AE101" s="6">
        <f>AD101/F91</f>
        <v>1.1936883707349627E-3</v>
      </c>
      <c r="AF101" s="6">
        <v>1.1354E-3</v>
      </c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</row>
    <row r="102" spans="1:1025">
      <c r="A102" s="6">
        <v>114924574</v>
      </c>
      <c r="B102" s="6">
        <v>114934504</v>
      </c>
      <c r="C102" s="6">
        <v>12.74173</v>
      </c>
      <c r="D102" s="6">
        <v>0.92320860000000005</v>
      </c>
      <c r="E102" s="6">
        <v>12.899940000000001</v>
      </c>
      <c r="F102" s="6">
        <f>E102/F92</f>
        <v>1.2990876132930515E-3</v>
      </c>
      <c r="G102" s="6">
        <v>1.2691E-3</v>
      </c>
      <c r="H102" s="7">
        <v>11.71097</v>
      </c>
      <c r="I102" s="6">
        <v>0.94265189999999999</v>
      </c>
      <c r="J102" s="6">
        <v>11.71097</v>
      </c>
      <c r="K102" s="7">
        <f>J102/F92</f>
        <v>1.1793524672708963E-3</v>
      </c>
      <c r="L102" s="6">
        <v>1.1198E-3</v>
      </c>
      <c r="M102" s="6">
        <v>13.927020000000001</v>
      </c>
      <c r="N102" s="6">
        <v>0.91041450000000002</v>
      </c>
      <c r="O102" s="7">
        <v>13.927020000000001</v>
      </c>
      <c r="P102" s="6">
        <f>O102/F92</f>
        <v>1.4025196374622356E-3</v>
      </c>
      <c r="Q102" s="6">
        <v>1.2975E-3</v>
      </c>
      <c r="R102" s="6">
        <v>12.308120000000001</v>
      </c>
      <c r="S102" s="6">
        <v>0.86664580000000002</v>
      </c>
      <c r="T102" s="6">
        <v>13.02866</v>
      </c>
      <c r="U102" s="6">
        <f>T102/F92</f>
        <v>1.312050352467271E-3</v>
      </c>
      <c r="V102" s="6">
        <v>1.1718E-3</v>
      </c>
      <c r="W102" s="6">
        <v>12.81024</v>
      </c>
      <c r="X102" s="6">
        <v>0.85181050000000003</v>
      </c>
      <c r="Y102" s="6">
        <v>12.81024</v>
      </c>
      <c r="Z102" s="6">
        <f>Y102/F92</f>
        <v>1.2900543806646527E-3</v>
      </c>
      <c r="AA102" s="6">
        <v>1.2198000000000001E-3</v>
      </c>
      <c r="AB102" s="6">
        <v>12.85317</v>
      </c>
      <c r="AC102" s="6">
        <v>0.87843939999999998</v>
      </c>
      <c r="AD102" s="6">
        <v>12.85317</v>
      </c>
      <c r="AE102" s="6">
        <f>AD102/F92</f>
        <v>1.2943776435045318E-3</v>
      </c>
      <c r="AF102" s="6">
        <v>1.2093E-3</v>
      </c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</row>
    <row r="103" spans="1:1025">
      <c r="A103" s="6" t="s">
        <v>2846</v>
      </c>
      <c r="C103" s="7">
        <v>74.735960000000006</v>
      </c>
      <c r="D103" s="7">
        <v>1.0004090000000001</v>
      </c>
      <c r="E103" s="7">
        <v>73.056700000000006</v>
      </c>
      <c r="F103" s="6">
        <f>E103/B3</f>
        <v>1.2622533605169495E-3</v>
      </c>
      <c r="G103" s="7">
        <v>1.2398999999999999E-3</v>
      </c>
      <c r="H103" s="6">
        <v>77.349819999999994</v>
      </c>
      <c r="I103" s="6">
        <v>0.99975579999999997</v>
      </c>
      <c r="J103" s="6">
        <v>77.349819999999994</v>
      </c>
      <c r="K103" s="6">
        <f>J103/B3</f>
        <v>1.3364286948408721E-3</v>
      </c>
      <c r="L103" s="7">
        <v>1.2939E-3</v>
      </c>
      <c r="M103" s="6">
        <v>69.787999999999997</v>
      </c>
      <c r="N103" s="6">
        <v>0.99872229999999995</v>
      </c>
      <c r="O103" s="6">
        <v>69.788399999999996</v>
      </c>
      <c r="P103" s="6">
        <f>O103/B3</f>
        <v>1.2057845813607934E-3</v>
      </c>
      <c r="Q103" s="6">
        <v>1.1274E-3</v>
      </c>
      <c r="R103" s="6">
        <v>70.040570000000002</v>
      </c>
      <c r="S103" s="6">
        <v>1.0028269999999999</v>
      </c>
      <c r="T103" s="6">
        <v>73.184619999999995</v>
      </c>
      <c r="U103" s="6">
        <f>T103/B3</f>
        <v>1.2644635267286359E-3</v>
      </c>
      <c r="V103" s="7">
        <v>1.1605999999999999E-3</v>
      </c>
      <c r="W103" s="6">
        <v>58.148989999999998</v>
      </c>
      <c r="X103" s="6">
        <v>0.99708989999999997</v>
      </c>
      <c r="Y103" s="6">
        <v>58.148989999999998</v>
      </c>
      <c r="Z103" s="6">
        <f>Y103/B3</f>
        <v>1.0046820899132659E-3</v>
      </c>
      <c r="AA103" s="7">
        <v>9.5299999999999996E-4</v>
      </c>
      <c r="AB103" s="6">
        <v>70.088139999999996</v>
      </c>
      <c r="AC103" s="6">
        <v>0.99942160000000002</v>
      </c>
      <c r="AD103" s="6">
        <v>70.088139999999996</v>
      </c>
      <c r="AE103" s="6">
        <f>AD103/B3</f>
        <v>1.2109634057845813E-3</v>
      </c>
      <c r="AF103" s="7">
        <v>1.1481E-3</v>
      </c>
    </row>
    <row r="104" spans="1:1025" s="53" customFormat="1">
      <c r="A104" s="53" t="s">
        <v>2767</v>
      </c>
    </row>
    <row r="105" spans="1:1025" s="54" customFormat="1">
      <c r="A105" s="54" t="s">
        <v>2847</v>
      </c>
      <c r="B105" s="54" t="s">
        <v>2768</v>
      </c>
      <c r="C105" s="54" t="s">
        <v>2769</v>
      </c>
      <c r="D105" s="55" t="s">
        <v>2770</v>
      </c>
      <c r="E105" s="54" t="s">
        <v>2771</v>
      </c>
      <c r="F105" s="54" t="s">
        <v>2772</v>
      </c>
      <c r="G105" s="56" t="s">
        <v>2773</v>
      </c>
      <c r="H105" s="54" t="s">
        <v>2774</v>
      </c>
      <c r="I105" s="54" t="s">
        <v>2775</v>
      </c>
      <c r="J105" s="54" t="s">
        <v>2776</v>
      </c>
      <c r="K105" s="54" t="s">
        <v>2777</v>
      </c>
      <c r="L105" s="54" t="s">
        <v>2848</v>
      </c>
      <c r="M105" s="54" t="s">
        <v>2849</v>
      </c>
      <c r="N105" s="54" t="s">
        <v>2850</v>
      </c>
      <c r="O105" s="54" t="s">
        <v>2851</v>
      </c>
      <c r="P105" s="54" t="s">
        <v>2852</v>
      </c>
    </row>
    <row r="106" spans="1:1025">
      <c r="B106" s="6">
        <v>0.10754759999999999</v>
      </c>
      <c r="C106" s="6">
        <v>0.1236839</v>
      </c>
      <c r="D106" s="6">
        <v>0.1452455</v>
      </c>
      <c r="E106" s="6">
        <v>0.10108</v>
      </c>
      <c r="F106" s="46">
        <v>8.8429900000000006E-2</v>
      </c>
      <c r="G106" s="18">
        <v>2.5851499999999999E-2</v>
      </c>
      <c r="H106" s="18">
        <v>9.8700079999999996E-3</v>
      </c>
      <c r="I106" s="57">
        <v>0.1689833</v>
      </c>
      <c r="J106" s="6">
        <v>5.5191039999999997E-2</v>
      </c>
      <c r="K106" s="6">
        <v>4.4560139999999998E-2</v>
      </c>
      <c r="L106" s="6">
        <v>0.1192785</v>
      </c>
      <c r="M106" s="6">
        <v>6.1153319999999997E-2</v>
      </c>
      <c r="N106" s="6">
        <v>0.1101796</v>
      </c>
      <c r="O106" s="6">
        <v>0.1014283</v>
      </c>
      <c r="P106" s="6">
        <v>5.4880150000000003E-2</v>
      </c>
    </row>
    <row r="107" spans="1:1025" s="54" customFormat="1">
      <c r="A107" s="56" t="s">
        <v>2314</v>
      </c>
      <c r="B107" s="54" t="s">
        <v>2768</v>
      </c>
      <c r="C107" s="54" t="s">
        <v>2769</v>
      </c>
      <c r="D107" s="55" t="s">
        <v>2770</v>
      </c>
      <c r="E107" s="54" t="s">
        <v>2771</v>
      </c>
      <c r="F107" s="54" t="s">
        <v>2772</v>
      </c>
      <c r="G107" s="56" t="s">
        <v>2773</v>
      </c>
      <c r="H107" s="54" t="s">
        <v>2774</v>
      </c>
      <c r="I107" s="54" t="s">
        <v>2775</v>
      </c>
      <c r="J107" s="54" t="s">
        <v>2776</v>
      </c>
      <c r="K107" s="54" t="s">
        <v>2777</v>
      </c>
      <c r="L107" s="54" t="s">
        <v>2848</v>
      </c>
      <c r="M107" s="54" t="s">
        <v>2849</v>
      </c>
      <c r="N107" s="54" t="s">
        <v>2850</v>
      </c>
      <c r="O107" s="54" t="s">
        <v>2851</v>
      </c>
      <c r="P107" s="54" t="s">
        <v>2852</v>
      </c>
    </row>
    <row r="108" spans="1:1025">
      <c r="A108" s="6" t="s">
        <v>2920</v>
      </c>
      <c r="B108" s="6">
        <v>9.8503279999999999E-2</v>
      </c>
      <c r="C108" s="46">
        <v>0.13097288000000001</v>
      </c>
      <c r="D108" s="46">
        <v>0.14666689999999999</v>
      </c>
      <c r="E108" s="18">
        <v>0.1000632</v>
      </c>
      <c r="F108" s="18">
        <v>9.6315239999999996E-2</v>
      </c>
      <c r="G108" s="57">
        <v>2.614023E-2</v>
      </c>
      <c r="H108" s="6">
        <v>8.1867269999999995E-3</v>
      </c>
      <c r="I108" s="6">
        <v>0.18736127999999999</v>
      </c>
      <c r="J108" s="6">
        <v>6.2816469999999999E-2</v>
      </c>
      <c r="K108" s="6">
        <v>4.788742E-2</v>
      </c>
      <c r="L108" s="6">
        <v>0.1190384</v>
      </c>
      <c r="M108" s="6">
        <v>6.074479E-2</v>
      </c>
      <c r="N108" s="6">
        <v>0.12048730000000001</v>
      </c>
      <c r="O108" s="6">
        <v>0.1086067</v>
      </c>
      <c r="P108" s="6">
        <v>5.7296920000000001E-2</v>
      </c>
      <c r="AMK108"/>
    </row>
    <row r="109" spans="1:1025">
      <c r="A109" s="6" t="s">
        <v>2854</v>
      </c>
      <c r="B109" s="6">
        <v>0.14860327000000001</v>
      </c>
      <c r="C109" s="46">
        <v>8.3142850000000004E-2</v>
      </c>
      <c r="D109" s="46">
        <v>0.13861399999999999</v>
      </c>
      <c r="E109" s="18">
        <v>0.1062237</v>
      </c>
      <c r="F109" s="18">
        <v>5.1637000000000002E-2</v>
      </c>
      <c r="G109" s="57">
        <v>2.473411E-2</v>
      </c>
      <c r="H109" s="6">
        <v>1.7043953000000001E-2</v>
      </c>
      <c r="I109" s="6">
        <v>8.0592739999999996E-2</v>
      </c>
      <c r="J109" s="6">
        <v>1.7473249999999999E-2</v>
      </c>
      <c r="K109" s="6">
        <v>3.0651979999999999E-2</v>
      </c>
      <c r="L109" s="6">
        <v>0.120464</v>
      </c>
      <c r="M109" s="6">
        <v>6.2926129999999997E-2</v>
      </c>
      <c r="N109" s="6">
        <v>5.8725869999999999E-2</v>
      </c>
      <c r="O109" s="6">
        <v>6.9939890000000005E-2</v>
      </c>
      <c r="P109" s="6">
        <v>4.373523E-2</v>
      </c>
      <c r="AMK109"/>
    </row>
    <row r="110" spans="1:1025" s="157" customFormat="1">
      <c r="A110" s="181" t="s">
        <v>2863</v>
      </c>
      <c r="D110" s="182"/>
      <c r="E110" s="183"/>
      <c r="F110" s="184"/>
      <c r="G110" s="183"/>
      <c r="H110" s="184"/>
      <c r="I110" s="183"/>
      <c r="J110" s="184"/>
      <c r="P110" s="158"/>
      <c r="Q110" s="158"/>
      <c r="R110" s="158"/>
      <c r="S110" s="158"/>
    </row>
    <row r="111" spans="1:1025" s="53" customFormat="1">
      <c r="A111" s="185" t="s">
        <v>2795</v>
      </c>
      <c r="C111" s="53" t="s">
        <v>2864</v>
      </c>
      <c r="D111" s="53" t="s">
        <v>2865</v>
      </c>
      <c r="E111" s="185"/>
      <c r="F111" s="186"/>
      <c r="H111" s="187"/>
      <c r="O111" s="186"/>
      <c r="P111" s="186"/>
      <c r="Q111" s="186"/>
      <c r="R111" s="186"/>
    </row>
    <row r="112" spans="1:1025">
      <c r="A112" s="168" t="s">
        <v>2307</v>
      </c>
      <c r="B112" s="6">
        <f>SUM('chr13'!C112:D112)</f>
        <v>62249</v>
      </c>
      <c r="C112" s="6">
        <v>38977</v>
      </c>
      <c r="D112" s="6">
        <v>23272</v>
      </c>
      <c r="E112" s="7"/>
      <c r="F112" s="7"/>
      <c r="H112" s="18"/>
      <c r="O112" s="18"/>
      <c r="P112" s="18"/>
      <c r="Q112" s="18"/>
      <c r="R112" s="18"/>
    </row>
    <row r="113" spans="1:18" ht="70">
      <c r="A113" s="168" t="s">
        <v>2806</v>
      </c>
      <c r="B113" s="7">
        <v>2188</v>
      </c>
      <c r="C113" s="6">
        <v>1740</v>
      </c>
      <c r="D113" s="7">
        <v>448</v>
      </c>
      <c r="E113" s="7"/>
      <c r="F113" s="7" t="s">
        <v>3208</v>
      </c>
      <c r="G113" s="7" t="s">
        <v>3209</v>
      </c>
      <c r="H113" s="18"/>
      <c r="O113" s="18"/>
      <c r="P113" s="18"/>
      <c r="Q113" s="18"/>
      <c r="R113" s="18"/>
    </row>
    <row r="114" spans="1:18">
      <c r="A114" s="168" t="s">
        <v>2807</v>
      </c>
      <c r="B114" s="7">
        <v>0</v>
      </c>
      <c r="C114" s="6">
        <v>0</v>
      </c>
      <c r="D114" s="6">
        <v>0</v>
      </c>
      <c r="H114" s="18"/>
      <c r="O114" s="18"/>
      <c r="P114" s="18"/>
      <c r="Q114" s="18"/>
      <c r="R114" s="18"/>
    </row>
    <row r="115" spans="1:18">
      <c r="A115" s="168" t="s">
        <v>2808</v>
      </c>
      <c r="B115" s="7" t="s">
        <v>2874</v>
      </c>
      <c r="C115" s="7" t="s">
        <v>2874</v>
      </c>
      <c r="D115" s="7">
        <v>2.2000000000000002</v>
      </c>
      <c r="F115" s="18"/>
      <c r="H115" s="18"/>
      <c r="O115" s="18"/>
      <c r="P115" s="18"/>
      <c r="Q115" s="18"/>
      <c r="R115" s="18"/>
    </row>
    <row r="116" spans="1:18">
      <c r="A116" s="46" t="s">
        <v>2809</v>
      </c>
      <c r="B116" s="7">
        <v>2188</v>
      </c>
      <c r="C116" s="6">
        <v>1740</v>
      </c>
      <c r="D116" s="7">
        <v>448</v>
      </c>
      <c r="E116" s="7"/>
      <c r="F116" s="7"/>
      <c r="O116" s="18"/>
      <c r="P116" s="18"/>
      <c r="Q116" s="18"/>
      <c r="R116" s="18"/>
    </row>
    <row r="117" spans="1:18">
      <c r="A117" s="46" t="s">
        <v>2810</v>
      </c>
      <c r="B117" s="7">
        <v>3.5149159999999999E-2</v>
      </c>
      <c r="C117" s="6">
        <v>4.4641710000000001E-2</v>
      </c>
      <c r="D117" s="7">
        <v>1.92506E-2</v>
      </c>
      <c r="E117" s="7"/>
      <c r="F117" s="7"/>
      <c r="O117" s="18"/>
      <c r="P117" s="18"/>
      <c r="Q117" s="18"/>
      <c r="R117" s="18"/>
    </row>
    <row r="118" spans="1:18" s="165" customFormat="1">
      <c r="A118" s="188" t="s">
        <v>2811</v>
      </c>
      <c r="C118" s="165" t="s">
        <v>2864</v>
      </c>
      <c r="D118" s="165" t="s">
        <v>2865</v>
      </c>
      <c r="E118" s="188"/>
      <c r="F118" s="189"/>
      <c r="O118" s="163"/>
      <c r="P118" s="163"/>
      <c r="Q118" s="163"/>
      <c r="R118" s="163"/>
    </row>
    <row r="119" spans="1:18">
      <c r="A119" s="168" t="s">
        <v>2806</v>
      </c>
      <c r="B119" s="7">
        <v>2188</v>
      </c>
      <c r="C119" s="6">
        <v>1740</v>
      </c>
      <c r="D119" s="7">
        <v>448</v>
      </c>
      <c r="E119" s="7"/>
      <c r="F119" s="7"/>
      <c r="O119" s="18"/>
      <c r="P119" s="18"/>
      <c r="Q119" s="18"/>
      <c r="R119" s="18"/>
    </row>
    <row r="120" spans="1:18">
      <c r="A120" s="168" t="s">
        <v>2807</v>
      </c>
      <c r="B120" s="7">
        <v>0</v>
      </c>
      <c r="C120" s="6">
        <v>0</v>
      </c>
      <c r="D120" s="6">
        <v>0</v>
      </c>
      <c r="O120" s="18"/>
      <c r="P120" s="18"/>
      <c r="Q120" s="18"/>
      <c r="R120" s="18"/>
    </row>
    <row r="121" spans="1:18">
      <c r="A121" s="168" t="s">
        <v>2808</v>
      </c>
      <c r="B121" s="7" t="s">
        <v>2874</v>
      </c>
      <c r="C121" s="6" t="s">
        <v>2874</v>
      </c>
      <c r="D121" s="7">
        <v>2.2000000000000002</v>
      </c>
      <c r="F121" s="18"/>
      <c r="O121" s="18"/>
      <c r="P121" s="18"/>
      <c r="Q121" s="18"/>
      <c r="R121" s="18"/>
    </row>
    <row r="122" spans="1:18">
      <c r="A122" s="46" t="s">
        <v>2809</v>
      </c>
      <c r="B122" s="7">
        <v>2188</v>
      </c>
      <c r="C122" s="6">
        <v>1740</v>
      </c>
      <c r="D122" s="7">
        <v>448</v>
      </c>
      <c r="E122" s="7"/>
      <c r="F122" s="7"/>
      <c r="O122" s="18"/>
      <c r="P122" s="18"/>
      <c r="Q122" s="18"/>
      <c r="R122" s="18"/>
    </row>
    <row r="123" spans="1:18">
      <c r="A123" s="46" t="s">
        <v>2810</v>
      </c>
      <c r="B123" s="7">
        <v>3.5149159999999999E-2</v>
      </c>
      <c r="C123" s="6">
        <v>4.4641710000000001E-2</v>
      </c>
      <c r="D123" s="7">
        <v>1.92506E-2</v>
      </c>
      <c r="E123" s="7"/>
      <c r="F123" s="7"/>
      <c r="O123" s="18"/>
      <c r="P123" s="18"/>
      <c r="Q123" s="18"/>
      <c r="R123" s="18"/>
    </row>
    <row r="124" spans="1:18" s="165" customFormat="1">
      <c r="A124" s="188" t="s">
        <v>2812</v>
      </c>
      <c r="C124" s="165" t="s">
        <v>2864</v>
      </c>
      <c r="D124" s="165" t="s">
        <v>2865</v>
      </c>
      <c r="E124" s="188"/>
      <c r="F124" s="189"/>
      <c r="O124" s="163"/>
      <c r="P124" s="163"/>
      <c r="Q124" s="163"/>
      <c r="R124" s="163"/>
    </row>
    <row r="125" spans="1:18">
      <c r="A125" s="168" t="s">
        <v>2806</v>
      </c>
      <c r="B125" s="7">
        <v>2188</v>
      </c>
      <c r="C125" s="6">
        <v>1740</v>
      </c>
      <c r="D125" s="7">
        <v>448</v>
      </c>
      <c r="E125" s="7"/>
      <c r="F125" s="7"/>
      <c r="O125" s="18"/>
      <c r="P125" s="18"/>
      <c r="Q125" s="18"/>
      <c r="R125" s="18"/>
    </row>
    <row r="126" spans="1:18">
      <c r="A126" s="168" t="s">
        <v>2807</v>
      </c>
      <c r="B126" s="7">
        <v>0</v>
      </c>
      <c r="C126" s="6">
        <v>0</v>
      </c>
      <c r="D126" s="6">
        <v>0</v>
      </c>
      <c r="O126" s="18"/>
      <c r="P126" s="18"/>
      <c r="Q126" s="18"/>
      <c r="R126" s="18"/>
    </row>
    <row r="127" spans="1:18">
      <c r="A127" s="168" t="s">
        <v>2808</v>
      </c>
      <c r="B127" s="7" t="s">
        <v>2874</v>
      </c>
      <c r="C127" s="7" t="s">
        <v>2874</v>
      </c>
      <c r="D127" s="7">
        <v>2.2000000000000002</v>
      </c>
      <c r="F127" s="18"/>
      <c r="O127" s="18"/>
      <c r="P127" s="18"/>
      <c r="Q127" s="18"/>
      <c r="R127" s="18"/>
    </row>
    <row r="128" spans="1:18">
      <c r="A128" s="46" t="s">
        <v>2809</v>
      </c>
      <c r="B128" s="7">
        <v>2188</v>
      </c>
      <c r="C128" s="6">
        <v>1740</v>
      </c>
      <c r="D128" s="7">
        <v>448</v>
      </c>
      <c r="E128" s="7"/>
      <c r="F128" s="7"/>
      <c r="O128" s="18"/>
      <c r="P128" s="18"/>
      <c r="Q128" s="18"/>
      <c r="R128" s="18"/>
    </row>
    <row r="129" spans="1:18">
      <c r="A129" s="46" t="s">
        <v>2810</v>
      </c>
      <c r="B129" s="7">
        <v>3.5149159999999999E-2</v>
      </c>
      <c r="C129" s="6">
        <v>4.4641710000000001E-2</v>
      </c>
      <c r="D129" s="7">
        <v>1.92506E-2</v>
      </c>
      <c r="E129" s="7"/>
      <c r="F129" s="7"/>
      <c r="O129" s="18"/>
      <c r="P129" s="18"/>
      <c r="Q129" s="18"/>
      <c r="R129" s="18"/>
    </row>
    <row r="130" spans="1:18" s="165" customFormat="1">
      <c r="A130" s="188" t="s">
        <v>2813</v>
      </c>
      <c r="C130" s="165" t="s">
        <v>2864</v>
      </c>
      <c r="D130" s="165" t="s">
        <v>2865</v>
      </c>
      <c r="E130" s="188"/>
      <c r="F130" s="189"/>
      <c r="O130" s="163"/>
      <c r="P130" s="163"/>
      <c r="Q130" s="163"/>
      <c r="R130" s="163"/>
    </row>
    <row r="131" spans="1:18">
      <c r="A131" s="168" t="s">
        <v>2806</v>
      </c>
      <c r="B131" s="7">
        <v>2188</v>
      </c>
      <c r="C131" s="6">
        <v>1740</v>
      </c>
      <c r="D131" s="7">
        <v>448</v>
      </c>
      <c r="E131" s="7"/>
      <c r="F131" s="7"/>
      <c r="O131" s="18"/>
      <c r="P131" s="18"/>
      <c r="Q131" s="18"/>
      <c r="R131" s="18"/>
    </row>
    <row r="132" spans="1:18">
      <c r="A132" s="168" t="s">
        <v>2807</v>
      </c>
      <c r="B132" s="7">
        <v>0</v>
      </c>
      <c r="C132" s="6">
        <v>0</v>
      </c>
      <c r="D132" s="6">
        <v>0</v>
      </c>
      <c r="O132" s="18"/>
      <c r="P132" s="18"/>
      <c r="Q132" s="18"/>
      <c r="R132" s="18"/>
    </row>
    <row r="133" spans="1:18">
      <c r="A133" s="168" t="s">
        <v>2808</v>
      </c>
      <c r="B133" s="7" t="s">
        <v>2874</v>
      </c>
      <c r="C133" s="7" t="s">
        <v>2874</v>
      </c>
      <c r="D133" s="7">
        <v>2.2000000000000002</v>
      </c>
      <c r="F133" s="18"/>
      <c r="O133" s="18"/>
      <c r="P133" s="18"/>
      <c r="Q133" s="18"/>
      <c r="R133" s="18"/>
    </row>
    <row r="134" spans="1:18">
      <c r="A134" s="46" t="s">
        <v>2809</v>
      </c>
      <c r="B134" s="7">
        <v>2188</v>
      </c>
      <c r="C134" s="6">
        <v>1740</v>
      </c>
      <c r="D134" s="7">
        <v>448</v>
      </c>
      <c r="E134" s="7"/>
      <c r="F134" s="7"/>
      <c r="O134" s="18"/>
      <c r="P134" s="18"/>
      <c r="Q134" s="18"/>
      <c r="R134" s="18"/>
    </row>
    <row r="135" spans="1:18">
      <c r="A135" s="46" t="s">
        <v>2810</v>
      </c>
      <c r="B135" s="7">
        <v>3.5149159999999999E-2</v>
      </c>
      <c r="C135" s="6">
        <v>4.4641710000000001E-2</v>
      </c>
      <c r="D135" s="7">
        <v>1.92506E-2</v>
      </c>
      <c r="E135" s="7"/>
      <c r="F135" s="7"/>
      <c r="O135" s="18"/>
      <c r="P135" s="18"/>
      <c r="Q135" s="18"/>
      <c r="R135" s="18"/>
    </row>
    <row r="136" spans="1:18" s="165" customFormat="1">
      <c r="A136" s="188" t="s">
        <v>2814</v>
      </c>
      <c r="C136" s="165" t="s">
        <v>2864</v>
      </c>
      <c r="D136" s="165" t="s">
        <v>2865</v>
      </c>
      <c r="E136" s="188"/>
      <c r="F136" s="189"/>
      <c r="O136" s="163"/>
      <c r="P136" s="163"/>
      <c r="Q136" s="163"/>
      <c r="R136" s="163"/>
    </row>
    <row r="137" spans="1:18">
      <c r="A137" s="168" t="s">
        <v>2806</v>
      </c>
      <c r="B137" s="7">
        <v>2188</v>
      </c>
      <c r="C137" s="6">
        <v>1740</v>
      </c>
      <c r="D137" s="7">
        <v>448</v>
      </c>
      <c r="E137" s="7"/>
      <c r="F137" s="7"/>
      <c r="O137" s="18"/>
      <c r="P137" s="18"/>
      <c r="Q137" s="18"/>
      <c r="R137" s="18"/>
    </row>
    <row r="138" spans="1:18">
      <c r="A138" s="168" t="s">
        <v>2807</v>
      </c>
      <c r="B138" s="7">
        <v>0</v>
      </c>
      <c r="C138" s="6">
        <v>0</v>
      </c>
      <c r="D138" s="6">
        <v>0</v>
      </c>
      <c r="O138" s="18"/>
      <c r="P138" s="18"/>
      <c r="Q138" s="18"/>
      <c r="R138" s="18"/>
    </row>
    <row r="139" spans="1:18">
      <c r="A139" s="168" t="s">
        <v>2808</v>
      </c>
      <c r="B139" s="7" t="s">
        <v>2874</v>
      </c>
      <c r="C139" s="7" t="s">
        <v>2874</v>
      </c>
      <c r="D139" s="7">
        <v>2.2000000000000002</v>
      </c>
      <c r="F139" s="18"/>
      <c r="O139" s="18"/>
      <c r="P139" s="18"/>
      <c r="Q139" s="18"/>
      <c r="R139" s="18"/>
    </row>
    <row r="140" spans="1:18">
      <c r="A140" s="46" t="s">
        <v>2809</v>
      </c>
      <c r="B140" s="7">
        <v>2188</v>
      </c>
      <c r="C140" s="6">
        <v>1740</v>
      </c>
      <c r="D140" s="7">
        <v>448</v>
      </c>
      <c r="E140" s="7"/>
      <c r="F140" s="7"/>
      <c r="O140" s="18"/>
      <c r="P140" s="18"/>
      <c r="Q140" s="18"/>
      <c r="R140" s="18"/>
    </row>
    <row r="141" spans="1:18">
      <c r="A141" s="46" t="s">
        <v>2810</v>
      </c>
      <c r="B141" s="7">
        <v>3.5149159999999999E-2</v>
      </c>
      <c r="C141" s="6">
        <v>4.4641710000000001E-2</v>
      </c>
      <c r="D141" s="7">
        <v>1.92506E-2</v>
      </c>
      <c r="E141" s="7"/>
      <c r="F141" s="7"/>
      <c r="O141" s="18"/>
      <c r="P141" s="18"/>
      <c r="Q141" s="18"/>
      <c r="R141" s="18"/>
    </row>
    <row r="142" spans="1:18" s="165" customFormat="1">
      <c r="A142" s="188" t="s">
        <v>2815</v>
      </c>
      <c r="C142" s="165" t="s">
        <v>2864</v>
      </c>
      <c r="D142" s="165" t="s">
        <v>2865</v>
      </c>
      <c r="E142" s="188"/>
      <c r="F142" s="189"/>
      <c r="O142" s="163"/>
      <c r="P142" s="163"/>
      <c r="Q142" s="163"/>
      <c r="R142" s="163"/>
    </row>
    <row r="143" spans="1:18">
      <c r="A143" s="168" t="s">
        <v>2806</v>
      </c>
      <c r="B143" s="7">
        <v>2188</v>
      </c>
      <c r="C143" s="6">
        <v>1740</v>
      </c>
      <c r="D143" s="7">
        <v>448</v>
      </c>
      <c r="E143" s="7"/>
      <c r="F143" s="7"/>
      <c r="O143" s="18"/>
      <c r="P143" s="18"/>
      <c r="Q143" s="18"/>
      <c r="R143" s="18"/>
    </row>
    <row r="144" spans="1:18">
      <c r="A144" s="168" t="s">
        <v>2807</v>
      </c>
      <c r="B144" s="7">
        <v>0</v>
      </c>
      <c r="C144" s="6">
        <v>0</v>
      </c>
      <c r="D144" s="6">
        <v>0</v>
      </c>
      <c r="O144" s="18"/>
      <c r="P144" s="18"/>
      <c r="Q144" s="18"/>
      <c r="R144" s="18"/>
    </row>
    <row r="145" spans="1:41">
      <c r="A145" s="168" t="s">
        <v>2808</v>
      </c>
      <c r="B145" s="7" t="s">
        <v>2874</v>
      </c>
      <c r="C145" s="7" t="s">
        <v>2874</v>
      </c>
      <c r="D145" s="7">
        <v>2.2000000000000002</v>
      </c>
      <c r="F145" s="18"/>
      <c r="O145" s="18"/>
      <c r="P145" s="18"/>
      <c r="Q145" s="18"/>
      <c r="R145" s="18"/>
    </row>
    <row r="146" spans="1:41">
      <c r="A146" s="46" t="s">
        <v>2809</v>
      </c>
      <c r="B146" s="7">
        <v>2188</v>
      </c>
      <c r="C146" s="6">
        <v>1740</v>
      </c>
      <c r="D146" s="7">
        <v>448</v>
      </c>
      <c r="E146" s="7"/>
      <c r="F146" s="7"/>
      <c r="O146" s="18"/>
      <c r="P146" s="18"/>
      <c r="Q146" s="18"/>
      <c r="R146" s="18"/>
    </row>
    <row r="147" spans="1:41">
      <c r="A147" s="46" t="s">
        <v>2810</v>
      </c>
      <c r="B147" s="7">
        <v>3.5149159999999999E-2</v>
      </c>
      <c r="C147" s="6">
        <v>4.4641710000000001E-2</v>
      </c>
      <c r="D147" s="7">
        <v>1.92506E-2</v>
      </c>
      <c r="E147" s="7"/>
      <c r="F147" s="7"/>
      <c r="O147" s="18"/>
      <c r="P147" s="18"/>
      <c r="Q147" s="18"/>
      <c r="R147" s="18"/>
    </row>
    <row r="148" spans="1:41">
      <c r="A148" s="190" t="s">
        <v>2875</v>
      </c>
      <c r="B148" s="191"/>
      <c r="C148" s="53"/>
      <c r="D148" s="180" t="s">
        <v>4</v>
      </c>
      <c r="E148" s="180"/>
      <c r="F148" s="180"/>
      <c r="G148" s="180" t="s">
        <v>9</v>
      </c>
      <c r="H148" s="180"/>
      <c r="I148" s="180"/>
      <c r="J148" s="180" t="s">
        <v>15</v>
      </c>
      <c r="K148" s="180"/>
      <c r="L148" s="180"/>
      <c r="M148" s="180" t="s">
        <v>12</v>
      </c>
      <c r="N148" s="180"/>
      <c r="O148" s="180"/>
      <c r="P148" s="180" t="s">
        <v>1010</v>
      </c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</row>
    <row r="149" spans="1:41">
      <c r="A149" s="19" t="s">
        <v>2876</v>
      </c>
      <c r="B149" s="7">
        <v>1.9341429999999999</v>
      </c>
      <c r="D149" s="7">
        <v>7.5643789999999997</v>
      </c>
      <c r="E149" s="18"/>
      <c r="G149" s="7">
        <v>13.73934</v>
      </c>
      <c r="I149" s="18"/>
      <c r="J149" s="7">
        <v>8.6739169999999994</v>
      </c>
      <c r="M149" s="7">
        <v>8.9214900000000004</v>
      </c>
      <c r="N149" s="18"/>
      <c r="O149" s="18"/>
      <c r="P149" s="7">
        <v>10.98114</v>
      </c>
    </row>
    <row r="150" spans="1:41">
      <c r="A150" s="19" t="s">
        <v>2877</v>
      </c>
      <c r="B150" s="7">
        <v>8.8397780000000004E-4</v>
      </c>
      <c r="D150" s="7">
        <v>3.4572119999999999E-3</v>
      </c>
      <c r="E150" s="18"/>
      <c r="G150" s="7">
        <v>6.2794039999999997E-3</v>
      </c>
      <c r="I150" s="18"/>
      <c r="J150" s="6">
        <v>3.9643129999999997E-3</v>
      </c>
      <c r="M150" s="7">
        <v>4.0774629999999999E-3</v>
      </c>
      <c r="N150" s="18"/>
      <c r="O150" s="18"/>
      <c r="P150" s="6">
        <v>5.0188050000000003E-3</v>
      </c>
    </row>
    <row r="151" spans="1:41">
      <c r="A151" s="19" t="s">
        <v>2309</v>
      </c>
      <c r="B151" s="7">
        <v>1.9341429999999999</v>
      </c>
      <c r="C151" s="6">
        <f>B151/B112</f>
        <v>3.1071069414769717E-5</v>
      </c>
      <c r="D151" s="7">
        <v>7.5643789999999997</v>
      </c>
      <c r="E151" s="18">
        <f>D151/B112</f>
        <v>1.2151808061173673E-4</v>
      </c>
      <c r="G151" s="7">
        <v>13.73934</v>
      </c>
      <c r="H151" s="6">
        <f>G151/B112</f>
        <v>2.2071583479252679E-4</v>
      </c>
      <c r="I151" s="18"/>
      <c r="J151" s="7">
        <v>8.6739169999999994</v>
      </c>
      <c r="K151" s="6">
        <f>J151/B112</f>
        <v>1.3934227055856319E-4</v>
      </c>
      <c r="M151" s="6">
        <v>8.9214900000000004</v>
      </c>
      <c r="N151" s="18">
        <f>M151/B112</f>
        <v>1.4331941075358641E-4</v>
      </c>
      <c r="O151" s="18"/>
      <c r="P151" s="7">
        <v>10.98114</v>
      </c>
      <c r="Q151" s="6">
        <f>P151/B112</f>
        <v>1.7640668926408457E-4</v>
      </c>
    </row>
    <row r="152" spans="1:41">
      <c r="A152" s="19" t="s">
        <v>2845</v>
      </c>
      <c r="B152" s="250">
        <v>5.9000000000000003E-6</v>
      </c>
      <c r="D152" s="255">
        <v>9.1299999999999997E-5</v>
      </c>
      <c r="E152" s="18"/>
      <c r="G152" s="6">
        <v>3.0259999999999998E-4</v>
      </c>
      <c r="I152" s="18"/>
      <c r="J152" s="6">
        <v>1.2010000000000001E-4</v>
      </c>
      <c r="M152" s="6">
        <v>1.271E-4</v>
      </c>
      <c r="N152" s="18"/>
      <c r="O152" s="18"/>
      <c r="P152" s="6">
        <v>1.928E-4</v>
      </c>
    </row>
    <row r="153" spans="1:41">
      <c r="A153" s="187" t="s">
        <v>2878</v>
      </c>
      <c r="B153" s="53"/>
      <c r="C153" s="53"/>
      <c r="D153" s="180" t="s">
        <v>4</v>
      </c>
      <c r="E153" s="180"/>
      <c r="F153" s="180"/>
      <c r="G153" s="180" t="s">
        <v>9</v>
      </c>
      <c r="H153" s="180"/>
      <c r="I153" s="180"/>
      <c r="J153" s="180" t="s">
        <v>15</v>
      </c>
      <c r="K153" s="180"/>
      <c r="L153" s="180"/>
      <c r="M153" s="180" t="s">
        <v>12</v>
      </c>
      <c r="N153" s="180"/>
      <c r="O153" s="180"/>
      <c r="P153" s="180" t="s">
        <v>1010</v>
      </c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</row>
    <row r="154" spans="1:41">
      <c r="A154" s="46" t="s">
        <v>2818</v>
      </c>
      <c r="B154" s="7">
        <v>-2.7550910000000002</v>
      </c>
      <c r="C154" s="18"/>
      <c r="D154" s="7">
        <v>-2.8473269999999999</v>
      </c>
      <c r="E154" s="18"/>
      <c r="G154" s="7">
        <v>-2.8765580000000002</v>
      </c>
      <c r="H154" s="18"/>
      <c r="I154" s="18"/>
      <c r="J154" s="7">
        <v>-2.855213</v>
      </c>
      <c r="M154" s="7">
        <v>-2.8567640000000001</v>
      </c>
      <c r="N154" s="18"/>
      <c r="O154" s="18"/>
      <c r="P154" s="7">
        <v>-2.8673320000000002</v>
      </c>
    </row>
    <row r="155" spans="1:41">
      <c r="A155" s="46" t="s">
        <v>2829</v>
      </c>
      <c r="B155" s="7">
        <v>2188</v>
      </c>
      <c r="C155" s="57"/>
      <c r="D155" s="7">
        <v>2188</v>
      </c>
      <c r="E155" s="18"/>
      <c r="G155" s="7">
        <v>2188</v>
      </c>
      <c r="I155" s="18"/>
      <c r="J155" s="7">
        <v>2188</v>
      </c>
      <c r="M155" s="7">
        <v>2188</v>
      </c>
      <c r="N155" s="18"/>
      <c r="O155" s="18"/>
      <c r="P155" s="7">
        <v>2188</v>
      </c>
    </row>
    <row r="156" spans="1:41">
      <c r="A156" s="7" t="s">
        <v>2822</v>
      </c>
      <c r="B156" s="7">
        <v>4.4198890000000002E-4</v>
      </c>
      <c r="C156" s="57"/>
      <c r="D156" s="7">
        <v>1.7286059999999999E-3</v>
      </c>
      <c r="E156" s="18"/>
      <c r="G156" s="18">
        <v>3.1397019999999999E-3</v>
      </c>
      <c r="I156" s="18"/>
      <c r="J156" s="7">
        <v>1.982157E-3</v>
      </c>
      <c r="M156" s="7">
        <v>2.0387320000000001E-3</v>
      </c>
      <c r="N156" s="18"/>
      <c r="O156" s="18"/>
      <c r="P156" s="7">
        <v>2.509402E-3</v>
      </c>
    </row>
    <row r="157" spans="1:41">
      <c r="A157" s="46" t="s">
        <v>2830</v>
      </c>
      <c r="B157" s="7">
        <v>1.6730200000000001E-2</v>
      </c>
      <c r="C157" s="57"/>
      <c r="D157" s="7">
        <v>5.5144800000000001E-2</v>
      </c>
      <c r="E157" s="18"/>
      <c r="G157" s="7">
        <v>9.1634670000000001E-2</v>
      </c>
      <c r="I157" s="18"/>
      <c r="J157" s="7">
        <v>6.2012970000000001E-2</v>
      </c>
      <c r="M157" s="7">
        <v>6.3523830000000003E-2</v>
      </c>
      <c r="N157" s="18"/>
      <c r="O157" s="18"/>
      <c r="P157" s="7">
        <v>7.5821369999999999E-2</v>
      </c>
    </row>
    <row r="158" spans="1:41">
      <c r="A158" s="46" t="s">
        <v>2831</v>
      </c>
      <c r="B158" s="7">
        <v>6.1817270000000004</v>
      </c>
      <c r="C158" s="57"/>
      <c r="D158" s="7">
        <v>5.1099160000000001</v>
      </c>
      <c r="E158" s="18"/>
      <c r="G158" s="18">
        <v>4.6003540000000003</v>
      </c>
      <c r="I158" s="18"/>
      <c r="J158" s="7">
        <v>4.994059</v>
      </c>
      <c r="M158" s="7">
        <v>4.9701329999999997</v>
      </c>
      <c r="N158" s="18"/>
      <c r="O158" s="18"/>
      <c r="P158" s="7">
        <v>4.7927059999999999</v>
      </c>
    </row>
    <row r="159" spans="1:41">
      <c r="A159" s="7" t="s">
        <v>2832</v>
      </c>
      <c r="B159" s="7">
        <v>1.9341429999999999</v>
      </c>
      <c r="C159" s="57">
        <f>B159/B112</f>
        <v>3.1071069414769717E-5</v>
      </c>
      <c r="D159" s="7">
        <v>7.5643789999999997</v>
      </c>
      <c r="E159" s="18">
        <f>D159/B112</f>
        <v>1.2151808061173673E-4</v>
      </c>
      <c r="G159" s="7">
        <v>13.73934</v>
      </c>
      <c r="H159" s="6">
        <f>G159/B112</f>
        <v>2.2071583479252679E-4</v>
      </c>
      <c r="I159" s="18"/>
      <c r="J159" s="7">
        <v>8.6739169999999994</v>
      </c>
      <c r="K159" s="6">
        <f>J159/B112</f>
        <v>1.3934227055856319E-4</v>
      </c>
      <c r="M159" s="7">
        <v>8.9214900000000004</v>
      </c>
      <c r="N159" s="18">
        <f>M159/B112</f>
        <v>1.4331941075358641E-4</v>
      </c>
      <c r="O159" s="18"/>
      <c r="P159" s="7">
        <v>10.98114</v>
      </c>
      <c r="Q159" s="6">
        <f>P159/B112</f>
        <v>1.7640668926408457E-4</v>
      </c>
    </row>
    <row r="160" spans="1:41" ht="18" customHeight="1">
      <c r="A160" s="7" t="s">
        <v>2833</v>
      </c>
      <c r="B160" s="7">
        <v>243.2663</v>
      </c>
      <c r="C160" s="57">
        <f>B160/B112</f>
        <v>3.9079551478738619E-3</v>
      </c>
      <c r="D160" s="7">
        <v>286.78140000000002</v>
      </c>
      <c r="E160" s="18">
        <f>D160/B112</f>
        <v>4.6070041285803795E-3</v>
      </c>
      <c r="G160" s="7">
        <v>311.16550000000001</v>
      </c>
      <c r="H160" s="6">
        <f>G160/B112</f>
        <v>4.9987228710501371E-3</v>
      </c>
      <c r="I160" s="18"/>
      <c r="J160" s="7">
        <v>292.02760000000001</v>
      </c>
      <c r="K160" s="6">
        <f>J160/B112</f>
        <v>4.6912817876592393E-3</v>
      </c>
      <c r="M160" s="7">
        <v>293.13029999999998</v>
      </c>
      <c r="N160" s="18">
        <f>M160/B112</f>
        <v>4.708996128451862E-3</v>
      </c>
      <c r="O160" s="18"/>
      <c r="P160" s="6">
        <v>301.53579999999999</v>
      </c>
      <c r="Q160" s="6">
        <f>P160/B112</f>
        <v>4.8440264100628122E-3</v>
      </c>
    </row>
    <row r="161" spans="1:19" ht="18" customHeight="1">
      <c r="A161" s="46" t="s">
        <v>2834</v>
      </c>
      <c r="B161" s="250">
        <v>9.7698900000000001E-8</v>
      </c>
      <c r="C161" s="57"/>
      <c r="D161" s="250">
        <v>1.151751E-7</v>
      </c>
      <c r="E161" s="18"/>
      <c r="G161" s="251">
        <v>1.249681E-7</v>
      </c>
      <c r="I161" s="18"/>
      <c r="J161" s="250">
        <v>1.17282E-7</v>
      </c>
      <c r="M161" s="250">
        <v>1.177249E-7</v>
      </c>
      <c r="N161" s="18"/>
      <c r="O161" s="18"/>
      <c r="P161" s="250">
        <v>1.2110069999999999E-7</v>
      </c>
    </row>
    <row r="162" spans="1:19" ht="19" customHeight="1">
      <c r="A162" s="46" t="s">
        <v>2828</v>
      </c>
      <c r="B162" s="7"/>
      <c r="C162" s="57"/>
      <c r="D162" s="19"/>
      <c r="E162" s="18"/>
      <c r="G162" s="18"/>
      <c r="I162" s="18"/>
      <c r="N162" s="18"/>
      <c r="O162" s="18"/>
    </row>
    <row r="163" spans="1:19" s="53" customFormat="1">
      <c r="A163" s="192" t="s">
        <v>2880</v>
      </c>
      <c r="B163" s="187"/>
      <c r="C163" s="193"/>
      <c r="D163" s="194"/>
      <c r="E163" s="187"/>
      <c r="G163" s="187"/>
      <c r="I163" s="187"/>
      <c r="P163" s="187"/>
      <c r="Q163" s="187"/>
      <c r="R163" s="187"/>
      <c r="S163" s="187"/>
    </row>
    <row r="164" spans="1:19">
      <c r="A164" s="6" t="s">
        <v>2881</v>
      </c>
      <c r="B164" s="18"/>
      <c r="C164" s="57"/>
      <c r="D164" s="19"/>
      <c r="E164" s="18"/>
      <c r="G164" s="18"/>
      <c r="I164" s="18"/>
      <c r="P164" s="18"/>
      <c r="Q164" s="18"/>
      <c r="R164" s="18"/>
      <c r="S164" s="18"/>
    </row>
    <row r="165" spans="1:19">
      <c r="A165" s="6" t="s">
        <v>2883</v>
      </c>
      <c r="B165" s="18"/>
      <c r="C165" s="57"/>
      <c r="D165" s="19"/>
      <c r="G165" s="7"/>
      <c r="H165" s="7"/>
      <c r="I165" s="7"/>
      <c r="L165" s="7"/>
      <c r="M165" s="62"/>
      <c r="P165" s="18"/>
      <c r="Q165" s="18"/>
      <c r="R165" s="18"/>
      <c r="S165" s="18"/>
    </row>
    <row r="166" spans="1:19">
      <c r="B166" s="18"/>
      <c r="F166" s="7"/>
      <c r="G166" s="7"/>
      <c r="H166" s="7"/>
      <c r="I166" s="7"/>
      <c r="L166" s="7"/>
      <c r="M166" s="62"/>
    </row>
    <row r="167" spans="1:19">
      <c r="A167" s="6" t="s">
        <v>2884</v>
      </c>
      <c r="B167" s="18"/>
      <c r="F167" s="7"/>
      <c r="G167" s="7"/>
      <c r="H167" s="7"/>
      <c r="I167" s="7"/>
      <c r="M167" s="62"/>
    </row>
    <row r="168" spans="1:19">
      <c r="A168" s="6" t="s">
        <v>2885</v>
      </c>
      <c r="B168" s="18"/>
      <c r="F168" s="7"/>
      <c r="G168" s="7"/>
      <c r="L168" s="7"/>
      <c r="M168" s="62"/>
    </row>
    <row r="169" spans="1:19">
      <c r="B169" s="18"/>
    </row>
    <row r="170" spans="1:19">
      <c r="A170" s="6" t="s">
        <v>2886</v>
      </c>
      <c r="B170" s="18"/>
    </row>
    <row r="171" spans="1:19">
      <c r="A171" s="6" t="s">
        <v>2887</v>
      </c>
      <c r="B171" s="18"/>
    </row>
    <row r="172" spans="1:19" s="53" customFormat="1">
      <c r="A172" s="78" t="s">
        <v>2911</v>
      </c>
    </row>
    <row r="173" spans="1:19">
      <c r="A173" s="18" t="s">
        <v>2778</v>
      </c>
      <c r="B173" s="6" t="s">
        <v>2782</v>
      </c>
      <c r="C173" s="18" t="s">
        <v>2783</v>
      </c>
      <c r="D173" s="6" t="s">
        <v>2784</v>
      </c>
      <c r="E173" s="18" t="s">
        <v>2785</v>
      </c>
      <c r="F173" s="6" t="s">
        <v>2786</v>
      </c>
      <c r="G173" s="6" t="s">
        <v>2787</v>
      </c>
      <c r="H173" s="6" t="s">
        <v>2788</v>
      </c>
      <c r="I173" s="6" t="s">
        <v>2791</v>
      </c>
    </row>
    <row r="174" spans="1:19">
      <c r="A174" s="46">
        <v>1</v>
      </c>
      <c r="B174" s="6">
        <v>1981</v>
      </c>
      <c r="C174" s="6">
        <v>1740</v>
      </c>
      <c r="D174" s="6">
        <v>495</v>
      </c>
      <c r="E174" s="6">
        <v>1740</v>
      </c>
      <c r="F174" s="6">
        <f>(B174/C174)/(D174/E174)</f>
        <v>4.0020202020202023</v>
      </c>
      <c r="G174" s="6">
        <f>1-F174</f>
        <v>-3.0020202020202023</v>
      </c>
      <c r="H174" s="7">
        <v>555.67999999999995</v>
      </c>
      <c r="I174" s="7">
        <v>4.9980000000000001E-4</v>
      </c>
    </row>
    <row r="175" spans="1:19">
      <c r="A175" s="46">
        <v>2</v>
      </c>
      <c r="B175" s="6">
        <v>474</v>
      </c>
      <c r="C175" s="7">
        <v>448</v>
      </c>
      <c r="D175" s="7">
        <v>161</v>
      </c>
      <c r="E175" s="7">
        <v>448</v>
      </c>
      <c r="F175" s="6">
        <f t="shared" ref="F175:F176" si="0">(B175/C175)/(D175/E175)</f>
        <v>2.9440993788819871</v>
      </c>
      <c r="G175" s="6">
        <f t="shared" ref="G175:G176" si="1">1-F175</f>
        <v>-1.9440993788819871</v>
      </c>
      <c r="H175" s="7">
        <v>94.23</v>
      </c>
      <c r="I175" s="7">
        <v>4.9980000000000001E-4</v>
      </c>
    </row>
    <row r="176" spans="1:19">
      <c r="A176" s="6" t="s">
        <v>2846</v>
      </c>
      <c r="B176" s="7">
        <v>2455</v>
      </c>
      <c r="C176" s="7">
        <v>2188</v>
      </c>
      <c r="D176" s="7">
        <v>656</v>
      </c>
      <c r="E176" s="7">
        <v>2188</v>
      </c>
      <c r="F176" s="6">
        <f t="shared" si="0"/>
        <v>3.7423780487804881</v>
      </c>
      <c r="G176" s="6">
        <f t="shared" si="1"/>
        <v>-2.7423780487804881</v>
      </c>
      <c r="H176" s="7">
        <v>645.29999999999995</v>
      </c>
      <c r="I176" s="7">
        <v>4.9980000000000001E-4</v>
      </c>
    </row>
    <row r="177" spans="1:41">
      <c r="A177" s="131" t="s">
        <v>2888</v>
      </c>
      <c r="B177" s="163"/>
      <c r="C177" s="167"/>
      <c r="D177" s="164"/>
      <c r="E177" s="163" t="s">
        <v>2817</v>
      </c>
      <c r="F177" s="165"/>
      <c r="G177" s="163"/>
      <c r="H177" s="165"/>
      <c r="I177" s="163"/>
      <c r="J177" s="165"/>
      <c r="K177" s="165"/>
      <c r="L177" s="165"/>
      <c r="M177" s="165"/>
      <c r="N177" s="163"/>
      <c r="O177" s="163"/>
      <c r="P177" s="165"/>
      <c r="Q177" s="165"/>
      <c r="R177" s="165"/>
      <c r="S177" s="165"/>
      <c r="T177" s="165"/>
      <c r="U177" s="165"/>
      <c r="V177" s="165"/>
      <c r="W177" s="165"/>
      <c r="X177" s="165"/>
      <c r="Y177" s="165"/>
      <c r="Z177" s="165"/>
      <c r="AA177" s="165"/>
      <c r="AB177" s="165"/>
      <c r="AC177" s="165"/>
      <c r="AD177" s="165"/>
      <c r="AE177" s="165"/>
      <c r="AF177" s="165"/>
      <c r="AG177" s="165"/>
      <c r="AH177" s="165"/>
      <c r="AI177" s="165"/>
      <c r="AJ177" s="165"/>
      <c r="AK177" s="165"/>
      <c r="AL177" s="165"/>
      <c r="AM177" s="165"/>
      <c r="AN177" s="165"/>
      <c r="AO177" s="165"/>
    </row>
    <row r="178" spans="1:41">
      <c r="A178" s="18" t="s">
        <v>2778</v>
      </c>
      <c r="B178" s="6" t="s">
        <v>2782</v>
      </c>
      <c r="C178" s="18" t="s">
        <v>2783</v>
      </c>
      <c r="D178" s="6" t="s">
        <v>2784</v>
      </c>
      <c r="E178" s="18" t="s">
        <v>2785</v>
      </c>
      <c r="F178" s="6" t="s">
        <v>2786</v>
      </c>
      <c r="G178" s="6" t="s">
        <v>2787</v>
      </c>
      <c r="H178" s="6" t="s">
        <v>2788</v>
      </c>
      <c r="I178" s="6" t="s">
        <v>2791</v>
      </c>
    </row>
    <row r="179" spans="1:41">
      <c r="A179" s="46">
        <v>1</v>
      </c>
      <c r="B179" s="6">
        <v>1273</v>
      </c>
      <c r="C179" s="6">
        <v>1740</v>
      </c>
      <c r="D179" s="6">
        <v>521</v>
      </c>
      <c r="E179" s="6">
        <v>1740</v>
      </c>
      <c r="F179" s="6">
        <f>(B179/C179)/(D179/E179)</f>
        <v>2.4433781190019195</v>
      </c>
      <c r="G179" s="6">
        <f>1-F179</f>
        <v>-1.4433781190019195</v>
      </c>
      <c r="H179" s="7">
        <v>212.31</v>
      </c>
      <c r="I179" s="7">
        <v>4.9980000000000001E-4</v>
      </c>
    </row>
    <row r="180" spans="1:41">
      <c r="A180" s="46">
        <v>2</v>
      </c>
      <c r="B180" s="6">
        <v>319</v>
      </c>
      <c r="C180" s="7">
        <v>448</v>
      </c>
      <c r="D180" s="7">
        <v>170</v>
      </c>
      <c r="E180" s="7">
        <v>448</v>
      </c>
      <c r="F180" s="6">
        <f t="shared" ref="F180:F181" si="2">(B180/C180)/(D180/E180)</f>
        <v>1.8764705882352941</v>
      </c>
      <c r="G180" s="6">
        <f t="shared" ref="G180:G181" si="3">1-F180</f>
        <v>-0.87647058823529411</v>
      </c>
      <c r="H180" s="6">
        <v>29.715</v>
      </c>
      <c r="I180" s="6">
        <v>4.9980000000000001E-4</v>
      </c>
    </row>
    <row r="181" spans="1:41">
      <c r="A181" s="6" t="s">
        <v>2846</v>
      </c>
      <c r="B181" s="7">
        <v>1592</v>
      </c>
      <c r="C181" s="7">
        <v>2188</v>
      </c>
      <c r="D181" s="7">
        <v>691</v>
      </c>
      <c r="E181" s="7">
        <v>2188</v>
      </c>
      <c r="F181" s="6">
        <f t="shared" si="2"/>
        <v>2.3039073806078147</v>
      </c>
      <c r="G181" s="6">
        <f t="shared" si="3"/>
        <v>-1.3039073806078147</v>
      </c>
      <c r="H181" s="7">
        <v>238.03</v>
      </c>
      <c r="I181" s="7">
        <v>4.9980000000000001E-4</v>
      </c>
    </row>
    <row r="182" spans="1:41" s="165" customFormat="1">
      <c r="A182" s="131" t="s">
        <v>2889</v>
      </c>
      <c r="B182" s="163"/>
      <c r="C182" s="167"/>
      <c r="D182" s="164"/>
      <c r="N182" s="163"/>
      <c r="O182" s="163"/>
    </row>
    <row r="183" spans="1:41">
      <c r="A183" s="46">
        <v>1</v>
      </c>
      <c r="B183" s="6">
        <v>1017</v>
      </c>
      <c r="C183" s="6">
        <v>1740</v>
      </c>
      <c r="D183" s="6">
        <v>541</v>
      </c>
      <c r="E183" s="6">
        <v>1740</v>
      </c>
      <c r="F183" s="6">
        <f>(B183/C183)/(D183/E183)</f>
        <v>1.8798521256931608</v>
      </c>
      <c r="G183" s="6">
        <f>1-F183</f>
        <v>-0.87985212569316085</v>
      </c>
      <c r="H183" s="7">
        <v>101.36</v>
      </c>
      <c r="I183" s="6">
        <v>4.9980000000000001E-4</v>
      </c>
    </row>
    <row r="184" spans="1:41">
      <c r="A184" s="46">
        <v>2</v>
      </c>
      <c r="B184" s="6">
        <v>280</v>
      </c>
      <c r="C184" s="7">
        <v>448</v>
      </c>
      <c r="D184" s="7">
        <v>166</v>
      </c>
      <c r="E184" s="7">
        <v>448</v>
      </c>
      <c r="F184" s="6">
        <f t="shared" ref="F184:F185" si="4">(B184/C184)/(D184/E184)</f>
        <v>1.6867469879518071</v>
      </c>
      <c r="G184" s="6">
        <f t="shared" ref="G184:G185" si="5">1-F184</f>
        <v>-0.68674698795180711</v>
      </c>
      <c r="H184" s="7">
        <v>19.596</v>
      </c>
      <c r="I184" s="6">
        <v>4.9980000000000001E-4</v>
      </c>
      <c r="M184" s="7"/>
    </row>
    <row r="185" spans="1:41">
      <c r="A185" s="6" t="s">
        <v>2846</v>
      </c>
      <c r="B185" s="7">
        <v>1297</v>
      </c>
      <c r="C185" s="7">
        <v>2188</v>
      </c>
      <c r="D185" s="7">
        <v>707</v>
      </c>
      <c r="E185" s="7">
        <v>2188</v>
      </c>
      <c r="F185" s="6">
        <f t="shared" si="4"/>
        <v>1.8345120226308345</v>
      </c>
      <c r="G185" s="6">
        <f t="shared" si="5"/>
        <v>-0.83451202263083446</v>
      </c>
      <c r="H185" s="7">
        <v>120.17</v>
      </c>
      <c r="I185" s="7">
        <v>4.9980000000000001E-4</v>
      </c>
    </row>
    <row r="186" spans="1:41" s="165" customFormat="1">
      <c r="A186" s="131" t="s">
        <v>2890</v>
      </c>
      <c r="B186" s="163"/>
      <c r="C186" s="167"/>
      <c r="D186" s="164"/>
    </row>
    <row r="187" spans="1:41">
      <c r="A187" s="46">
        <v>1</v>
      </c>
      <c r="B187" s="6">
        <v>1132</v>
      </c>
      <c r="C187" s="6">
        <v>1740</v>
      </c>
      <c r="D187" s="6">
        <v>525</v>
      </c>
      <c r="E187" s="6">
        <v>1740</v>
      </c>
      <c r="F187" s="6">
        <f>(B187/C187)/(D187/E187)</f>
        <v>2.1561904761904764</v>
      </c>
      <c r="G187" s="6">
        <f>1-F187</f>
        <v>-1.1561904761904764</v>
      </c>
      <c r="H187" s="7">
        <v>152.77000000000001</v>
      </c>
      <c r="I187" s="6">
        <v>4.9980000000000001E-4</v>
      </c>
    </row>
    <row r="188" spans="1:41">
      <c r="A188" s="46">
        <v>2</v>
      </c>
      <c r="B188" s="6">
        <v>281</v>
      </c>
      <c r="C188" s="7">
        <v>448</v>
      </c>
      <c r="D188" s="7">
        <v>165</v>
      </c>
      <c r="E188" s="7">
        <v>448</v>
      </c>
      <c r="F188" s="6">
        <f t="shared" ref="F188:F189" si="6">(B188/C188)/(D188/E188)</f>
        <v>1.7030303030303031</v>
      </c>
      <c r="G188" s="6">
        <f t="shared" ref="G188:G189" si="7">1-F188</f>
        <v>-0.70303030303030312</v>
      </c>
      <c r="H188" s="7">
        <v>20.295000000000002</v>
      </c>
      <c r="I188" s="7">
        <v>4.9980000000000001E-4</v>
      </c>
      <c r="N188" s="18"/>
      <c r="O188" s="18"/>
    </row>
    <row r="189" spans="1:41">
      <c r="A189" s="6" t="s">
        <v>2846</v>
      </c>
      <c r="B189" s="7">
        <v>1413</v>
      </c>
      <c r="C189" s="7">
        <v>2188</v>
      </c>
      <c r="D189" s="7">
        <v>690</v>
      </c>
      <c r="E189" s="7">
        <v>2188</v>
      </c>
      <c r="F189" s="6">
        <f t="shared" si="6"/>
        <v>2.0478260869565217</v>
      </c>
      <c r="G189" s="6">
        <f t="shared" si="7"/>
        <v>-1.0478260869565217</v>
      </c>
      <c r="H189" s="7">
        <v>170</v>
      </c>
      <c r="I189" s="7">
        <v>4.9980000000000001E-4</v>
      </c>
      <c r="M189" s="7"/>
    </row>
    <row r="190" spans="1:41" s="165" customFormat="1">
      <c r="A190" s="131" t="s">
        <v>2891</v>
      </c>
      <c r="B190" s="163"/>
      <c r="C190" s="167"/>
      <c r="D190" s="164"/>
    </row>
    <row r="191" spans="1:41">
      <c r="A191" s="46">
        <v>1</v>
      </c>
      <c r="B191" s="6">
        <v>948</v>
      </c>
      <c r="C191" s="6">
        <v>1740</v>
      </c>
      <c r="D191" s="6">
        <v>542</v>
      </c>
      <c r="E191" s="6">
        <v>1740</v>
      </c>
      <c r="F191" s="6">
        <f>(B191/C191)/(D191/E191)</f>
        <v>1.7490774907749078</v>
      </c>
      <c r="G191" s="6">
        <f>1-F191</f>
        <v>-0.74907749077490782</v>
      </c>
      <c r="H191" s="7">
        <v>77.981999999999999</v>
      </c>
      <c r="I191" s="7">
        <v>4.9980000000000001E-4</v>
      </c>
    </row>
    <row r="192" spans="1:41">
      <c r="A192" s="46">
        <v>2</v>
      </c>
      <c r="B192" s="6">
        <v>261</v>
      </c>
      <c r="C192" s="7">
        <v>448</v>
      </c>
      <c r="D192" s="7">
        <v>170</v>
      </c>
      <c r="E192" s="7">
        <v>448</v>
      </c>
      <c r="F192" s="6">
        <f t="shared" ref="F192:F193" si="8">(B192/C192)/(D192/E192)</f>
        <v>1.5352941176470589</v>
      </c>
      <c r="G192" s="6">
        <f t="shared" ref="G192:G193" si="9">1-F192</f>
        <v>-0.53529411764705892</v>
      </c>
      <c r="H192" s="7">
        <v>13.034000000000001</v>
      </c>
      <c r="I192" s="7">
        <v>9.9949999999999995E-4</v>
      </c>
    </row>
    <row r="193" spans="1:15">
      <c r="A193" s="6" t="s">
        <v>2846</v>
      </c>
      <c r="B193" s="6">
        <v>1209</v>
      </c>
      <c r="C193" s="7">
        <v>2188</v>
      </c>
      <c r="D193" s="7">
        <v>712</v>
      </c>
      <c r="E193" s="7">
        <v>2188</v>
      </c>
      <c r="F193" s="6">
        <f t="shared" si="8"/>
        <v>1.6980337078651686</v>
      </c>
      <c r="G193" s="6">
        <f t="shared" si="9"/>
        <v>-0.69803370786516861</v>
      </c>
      <c r="H193" s="7">
        <v>89.917000000000002</v>
      </c>
      <c r="I193" s="7">
        <v>4.9980000000000001E-4</v>
      </c>
      <c r="N193" s="18"/>
      <c r="O193" s="18"/>
    </row>
    <row r="194" spans="1:15" s="165" customFormat="1">
      <c r="A194" s="131" t="s">
        <v>2892</v>
      </c>
    </row>
    <row r="195" spans="1:15">
      <c r="A195" s="46">
        <v>1</v>
      </c>
      <c r="B195" s="6">
        <v>1036</v>
      </c>
      <c r="C195" s="6">
        <v>1740</v>
      </c>
      <c r="D195" s="6">
        <v>546</v>
      </c>
      <c r="E195" s="6">
        <v>1740</v>
      </c>
      <c r="F195" s="6">
        <f>(B195/C195)/(D195/E195)</f>
        <v>1.8974358974358974</v>
      </c>
      <c r="G195" s="6">
        <f>1-F195</f>
        <v>-0.89743589743589736</v>
      </c>
      <c r="H195" s="7">
        <v>105.32</v>
      </c>
      <c r="I195" s="6">
        <v>4.9980000000000001E-4</v>
      </c>
      <c r="M195" s="7"/>
    </row>
    <row r="196" spans="1:15">
      <c r="A196" s="46">
        <v>2</v>
      </c>
      <c r="B196" s="6">
        <v>261</v>
      </c>
      <c r="C196" s="7">
        <v>448</v>
      </c>
      <c r="D196" s="7">
        <v>168</v>
      </c>
      <c r="E196" s="7">
        <v>448</v>
      </c>
      <c r="F196" s="6">
        <f t="shared" ref="F196:F197" si="10">(B196/C196)/(D196/E196)</f>
        <v>1.5535714285714286</v>
      </c>
      <c r="G196" s="6">
        <f t="shared" ref="G196:G197" si="11">1-F196</f>
        <v>-0.5535714285714286</v>
      </c>
      <c r="H196" s="7">
        <v>13.701000000000001</v>
      </c>
      <c r="I196" s="6">
        <v>4.9980000000000001E-4</v>
      </c>
    </row>
    <row r="197" spans="1:15">
      <c r="A197" s="6" t="s">
        <v>2846</v>
      </c>
      <c r="B197" s="6">
        <v>1297</v>
      </c>
      <c r="C197" s="7">
        <v>2188</v>
      </c>
      <c r="D197" s="6">
        <v>714</v>
      </c>
      <c r="E197" s="7">
        <v>2188</v>
      </c>
      <c r="F197" s="6">
        <f t="shared" si="10"/>
        <v>1.8165266106442575</v>
      </c>
      <c r="G197" s="6">
        <f t="shared" si="11"/>
        <v>-0.81652661064425747</v>
      </c>
      <c r="H197" s="7">
        <v>116.77</v>
      </c>
      <c r="I197" s="6">
        <v>4.9980000000000001E-4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1"/>
  <sheetViews>
    <sheetView topLeftCell="A118" workbookViewId="0">
      <selection activeCell="C121" sqref="C121"/>
    </sheetView>
  </sheetViews>
  <sheetFormatPr baseColWidth="10" defaultColWidth="8.83203125" defaultRowHeight="14" x14ac:dyDescent="0"/>
  <cols>
    <col min="1" max="1" width="22.1640625" customWidth="1"/>
    <col min="2" max="1025" width="8.83203125" customWidth="1"/>
  </cols>
  <sheetData>
    <row r="1" spans="1:34" s="195" customFormat="1">
      <c r="A1" s="72" t="s">
        <v>2794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4"/>
      <c r="O1" s="75"/>
      <c r="P1" s="76"/>
      <c r="Q1" s="74"/>
      <c r="R1" s="77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</row>
    <row r="2" spans="1:34">
      <c r="A2" s="78" t="s">
        <v>2795</v>
      </c>
      <c r="B2" s="79"/>
      <c r="C2" s="80" t="s">
        <v>2796</v>
      </c>
      <c r="D2" s="79" t="s">
        <v>2797</v>
      </c>
      <c r="E2" s="81" t="s">
        <v>2798</v>
      </c>
      <c r="F2" s="79" t="s">
        <v>2799</v>
      </c>
      <c r="G2" s="100"/>
      <c r="H2" s="91"/>
      <c r="I2" s="81"/>
      <c r="J2" s="81"/>
      <c r="K2" s="81"/>
      <c r="L2" s="81"/>
      <c r="M2" s="78"/>
      <c r="N2" s="79"/>
      <c r="O2" s="79"/>
      <c r="P2" s="91"/>
      <c r="Q2" s="79"/>
      <c r="R2" s="92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</row>
    <row r="3" spans="1:34">
      <c r="A3" s="82" t="s">
        <v>2307</v>
      </c>
      <c r="B3" s="83">
        <f>SUM('chr14'!C3:F3)</f>
        <v>46559</v>
      </c>
      <c r="C3">
        <v>14978</v>
      </c>
      <c r="D3">
        <v>9425</v>
      </c>
      <c r="E3">
        <v>2205</v>
      </c>
      <c r="F3">
        <v>19951</v>
      </c>
      <c r="H3" s="129"/>
      <c r="M3" s="15"/>
      <c r="N3" s="85"/>
      <c r="O3" s="85"/>
      <c r="P3" s="129"/>
      <c r="Q3" s="85"/>
      <c r="R3" s="113"/>
    </row>
    <row r="4" spans="1:34">
      <c r="A4" s="82" t="s">
        <v>2806</v>
      </c>
      <c r="B4" s="83"/>
      <c r="C4" s="83"/>
      <c r="D4" s="83"/>
      <c r="E4" s="83"/>
      <c r="F4" s="83"/>
      <c r="H4" s="129"/>
      <c r="M4" s="15"/>
      <c r="N4" s="85"/>
      <c r="O4" s="85"/>
      <c r="P4" s="129"/>
      <c r="Q4" s="85"/>
      <c r="R4" s="113"/>
    </row>
    <row r="5" spans="1:34">
      <c r="A5" s="82" t="s">
        <v>2807</v>
      </c>
      <c r="B5" s="83"/>
      <c r="F5" s="83"/>
      <c r="H5" s="129"/>
      <c r="M5" s="15"/>
      <c r="N5" s="85"/>
      <c r="O5" s="85"/>
      <c r="P5" s="129"/>
      <c r="Q5" s="85"/>
      <c r="R5" s="113"/>
    </row>
    <row r="6" spans="1:34">
      <c r="A6" s="82" t="s">
        <v>2808</v>
      </c>
      <c r="B6" s="83"/>
      <c r="C6" s="83"/>
      <c r="D6" s="83"/>
      <c r="E6" s="83"/>
      <c r="F6" s="83"/>
      <c r="H6" s="129"/>
      <c r="M6" s="15"/>
      <c r="N6" s="85"/>
      <c r="O6" s="85"/>
      <c r="P6" s="130"/>
      <c r="R6" s="113"/>
    </row>
    <row r="7" spans="1:34">
      <c r="A7" s="15" t="s">
        <v>2809</v>
      </c>
      <c r="B7" s="83"/>
      <c r="D7" s="83"/>
      <c r="E7" s="83"/>
      <c r="F7" s="83"/>
      <c r="H7" s="129"/>
      <c r="M7" s="15"/>
      <c r="P7" s="130"/>
      <c r="R7" s="98"/>
    </row>
    <row r="8" spans="1:34">
      <c r="A8" s="15" t="s">
        <v>2810</v>
      </c>
      <c r="C8" s="83"/>
      <c r="D8" s="83"/>
      <c r="E8" s="83"/>
      <c r="F8" s="83"/>
      <c r="H8" s="129"/>
      <c r="M8" s="15"/>
      <c r="P8" s="130"/>
      <c r="R8" s="98"/>
    </row>
    <row r="9" spans="1:34">
      <c r="A9" s="131" t="s">
        <v>2811</v>
      </c>
      <c r="B9" s="132"/>
      <c r="C9" s="133" t="s">
        <v>2796</v>
      </c>
      <c r="D9" s="132" t="s">
        <v>2797</v>
      </c>
      <c r="E9" s="127" t="s">
        <v>2798</v>
      </c>
      <c r="F9" s="132" t="s">
        <v>2799</v>
      </c>
      <c r="G9" s="148"/>
      <c r="H9" s="134"/>
      <c r="I9" s="127"/>
      <c r="J9" s="127"/>
      <c r="K9" s="127"/>
      <c r="L9" s="127"/>
      <c r="M9" s="131"/>
      <c r="N9" s="132"/>
      <c r="O9" s="132"/>
      <c r="P9" s="134"/>
      <c r="Q9" s="132"/>
      <c r="R9" s="135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</row>
    <row r="10" spans="1:34">
      <c r="A10" s="82" t="s">
        <v>2807</v>
      </c>
      <c r="B10" s="83"/>
      <c r="C10" s="83"/>
      <c r="H10" s="83"/>
      <c r="M10" s="15"/>
      <c r="P10" s="130"/>
      <c r="R10" s="98"/>
    </row>
    <row r="11" spans="1:34">
      <c r="A11" s="82" t="s">
        <v>2808</v>
      </c>
      <c r="B11" s="83"/>
      <c r="C11" s="83"/>
      <c r="D11" s="83"/>
      <c r="E11" s="83"/>
      <c r="F11" s="83"/>
      <c r="H11" s="83"/>
      <c r="M11" s="15"/>
      <c r="P11" s="130"/>
      <c r="R11" s="98"/>
    </row>
    <row r="12" spans="1:34">
      <c r="A12" s="15" t="s">
        <v>2809</v>
      </c>
      <c r="B12" s="83"/>
      <c r="C12" s="83"/>
      <c r="D12" s="83"/>
      <c r="E12" s="83"/>
      <c r="H12" s="83"/>
      <c r="M12" s="15"/>
      <c r="P12" s="130"/>
      <c r="R12" s="98"/>
    </row>
    <row r="13" spans="1:34">
      <c r="A13" s="15" t="s">
        <v>2810</v>
      </c>
      <c r="B13" s="83"/>
      <c r="C13" s="83"/>
      <c r="D13" s="83"/>
      <c r="E13" s="83"/>
      <c r="F13" s="83"/>
      <c r="H13" s="83"/>
      <c r="M13" s="15"/>
      <c r="P13" s="130"/>
      <c r="R13" s="98"/>
    </row>
    <row r="14" spans="1:34">
      <c r="A14" s="131" t="s">
        <v>2812</v>
      </c>
      <c r="B14" s="132"/>
      <c r="C14" s="133" t="s">
        <v>2796</v>
      </c>
      <c r="D14" s="132" t="s">
        <v>2797</v>
      </c>
      <c r="E14" s="127" t="s">
        <v>2798</v>
      </c>
      <c r="F14" s="132" t="s">
        <v>2799</v>
      </c>
      <c r="G14" s="148"/>
      <c r="H14" s="134"/>
      <c r="I14" s="127"/>
      <c r="J14" s="127"/>
      <c r="K14" s="127"/>
      <c r="L14" s="127"/>
      <c r="M14" s="131"/>
      <c r="N14" s="132"/>
      <c r="O14" s="132"/>
      <c r="P14" s="134"/>
      <c r="Q14" s="132"/>
      <c r="R14" s="135"/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127"/>
      <c r="AD14" s="127"/>
      <c r="AE14" s="127"/>
      <c r="AF14" s="127"/>
      <c r="AG14" s="127"/>
      <c r="AH14" s="127"/>
    </row>
    <row r="15" spans="1:34">
      <c r="A15" s="82" t="s">
        <v>2806</v>
      </c>
      <c r="B15" s="83"/>
      <c r="C15" s="83"/>
      <c r="E15" s="83"/>
      <c r="F15" s="83"/>
      <c r="H15" s="83"/>
      <c r="M15" s="15"/>
      <c r="P15" s="130"/>
      <c r="R15" s="98"/>
    </row>
    <row r="16" spans="1:34">
      <c r="A16" s="82" t="s">
        <v>2807</v>
      </c>
      <c r="C16" s="83"/>
      <c r="M16" s="15"/>
      <c r="P16" s="130"/>
      <c r="R16" s="98"/>
    </row>
    <row r="17" spans="1:34">
      <c r="A17" s="82" t="s">
        <v>2808</v>
      </c>
      <c r="B17" s="83"/>
      <c r="C17" s="83"/>
      <c r="D17" s="83"/>
      <c r="E17" s="83"/>
      <c r="F17" s="83"/>
      <c r="H17" s="83"/>
      <c r="M17" s="15"/>
      <c r="P17" s="130"/>
      <c r="R17" s="98"/>
    </row>
    <row r="18" spans="1:34">
      <c r="A18" s="15" t="s">
        <v>2809</v>
      </c>
      <c r="B18" s="83"/>
      <c r="C18" s="83"/>
      <c r="D18" s="83"/>
      <c r="E18" s="83"/>
      <c r="F18" s="83"/>
      <c r="H18" s="83"/>
      <c r="M18" s="15"/>
      <c r="P18" s="130"/>
      <c r="R18" s="98"/>
    </row>
    <row r="19" spans="1:34">
      <c r="A19" s="15" t="s">
        <v>2810</v>
      </c>
      <c r="C19" s="83"/>
      <c r="D19" s="83"/>
      <c r="E19" s="83"/>
      <c r="F19" s="83"/>
      <c r="M19" s="15"/>
      <c r="P19" s="130"/>
      <c r="R19" s="98"/>
    </row>
    <row r="20" spans="1:34">
      <c r="A20" s="131" t="s">
        <v>2813</v>
      </c>
      <c r="B20" s="132"/>
      <c r="C20" s="133" t="s">
        <v>2796</v>
      </c>
      <c r="D20" s="132" t="s">
        <v>2797</v>
      </c>
      <c r="E20" s="127" t="s">
        <v>2798</v>
      </c>
      <c r="F20" s="132" t="s">
        <v>2799</v>
      </c>
      <c r="G20" s="148"/>
      <c r="H20" s="134"/>
      <c r="I20" s="127"/>
      <c r="J20" s="127"/>
      <c r="K20" s="127"/>
      <c r="L20" s="127"/>
      <c r="M20" s="131"/>
      <c r="N20" s="132"/>
      <c r="O20" s="132"/>
      <c r="P20" s="134"/>
      <c r="Q20" s="132"/>
      <c r="R20" s="135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</row>
    <row r="21" spans="1:34">
      <c r="A21" s="82" t="s">
        <v>2806</v>
      </c>
      <c r="C21" s="83"/>
      <c r="D21" s="83"/>
      <c r="E21" s="83"/>
      <c r="F21" s="83"/>
      <c r="M21" s="15"/>
      <c r="P21" s="130"/>
      <c r="R21" s="98"/>
    </row>
    <row r="22" spans="1:34">
      <c r="A22" s="82" t="s">
        <v>2807</v>
      </c>
      <c r="C22" s="83"/>
      <c r="M22" s="15"/>
      <c r="P22" s="130"/>
      <c r="R22" s="98"/>
    </row>
    <row r="23" spans="1:34">
      <c r="A23" s="82" t="s">
        <v>2808</v>
      </c>
      <c r="B23" s="83"/>
      <c r="C23" s="83"/>
      <c r="D23" s="83"/>
      <c r="E23" s="83"/>
      <c r="F23" s="83"/>
      <c r="H23" s="83"/>
      <c r="M23" s="15"/>
      <c r="P23" s="130"/>
      <c r="R23" s="98"/>
    </row>
    <row r="24" spans="1:34">
      <c r="A24" s="15" t="s">
        <v>2809</v>
      </c>
      <c r="B24" s="83"/>
      <c r="C24" s="83"/>
      <c r="D24" s="83"/>
      <c r="H24" s="83"/>
      <c r="M24" s="15"/>
      <c r="P24" s="130"/>
      <c r="R24" s="98"/>
    </row>
    <row r="25" spans="1:34">
      <c r="A25" s="15" t="s">
        <v>2810</v>
      </c>
      <c r="C25" s="83"/>
      <c r="D25" s="83"/>
      <c r="E25" s="83"/>
      <c r="M25" s="15"/>
      <c r="P25" s="130"/>
      <c r="R25" s="98"/>
    </row>
    <row r="26" spans="1:34">
      <c r="A26" s="131" t="s">
        <v>2814</v>
      </c>
      <c r="B26" s="132"/>
      <c r="C26" s="133" t="s">
        <v>2796</v>
      </c>
      <c r="D26" s="132" t="s">
        <v>2797</v>
      </c>
      <c r="E26" s="127" t="s">
        <v>2798</v>
      </c>
      <c r="F26" s="132" t="s">
        <v>2799</v>
      </c>
      <c r="G26" s="148"/>
      <c r="H26" s="134"/>
      <c r="I26" s="127"/>
      <c r="J26" s="127"/>
      <c r="K26" s="127"/>
      <c r="L26" s="127"/>
      <c r="M26" s="131"/>
      <c r="N26" s="132"/>
      <c r="O26" s="132"/>
      <c r="P26" s="134"/>
      <c r="Q26" s="132"/>
      <c r="R26" s="135"/>
      <c r="S26" s="127"/>
      <c r="T26" s="127"/>
      <c r="U26" s="127"/>
      <c r="V26" s="127"/>
      <c r="W26" s="127"/>
      <c r="X26" s="127"/>
      <c r="Y26" s="127"/>
      <c r="Z26" s="127"/>
      <c r="AA26" s="127"/>
      <c r="AB26" s="127"/>
      <c r="AC26" s="127"/>
      <c r="AD26" s="127"/>
      <c r="AE26" s="127"/>
      <c r="AF26" s="127"/>
      <c r="AG26" s="127"/>
      <c r="AH26" s="127"/>
    </row>
    <row r="27" spans="1:34">
      <c r="A27" s="82" t="s">
        <v>2806</v>
      </c>
      <c r="B27" s="83"/>
      <c r="C27" s="83"/>
      <c r="D27" s="83"/>
      <c r="H27" s="83"/>
      <c r="M27" s="15"/>
      <c r="P27" s="130"/>
      <c r="R27" s="98"/>
    </row>
    <row r="28" spans="1:34">
      <c r="A28" s="82" t="s">
        <v>2807</v>
      </c>
      <c r="B28" s="83"/>
      <c r="C28" s="83"/>
      <c r="H28" s="83"/>
      <c r="M28" s="15"/>
      <c r="P28" s="130"/>
      <c r="R28" s="98"/>
    </row>
    <row r="29" spans="1:34">
      <c r="A29" s="82" t="s">
        <v>2808</v>
      </c>
      <c r="B29" s="83"/>
      <c r="C29" s="83"/>
      <c r="D29" s="83"/>
      <c r="F29" s="83"/>
      <c r="H29" s="83"/>
      <c r="M29" s="15"/>
      <c r="P29" s="130"/>
      <c r="R29" s="98"/>
    </row>
    <row r="30" spans="1:34">
      <c r="A30" s="15" t="s">
        <v>2809</v>
      </c>
      <c r="C30" s="83"/>
      <c r="D30" s="83"/>
      <c r="E30" s="83"/>
      <c r="F30" s="83"/>
      <c r="M30" s="15"/>
      <c r="P30" s="130"/>
      <c r="R30" s="98"/>
    </row>
    <row r="31" spans="1:34">
      <c r="A31" s="15" t="s">
        <v>2810</v>
      </c>
      <c r="C31" s="83"/>
      <c r="D31" s="83"/>
      <c r="F31" s="83"/>
      <c r="M31" s="15"/>
      <c r="P31" s="130"/>
      <c r="R31" s="98"/>
    </row>
    <row r="32" spans="1:34">
      <c r="A32" s="131" t="s">
        <v>2815</v>
      </c>
      <c r="B32" s="132"/>
      <c r="C32" s="133" t="s">
        <v>2796</v>
      </c>
      <c r="D32" s="132" t="s">
        <v>2797</v>
      </c>
      <c r="E32" s="127" t="s">
        <v>2798</v>
      </c>
      <c r="F32" s="132" t="s">
        <v>2799</v>
      </c>
      <c r="G32" s="148"/>
      <c r="H32" s="134"/>
      <c r="I32" s="127"/>
      <c r="J32" s="127"/>
      <c r="K32" s="127"/>
      <c r="L32" s="127"/>
      <c r="M32" s="131"/>
      <c r="N32" s="132"/>
      <c r="O32" s="132"/>
      <c r="P32" s="134"/>
      <c r="Q32" s="132"/>
      <c r="R32" s="135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127"/>
    </row>
    <row r="33" spans="1:34">
      <c r="A33" s="82" t="s">
        <v>2806</v>
      </c>
      <c r="C33" s="83"/>
      <c r="D33" s="83"/>
      <c r="E33" s="83"/>
      <c r="F33" s="83"/>
      <c r="M33" s="15"/>
      <c r="P33" s="130"/>
      <c r="R33" s="98"/>
    </row>
    <row r="34" spans="1:34">
      <c r="A34" s="82" t="s">
        <v>2807</v>
      </c>
      <c r="C34" s="83"/>
      <c r="M34" s="15"/>
      <c r="P34" s="130"/>
      <c r="R34" s="98"/>
    </row>
    <row r="35" spans="1:34">
      <c r="A35" s="82" t="s">
        <v>2808</v>
      </c>
      <c r="B35" s="83"/>
      <c r="C35" s="83"/>
      <c r="D35" s="83"/>
      <c r="E35" s="83"/>
      <c r="F35" s="83"/>
      <c r="H35" s="83"/>
      <c r="M35" s="15"/>
      <c r="P35" s="130"/>
      <c r="R35" s="98"/>
    </row>
    <row r="36" spans="1:34">
      <c r="A36" s="15" t="s">
        <v>2809</v>
      </c>
      <c r="B36" s="83"/>
      <c r="C36" s="83"/>
      <c r="D36" s="83"/>
      <c r="E36" s="83"/>
      <c r="F36" s="83"/>
      <c r="H36" s="83"/>
      <c r="M36" s="15"/>
      <c r="P36" s="130"/>
      <c r="R36" s="98"/>
    </row>
    <row r="37" spans="1:34">
      <c r="A37" s="15" t="s">
        <v>2810</v>
      </c>
      <c r="C37" s="83"/>
      <c r="D37" s="83"/>
      <c r="E37" s="83"/>
      <c r="F37" s="83"/>
      <c r="M37" s="15"/>
      <c r="P37" s="130"/>
      <c r="R37" s="98"/>
    </row>
    <row r="38" spans="1:34">
      <c r="A38" s="81" t="s">
        <v>2878</v>
      </c>
      <c r="B38" s="81"/>
      <c r="C38" s="81"/>
      <c r="D38" s="79" t="s">
        <v>2836</v>
      </c>
      <c r="E38" s="79"/>
      <c r="F38" s="81"/>
      <c r="G38" s="79"/>
      <c r="H38" s="91"/>
      <c r="I38" s="81"/>
      <c r="J38" s="81"/>
      <c r="K38" s="81"/>
      <c r="L38" s="81"/>
      <c r="M38" s="78"/>
      <c r="N38" s="79"/>
      <c r="O38" s="79"/>
      <c r="P38" s="118"/>
      <c r="Q38" s="81"/>
      <c r="R38" s="92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</row>
    <row r="39" spans="1:34" ht="15">
      <c r="A39" s="15" t="s">
        <v>2818</v>
      </c>
      <c r="B39" s="83"/>
      <c r="D39" s="112" t="s">
        <v>2314</v>
      </c>
      <c r="E39" s="112"/>
      <c r="F39" t="s">
        <v>2307</v>
      </c>
      <c r="G39" t="s">
        <v>2818</v>
      </c>
      <c r="H39" t="s">
        <v>2829</v>
      </c>
      <c r="I39" s="83" t="s">
        <v>2822</v>
      </c>
      <c r="J39" t="s">
        <v>2830</v>
      </c>
      <c r="K39" t="s">
        <v>2831</v>
      </c>
      <c r="L39" s="149" t="s">
        <v>2832</v>
      </c>
      <c r="M39" s="149"/>
      <c r="N39" s="94" t="s">
        <v>2833</v>
      </c>
      <c r="O39" s="94"/>
      <c r="P39" s="94" t="s">
        <v>2879</v>
      </c>
      <c r="Q39" s="94" t="s">
        <v>2827</v>
      </c>
      <c r="R39" t="s">
        <v>2828</v>
      </c>
      <c r="T39" s="94"/>
      <c r="U39" s="94"/>
      <c r="V39" s="94"/>
      <c r="W39" s="94"/>
    </row>
    <row r="40" spans="1:34">
      <c r="A40" s="15" t="s">
        <v>2829</v>
      </c>
      <c r="B40" s="83"/>
      <c r="D40">
        <v>19581332</v>
      </c>
      <c r="E40">
        <v>19605056</v>
      </c>
      <c r="F40">
        <v>14978</v>
      </c>
      <c r="G40" s="119"/>
      <c r="H40" s="86"/>
      <c r="I40" s="120"/>
      <c r="J40" s="120"/>
      <c r="M40" s="113"/>
    </row>
    <row r="41" spans="1:34">
      <c r="A41" s="83" t="s">
        <v>2822</v>
      </c>
      <c r="B41" s="83"/>
      <c r="D41">
        <v>61578302</v>
      </c>
      <c r="E41">
        <v>61587727</v>
      </c>
      <c r="F41">
        <v>9425</v>
      </c>
      <c r="G41" s="119"/>
      <c r="H41" s="86"/>
      <c r="I41" s="120"/>
      <c r="J41" s="120"/>
      <c r="M41" s="113"/>
    </row>
    <row r="42" spans="1:34">
      <c r="A42" s="15" t="s">
        <v>2830</v>
      </c>
      <c r="B42" s="83"/>
      <c r="D42">
        <v>71187038</v>
      </c>
      <c r="E42">
        <v>71198306</v>
      </c>
      <c r="F42">
        <v>2205</v>
      </c>
      <c r="G42" s="119"/>
      <c r="H42" s="86"/>
      <c r="I42" s="120"/>
      <c r="J42" s="120"/>
      <c r="M42" s="113"/>
    </row>
    <row r="43" spans="1:34">
      <c r="A43" s="15" t="s">
        <v>2831</v>
      </c>
      <c r="B43" s="83"/>
      <c r="D43">
        <v>88594365</v>
      </c>
      <c r="E43">
        <v>88638180</v>
      </c>
      <c r="F43">
        <v>19951</v>
      </c>
      <c r="G43" s="119"/>
      <c r="H43" s="86"/>
      <c r="I43" s="120"/>
      <c r="J43" s="120"/>
      <c r="M43" s="113"/>
    </row>
    <row r="44" spans="1:34">
      <c r="A44" s="83" t="s">
        <v>2832</v>
      </c>
      <c r="B44" s="83"/>
      <c r="D44" s="93"/>
      <c r="G44" s="15"/>
      <c r="H44" s="119"/>
      <c r="I44" s="95"/>
      <c r="J44" s="120"/>
      <c r="K44" s="120"/>
      <c r="M44" s="85"/>
      <c r="R44" s="113"/>
    </row>
    <row r="45" spans="1:34">
      <c r="A45" s="83" t="s">
        <v>2833</v>
      </c>
      <c r="B45" s="83"/>
      <c r="D45" s="93"/>
    </row>
    <row r="46" spans="1:34">
      <c r="A46" t="s">
        <v>2879</v>
      </c>
      <c r="D46" s="93"/>
    </row>
    <row r="47" spans="1:34">
      <c r="A47" s="46" t="s">
        <v>2834</v>
      </c>
      <c r="D47" s="93"/>
    </row>
    <row r="48" spans="1:34">
      <c r="A48" s="46" t="s">
        <v>2828</v>
      </c>
      <c r="D48" s="93"/>
    </row>
    <row r="49" spans="1:34">
      <c r="A49" s="127" t="s">
        <v>2894</v>
      </c>
      <c r="B49" s="127"/>
      <c r="C49" s="127"/>
      <c r="D49" s="132" t="s">
        <v>2836</v>
      </c>
      <c r="E49" s="132"/>
      <c r="F49" s="127"/>
      <c r="G49" s="132"/>
      <c r="H49" s="134"/>
      <c r="I49" s="127"/>
      <c r="J49" s="127"/>
      <c r="K49" s="127"/>
      <c r="L49" s="127"/>
      <c r="M49" s="131"/>
      <c r="N49" s="132"/>
      <c r="O49" s="132"/>
      <c r="P49" s="136"/>
      <c r="Q49" s="127"/>
      <c r="R49" s="135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  <c r="AH49" s="127"/>
    </row>
    <row r="50" spans="1:34" ht="15">
      <c r="A50" s="15" t="s">
        <v>2818</v>
      </c>
      <c r="B50" s="83"/>
      <c r="D50" s="112" t="s">
        <v>2314</v>
      </c>
      <c r="E50" s="112"/>
      <c r="F50" t="s">
        <v>2307</v>
      </c>
      <c r="G50" t="s">
        <v>2818</v>
      </c>
      <c r="H50" t="s">
        <v>2829</v>
      </c>
      <c r="I50" s="83" t="s">
        <v>2822</v>
      </c>
      <c r="J50" t="s">
        <v>2830</v>
      </c>
      <c r="K50" t="s">
        <v>2831</v>
      </c>
      <c r="L50" s="149" t="s">
        <v>2832</v>
      </c>
      <c r="M50" s="149"/>
      <c r="N50" s="94" t="s">
        <v>2833</v>
      </c>
      <c r="O50" s="94"/>
      <c r="P50" s="94" t="s">
        <v>2879</v>
      </c>
      <c r="Q50" s="94" t="s">
        <v>2827</v>
      </c>
      <c r="R50" t="s">
        <v>2828</v>
      </c>
      <c r="T50" s="94"/>
      <c r="U50" s="94"/>
      <c r="W50" s="94"/>
    </row>
    <row r="51" spans="1:34">
      <c r="A51" s="15" t="s">
        <v>2829</v>
      </c>
      <c r="B51" s="83"/>
      <c r="D51">
        <v>19581332</v>
      </c>
      <c r="E51">
        <v>19605056</v>
      </c>
      <c r="F51">
        <v>14978</v>
      </c>
      <c r="G51" s="119"/>
      <c r="H51" s="86"/>
      <c r="I51" s="120"/>
      <c r="J51" s="120"/>
      <c r="Q51" s="83"/>
    </row>
    <row r="52" spans="1:34">
      <c r="A52" s="83" t="s">
        <v>2822</v>
      </c>
      <c r="B52" s="83"/>
      <c r="D52">
        <v>61578302</v>
      </c>
      <c r="E52">
        <v>61587727</v>
      </c>
      <c r="F52">
        <v>9425</v>
      </c>
      <c r="G52" s="119"/>
      <c r="H52" s="86"/>
      <c r="I52" s="120"/>
      <c r="J52" s="120"/>
      <c r="Q52" s="83"/>
    </row>
    <row r="53" spans="1:34">
      <c r="A53" s="15" t="s">
        <v>2830</v>
      </c>
      <c r="B53" s="83"/>
      <c r="D53">
        <v>71187038</v>
      </c>
      <c r="E53">
        <v>71198306</v>
      </c>
      <c r="F53">
        <v>2205</v>
      </c>
      <c r="G53" s="119"/>
      <c r="H53" s="86"/>
      <c r="I53" s="120"/>
      <c r="J53" s="120"/>
      <c r="Q53" s="83"/>
    </row>
    <row r="54" spans="1:34">
      <c r="A54" s="15" t="s">
        <v>2831</v>
      </c>
      <c r="B54" s="83"/>
      <c r="D54">
        <v>88594365</v>
      </c>
      <c r="E54">
        <v>88638180</v>
      </c>
      <c r="F54">
        <v>19951</v>
      </c>
      <c r="G54" s="119"/>
      <c r="H54" s="86"/>
      <c r="I54" s="120"/>
      <c r="J54" s="120"/>
      <c r="Q54" s="83"/>
    </row>
    <row r="55" spans="1:34">
      <c r="A55" s="83" t="s">
        <v>2832</v>
      </c>
      <c r="B55" s="83"/>
      <c r="D55" s="93"/>
    </row>
    <row r="56" spans="1:34">
      <c r="A56" s="83" t="s">
        <v>2833</v>
      </c>
      <c r="B56" s="83"/>
      <c r="D56" s="93"/>
    </row>
    <row r="57" spans="1:34">
      <c r="A57" t="s">
        <v>2879</v>
      </c>
      <c r="B57" s="83"/>
      <c r="D57" s="93"/>
    </row>
    <row r="58" spans="1:34">
      <c r="A58" s="46" t="s">
        <v>2834</v>
      </c>
      <c r="B58" s="83"/>
      <c r="C58" s="83"/>
      <c r="D58" s="93"/>
    </row>
    <row r="59" spans="1:34">
      <c r="A59" s="46" t="s">
        <v>2828</v>
      </c>
      <c r="B59" s="83"/>
      <c r="D59" s="93"/>
    </row>
    <row r="60" spans="1:34">
      <c r="A60" s="127" t="s">
        <v>2895</v>
      </c>
      <c r="B60" s="127"/>
      <c r="C60" s="127"/>
      <c r="D60" s="132" t="s">
        <v>2836</v>
      </c>
      <c r="E60" s="132"/>
      <c r="F60" s="127"/>
      <c r="G60" s="132"/>
      <c r="H60" s="134"/>
      <c r="I60" s="127"/>
      <c r="J60" s="127"/>
      <c r="K60" s="127"/>
      <c r="L60" s="127"/>
      <c r="M60" s="131"/>
      <c r="N60" s="132"/>
      <c r="O60" s="132"/>
      <c r="P60" s="136"/>
      <c r="Q60" s="127"/>
      <c r="R60" s="135"/>
      <c r="S60" s="127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7"/>
      <c r="AE60" s="127"/>
      <c r="AF60" s="127"/>
      <c r="AG60" s="127"/>
      <c r="AH60" s="127"/>
    </row>
    <row r="61" spans="1:34" ht="15">
      <c r="A61" s="15" t="s">
        <v>2818</v>
      </c>
      <c r="B61" s="83"/>
      <c r="D61" s="112" t="s">
        <v>2314</v>
      </c>
      <c r="E61" s="112"/>
      <c r="F61" t="s">
        <v>2307</v>
      </c>
      <c r="G61" t="s">
        <v>2818</v>
      </c>
      <c r="H61" t="s">
        <v>2829</v>
      </c>
      <c r="I61" s="83" t="s">
        <v>2822</v>
      </c>
      <c r="J61" t="s">
        <v>2830</v>
      </c>
      <c r="K61" t="s">
        <v>2831</v>
      </c>
      <c r="L61" s="149" t="s">
        <v>2832</v>
      </c>
      <c r="M61" s="149"/>
      <c r="N61" s="94" t="s">
        <v>2833</v>
      </c>
      <c r="O61" s="94"/>
      <c r="P61" s="94" t="s">
        <v>2879</v>
      </c>
      <c r="Q61" s="94" t="s">
        <v>2827</v>
      </c>
      <c r="R61" t="s">
        <v>2828</v>
      </c>
      <c r="U61" s="94"/>
      <c r="V61" s="94"/>
      <c r="W61" s="94"/>
      <c r="X61" s="94"/>
    </row>
    <row r="62" spans="1:34">
      <c r="A62" s="15" t="s">
        <v>2829</v>
      </c>
      <c r="B62" s="83"/>
      <c r="D62">
        <v>19581332</v>
      </c>
      <c r="E62">
        <v>19605056</v>
      </c>
      <c r="F62">
        <v>14978</v>
      </c>
      <c r="G62" s="119"/>
      <c r="H62" s="86"/>
      <c r="I62" s="120"/>
      <c r="J62" s="120"/>
      <c r="L62" s="113"/>
      <c r="Q62" s="83"/>
    </row>
    <row r="63" spans="1:34">
      <c r="A63" s="83" t="s">
        <v>2822</v>
      </c>
      <c r="B63" s="83"/>
      <c r="D63">
        <v>61578302</v>
      </c>
      <c r="E63">
        <v>61587727</v>
      </c>
      <c r="F63">
        <v>9425</v>
      </c>
      <c r="G63" s="119"/>
      <c r="H63" s="86"/>
      <c r="I63" s="120"/>
      <c r="J63" s="120"/>
      <c r="L63" s="113"/>
      <c r="Q63" s="83"/>
    </row>
    <row r="64" spans="1:34">
      <c r="A64" s="15" t="s">
        <v>2830</v>
      </c>
      <c r="B64" s="83"/>
      <c r="D64">
        <v>71187038</v>
      </c>
      <c r="E64">
        <v>71198306</v>
      </c>
      <c r="F64">
        <v>2205</v>
      </c>
      <c r="G64" s="119"/>
      <c r="H64" s="86"/>
      <c r="I64" s="120"/>
      <c r="J64" s="120"/>
      <c r="L64" s="113"/>
      <c r="Q64" s="83"/>
    </row>
    <row r="65" spans="1:34">
      <c r="A65" s="15" t="s">
        <v>2831</v>
      </c>
      <c r="B65" s="83"/>
      <c r="D65">
        <v>88594365</v>
      </c>
      <c r="E65">
        <v>88638180</v>
      </c>
      <c r="F65">
        <v>19951</v>
      </c>
      <c r="G65" s="119"/>
      <c r="H65" s="86"/>
      <c r="I65" s="120"/>
      <c r="J65" s="120"/>
      <c r="L65" s="113"/>
      <c r="Q65" s="83"/>
    </row>
    <row r="66" spans="1:34">
      <c r="A66" s="83" t="s">
        <v>2832</v>
      </c>
      <c r="B66" s="83"/>
      <c r="D66" s="93"/>
    </row>
    <row r="67" spans="1:34">
      <c r="A67" s="83" t="s">
        <v>2833</v>
      </c>
      <c r="B67" s="83"/>
      <c r="D67" s="93"/>
    </row>
    <row r="68" spans="1:34">
      <c r="A68" t="s">
        <v>2879</v>
      </c>
      <c r="B68" s="83"/>
      <c r="D68" s="93"/>
    </row>
    <row r="69" spans="1:34">
      <c r="A69" s="46" t="s">
        <v>2834</v>
      </c>
      <c r="B69" s="83"/>
      <c r="C69" s="83"/>
      <c r="D69" s="93"/>
    </row>
    <row r="70" spans="1:34">
      <c r="A70" s="46" t="s">
        <v>2828</v>
      </c>
      <c r="B70" s="83"/>
      <c r="D70" s="93"/>
    </row>
    <row r="71" spans="1:34">
      <c r="A71" s="127" t="s">
        <v>2896</v>
      </c>
      <c r="B71" s="127"/>
      <c r="C71" s="127"/>
      <c r="D71" s="132" t="s">
        <v>2836</v>
      </c>
      <c r="E71" s="132"/>
      <c r="F71" s="127"/>
      <c r="G71" s="132"/>
      <c r="H71" s="134"/>
      <c r="I71" s="127"/>
      <c r="J71" s="127"/>
      <c r="K71" s="127"/>
      <c r="L71" s="127"/>
      <c r="M71" s="131"/>
      <c r="N71" s="132"/>
      <c r="O71" s="132"/>
      <c r="P71" s="136"/>
      <c r="Q71" s="127"/>
      <c r="R71" s="135"/>
      <c r="S71" s="127"/>
      <c r="T71" s="127"/>
      <c r="U71" s="127"/>
      <c r="V71" s="127"/>
      <c r="W71" s="127"/>
      <c r="X71" s="127"/>
      <c r="Y71" s="127"/>
      <c r="Z71" s="127"/>
      <c r="AA71" s="127"/>
      <c r="AB71" s="127"/>
      <c r="AC71" s="127"/>
      <c r="AD71" s="127"/>
      <c r="AE71" s="127"/>
      <c r="AF71" s="127"/>
      <c r="AG71" s="127"/>
      <c r="AH71" s="127"/>
    </row>
    <row r="72" spans="1:34" ht="15">
      <c r="A72" s="15" t="s">
        <v>2818</v>
      </c>
      <c r="B72" s="83"/>
      <c r="D72" s="112" t="s">
        <v>2314</v>
      </c>
      <c r="E72" s="112"/>
      <c r="F72" t="s">
        <v>2307</v>
      </c>
      <c r="G72" t="s">
        <v>2818</v>
      </c>
      <c r="H72" t="s">
        <v>2829</v>
      </c>
      <c r="I72" s="83" t="s">
        <v>2822</v>
      </c>
      <c r="J72" t="s">
        <v>2830</v>
      </c>
      <c r="K72" t="s">
        <v>2831</v>
      </c>
      <c r="L72" s="149" t="s">
        <v>2832</v>
      </c>
      <c r="M72" s="149"/>
      <c r="N72" s="94" t="s">
        <v>2833</v>
      </c>
      <c r="O72" s="94"/>
      <c r="P72" s="94" t="s">
        <v>2879</v>
      </c>
      <c r="Q72" s="94" t="s">
        <v>2827</v>
      </c>
      <c r="R72" t="s">
        <v>2828</v>
      </c>
      <c r="U72" s="94"/>
      <c r="V72" s="94"/>
      <c r="W72" s="94"/>
      <c r="X72" s="94"/>
    </row>
    <row r="73" spans="1:34">
      <c r="A73" s="15" t="s">
        <v>2829</v>
      </c>
      <c r="B73" s="83"/>
      <c r="D73">
        <v>19581332</v>
      </c>
      <c r="E73">
        <v>19605056</v>
      </c>
      <c r="F73">
        <v>14978</v>
      </c>
      <c r="G73" s="119"/>
      <c r="H73" s="86"/>
      <c r="I73" s="120"/>
      <c r="J73" s="120"/>
      <c r="L73" s="85"/>
      <c r="Q73" s="83"/>
    </row>
    <row r="74" spans="1:34">
      <c r="A74" s="83" t="s">
        <v>2822</v>
      </c>
      <c r="B74" s="83"/>
      <c r="D74">
        <v>61578302</v>
      </c>
      <c r="E74">
        <v>61587727</v>
      </c>
      <c r="F74">
        <v>9425</v>
      </c>
      <c r="G74" s="119"/>
      <c r="H74" s="86"/>
      <c r="I74" s="120"/>
      <c r="J74" s="120"/>
      <c r="L74" s="85"/>
      <c r="Q74" s="83"/>
    </row>
    <row r="75" spans="1:34">
      <c r="A75" s="15" t="s">
        <v>2830</v>
      </c>
      <c r="B75" s="83"/>
      <c r="D75">
        <v>71187038</v>
      </c>
      <c r="E75">
        <v>71198306</v>
      </c>
      <c r="F75">
        <v>2205</v>
      </c>
      <c r="G75" s="119"/>
      <c r="H75" s="86"/>
      <c r="I75" s="120"/>
      <c r="J75" s="120"/>
      <c r="Q75" s="83"/>
    </row>
    <row r="76" spans="1:34">
      <c r="A76" s="15" t="s">
        <v>2831</v>
      </c>
      <c r="B76" s="83"/>
      <c r="D76">
        <v>88594365</v>
      </c>
      <c r="E76">
        <v>88638180</v>
      </c>
      <c r="F76">
        <v>19951</v>
      </c>
      <c r="G76" s="119"/>
      <c r="H76" s="86"/>
      <c r="I76" s="120"/>
      <c r="J76" s="120"/>
      <c r="Q76" s="83"/>
    </row>
    <row r="77" spans="1:34">
      <c r="A77" s="83" t="s">
        <v>2832</v>
      </c>
      <c r="B77" s="83"/>
      <c r="D77" s="93"/>
    </row>
    <row r="78" spans="1:34">
      <c r="A78" s="83" t="s">
        <v>2833</v>
      </c>
      <c r="B78" s="83"/>
      <c r="D78" s="93"/>
    </row>
    <row r="79" spans="1:34">
      <c r="A79" t="s">
        <v>2879</v>
      </c>
      <c r="B79" s="83"/>
      <c r="D79" s="93"/>
    </row>
    <row r="80" spans="1:34">
      <c r="A80" s="46" t="s">
        <v>2834</v>
      </c>
      <c r="B80" s="83"/>
      <c r="D80" s="93"/>
    </row>
    <row r="81" spans="1:34">
      <c r="A81" s="46" t="s">
        <v>2828</v>
      </c>
      <c r="B81" s="83"/>
      <c r="D81" s="93"/>
    </row>
    <row r="82" spans="1:34">
      <c r="A82" s="127" t="s">
        <v>2906</v>
      </c>
      <c r="B82" s="127"/>
      <c r="C82" s="127"/>
      <c r="D82" s="132" t="s">
        <v>2836</v>
      </c>
      <c r="E82" s="132"/>
      <c r="F82" s="127"/>
      <c r="G82" s="132"/>
      <c r="H82" s="134"/>
      <c r="I82" s="127"/>
      <c r="J82" s="127"/>
      <c r="K82" s="127"/>
      <c r="L82" s="127"/>
      <c r="M82" s="131"/>
      <c r="N82" s="132"/>
      <c r="O82" s="132"/>
      <c r="P82" s="136"/>
      <c r="Q82" s="127"/>
      <c r="R82" s="135"/>
      <c r="S82" s="127"/>
      <c r="T82" s="127"/>
      <c r="U82" s="127"/>
      <c r="V82" s="127"/>
      <c r="W82" s="127"/>
      <c r="X82" s="127"/>
      <c r="Y82" s="127"/>
      <c r="Z82" s="127"/>
      <c r="AA82" s="127"/>
      <c r="AB82" s="127"/>
      <c r="AC82" s="127"/>
      <c r="AD82" s="127"/>
      <c r="AE82" s="127"/>
      <c r="AF82" s="127"/>
      <c r="AG82" s="127"/>
      <c r="AH82" s="127"/>
    </row>
    <row r="83" spans="1:34" ht="15">
      <c r="A83" s="15" t="s">
        <v>2818</v>
      </c>
      <c r="B83" s="83"/>
      <c r="D83" s="112" t="s">
        <v>2314</v>
      </c>
      <c r="E83" s="112"/>
      <c r="F83" t="s">
        <v>2307</v>
      </c>
      <c r="G83" t="s">
        <v>2818</v>
      </c>
      <c r="H83" t="s">
        <v>2829</v>
      </c>
      <c r="I83" s="83" t="s">
        <v>2822</v>
      </c>
      <c r="J83" t="s">
        <v>2830</v>
      </c>
      <c r="K83" t="s">
        <v>2831</v>
      </c>
      <c r="L83" s="149" t="s">
        <v>2832</v>
      </c>
      <c r="M83" s="149"/>
      <c r="N83" s="94" t="s">
        <v>2833</v>
      </c>
      <c r="O83" s="94"/>
      <c r="P83" s="94" t="s">
        <v>2879</v>
      </c>
      <c r="Q83" s="94" t="s">
        <v>2827</v>
      </c>
      <c r="R83" t="s">
        <v>2828</v>
      </c>
      <c r="U83" s="94"/>
      <c r="V83" s="94"/>
      <c r="W83" s="94"/>
      <c r="X83" s="94"/>
    </row>
    <row r="84" spans="1:34">
      <c r="A84" s="15" t="s">
        <v>2829</v>
      </c>
      <c r="B84" s="83"/>
      <c r="D84">
        <v>19581332</v>
      </c>
      <c r="E84">
        <v>19605056</v>
      </c>
      <c r="F84">
        <v>14978</v>
      </c>
      <c r="G84" s="119"/>
      <c r="H84" s="86"/>
      <c r="I84" s="120"/>
      <c r="J84" s="120"/>
      <c r="L84" s="113"/>
      <c r="Q84" s="83"/>
    </row>
    <row r="85" spans="1:34">
      <c r="A85" s="83" t="s">
        <v>2822</v>
      </c>
      <c r="B85" s="83"/>
      <c r="D85">
        <v>61578302</v>
      </c>
      <c r="E85">
        <v>61587727</v>
      </c>
      <c r="F85">
        <v>9425</v>
      </c>
      <c r="G85" s="119"/>
      <c r="H85" s="86"/>
      <c r="I85" s="120"/>
      <c r="J85" s="120"/>
      <c r="L85" s="113"/>
      <c r="Q85" s="83"/>
    </row>
    <row r="86" spans="1:34">
      <c r="A86" s="15" t="s">
        <v>2830</v>
      </c>
      <c r="B86" s="83"/>
      <c r="D86">
        <v>71187038</v>
      </c>
      <c r="E86">
        <v>71198306</v>
      </c>
      <c r="F86">
        <v>2205</v>
      </c>
      <c r="G86" s="119"/>
      <c r="H86" s="86"/>
      <c r="I86" s="120"/>
      <c r="J86" s="120"/>
      <c r="L86" s="113"/>
      <c r="Q86" s="83"/>
    </row>
    <row r="87" spans="1:34">
      <c r="A87" s="15" t="s">
        <v>2831</v>
      </c>
      <c r="B87" s="83"/>
      <c r="D87">
        <v>88594365</v>
      </c>
      <c r="E87">
        <v>88638180</v>
      </c>
      <c r="F87">
        <v>19951</v>
      </c>
      <c r="G87" s="119"/>
      <c r="H87" s="86"/>
      <c r="I87" s="120"/>
      <c r="J87" s="120"/>
      <c r="L87" s="113"/>
      <c r="Q87" s="83"/>
    </row>
    <row r="88" spans="1:34">
      <c r="A88" s="83" t="s">
        <v>2832</v>
      </c>
      <c r="B88" s="83"/>
      <c r="D88" s="93"/>
    </row>
    <row r="89" spans="1:34">
      <c r="A89" s="83" t="s">
        <v>2833</v>
      </c>
      <c r="B89" s="83"/>
      <c r="D89" s="93"/>
    </row>
    <row r="90" spans="1:34">
      <c r="A90" t="s">
        <v>2879</v>
      </c>
      <c r="B90" s="83"/>
      <c r="D90" s="93"/>
    </row>
    <row r="91" spans="1:34">
      <c r="A91" s="46" t="s">
        <v>2834</v>
      </c>
      <c r="B91" s="83"/>
      <c r="D91" s="93"/>
    </row>
    <row r="92" spans="1:34">
      <c r="A92" s="46" t="s">
        <v>2828</v>
      </c>
      <c r="B92" s="83"/>
      <c r="D92" s="93"/>
    </row>
    <row r="93" spans="1:34">
      <c r="A93" s="127" t="s">
        <v>2907</v>
      </c>
      <c r="B93" s="127"/>
      <c r="C93" s="127"/>
      <c r="D93" s="132" t="s">
        <v>2836</v>
      </c>
      <c r="E93" s="132"/>
      <c r="F93" s="127"/>
      <c r="G93" s="132"/>
      <c r="H93" s="134"/>
      <c r="I93" s="127"/>
      <c r="J93" s="127"/>
      <c r="K93" s="127"/>
      <c r="L93" s="127"/>
      <c r="M93" s="131"/>
      <c r="N93" s="132"/>
      <c r="O93" s="132"/>
      <c r="P93" s="136"/>
      <c r="Q93" s="127"/>
      <c r="R93" s="135"/>
      <c r="S93" s="127"/>
      <c r="T93" s="127"/>
      <c r="U93" s="127"/>
      <c r="V93" s="127"/>
      <c r="W93" s="127"/>
      <c r="X93" s="127"/>
      <c r="Y93" s="127"/>
      <c r="Z93" s="127"/>
      <c r="AA93" s="127"/>
      <c r="AB93" s="127"/>
      <c r="AC93" s="127"/>
      <c r="AD93" s="127"/>
      <c r="AE93" s="127"/>
      <c r="AF93" s="127"/>
      <c r="AG93" s="127"/>
      <c r="AH93" s="127"/>
    </row>
    <row r="94" spans="1:34" ht="15">
      <c r="A94" s="15" t="s">
        <v>2818</v>
      </c>
      <c r="B94" s="83"/>
      <c r="D94" s="112" t="s">
        <v>2314</v>
      </c>
      <c r="E94" s="112"/>
      <c r="F94" t="s">
        <v>2307</v>
      </c>
      <c r="G94" t="s">
        <v>2818</v>
      </c>
      <c r="H94" t="s">
        <v>2829</v>
      </c>
      <c r="I94" s="83" t="s">
        <v>2822</v>
      </c>
      <c r="J94" t="s">
        <v>2830</v>
      </c>
      <c r="K94" t="s">
        <v>2831</v>
      </c>
      <c r="L94" s="149" t="s">
        <v>2832</v>
      </c>
      <c r="M94" s="149"/>
      <c r="N94" s="94" t="s">
        <v>2833</v>
      </c>
      <c r="O94" s="94"/>
      <c r="P94" s="94" t="s">
        <v>2879</v>
      </c>
      <c r="Q94" s="94" t="s">
        <v>2827</v>
      </c>
      <c r="R94" t="s">
        <v>2828</v>
      </c>
      <c r="U94" s="94"/>
      <c r="V94" s="94"/>
      <c r="W94" s="94"/>
      <c r="X94" s="94"/>
    </row>
    <row r="95" spans="1:34">
      <c r="A95" s="15" t="s">
        <v>2829</v>
      </c>
      <c r="B95" s="83"/>
      <c r="D95">
        <v>19581332</v>
      </c>
      <c r="E95">
        <v>19605056</v>
      </c>
      <c r="F95">
        <v>14978</v>
      </c>
      <c r="G95" s="119"/>
      <c r="H95" s="86"/>
      <c r="I95" s="120"/>
      <c r="J95" s="120"/>
      <c r="Q95" s="83"/>
    </row>
    <row r="96" spans="1:34">
      <c r="A96" s="83" t="s">
        <v>2822</v>
      </c>
      <c r="B96" s="83"/>
      <c r="D96">
        <v>61578302</v>
      </c>
      <c r="E96">
        <v>61587727</v>
      </c>
      <c r="F96">
        <v>9425</v>
      </c>
      <c r="G96" s="119"/>
      <c r="H96" s="86"/>
      <c r="I96" s="120"/>
      <c r="J96" s="120"/>
      <c r="Q96" s="83"/>
    </row>
    <row r="97" spans="1:35">
      <c r="A97" s="15" t="s">
        <v>2830</v>
      </c>
      <c r="B97" s="83"/>
      <c r="D97">
        <v>71187038</v>
      </c>
      <c r="E97">
        <v>71198306</v>
      </c>
      <c r="F97">
        <v>2205</v>
      </c>
      <c r="G97" s="119"/>
      <c r="H97" s="86"/>
      <c r="I97" s="120"/>
      <c r="J97" s="120"/>
      <c r="Q97" s="83"/>
    </row>
    <row r="98" spans="1:35">
      <c r="A98" s="15" t="s">
        <v>2831</v>
      </c>
      <c r="B98" s="83"/>
      <c r="D98">
        <v>88594365</v>
      </c>
      <c r="E98">
        <v>88638180</v>
      </c>
      <c r="F98">
        <v>19951</v>
      </c>
      <c r="G98" s="119"/>
      <c r="H98" s="86"/>
      <c r="I98" s="120"/>
      <c r="J98" s="120"/>
      <c r="Q98" s="83"/>
    </row>
    <row r="99" spans="1:35">
      <c r="A99" s="83" t="s">
        <v>2832</v>
      </c>
      <c r="B99" s="83"/>
      <c r="D99" s="93"/>
    </row>
    <row r="100" spans="1:35">
      <c r="A100" s="83" t="s">
        <v>2833</v>
      </c>
      <c r="B100" s="83"/>
      <c r="D100" s="93"/>
    </row>
    <row r="101" spans="1:35">
      <c r="A101" t="s">
        <v>2879</v>
      </c>
      <c r="B101" s="83"/>
      <c r="D101" s="93"/>
    </row>
    <row r="102" spans="1:35">
      <c r="A102" s="46" t="s">
        <v>2834</v>
      </c>
      <c r="B102" s="83"/>
      <c r="D102" s="93"/>
    </row>
    <row r="103" spans="1:35">
      <c r="A103" s="46" t="s">
        <v>2828</v>
      </c>
      <c r="B103" s="83"/>
      <c r="D103" s="93"/>
    </row>
    <row r="104" spans="1:35" ht="15">
      <c r="A104" s="99" t="s">
        <v>2841</v>
      </c>
      <c r="B104" s="99"/>
      <c r="C104" s="123" t="s">
        <v>2847</v>
      </c>
      <c r="D104" s="81"/>
      <c r="E104" s="81"/>
      <c r="F104" s="81"/>
      <c r="G104" s="100"/>
      <c r="H104" s="101" t="s">
        <v>4</v>
      </c>
      <c r="I104" s="101"/>
      <c r="J104" s="101"/>
      <c r="K104" s="101"/>
      <c r="L104" s="101"/>
      <c r="M104" s="101" t="s">
        <v>9</v>
      </c>
      <c r="N104" s="101"/>
      <c r="O104" s="101"/>
      <c r="P104" s="101"/>
      <c r="Q104" s="101"/>
      <c r="R104" s="101" t="s">
        <v>15</v>
      </c>
      <c r="S104" s="101"/>
      <c r="T104" s="101"/>
      <c r="U104" s="101"/>
      <c r="V104" s="101"/>
      <c r="W104" s="101" t="s">
        <v>12</v>
      </c>
      <c r="X104" s="101"/>
      <c r="Y104" s="101"/>
      <c r="Z104" s="101"/>
      <c r="AA104" s="100"/>
      <c r="AB104" s="101" t="s">
        <v>1010</v>
      </c>
      <c r="AC104" s="123"/>
      <c r="AD104" s="81"/>
      <c r="AE104" s="81"/>
      <c r="AF104" s="81"/>
      <c r="AG104" s="81"/>
      <c r="AH104" s="81"/>
      <c r="AI104" s="81"/>
    </row>
    <row r="105" spans="1:35">
      <c r="A105" s="102" t="s">
        <v>2314</v>
      </c>
      <c r="B105" s="102"/>
      <c r="C105" s="102" t="s">
        <v>2842</v>
      </c>
      <c r="D105" s="102" t="s">
        <v>2843</v>
      </c>
      <c r="E105" s="102" t="s">
        <v>2910</v>
      </c>
      <c r="F105" s="102"/>
      <c r="G105" s="102" t="s">
        <v>2845</v>
      </c>
      <c r="H105" s="102" t="s">
        <v>2842</v>
      </c>
      <c r="I105" s="102" t="s">
        <v>2843</v>
      </c>
      <c r="J105" s="102" t="s">
        <v>2844</v>
      </c>
      <c r="K105" s="102"/>
      <c r="L105" s="102" t="s">
        <v>2845</v>
      </c>
      <c r="M105" s="102" t="s">
        <v>2842</v>
      </c>
      <c r="N105" s="102" t="s">
        <v>2843</v>
      </c>
      <c r="O105" s="102" t="s">
        <v>2844</v>
      </c>
      <c r="P105" s="102"/>
      <c r="Q105" s="102" t="s">
        <v>2845</v>
      </c>
      <c r="R105" s="102" t="s">
        <v>2842</v>
      </c>
      <c r="S105" s="102" t="s">
        <v>2843</v>
      </c>
      <c r="T105" s="102" t="s">
        <v>2844</v>
      </c>
      <c r="U105" s="102"/>
      <c r="V105" s="102" t="s">
        <v>2845</v>
      </c>
      <c r="W105" s="102" t="s">
        <v>2842</v>
      </c>
      <c r="X105" s="102" t="s">
        <v>2843</v>
      </c>
      <c r="Y105" s="102" t="s">
        <v>2309</v>
      </c>
      <c r="Z105" s="102"/>
      <c r="AA105" s="102" t="s">
        <v>2845</v>
      </c>
      <c r="AB105" s="102" t="s">
        <v>2842</v>
      </c>
      <c r="AC105" s="102" t="s">
        <v>2843</v>
      </c>
      <c r="AD105" s="102" t="s">
        <v>2309</v>
      </c>
      <c r="AE105" s="102"/>
      <c r="AF105" s="102" t="s">
        <v>2845</v>
      </c>
      <c r="AG105" s="102"/>
      <c r="AH105" s="102"/>
      <c r="AI105" s="102"/>
    </row>
    <row r="106" spans="1:35">
      <c r="A106">
        <v>19581332</v>
      </c>
      <c r="B106">
        <v>19605056</v>
      </c>
      <c r="G106" s="83"/>
      <c r="L106" s="83"/>
      <c r="Q106" s="83"/>
      <c r="V106" s="83"/>
      <c r="AA106" s="83"/>
      <c r="AF106" s="83"/>
    </row>
    <row r="107" spans="1:35">
      <c r="A107">
        <v>61578302</v>
      </c>
      <c r="B107">
        <v>61587727</v>
      </c>
      <c r="G107" s="83"/>
      <c r="L107" s="83"/>
      <c r="V107" s="83"/>
      <c r="AA107" s="83"/>
      <c r="AF107" s="83"/>
    </row>
    <row r="108" spans="1:35">
      <c r="A108">
        <v>71187038</v>
      </c>
      <c r="B108">
        <v>71198306</v>
      </c>
      <c r="G108" s="83"/>
      <c r="L108" s="83"/>
      <c r="Q108" s="83"/>
      <c r="V108" s="83"/>
      <c r="AF108" s="83"/>
    </row>
    <row r="109" spans="1:35">
      <c r="A109">
        <v>88594365</v>
      </c>
      <c r="B109">
        <v>88638180</v>
      </c>
      <c r="G109" s="83"/>
      <c r="L109" s="83"/>
      <c r="Q109" s="83"/>
      <c r="V109" s="83"/>
      <c r="AA109" s="83"/>
      <c r="AF109" s="83"/>
    </row>
    <row r="110" spans="1:35">
      <c r="A110" t="s">
        <v>2847</v>
      </c>
      <c r="D110" s="83"/>
      <c r="G110" s="83"/>
      <c r="J110" s="83"/>
      <c r="K110" s="83"/>
      <c r="L110" s="83"/>
      <c r="M110" s="83"/>
      <c r="N110" s="83"/>
      <c r="O110" s="83"/>
      <c r="Q110" s="114"/>
      <c r="R110" s="83"/>
      <c r="S110" s="83"/>
      <c r="T110" s="83"/>
      <c r="V110" s="83"/>
      <c r="W110" s="83"/>
      <c r="X110" s="83"/>
      <c r="Y110" s="83"/>
      <c r="AA110" s="83"/>
      <c r="AB110" s="83"/>
      <c r="AC110" s="83"/>
      <c r="AD110" s="83"/>
      <c r="AF110" s="83"/>
    </row>
    <row r="111" spans="1:35">
      <c r="A111" s="81" t="s">
        <v>2767</v>
      </c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</row>
    <row r="112" spans="1:35">
      <c r="A112" s="102" t="s">
        <v>2847</v>
      </c>
      <c r="B112" s="102" t="s">
        <v>2768</v>
      </c>
      <c r="C112" s="102" t="s">
        <v>2769</v>
      </c>
      <c r="D112" s="103" t="s">
        <v>2770</v>
      </c>
      <c r="E112" s="102" t="s">
        <v>2771</v>
      </c>
      <c r="F112" s="102" t="s">
        <v>2772</v>
      </c>
      <c r="G112" s="104" t="s">
        <v>2773</v>
      </c>
      <c r="H112" s="102" t="s">
        <v>2774</v>
      </c>
      <c r="I112" s="102" t="s">
        <v>2775</v>
      </c>
      <c r="J112" s="102" t="s">
        <v>2776</v>
      </c>
      <c r="K112" s="102" t="s">
        <v>2777</v>
      </c>
      <c r="L112" s="54" t="s">
        <v>2848</v>
      </c>
      <c r="M112" s="54" t="s">
        <v>2849</v>
      </c>
      <c r="N112" s="54" t="s">
        <v>2850</v>
      </c>
      <c r="O112" s="54" t="s">
        <v>2851</v>
      </c>
      <c r="P112" s="54" t="s">
        <v>2852</v>
      </c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  <c r="AA112" s="102"/>
      <c r="AB112" s="102"/>
      <c r="AC112" s="102"/>
      <c r="AD112" s="102"/>
      <c r="AE112" s="102"/>
      <c r="AF112" s="102"/>
      <c r="AG112" s="102"/>
      <c r="AH112" s="102"/>
    </row>
    <row r="113" spans="1:34">
      <c r="B113" s="83"/>
      <c r="F113" s="83"/>
      <c r="G113" s="83"/>
      <c r="H113" s="83"/>
      <c r="I113" s="83"/>
      <c r="J113" s="83"/>
      <c r="L113" s="83"/>
      <c r="M113" s="83"/>
      <c r="N113" s="83"/>
      <c r="O113" s="83"/>
      <c r="P113" s="83"/>
    </row>
    <row r="114" spans="1:34">
      <c r="A114" s="104" t="s">
        <v>2314</v>
      </c>
      <c r="B114" s="102" t="s">
        <v>2768</v>
      </c>
      <c r="C114" s="102" t="s">
        <v>2769</v>
      </c>
      <c r="D114" s="103" t="s">
        <v>2770</v>
      </c>
      <c r="E114" s="102" t="s">
        <v>2771</v>
      </c>
      <c r="F114" s="102" t="s">
        <v>2772</v>
      </c>
      <c r="G114" s="104" t="s">
        <v>2773</v>
      </c>
      <c r="H114" s="102" t="s">
        <v>2774</v>
      </c>
      <c r="I114" s="102" t="s">
        <v>2775</v>
      </c>
      <c r="J114" s="102" t="s">
        <v>2776</v>
      </c>
      <c r="K114" s="102" t="s">
        <v>2777</v>
      </c>
      <c r="L114" s="54" t="s">
        <v>2848</v>
      </c>
      <c r="M114" s="54" t="s">
        <v>2849</v>
      </c>
      <c r="N114" s="54" t="s">
        <v>2850</v>
      </c>
      <c r="O114" s="54" t="s">
        <v>2851</v>
      </c>
      <c r="P114" s="54" t="s">
        <v>2852</v>
      </c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  <c r="AA114" s="102"/>
      <c r="AB114" s="102"/>
      <c r="AC114" s="102"/>
      <c r="AD114" s="102"/>
      <c r="AE114" s="102"/>
      <c r="AF114" s="102"/>
      <c r="AG114" s="102"/>
      <c r="AH114" s="102"/>
    </row>
    <row r="115" spans="1:34">
      <c r="A115" t="s">
        <v>2853</v>
      </c>
      <c r="L115" s="83"/>
      <c r="M115" s="83"/>
      <c r="N115" s="83"/>
      <c r="O115" s="83"/>
      <c r="P115" s="83"/>
    </row>
    <row r="116" spans="1:34">
      <c r="A116" t="s">
        <v>2897</v>
      </c>
      <c r="L116" s="83"/>
      <c r="M116" s="83"/>
      <c r="N116" s="83"/>
      <c r="O116" s="83"/>
      <c r="P116" s="83"/>
    </row>
    <row r="117" spans="1:34">
      <c r="A117" t="s">
        <v>2898</v>
      </c>
      <c r="K117" s="112"/>
      <c r="L117" s="83"/>
      <c r="M117" s="83"/>
      <c r="N117" s="83"/>
      <c r="O117" s="83"/>
      <c r="P117" s="83"/>
    </row>
    <row r="118" spans="1:34">
      <c r="A118" t="s">
        <v>2899</v>
      </c>
      <c r="L118" s="83"/>
      <c r="M118" s="83"/>
      <c r="N118" s="83"/>
      <c r="O118" s="83"/>
      <c r="P118" s="83"/>
    </row>
    <row r="119" spans="1:34">
      <c r="A119" s="105" t="s">
        <v>2863</v>
      </c>
      <c r="B119" s="73"/>
      <c r="C119" s="73"/>
      <c r="D119" s="106"/>
      <c r="E119" s="74"/>
      <c r="F119" s="73"/>
      <c r="G119" s="74"/>
      <c r="H119" s="73"/>
      <c r="I119" s="74"/>
      <c r="J119" s="73"/>
      <c r="K119" s="73"/>
      <c r="L119" s="73"/>
      <c r="M119" s="73"/>
      <c r="N119" s="74"/>
      <c r="O119" s="74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</row>
    <row r="120" spans="1:34">
      <c r="A120" s="107" t="s">
        <v>2795</v>
      </c>
      <c r="B120" s="107"/>
      <c r="C120" s="81" t="s">
        <v>2864</v>
      </c>
      <c r="D120" s="81" t="s">
        <v>2865</v>
      </c>
      <c r="E120" s="107" t="s">
        <v>2866</v>
      </c>
      <c r="F120" s="108" t="s">
        <v>2867</v>
      </c>
      <c r="G120" s="100"/>
      <c r="H120" s="107"/>
      <c r="I120" s="108"/>
      <c r="J120" s="107"/>
      <c r="K120" s="107"/>
      <c r="L120" s="107"/>
      <c r="M120" s="107"/>
      <c r="N120" s="108"/>
      <c r="O120" s="108"/>
      <c r="P120" s="107"/>
      <c r="Q120" s="107"/>
      <c r="R120" s="107"/>
      <c r="S120" s="107"/>
      <c r="T120" s="107"/>
      <c r="U120" s="107"/>
      <c r="V120" s="107"/>
      <c r="W120" s="107"/>
      <c r="X120" s="107"/>
      <c r="Y120" s="107"/>
      <c r="Z120" s="107"/>
      <c r="AA120" s="107"/>
      <c r="AB120" s="107"/>
      <c r="AC120" s="107"/>
      <c r="AD120" s="107"/>
      <c r="AE120" s="107"/>
      <c r="AF120" s="107"/>
      <c r="AG120" s="107"/>
      <c r="AH120" s="107"/>
    </row>
    <row r="121" spans="1:34">
      <c r="A121" s="82" t="s">
        <v>2307</v>
      </c>
      <c r="B121" s="83">
        <f>SUM('chr14'!C121:F121)</f>
        <v>73092</v>
      </c>
      <c r="C121">
        <v>6711</v>
      </c>
      <c r="D121">
        <v>27838</v>
      </c>
      <c r="E121">
        <v>8154</v>
      </c>
      <c r="F121">
        <v>30389</v>
      </c>
      <c r="H121" s="83"/>
      <c r="I121" s="85"/>
      <c r="N121" s="85"/>
      <c r="O121" s="85"/>
    </row>
    <row r="122" spans="1:34">
      <c r="A122" s="82" t="s">
        <v>2806</v>
      </c>
      <c r="B122" s="83"/>
      <c r="D122" s="83"/>
      <c r="E122" s="83"/>
      <c r="F122" s="83"/>
      <c r="H122" s="83"/>
      <c r="I122" s="85"/>
      <c r="N122" s="85"/>
      <c r="O122" s="85"/>
    </row>
    <row r="123" spans="1:34">
      <c r="A123" s="82" t="s">
        <v>2807</v>
      </c>
      <c r="B123" s="83"/>
      <c r="C123" s="83"/>
      <c r="D123" s="83"/>
      <c r="E123" s="83"/>
      <c r="H123" s="83"/>
      <c r="I123" s="85"/>
      <c r="N123" s="85"/>
      <c r="O123" s="85"/>
    </row>
    <row r="124" spans="1:34">
      <c r="A124" s="82" t="s">
        <v>2808</v>
      </c>
      <c r="B124" s="83"/>
      <c r="C124" s="83"/>
      <c r="D124" s="83"/>
      <c r="F124" s="83"/>
      <c r="H124" s="83"/>
      <c r="I124" s="85"/>
      <c r="N124" s="85"/>
      <c r="O124" s="85"/>
    </row>
    <row r="125" spans="1:34">
      <c r="A125" s="15" t="s">
        <v>2809</v>
      </c>
      <c r="B125" s="83"/>
      <c r="C125" s="83"/>
      <c r="D125" s="83"/>
      <c r="E125" s="83"/>
      <c r="F125" s="83"/>
      <c r="H125" s="83"/>
      <c r="I125" s="85"/>
      <c r="J125" s="151"/>
      <c r="K125" s="151"/>
      <c r="L125" s="151"/>
      <c r="M125" s="151"/>
      <c r="N125" s="85"/>
      <c r="O125" s="85"/>
      <c r="P125" s="151"/>
      <c r="Q125" s="151"/>
      <c r="R125" s="151"/>
      <c r="S125" s="151"/>
      <c r="T125" s="151"/>
      <c r="U125" s="151"/>
      <c r="V125" s="151"/>
      <c r="W125" s="151"/>
      <c r="X125" s="151"/>
      <c r="Y125" s="151"/>
      <c r="Z125" s="151"/>
      <c r="AA125" s="151"/>
      <c r="AB125" s="151"/>
      <c r="AC125" s="151"/>
      <c r="AD125" s="151"/>
      <c r="AE125" s="151"/>
      <c r="AF125" s="151"/>
      <c r="AG125" s="151"/>
      <c r="AH125" s="151"/>
    </row>
    <row r="126" spans="1:34">
      <c r="A126" s="15" t="s">
        <v>2810</v>
      </c>
      <c r="B126" s="83"/>
      <c r="C126" s="83"/>
      <c r="D126" s="83"/>
      <c r="E126" s="83"/>
      <c r="F126" s="83"/>
      <c r="H126" s="83"/>
      <c r="I126" s="85"/>
      <c r="N126" s="85"/>
      <c r="O126" s="85"/>
    </row>
    <row r="127" spans="1:34">
      <c r="A127" s="137" t="s">
        <v>2811</v>
      </c>
      <c r="B127" s="137"/>
      <c r="C127" s="127" t="s">
        <v>2864</v>
      </c>
      <c r="D127" s="127" t="s">
        <v>2865</v>
      </c>
      <c r="E127" s="137" t="s">
        <v>2866</v>
      </c>
      <c r="F127" s="138" t="s">
        <v>2867</v>
      </c>
      <c r="G127" s="148"/>
      <c r="H127" s="137"/>
      <c r="I127" s="138"/>
      <c r="J127" s="137"/>
      <c r="K127" s="137"/>
      <c r="L127" s="137"/>
      <c r="M127" s="137"/>
      <c r="N127" s="138"/>
      <c r="O127" s="138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  <c r="AA127" s="137"/>
      <c r="AB127" s="137"/>
      <c r="AC127" s="137"/>
      <c r="AD127" s="137"/>
      <c r="AE127" s="137"/>
      <c r="AF127" s="137"/>
      <c r="AG127" s="137"/>
      <c r="AH127" s="137"/>
    </row>
    <row r="128" spans="1:34">
      <c r="A128" s="82" t="s">
        <v>2806</v>
      </c>
      <c r="B128" s="83"/>
      <c r="C128" s="83"/>
      <c r="D128" s="83"/>
      <c r="E128" s="83"/>
      <c r="F128" s="83"/>
      <c r="H128" s="83"/>
      <c r="I128" s="85"/>
      <c r="N128" s="85"/>
      <c r="O128" s="85"/>
    </row>
    <row r="129" spans="1:34">
      <c r="A129" s="82" t="s">
        <v>2807</v>
      </c>
      <c r="B129" s="83"/>
      <c r="D129" s="83"/>
      <c r="E129" s="83"/>
      <c r="H129" s="83"/>
      <c r="I129" s="85"/>
      <c r="N129" s="85"/>
      <c r="O129" s="85"/>
    </row>
    <row r="130" spans="1:34">
      <c r="A130" s="82" t="s">
        <v>2808</v>
      </c>
      <c r="B130" s="83"/>
      <c r="C130" s="83"/>
      <c r="D130" s="83"/>
      <c r="E130" s="83"/>
      <c r="F130" s="83"/>
      <c r="H130" s="83"/>
      <c r="I130" s="85"/>
      <c r="N130" s="85"/>
      <c r="O130" s="85"/>
    </row>
    <row r="131" spans="1:34">
      <c r="A131" s="15" t="s">
        <v>2809</v>
      </c>
      <c r="B131" s="83"/>
      <c r="C131" s="83"/>
      <c r="D131" s="83"/>
      <c r="E131" s="83"/>
      <c r="F131" s="83"/>
      <c r="H131" s="83"/>
      <c r="I131" s="85"/>
      <c r="J131" s="151"/>
      <c r="K131" s="151"/>
      <c r="L131" s="151"/>
      <c r="M131" s="151"/>
      <c r="N131" s="85"/>
      <c r="O131" s="85"/>
      <c r="P131" s="151"/>
      <c r="Q131" s="151"/>
      <c r="R131" s="151"/>
      <c r="S131" s="151"/>
      <c r="T131" s="151"/>
      <c r="U131" s="151"/>
      <c r="V131" s="151"/>
      <c r="W131" s="151"/>
      <c r="X131" s="151"/>
      <c r="Y131" s="151"/>
      <c r="Z131" s="151"/>
      <c r="AA131" s="151"/>
      <c r="AB131" s="151"/>
      <c r="AC131" s="151"/>
      <c r="AD131" s="151"/>
      <c r="AE131" s="151"/>
      <c r="AF131" s="151"/>
      <c r="AG131" s="151"/>
      <c r="AH131" s="151"/>
    </row>
    <row r="132" spans="1:34">
      <c r="A132" s="15" t="s">
        <v>2810</v>
      </c>
      <c r="B132" s="83"/>
      <c r="C132" s="83"/>
      <c r="D132" s="83"/>
      <c r="E132" s="83"/>
      <c r="F132" s="83"/>
      <c r="H132" s="83"/>
      <c r="I132" s="85"/>
      <c r="J132" s="151"/>
      <c r="K132" s="151"/>
      <c r="L132" s="151"/>
      <c r="M132" s="151"/>
      <c r="N132" s="85"/>
      <c r="O132" s="85"/>
      <c r="P132" s="151"/>
      <c r="Q132" s="151"/>
      <c r="R132" s="151"/>
      <c r="S132" s="151"/>
      <c r="T132" s="151"/>
      <c r="U132" s="151"/>
      <c r="V132" s="151"/>
      <c r="W132" s="151"/>
      <c r="X132" s="151"/>
      <c r="Y132" s="151"/>
      <c r="Z132" s="151"/>
      <c r="AA132" s="151"/>
      <c r="AB132" s="151"/>
      <c r="AC132" s="151"/>
      <c r="AD132" s="151"/>
      <c r="AE132" s="151"/>
      <c r="AF132" s="151"/>
      <c r="AG132" s="151"/>
      <c r="AH132" s="151"/>
    </row>
    <row r="133" spans="1:34">
      <c r="A133" s="137" t="s">
        <v>2812</v>
      </c>
      <c r="B133" s="137"/>
      <c r="C133" s="127" t="s">
        <v>2864</v>
      </c>
      <c r="D133" s="127" t="s">
        <v>2865</v>
      </c>
      <c r="E133" s="137" t="s">
        <v>2866</v>
      </c>
      <c r="F133" s="138" t="s">
        <v>2867</v>
      </c>
      <c r="G133" s="148"/>
      <c r="H133" s="137"/>
      <c r="I133" s="138"/>
      <c r="J133" s="137"/>
      <c r="K133" s="137"/>
      <c r="L133" s="137"/>
      <c r="M133" s="137"/>
      <c r="N133" s="138"/>
      <c r="O133" s="138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  <c r="AA133" s="137"/>
      <c r="AB133" s="137"/>
      <c r="AC133" s="137"/>
      <c r="AD133" s="137"/>
      <c r="AE133" s="137"/>
      <c r="AF133" s="137"/>
      <c r="AG133" s="137"/>
      <c r="AH133" s="137"/>
    </row>
    <row r="134" spans="1:34">
      <c r="A134" s="82" t="s">
        <v>2806</v>
      </c>
      <c r="B134" s="83"/>
      <c r="C134" s="83"/>
      <c r="D134" s="83"/>
      <c r="E134" s="83"/>
      <c r="F134" s="83"/>
      <c r="H134" s="83"/>
      <c r="I134" s="85"/>
      <c r="N134" s="85"/>
      <c r="O134" s="85"/>
    </row>
    <row r="135" spans="1:34">
      <c r="A135" s="82" t="s">
        <v>2807</v>
      </c>
      <c r="B135" s="83"/>
      <c r="D135" s="83"/>
      <c r="E135" s="83"/>
      <c r="H135" s="83"/>
      <c r="I135" s="85"/>
      <c r="N135" s="85"/>
      <c r="O135" s="85"/>
    </row>
    <row r="136" spans="1:34">
      <c r="A136" s="82" t="s">
        <v>2808</v>
      </c>
      <c r="B136" s="83"/>
      <c r="C136" s="83"/>
      <c r="D136" s="83"/>
      <c r="E136" s="83"/>
      <c r="F136" s="83"/>
      <c r="H136" s="83"/>
      <c r="I136" s="85"/>
      <c r="N136" s="85"/>
      <c r="O136" s="85"/>
    </row>
    <row r="137" spans="1:34">
      <c r="A137" s="15" t="s">
        <v>2809</v>
      </c>
      <c r="B137" s="83"/>
      <c r="C137" s="83"/>
      <c r="D137" s="83"/>
      <c r="E137" s="83"/>
      <c r="F137" s="83"/>
      <c r="H137" s="83"/>
      <c r="I137" s="85"/>
      <c r="J137" s="151"/>
      <c r="K137" s="151"/>
      <c r="L137" s="151"/>
      <c r="M137" s="151"/>
      <c r="N137" s="85"/>
      <c r="O137" s="85"/>
      <c r="P137" s="151"/>
      <c r="Q137" s="151"/>
      <c r="R137" s="151"/>
      <c r="S137" s="151"/>
      <c r="T137" s="151"/>
      <c r="U137" s="151"/>
      <c r="V137" s="151"/>
      <c r="W137" s="151"/>
      <c r="X137" s="151"/>
      <c r="Y137" s="151"/>
      <c r="Z137" s="151"/>
      <c r="AA137" s="151"/>
      <c r="AB137" s="151"/>
      <c r="AC137" s="151"/>
      <c r="AD137" s="151"/>
      <c r="AE137" s="151"/>
      <c r="AF137" s="151"/>
      <c r="AG137" s="151"/>
      <c r="AH137" s="151"/>
    </row>
    <row r="138" spans="1:34">
      <c r="A138" s="15" t="s">
        <v>2810</v>
      </c>
      <c r="B138" s="83"/>
      <c r="C138" s="83"/>
      <c r="D138" s="151"/>
      <c r="E138" s="83"/>
      <c r="F138" s="83"/>
      <c r="I138" s="85"/>
      <c r="N138" s="85"/>
      <c r="O138" s="85"/>
    </row>
    <row r="139" spans="1:34">
      <c r="A139" s="137" t="s">
        <v>2813</v>
      </c>
      <c r="B139" s="137"/>
      <c r="C139" s="127" t="s">
        <v>2864</v>
      </c>
      <c r="D139" s="127" t="s">
        <v>2865</v>
      </c>
      <c r="E139" s="137" t="s">
        <v>2866</v>
      </c>
      <c r="F139" s="138" t="s">
        <v>2867</v>
      </c>
      <c r="G139" s="148"/>
      <c r="H139" s="137"/>
      <c r="I139" s="138"/>
      <c r="J139" s="137"/>
      <c r="K139" s="137"/>
      <c r="L139" s="137"/>
      <c r="M139" s="137"/>
      <c r="N139" s="138"/>
      <c r="O139" s="138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  <c r="AA139" s="137"/>
      <c r="AB139" s="137"/>
      <c r="AC139" s="137"/>
      <c r="AD139" s="137"/>
      <c r="AE139" s="137"/>
      <c r="AF139" s="137"/>
      <c r="AG139" s="137"/>
      <c r="AH139" s="137"/>
    </row>
    <row r="140" spans="1:34">
      <c r="A140" s="82" t="s">
        <v>2806</v>
      </c>
      <c r="B140" s="83"/>
      <c r="C140" s="83"/>
      <c r="D140" s="83"/>
      <c r="E140" s="83"/>
      <c r="F140" s="83"/>
      <c r="H140" s="83"/>
      <c r="I140" s="85"/>
      <c r="N140" s="85"/>
      <c r="O140" s="85"/>
    </row>
    <row r="141" spans="1:34">
      <c r="A141" s="82" t="s">
        <v>2807</v>
      </c>
      <c r="B141" s="83"/>
      <c r="D141" s="83"/>
      <c r="E141" s="83"/>
      <c r="H141" s="83"/>
      <c r="I141" s="85"/>
      <c r="N141" s="85"/>
      <c r="O141" s="85"/>
    </row>
    <row r="142" spans="1:34">
      <c r="A142" s="82" t="s">
        <v>2808</v>
      </c>
      <c r="B142" s="83"/>
      <c r="C142" s="83"/>
      <c r="D142" s="83"/>
      <c r="E142" s="83"/>
      <c r="F142" s="83"/>
      <c r="H142" s="83"/>
      <c r="I142" s="85"/>
      <c r="N142" s="85"/>
      <c r="O142" s="85"/>
    </row>
    <row r="143" spans="1:34">
      <c r="A143" s="15" t="s">
        <v>2809</v>
      </c>
      <c r="B143" s="83"/>
      <c r="C143" s="83"/>
      <c r="D143" s="83"/>
      <c r="E143" s="83"/>
      <c r="F143" s="83"/>
      <c r="H143" s="83"/>
      <c r="I143" s="85"/>
      <c r="J143" s="151"/>
      <c r="K143" s="151"/>
      <c r="L143" s="151"/>
      <c r="M143" s="151"/>
      <c r="N143" s="85"/>
      <c r="O143" s="85"/>
      <c r="P143" s="151"/>
      <c r="Q143" s="151"/>
      <c r="R143" s="151"/>
      <c r="S143" s="151"/>
      <c r="T143" s="151"/>
      <c r="U143" s="151"/>
      <c r="V143" s="151"/>
      <c r="W143" s="151"/>
      <c r="X143" s="151"/>
      <c r="Y143" s="151"/>
      <c r="Z143" s="151"/>
      <c r="AA143" s="151"/>
      <c r="AB143" s="151"/>
      <c r="AC143" s="151"/>
      <c r="AD143" s="151"/>
      <c r="AE143" s="151"/>
      <c r="AF143" s="151"/>
      <c r="AG143" s="151"/>
      <c r="AH143" s="151"/>
    </row>
    <row r="144" spans="1:34">
      <c r="A144" s="15" t="s">
        <v>2810</v>
      </c>
      <c r="B144" s="83"/>
      <c r="C144" s="83"/>
      <c r="D144" s="83"/>
      <c r="E144" s="83"/>
      <c r="F144" s="83"/>
      <c r="I144" s="85"/>
      <c r="N144" s="85"/>
      <c r="O144" s="85"/>
    </row>
    <row r="145" spans="1:34">
      <c r="A145" s="137" t="s">
        <v>2814</v>
      </c>
      <c r="B145" s="137"/>
      <c r="C145" s="127" t="s">
        <v>2864</v>
      </c>
      <c r="D145" s="127" t="s">
        <v>2865</v>
      </c>
      <c r="E145" s="137" t="s">
        <v>2866</v>
      </c>
      <c r="F145" s="138" t="s">
        <v>2867</v>
      </c>
      <c r="G145" s="148"/>
      <c r="H145" s="137"/>
      <c r="I145" s="138"/>
      <c r="J145" s="137"/>
      <c r="K145" s="137"/>
      <c r="L145" s="137"/>
      <c r="M145" s="137"/>
      <c r="N145" s="138"/>
      <c r="O145" s="138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  <c r="AA145" s="137"/>
      <c r="AB145" s="137"/>
      <c r="AC145" s="137"/>
      <c r="AD145" s="137"/>
      <c r="AE145" s="137"/>
      <c r="AF145" s="137"/>
      <c r="AG145" s="137"/>
      <c r="AH145" s="137"/>
    </row>
    <row r="146" spans="1:34">
      <c r="A146" s="82" t="s">
        <v>2806</v>
      </c>
      <c r="B146" s="83"/>
      <c r="C146" s="83"/>
      <c r="D146" s="83"/>
      <c r="E146" s="83"/>
      <c r="F146" s="83"/>
      <c r="H146" s="83"/>
      <c r="I146" s="85"/>
      <c r="N146" s="85"/>
      <c r="O146" s="85"/>
    </row>
    <row r="147" spans="1:34">
      <c r="A147" s="82" t="s">
        <v>2807</v>
      </c>
      <c r="B147" s="83"/>
      <c r="D147" s="83"/>
      <c r="E147" s="83"/>
      <c r="H147" s="83"/>
      <c r="I147" s="85"/>
      <c r="N147" s="85"/>
      <c r="O147" s="85"/>
    </row>
    <row r="148" spans="1:34">
      <c r="A148" s="82" t="s">
        <v>2808</v>
      </c>
      <c r="B148" s="83"/>
      <c r="C148" s="83"/>
      <c r="D148" s="83"/>
      <c r="E148" s="83"/>
      <c r="F148" s="83"/>
      <c r="H148" s="83"/>
      <c r="I148" s="85"/>
      <c r="N148" s="85"/>
      <c r="O148" s="85"/>
    </row>
    <row r="149" spans="1:34">
      <c r="A149" s="15" t="s">
        <v>2809</v>
      </c>
      <c r="B149" s="83"/>
      <c r="C149" s="83"/>
      <c r="D149" s="83"/>
      <c r="E149" s="83"/>
      <c r="F149" s="83"/>
      <c r="H149" s="83"/>
      <c r="I149" s="85"/>
      <c r="J149" s="151"/>
      <c r="K149" s="151"/>
      <c r="L149" s="151"/>
      <c r="M149" s="151"/>
      <c r="N149" s="85"/>
      <c r="O149" s="85"/>
      <c r="P149" s="151"/>
      <c r="Q149" s="151"/>
      <c r="R149" s="151"/>
      <c r="S149" s="151"/>
      <c r="T149" s="151"/>
      <c r="U149" s="151"/>
      <c r="V149" s="151"/>
      <c r="W149" s="151"/>
      <c r="X149" s="151"/>
      <c r="Y149" s="151"/>
      <c r="Z149" s="151"/>
      <c r="AA149" s="151"/>
      <c r="AB149" s="151"/>
      <c r="AC149" s="151"/>
      <c r="AD149" s="151"/>
      <c r="AE149" s="151"/>
      <c r="AF149" s="151"/>
      <c r="AG149" s="151"/>
      <c r="AH149" s="151"/>
    </row>
    <row r="150" spans="1:34">
      <c r="A150" s="15" t="s">
        <v>2810</v>
      </c>
      <c r="B150" s="83"/>
      <c r="C150" s="83"/>
      <c r="D150" s="83"/>
      <c r="E150" s="83"/>
      <c r="F150" s="83"/>
      <c r="I150" s="85"/>
      <c r="N150" s="85"/>
      <c r="O150" s="85"/>
    </row>
    <row r="151" spans="1:34">
      <c r="A151" s="137" t="s">
        <v>2815</v>
      </c>
      <c r="B151" s="137"/>
      <c r="C151" s="127" t="s">
        <v>2864</v>
      </c>
      <c r="D151" s="127" t="s">
        <v>2865</v>
      </c>
      <c r="E151" s="137" t="s">
        <v>2866</v>
      </c>
      <c r="F151" s="138" t="s">
        <v>2867</v>
      </c>
      <c r="G151" s="148"/>
      <c r="H151" s="137"/>
      <c r="I151" s="138"/>
      <c r="J151" s="137"/>
      <c r="K151" s="137"/>
      <c r="L151" s="137"/>
      <c r="M151" s="137"/>
      <c r="N151" s="138"/>
      <c r="O151" s="138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  <c r="AA151" s="137"/>
      <c r="AB151" s="137"/>
      <c r="AC151" s="137"/>
      <c r="AD151" s="137"/>
      <c r="AE151" s="137"/>
      <c r="AF151" s="137"/>
      <c r="AG151" s="137"/>
      <c r="AH151" s="137"/>
    </row>
    <row r="152" spans="1:34">
      <c r="A152" s="82" t="s">
        <v>2806</v>
      </c>
      <c r="B152" s="83"/>
      <c r="C152" s="83"/>
      <c r="D152" s="83"/>
      <c r="E152" s="83"/>
      <c r="H152" s="83"/>
      <c r="I152" s="85"/>
      <c r="N152" s="85"/>
      <c r="O152" s="85"/>
    </row>
    <row r="153" spans="1:34">
      <c r="A153" s="82" t="s">
        <v>2807</v>
      </c>
      <c r="B153" s="83"/>
      <c r="D153" s="83"/>
      <c r="E153" s="83"/>
      <c r="H153" s="83"/>
      <c r="I153" s="85"/>
      <c r="N153" s="85"/>
      <c r="O153" s="85"/>
    </row>
    <row r="154" spans="1:34">
      <c r="A154" s="82" t="s">
        <v>2808</v>
      </c>
      <c r="B154" s="83"/>
      <c r="C154" s="83"/>
      <c r="D154" s="83"/>
      <c r="E154" s="83"/>
      <c r="F154" s="83"/>
      <c r="H154" s="83"/>
      <c r="I154" s="85"/>
      <c r="N154" s="85"/>
      <c r="O154" s="85"/>
    </row>
    <row r="155" spans="1:34">
      <c r="A155" s="15" t="s">
        <v>2809</v>
      </c>
      <c r="B155" s="83"/>
      <c r="C155" s="83"/>
      <c r="D155" s="83"/>
      <c r="E155" s="83"/>
      <c r="F155" s="83"/>
      <c r="H155" s="83"/>
      <c r="I155" s="85"/>
      <c r="J155" s="112"/>
      <c r="K155" s="112"/>
      <c r="L155" s="112"/>
      <c r="M155" s="112"/>
      <c r="N155" s="85"/>
      <c r="O155" s="85"/>
      <c r="P155" s="112"/>
      <c r="Q155" s="112"/>
      <c r="R155" s="112"/>
      <c r="S155" s="112"/>
      <c r="T155" s="112"/>
      <c r="U155" s="112"/>
      <c r="V155" s="112"/>
      <c r="W155" s="112"/>
      <c r="X155" s="112"/>
      <c r="Y155" s="112"/>
      <c r="Z155" s="112"/>
      <c r="AA155" s="112"/>
      <c r="AB155" s="112"/>
      <c r="AC155" s="112"/>
      <c r="AD155" s="112"/>
      <c r="AE155" s="112"/>
      <c r="AF155" s="112"/>
      <c r="AG155" s="112"/>
      <c r="AH155" s="112"/>
    </row>
    <row r="156" spans="1:34">
      <c r="A156" s="15" t="s">
        <v>2810</v>
      </c>
      <c r="B156" s="83"/>
      <c r="C156" s="83"/>
      <c r="D156" s="83"/>
      <c r="E156" s="83"/>
      <c r="F156" s="83"/>
      <c r="I156" s="85"/>
      <c r="N156" s="85"/>
      <c r="O156" s="85"/>
    </row>
    <row r="157" spans="1:34">
      <c r="A157" s="111" t="s">
        <v>2875</v>
      </c>
      <c r="B157" s="100"/>
      <c r="C157" s="100"/>
      <c r="D157" s="101" t="s">
        <v>4</v>
      </c>
      <c r="E157" s="101"/>
      <c r="F157" s="101" t="s">
        <v>9</v>
      </c>
      <c r="G157" s="100"/>
      <c r="H157" s="101" t="s">
        <v>15</v>
      </c>
      <c r="I157" s="101"/>
      <c r="J157" s="101" t="s">
        <v>12</v>
      </c>
      <c r="K157" s="101"/>
      <c r="L157" s="101" t="s">
        <v>1010</v>
      </c>
      <c r="M157" s="100"/>
      <c r="N157" s="101"/>
      <c r="O157" s="101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  <c r="AA157" s="100"/>
      <c r="AB157" s="100"/>
      <c r="AC157" s="100"/>
      <c r="AD157" s="100"/>
      <c r="AE157" s="100"/>
      <c r="AF157" s="100"/>
      <c r="AG157" s="100"/>
      <c r="AH157" s="100"/>
    </row>
    <row r="158" spans="1:34">
      <c r="A158" s="93" t="s">
        <v>2876</v>
      </c>
      <c r="B158" s="83"/>
      <c r="D158" s="93"/>
      <c r="G158" s="93"/>
      <c r="J158" s="93"/>
      <c r="M158" s="93"/>
      <c r="P158" s="93"/>
    </row>
    <row r="159" spans="1:34">
      <c r="A159" s="93" t="s">
        <v>2877</v>
      </c>
      <c r="D159" s="93"/>
      <c r="G159" s="93"/>
      <c r="J159" s="93"/>
      <c r="M159" s="93"/>
      <c r="P159" s="93"/>
    </row>
    <row r="160" spans="1:34">
      <c r="A160" s="93" t="s">
        <v>2309</v>
      </c>
      <c r="D160" s="93"/>
      <c r="G160" s="93"/>
      <c r="J160" s="93"/>
      <c r="M160" s="93"/>
      <c r="P160" s="93"/>
    </row>
    <row r="161" spans="1:34">
      <c r="A161" s="93" t="s">
        <v>2845</v>
      </c>
      <c r="D161" s="93"/>
      <c r="G161" s="93"/>
      <c r="J161" s="93"/>
      <c r="M161" s="93"/>
      <c r="P161" s="93"/>
    </row>
    <row r="162" spans="1:34">
      <c r="A162" s="79" t="s">
        <v>2878</v>
      </c>
      <c r="B162" s="81"/>
      <c r="C162" s="81"/>
      <c r="D162" s="101" t="s">
        <v>4</v>
      </c>
      <c r="E162" s="101"/>
      <c r="F162" s="101" t="s">
        <v>9</v>
      </c>
      <c r="G162" s="100"/>
      <c r="H162" s="101" t="s">
        <v>15</v>
      </c>
      <c r="I162" s="101"/>
      <c r="J162" s="101" t="s">
        <v>12</v>
      </c>
      <c r="K162" s="101"/>
      <c r="L162" s="101" t="s">
        <v>1010</v>
      </c>
      <c r="M162" s="100"/>
      <c r="N162" s="101"/>
      <c r="O162" s="101"/>
      <c r="P162" s="100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81"/>
    </row>
    <row r="163" spans="1:34">
      <c r="A163" s="15" t="s">
        <v>2818</v>
      </c>
      <c r="B163" s="83"/>
      <c r="C163" s="85"/>
      <c r="D163" s="15"/>
      <c r="E163" s="85"/>
      <c r="G163" s="15"/>
      <c r="H163" s="85"/>
      <c r="I163" s="85"/>
      <c r="J163" s="15"/>
      <c r="M163" s="15"/>
      <c r="N163" s="85"/>
      <c r="O163" s="85"/>
      <c r="P163" s="15"/>
    </row>
    <row r="164" spans="1:34">
      <c r="A164" s="15" t="s">
        <v>2829</v>
      </c>
      <c r="B164" s="83"/>
      <c r="C164" s="113"/>
      <c r="D164" s="15"/>
      <c r="E164" s="85"/>
      <c r="G164" s="15"/>
      <c r="I164" s="85"/>
      <c r="J164" s="15"/>
      <c r="M164" s="15"/>
      <c r="N164" s="85"/>
      <c r="O164" s="85"/>
      <c r="P164" s="15"/>
    </row>
    <row r="165" spans="1:34">
      <c r="A165" s="83" t="s">
        <v>2822</v>
      </c>
      <c r="B165" s="83"/>
      <c r="C165" s="113"/>
      <c r="D165" s="15"/>
      <c r="E165" s="85"/>
      <c r="G165" s="15"/>
      <c r="I165" s="85"/>
      <c r="J165" s="15"/>
      <c r="M165" s="15"/>
      <c r="N165" s="85"/>
      <c r="O165" s="85"/>
      <c r="P165" s="15"/>
    </row>
    <row r="166" spans="1:34">
      <c r="A166" s="15" t="s">
        <v>2830</v>
      </c>
      <c r="B166" s="83"/>
      <c r="C166" s="113"/>
      <c r="D166" s="15"/>
      <c r="E166" s="85"/>
      <c r="G166" s="15"/>
      <c r="I166" s="85"/>
      <c r="J166" s="15"/>
      <c r="M166" s="15"/>
      <c r="N166" s="85"/>
      <c r="O166" s="85"/>
      <c r="P166" s="15"/>
    </row>
    <row r="167" spans="1:34">
      <c r="A167" s="15" t="s">
        <v>2831</v>
      </c>
      <c r="B167" s="83"/>
      <c r="C167" s="113"/>
      <c r="D167" s="15"/>
      <c r="E167" s="85"/>
      <c r="G167" s="15"/>
      <c r="I167" s="85"/>
      <c r="J167" s="15"/>
      <c r="M167" s="15"/>
      <c r="N167" s="85"/>
      <c r="O167" s="85"/>
      <c r="P167" s="15"/>
    </row>
    <row r="168" spans="1:34">
      <c r="A168" s="83" t="s">
        <v>2832</v>
      </c>
      <c r="B168" s="83"/>
      <c r="C168" s="113"/>
      <c r="D168" s="15"/>
      <c r="E168" s="85"/>
      <c r="G168" s="15"/>
      <c r="I168" s="85"/>
      <c r="J168" s="15"/>
      <c r="M168" s="15"/>
      <c r="N168" s="85"/>
      <c r="O168" s="85"/>
      <c r="P168" s="15"/>
    </row>
    <row r="169" spans="1:34">
      <c r="A169" s="83" t="s">
        <v>2833</v>
      </c>
      <c r="B169" s="83"/>
      <c r="C169" s="113"/>
      <c r="D169" s="83"/>
      <c r="E169" s="85"/>
      <c r="G169" s="83"/>
      <c r="I169" s="85"/>
      <c r="J169" s="83"/>
      <c r="M169" s="83"/>
      <c r="N169" s="85"/>
      <c r="O169" s="85"/>
      <c r="P169" s="83"/>
    </row>
    <row r="170" spans="1:34">
      <c r="A170" t="s">
        <v>2879</v>
      </c>
      <c r="B170" s="83"/>
      <c r="C170" s="113"/>
      <c r="D170" s="83"/>
      <c r="E170" s="85"/>
      <c r="G170" s="83"/>
      <c r="I170" s="85"/>
      <c r="J170" s="83"/>
      <c r="M170" s="83"/>
      <c r="N170" s="85"/>
      <c r="O170" s="85"/>
      <c r="P170" s="83"/>
    </row>
    <row r="171" spans="1:34">
      <c r="A171" s="46" t="s">
        <v>2834</v>
      </c>
      <c r="B171" s="83"/>
      <c r="C171" s="113"/>
      <c r="D171" s="83"/>
      <c r="E171" s="85"/>
      <c r="G171" s="83"/>
      <c r="I171" s="85"/>
      <c r="J171" s="83"/>
      <c r="M171" s="83"/>
      <c r="N171" s="85"/>
      <c r="O171" s="85"/>
      <c r="P171" s="83"/>
    </row>
    <row r="172" spans="1:34">
      <c r="A172" s="46" t="s">
        <v>2828</v>
      </c>
      <c r="B172" s="83"/>
      <c r="C172" s="113"/>
      <c r="D172" s="83"/>
      <c r="E172" s="85"/>
      <c r="G172" s="83"/>
      <c r="I172" s="85"/>
      <c r="J172" s="83"/>
      <c r="M172" s="83"/>
      <c r="N172" s="85"/>
      <c r="O172" s="85"/>
      <c r="P172" s="83"/>
    </row>
    <row r="173" spans="1:34">
      <c r="A173" s="78" t="s">
        <v>2911</v>
      </c>
      <c r="B173" s="79"/>
      <c r="C173" s="92"/>
      <c r="D173" s="80"/>
      <c r="E173" s="79"/>
      <c r="F173" s="81"/>
      <c r="G173" s="79"/>
      <c r="H173" s="81"/>
      <c r="I173" s="79"/>
      <c r="J173" s="81"/>
      <c r="K173" s="81"/>
      <c r="L173" s="81"/>
      <c r="M173" s="81"/>
      <c r="N173" s="79"/>
      <c r="O173" s="79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81"/>
      <c r="AB173" s="81"/>
      <c r="AC173" s="81"/>
      <c r="AD173" s="81"/>
      <c r="AE173" s="81"/>
      <c r="AF173" s="81"/>
      <c r="AG173" s="81"/>
      <c r="AH173" s="81"/>
    </row>
    <row r="174" spans="1:34">
      <c r="A174" t="s">
        <v>2881</v>
      </c>
      <c r="B174" s="85"/>
      <c r="C174" s="113"/>
      <c r="D174" s="93"/>
      <c r="E174" s="85"/>
      <c r="G174" s="85"/>
      <c r="I174" s="85"/>
      <c r="N174" s="85"/>
      <c r="O174" s="85"/>
    </row>
    <row r="175" spans="1:34">
      <c r="A175" t="s">
        <v>2883</v>
      </c>
      <c r="B175" s="85"/>
      <c r="C175" s="113"/>
      <c r="D175" s="93"/>
      <c r="F175" s="83"/>
      <c r="I175" s="83"/>
      <c r="L175" s="83"/>
      <c r="M175" s="83"/>
      <c r="N175" s="85"/>
      <c r="O175" s="85"/>
    </row>
    <row r="176" spans="1:34">
      <c r="B176" s="85"/>
      <c r="F176" s="83"/>
      <c r="G176" s="83"/>
      <c r="H176" s="83"/>
      <c r="I176" s="83"/>
      <c r="L176" s="83"/>
      <c r="M176" s="83"/>
    </row>
    <row r="177" spans="1:34">
      <c r="A177" t="s">
        <v>2884</v>
      </c>
      <c r="B177" s="85"/>
      <c r="F177" s="83"/>
      <c r="G177" s="83"/>
      <c r="H177" s="83"/>
      <c r="I177" s="83"/>
      <c r="L177" s="83"/>
      <c r="M177" s="83"/>
    </row>
    <row r="178" spans="1:34">
      <c r="A178" t="s">
        <v>2885</v>
      </c>
      <c r="B178" s="85"/>
      <c r="F178" s="83"/>
      <c r="G178" s="83"/>
      <c r="H178" s="83"/>
      <c r="I178" s="83"/>
      <c r="L178" s="83"/>
      <c r="M178" s="83"/>
    </row>
    <row r="179" spans="1:34">
      <c r="B179" s="85"/>
      <c r="F179" s="83"/>
      <c r="G179" s="83"/>
      <c r="H179" s="83"/>
      <c r="I179" s="83"/>
      <c r="L179" s="83"/>
      <c r="M179" s="83"/>
    </row>
    <row r="180" spans="1:34">
      <c r="A180" t="s">
        <v>2886</v>
      </c>
      <c r="B180" s="85"/>
    </row>
    <row r="181" spans="1:34">
      <c r="A181" t="s">
        <v>2887</v>
      </c>
      <c r="B181" s="85"/>
    </row>
    <row r="184" spans="1:34">
      <c r="A184" s="78" t="s">
        <v>2911</v>
      </c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  <c r="AA184" s="100"/>
      <c r="AB184" s="100"/>
      <c r="AC184" s="100"/>
      <c r="AD184" s="100"/>
      <c r="AE184" s="100"/>
      <c r="AF184" s="100"/>
      <c r="AG184" s="100"/>
      <c r="AH184" s="100"/>
    </row>
    <row r="185" spans="1:34">
      <c r="A185" s="85" t="s">
        <v>2778</v>
      </c>
      <c r="B185" t="s">
        <v>2782</v>
      </c>
      <c r="C185" s="85" t="s">
        <v>2783</v>
      </c>
      <c r="D185" t="s">
        <v>2784</v>
      </c>
      <c r="E185" s="85" t="s">
        <v>2785</v>
      </c>
      <c r="F185" t="s">
        <v>2786</v>
      </c>
      <c r="G185" t="s">
        <v>2787</v>
      </c>
      <c r="H185" t="s">
        <v>2788</v>
      </c>
      <c r="I185" t="s">
        <v>2791</v>
      </c>
    </row>
    <row r="186" spans="1:34">
      <c r="A186">
        <v>1</v>
      </c>
      <c r="B186" s="83"/>
      <c r="E186" s="83"/>
      <c r="H186" s="83"/>
      <c r="I186" s="83"/>
    </row>
    <row r="187" spans="1:34">
      <c r="A187">
        <v>2</v>
      </c>
      <c r="B187" s="83"/>
      <c r="C187" s="83"/>
      <c r="D187" s="83"/>
      <c r="E187" s="83"/>
      <c r="H187" s="83"/>
      <c r="I187" s="83"/>
    </row>
    <row r="188" spans="1:34">
      <c r="A188">
        <v>3</v>
      </c>
      <c r="B188" s="83"/>
      <c r="C188" s="83"/>
      <c r="D188" s="83"/>
      <c r="E188" s="83"/>
      <c r="H188" s="83"/>
      <c r="I188" s="83"/>
    </row>
    <row r="189" spans="1:34">
      <c r="A189">
        <v>4</v>
      </c>
      <c r="B189" s="83"/>
      <c r="C189" s="83"/>
      <c r="D189" s="83"/>
      <c r="E189" s="83"/>
      <c r="H189" s="83"/>
      <c r="I189" s="83"/>
    </row>
    <row r="190" spans="1:34">
      <c r="A190" t="s">
        <v>2846</v>
      </c>
      <c r="B190" s="83"/>
      <c r="C190" s="83"/>
      <c r="D190" s="83"/>
      <c r="E190" s="83"/>
      <c r="H190" s="83"/>
      <c r="I190" s="83"/>
      <c r="J190" s="112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12"/>
      <c r="W190" s="112"/>
      <c r="X190" s="112"/>
      <c r="Y190" s="112"/>
      <c r="Z190" s="112"/>
      <c r="AA190" s="112"/>
      <c r="AB190" s="112"/>
      <c r="AC190" s="112"/>
      <c r="AD190" s="112"/>
      <c r="AE190" s="112"/>
      <c r="AF190" s="112"/>
      <c r="AG190" s="112"/>
      <c r="AH190" s="112"/>
    </row>
    <row r="191" spans="1:34">
      <c r="A191" s="131" t="s">
        <v>2888</v>
      </c>
      <c r="B191" s="132"/>
      <c r="C191" s="135"/>
      <c r="D191" s="133"/>
      <c r="E191" s="132" t="s">
        <v>2817</v>
      </c>
      <c r="F191" s="127"/>
      <c r="G191" s="132"/>
      <c r="H191" s="127"/>
      <c r="I191" s="132"/>
      <c r="J191" s="127"/>
      <c r="K191" s="127"/>
      <c r="L191" s="127"/>
      <c r="M191" s="127"/>
      <c r="N191" s="132"/>
      <c r="O191" s="132"/>
      <c r="P191" s="127"/>
      <c r="Q191" s="127"/>
      <c r="R191" s="127"/>
      <c r="S191" s="127"/>
      <c r="T191" s="127"/>
      <c r="U191" s="127"/>
      <c r="V191" s="127"/>
      <c r="W191" s="127"/>
      <c r="X191" s="127"/>
      <c r="Y191" s="127"/>
      <c r="Z191" s="127"/>
      <c r="AA191" s="127"/>
      <c r="AB191" s="127"/>
      <c r="AC191" s="127"/>
      <c r="AD191" s="127"/>
      <c r="AE191" s="127"/>
      <c r="AF191" s="127"/>
      <c r="AG191" s="127"/>
      <c r="AH191" s="127"/>
    </row>
    <row r="192" spans="1:34">
      <c r="A192" s="85" t="s">
        <v>2778</v>
      </c>
      <c r="B192" t="s">
        <v>2782</v>
      </c>
      <c r="C192" s="85" t="s">
        <v>2783</v>
      </c>
      <c r="D192" t="s">
        <v>2784</v>
      </c>
      <c r="E192" s="85" t="s">
        <v>2785</v>
      </c>
      <c r="F192" t="s">
        <v>2786</v>
      </c>
      <c r="G192" t="s">
        <v>2787</v>
      </c>
      <c r="H192" t="s">
        <v>2788</v>
      </c>
      <c r="I192" t="s">
        <v>2791</v>
      </c>
    </row>
    <row r="193" spans="1:34">
      <c r="A193">
        <v>1</v>
      </c>
      <c r="B193" s="83"/>
      <c r="C193" s="83"/>
      <c r="D193" s="83"/>
      <c r="E193" s="83"/>
      <c r="H193" s="83"/>
      <c r="I193" s="83"/>
    </row>
    <row r="194" spans="1:34">
      <c r="A194">
        <v>2</v>
      </c>
      <c r="B194" s="83"/>
      <c r="C194" s="83"/>
      <c r="D194" s="83"/>
      <c r="E194" s="83"/>
    </row>
    <row r="195" spans="1:34">
      <c r="A195">
        <v>3</v>
      </c>
      <c r="B195" s="83"/>
      <c r="C195" s="83"/>
      <c r="D195" s="83"/>
      <c r="E195" s="83"/>
      <c r="H195" s="83"/>
    </row>
    <row r="196" spans="1:34">
      <c r="A196">
        <v>4</v>
      </c>
      <c r="B196" s="83"/>
      <c r="C196" s="83"/>
      <c r="E196" s="83"/>
      <c r="H196" s="112"/>
      <c r="I196" s="83"/>
      <c r="N196" s="112"/>
      <c r="O196" s="112"/>
      <c r="P196" s="112"/>
      <c r="Q196" s="112"/>
      <c r="R196" s="112"/>
      <c r="S196" s="112"/>
      <c r="T196" s="112"/>
      <c r="U196" s="112"/>
      <c r="V196" s="112"/>
      <c r="W196" s="112"/>
      <c r="X196" s="112"/>
      <c r="Y196" s="112"/>
      <c r="Z196" s="112"/>
      <c r="AA196" s="112"/>
      <c r="AB196" s="112"/>
      <c r="AC196" s="112"/>
      <c r="AD196" s="112"/>
      <c r="AE196" s="112"/>
      <c r="AF196" s="112"/>
      <c r="AG196" s="112"/>
      <c r="AH196" s="112"/>
    </row>
    <row r="197" spans="1:34">
      <c r="A197" s="112" t="s">
        <v>2846</v>
      </c>
      <c r="B197" s="83"/>
      <c r="C197" s="83"/>
      <c r="D197" s="83"/>
      <c r="E197" s="83"/>
      <c r="H197" s="83"/>
      <c r="I197" s="83"/>
    </row>
    <row r="198" spans="1:34">
      <c r="A198" s="131" t="s">
        <v>2889</v>
      </c>
      <c r="B198" s="132"/>
      <c r="C198" s="135"/>
      <c r="D198" s="133"/>
      <c r="E198" s="148"/>
      <c r="F198" s="148"/>
      <c r="G198" s="148"/>
      <c r="H198" s="148"/>
      <c r="I198" s="148"/>
      <c r="J198" s="148"/>
      <c r="K198" s="148"/>
      <c r="L198" s="127"/>
      <c r="M198" s="127"/>
      <c r="N198" s="132"/>
      <c r="O198" s="132"/>
      <c r="P198" s="127"/>
      <c r="Q198" s="127"/>
      <c r="R198" s="127"/>
      <c r="S198" s="127"/>
      <c r="T198" s="127"/>
      <c r="U198" s="127"/>
      <c r="V198" s="127"/>
      <c r="W198" s="127"/>
      <c r="X198" s="127"/>
      <c r="Y198" s="127"/>
      <c r="Z198" s="127"/>
      <c r="AA198" s="127"/>
      <c r="AB198" s="127"/>
      <c r="AC198" s="127"/>
      <c r="AD198" s="127"/>
      <c r="AE198" s="127"/>
      <c r="AF198" s="127"/>
      <c r="AG198" s="127"/>
      <c r="AH198" s="127"/>
    </row>
    <row r="199" spans="1:34">
      <c r="A199">
        <v>1</v>
      </c>
      <c r="B199" s="83"/>
      <c r="C199" s="83"/>
      <c r="D199" s="83"/>
      <c r="E199" s="83"/>
      <c r="H199" s="83"/>
      <c r="L199" s="112"/>
      <c r="M199" s="112"/>
    </row>
    <row r="200" spans="1:34">
      <c r="A200">
        <v>2</v>
      </c>
      <c r="C200" s="83"/>
      <c r="D200" s="83"/>
      <c r="E200" s="83"/>
      <c r="H200" s="83"/>
      <c r="M200" s="83"/>
    </row>
    <row r="201" spans="1:34">
      <c r="A201">
        <v>3</v>
      </c>
      <c r="B201" s="83"/>
      <c r="C201" s="83"/>
      <c r="D201" s="83"/>
      <c r="E201" s="83"/>
      <c r="H201" s="83"/>
      <c r="I201" s="83"/>
    </row>
    <row r="202" spans="1:34">
      <c r="A202">
        <v>4</v>
      </c>
      <c r="B202" s="83"/>
      <c r="C202" s="83"/>
      <c r="D202" s="83"/>
      <c r="E202" s="83"/>
      <c r="H202" s="83"/>
    </row>
    <row r="203" spans="1:34">
      <c r="A203" s="112" t="s">
        <v>2846</v>
      </c>
      <c r="B203" s="83"/>
      <c r="C203" s="83"/>
      <c r="D203" s="83"/>
      <c r="E203" s="83"/>
      <c r="H203" s="83"/>
      <c r="I203" s="83"/>
    </row>
    <row r="204" spans="1:34">
      <c r="A204" s="131" t="s">
        <v>2890</v>
      </c>
      <c r="B204" s="132"/>
      <c r="C204" s="135"/>
      <c r="D204" s="133"/>
      <c r="E204" s="148"/>
      <c r="F204" s="148"/>
      <c r="G204" s="148"/>
      <c r="H204" s="148"/>
      <c r="I204" s="148"/>
      <c r="J204" s="148"/>
      <c r="K204" s="148"/>
      <c r="L204" s="127"/>
      <c r="M204" s="127"/>
      <c r="N204" s="127"/>
      <c r="O204" s="127"/>
      <c r="P204" s="127"/>
      <c r="Q204" s="127"/>
      <c r="R204" s="127"/>
      <c r="S204" s="127"/>
      <c r="T204" s="127"/>
      <c r="U204" s="127"/>
      <c r="V204" s="127"/>
      <c r="W204" s="127"/>
      <c r="X204" s="127"/>
      <c r="Y204" s="127"/>
      <c r="Z204" s="127"/>
      <c r="AA204" s="127"/>
      <c r="AB204" s="127"/>
      <c r="AC204" s="127"/>
      <c r="AD204" s="127"/>
      <c r="AE204" s="127"/>
      <c r="AF204" s="127"/>
      <c r="AG204" s="127"/>
      <c r="AH204" s="127"/>
    </row>
    <row r="205" spans="1:34">
      <c r="A205">
        <v>1</v>
      </c>
      <c r="B205" s="83"/>
      <c r="C205" s="83"/>
      <c r="D205" s="83"/>
      <c r="E205" s="83"/>
      <c r="H205" s="83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12"/>
      <c r="W205" s="112"/>
      <c r="X205" s="112"/>
      <c r="Y205" s="112"/>
      <c r="Z205" s="112"/>
      <c r="AA205" s="112"/>
      <c r="AB205" s="112"/>
      <c r="AC205" s="112"/>
      <c r="AD205" s="112"/>
      <c r="AE205" s="112"/>
      <c r="AF205" s="112"/>
      <c r="AG205" s="112"/>
      <c r="AH205" s="112"/>
    </row>
    <row r="206" spans="1:34">
      <c r="A206">
        <v>2</v>
      </c>
      <c r="B206" s="83"/>
      <c r="C206" s="83"/>
      <c r="D206" s="83"/>
      <c r="E206" s="83"/>
      <c r="H206" s="83"/>
      <c r="I206" s="83"/>
      <c r="L206" s="112"/>
      <c r="M206" s="112"/>
      <c r="N206" s="85"/>
      <c r="O206" s="85"/>
      <c r="P206" s="112"/>
      <c r="Q206" s="112"/>
      <c r="R206" s="112"/>
      <c r="S206" s="112"/>
      <c r="T206" s="112"/>
      <c r="U206" s="112"/>
      <c r="V206" s="112"/>
      <c r="W206" s="112"/>
      <c r="X206" s="112"/>
      <c r="Y206" s="112"/>
      <c r="Z206" s="112"/>
      <c r="AA206" s="112"/>
      <c r="AB206" s="112"/>
      <c r="AC206" s="112"/>
      <c r="AD206" s="112"/>
      <c r="AE206" s="112"/>
      <c r="AF206" s="112"/>
      <c r="AG206" s="112"/>
      <c r="AH206" s="112"/>
    </row>
    <row r="207" spans="1:34">
      <c r="A207">
        <v>3</v>
      </c>
      <c r="B207" s="83"/>
      <c r="C207" s="83"/>
      <c r="D207" s="112"/>
      <c r="E207" s="83"/>
      <c r="I207" s="83"/>
    </row>
    <row r="208" spans="1:34">
      <c r="A208">
        <v>4</v>
      </c>
      <c r="B208" s="83"/>
      <c r="C208" s="83"/>
      <c r="E208" s="83"/>
      <c r="H208" s="83"/>
      <c r="I208" s="83"/>
    </row>
    <row r="209" spans="1:34">
      <c r="A209" s="112" t="s">
        <v>2846</v>
      </c>
      <c r="C209" s="83"/>
      <c r="D209" s="83"/>
      <c r="E209" s="83"/>
      <c r="H209" s="83"/>
      <c r="I209" s="83"/>
      <c r="M209" s="83"/>
    </row>
    <row r="210" spans="1:34">
      <c r="A210" s="131" t="s">
        <v>2891</v>
      </c>
      <c r="B210" s="132"/>
      <c r="C210" s="135"/>
      <c r="D210" s="133"/>
      <c r="E210" s="148"/>
      <c r="F210" s="148"/>
      <c r="G210" s="148"/>
      <c r="H210" s="148"/>
      <c r="I210" s="148"/>
      <c r="J210" s="148"/>
      <c r="K210" s="148"/>
      <c r="L210" s="148"/>
      <c r="M210" s="148"/>
      <c r="N210" s="148"/>
      <c r="O210" s="148"/>
      <c r="P210" s="148"/>
      <c r="Q210" s="148"/>
      <c r="R210" s="148"/>
      <c r="S210" s="148"/>
      <c r="T210" s="148"/>
      <c r="U210" s="148"/>
      <c r="V210" s="148"/>
      <c r="W210" s="148"/>
      <c r="X210" s="148"/>
      <c r="Y210" s="148"/>
      <c r="Z210" s="148"/>
      <c r="AA210" s="148"/>
      <c r="AB210" s="148"/>
      <c r="AC210" s="148"/>
      <c r="AD210" s="148"/>
      <c r="AE210" s="148"/>
      <c r="AF210" s="148"/>
      <c r="AG210" s="148"/>
      <c r="AH210" s="148"/>
    </row>
    <row r="211" spans="1:34">
      <c r="A211">
        <v>1</v>
      </c>
      <c r="B211" s="83"/>
      <c r="C211" s="83"/>
      <c r="D211" s="83"/>
      <c r="E211" s="83"/>
      <c r="H211" s="83"/>
      <c r="I211" s="83"/>
    </row>
    <row r="212" spans="1:34">
      <c r="A212">
        <v>2</v>
      </c>
      <c r="B212" s="83"/>
      <c r="C212" s="83"/>
      <c r="D212" s="83"/>
      <c r="E212" s="83"/>
      <c r="H212" s="83"/>
      <c r="I212" s="83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12"/>
      <c r="W212" s="112"/>
      <c r="X212" s="112"/>
      <c r="Y212" s="112"/>
      <c r="Z212" s="112"/>
      <c r="AA212" s="112"/>
      <c r="AB212" s="112"/>
      <c r="AC212" s="112"/>
      <c r="AD212" s="112"/>
      <c r="AE212" s="112"/>
      <c r="AF212" s="112"/>
      <c r="AG212" s="112"/>
      <c r="AH212" s="112"/>
    </row>
    <row r="213" spans="1:34">
      <c r="A213">
        <v>3</v>
      </c>
      <c r="C213" s="83"/>
      <c r="D213" s="83"/>
      <c r="E213" s="83"/>
      <c r="H213" s="83"/>
      <c r="I213" s="83"/>
    </row>
    <row r="214" spans="1:34">
      <c r="A214">
        <v>4</v>
      </c>
      <c r="C214" s="83"/>
      <c r="D214" s="83"/>
      <c r="E214" s="83"/>
      <c r="I214" s="83"/>
      <c r="L214" s="112"/>
      <c r="M214" s="112"/>
      <c r="N214" s="85"/>
      <c r="O214" s="85"/>
      <c r="P214" s="112"/>
      <c r="Q214" s="112"/>
      <c r="R214" s="112"/>
      <c r="S214" s="112"/>
      <c r="T214" s="112"/>
      <c r="U214" s="112"/>
      <c r="V214" s="112"/>
      <c r="W214" s="112"/>
      <c r="X214" s="112"/>
      <c r="Y214" s="112"/>
      <c r="Z214" s="112"/>
      <c r="AA214" s="112"/>
      <c r="AB214" s="112"/>
      <c r="AC214" s="112"/>
      <c r="AD214" s="112"/>
      <c r="AE214" s="112"/>
      <c r="AF214" s="112"/>
      <c r="AG214" s="112"/>
      <c r="AH214" s="112"/>
    </row>
    <row r="215" spans="1:34">
      <c r="A215" s="112" t="s">
        <v>2846</v>
      </c>
      <c r="B215" s="83"/>
      <c r="C215" s="83"/>
      <c r="D215" s="112"/>
      <c r="E215" s="83"/>
      <c r="H215" s="83"/>
      <c r="I215" s="83"/>
      <c r="L215" s="112"/>
      <c r="M215" s="112"/>
      <c r="N215" s="85"/>
      <c r="O215" s="85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  <c r="Z215" s="112"/>
      <c r="AA215" s="112"/>
      <c r="AB215" s="112"/>
      <c r="AC215" s="112"/>
      <c r="AD215" s="112"/>
      <c r="AE215" s="112"/>
      <c r="AF215" s="112"/>
      <c r="AG215" s="112"/>
      <c r="AH215" s="112"/>
    </row>
    <row r="216" spans="1:34">
      <c r="A216" s="131" t="s">
        <v>2892</v>
      </c>
      <c r="B216" s="148"/>
      <c r="C216" s="148"/>
      <c r="D216" s="148"/>
      <c r="E216" s="148"/>
      <c r="F216" s="148"/>
      <c r="G216" s="148"/>
      <c r="H216" s="148"/>
      <c r="I216" s="148"/>
      <c r="J216" s="148"/>
      <c r="K216" s="148"/>
      <c r="L216" s="148"/>
      <c r="M216" s="148"/>
      <c r="N216" s="148"/>
      <c r="O216" s="148"/>
      <c r="P216" s="148"/>
      <c r="Q216" s="148"/>
      <c r="R216" s="148"/>
      <c r="S216" s="148"/>
      <c r="T216" s="148"/>
      <c r="U216" s="148"/>
      <c r="V216" s="148"/>
      <c r="W216" s="148"/>
      <c r="X216" s="148"/>
      <c r="Y216" s="148"/>
      <c r="Z216" s="148"/>
      <c r="AA216" s="148"/>
      <c r="AB216" s="148"/>
      <c r="AC216" s="148"/>
      <c r="AD216" s="148"/>
      <c r="AE216" s="148"/>
      <c r="AF216" s="148"/>
      <c r="AG216" s="148"/>
      <c r="AH216" s="148"/>
    </row>
    <row r="217" spans="1:34">
      <c r="A217">
        <v>1</v>
      </c>
      <c r="B217" s="83"/>
      <c r="C217" s="83"/>
      <c r="D217" s="83"/>
      <c r="E217" s="83"/>
      <c r="H217" s="83"/>
      <c r="M217" s="83"/>
    </row>
    <row r="218" spans="1:34">
      <c r="A218">
        <v>2</v>
      </c>
      <c r="B218" s="83"/>
      <c r="C218" s="83"/>
      <c r="D218" s="83"/>
      <c r="E218" s="83"/>
      <c r="H218" s="83"/>
    </row>
    <row r="219" spans="1:34">
      <c r="A219">
        <v>3</v>
      </c>
      <c r="B219" s="83"/>
      <c r="C219" s="83"/>
      <c r="D219" s="83"/>
      <c r="E219" s="83"/>
    </row>
    <row r="220" spans="1:34">
      <c r="A220">
        <v>4</v>
      </c>
      <c r="B220" s="83"/>
      <c r="D220" s="83"/>
      <c r="E220" s="83"/>
      <c r="H220" s="83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12"/>
      <c r="AA220" s="112"/>
      <c r="AB220" s="112"/>
      <c r="AC220" s="112"/>
      <c r="AD220" s="112"/>
      <c r="AE220" s="112"/>
      <c r="AF220" s="112"/>
      <c r="AG220" s="112"/>
      <c r="AH220" s="112"/>
    </row>
    <row r="221" spans="1:34">
      <c r="A221" t="s">
        <v>2846</v>
      </c>
      <c r="C221" s="83"/>
      <c r="D221" s="83"/>
      <c r="E221" s="83"/>
      <c r="H221" s="83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3"/>
  <sheetViews>
    <sheetView topLeftCell="A121" workbookViewId="0">
      <selection activeCell="C125" sqref="C125"/>
    </sheetView>
  </sheetViews>
  <sheetFormatPr baseColWidth="10" defaultColWidth="8.83203125" defaultRowHeight="14" x14ac:dyDescent="0"/>
  <cols>
    <col min="1" max="1" width="22.5" customWidth="1"/>
    <col min="2" max="1025" width="8.83203125" customWidth="1"/>
  </cols>
  <sheetData>
    <row r="1" spans="1:34">
      <c r="A1" s="72" t="s">
        <v>2794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4"/>
      <c r="O1" s="75"/>
      <c r="P1" s="76"/>
      <c r="Q1" s="74"/>
      <c r="R1" s="77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</row>
    <row r="2" spans="1:34">
      <c r="A2" s="78" t="s">
        <v>2795</v>
      </c>
      <c r="B2" s="79"/>
      <c r="C2" s="80" t="s">
        <v>2796</v>
      </c>
      <c r="D2" s="79" t="s">
        <v>2797</v>
      </c>
      <c r="E2" s="81" t="s">
        <v>2798</v>
      </c>
      <c r="F2" s="79" t="s">
        <v>2799</v>
      </c>
      <c r="G2" s="79" t="s">
        <v>2800</v>
      </c>
      <c r="H2" s="79" t="s">
        <v>2801</v>
      </c>
      <c r="I2" s="79" t="s">
        <v>2802</v>
      </c>
      <c r="J2" s="81"/>
      <c r="K2" s="80"/>
      <c r="L2" s="79"/>
      <c r="M2" s="81"/>
      <c r="N2" s="79"/>
      <c r="O2" s="79"/>
      <c r="P2" s="79"/>
      <c r="Q2" s="79"/>
      <c r="R2" s="81"/>
      <c r="S2" s="79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</row>
    <row r="3" spans="1:34">
      <c r="A3" s="82" t="s">
        <v>2307</v>
      </c>
      <c r="B3">
        <f>SUM('chr15'!C3:I3)</f>
        <v>61270</v>
      </c>
      <c r="C3">
        <v>5563</v>
      </c>
      <c r="D3">
        <v>9885</v>
      </c>
      <c r="E3">
        <v>1608</v>
      </c>
      <c r="F3">
        <v>30505</v>
      </c>
      <c r="G3">
        <v>5412</v>
      </c>
      <c r="H3">
        <v>3598</v>
      </c>
      <c r="I3">
        <v>4699</v>
      </c>
      <c r="J3" s="83"/>
      <c r="K3" s="83"/>
      <c r="L3" s="83"/>
      <c r="M3" s="15"/>
      <c r="N3" s="83"/>
      <c r="P3" s="84"/>
      <c r="Q3" s="83"/>
      <c r="R3" s="83"/>
      <c r="S3" s="83"/>
    </row>
    <row r="4" spans="1:34">
      <c r="A4" s="82" t="s">
        <v>2806</v>
      </c>
      <c r="B4" s="83"/>
      <c r="C4" s="83"/>
      <c r="D4" s="83"/>
      <c r="E4" s="83"/>
      <c r="F4" s="83"/>
      <c r="G4" s="83"/>
      <c r="H4" s="84"/>
      <c r="I4" s="83"/>
      <c r="J4" s="83"/>
      <c r="L4" s="83"/>
      <c r="M4" s="83"/>
      <c r="N4" s="83"/>
      <c r="O4" s="83"/>
      <c r="P4" s="84"/>
      <c r="Q4" s="83"/>
      <c r="R4" s="83"/>
      <c r="S4" s="83"/>
    </row>
    <row r="5" spans="1:34">
      <c r="A5" s="82" t="s">
        <v>2807</v>
      </c>
      <c r="B5" s="83"/>
      <c r="H5" s="17"/>
      <c r="M5" s="15"/>
      <c r="P5" s="17"/>
      <c r="R5" s="112"/>
    </row>
    <row r="6" spans="1:34">
      <c r="A6" s="82" t="s">
        <v>2808</v>
      </c>
      <c r="B6" s="83"/>
      <c r="C6" s="83"/>
      <c r="D6" s="83"/>
      <c r="E6" s="83"/>
      <c r="F6" s="83"/>
      <c r="G6" s="83"/>
      <c r="H6" s="84"/>
      <c r="I6" s="83"/>
      <c r="J6" s="83"/>
      <c r="M6" s="83"/>
      <c r="N6" s="83"/>
      <c r="O6" s="83"/>
      <c r="P6" s="84"/>
      <c r="Q6" s="83"/>
      <c r="R6" s="83"/>
      <c r="S6" s="83"/>
    </row>
    <row r="7" spans="1:34">
      <c r="A7" s="82" t="s">
        <v>2809</v>
      </c>
      <c r="B7" s="146"/>
      <c r="C7" s="83"/>
      <c r="D7" s="83"/>
      <c r="E7" s="83"/>
      <c r="F7" s="83"/>
      <c r="G7" s="83"/>
      <c r="H7" s="84"/>
      <c r="I7" s="83"/>
      <c r="J7" s="83"/>
      <c r="K7" s="83"/>
      <c r="L7" s="83"/>
      <c r="M7" s="82"/>
      <c r="N7" s="83"/>
      <c r="O7" s="117"/>
      <c r="P7" s="84"/>
      <c r="Q7" s="83"/>
      <c r="R7" s="83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</row>
    <row r="8" spans="1:34">
      <c r="A8" s="82" t="s">
        <v>2810</v>
      </c>
      <c r="B8" s="146"/>
      <c r="C8" s="83"/>
      <c r="D8" s="83"/>
      <c r="E8" s="83"/>
      <c r="F8" s="83"/>
      <c r="G8" s="83"/>
      <c r="H8" s="84"/>
      <c r="I8" s="83"/>
      <c r="J8" s="83"/>
      <c r="K8" s="83"/>
      <c r="L8" s="83"/>
      <c r="M8" s="82"/>
      <c r="N8" s="83"/>
      <c r="P8" s="84"/>
      <c r="Q8" s="83"/>
      <c r="R8" s="83"/>
    </row>
    <row r="9" spans="1:34">
      <c r="A9" s="87" t="s">
        <v>2811</v>
      </c>
      <c r="B9" s="88"/>
      <c r="C9" s="89" t="s">
        <v>2796</v>
      </c>
      <c r="D9" s="88" t="s">
        <v>2797</v>
      </c>
      <c r="E9" s="90" t="s">
        <v>2798</v>
      </c>
      <c r="F9" s="88" t="s">
        <v>2799</v>
      </c>
      <c r="G9" s="88" t="s">
        <v>2800</v>
      </c>
      <c r="H9" s="88" t="s">
        <v>2801</v>
      </c>
      <c r="I9" s="88" t="s">
        <v>2802</v>
      </c>
      <c r="J9" s="90"/>
      <c r="K9" s="89"/>
      <c r="L9" s="88"/>
      <c r="M9" s="90"/>
      <c r="N9" s="88"/>
      <c r="O9" s="88"/>
      <c r="P9" s="88"/>
      <c r="Q9" s="88"/>
      <c r="R9" s="90"/>
      <c r="S9" s="88"/>
      <c r="T9" s="88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</row>
    <row r="10" spans="1:34">
      <c r="A10" s="82" t="s">
        <v>2806</v>
      </c>
      <c r="C10" s="83"/>
      <c r="D10" s="83"/>
      <c r="E10" s="83"/>
      <c r="F10" s="83"/>
      <c r="G10" s="83"/>
      <c r="H10" s="84"/>
      <c r="I10" s="83"/>
      <c r="J10" s="83"/>
      <c r="K10" s="83"/>
      <c r="L10" s="83"/>
      <c r="M10" s="15"/>
      <c r="N10" s="83"/>
      <c r="P10" s="84"/>
      <c r="Q10" s="83"/>
      <c r="R10" s="83"/>
      <c r="S10" s="83"/>
    </row>
    <row r="11" spans="1:34">
      <c r="A11" s="82" t="s">
        <v>2807</v>
      </c>
    </row>
    <row r="12" spans="1:34">
      <c r="A12" s="82" t="s">
        <v>2808</v>
      </c>
    </row>
    <row r="13" spans="1:34">
      <c r="A13" s="15" t="s">
        <v>2809</v>
      </c>
    </row>
    <row r="14" spans="1:34">
      <c r="A14" s="15" t="s">
        <v>2810</v>
      </c>
    </row>
    <row r="15" spans="1:34">
      <c r="A15" s="87" t="s">
        <v>2812</v>
      </c>
      <c r="B15" s="88"/>
      <c r="C15" s="89" t="s">
        <v>2796</v>
      </c>
      <c r="D15" s="88" t="s">
        <v>2797</v>
      </c>
      <c r="E15" s="90" t="s">
        <v>2798</v>
      </c>
      <c r="F15" s="88" t="s">
        <v>2799</v>
      </c>
      <c r="G15" s="88" t="s">
        <v>2800</v>
      </c>
      <c r="H15" s="88" t="s">
        <v>2801</v>
      </c>
      <c r="I15" s="88" t="s">
        <v>2802</v>
      </c>
      <c r="J15" s="90"/>
      <c r="K15" s="89"/>
      <c r="L15" s="88"/>
      <c r="M15" s="90"/>
      <c r="N15" s="88"/>
      <c r="O15" s="88"/>
      <c r="P15" s="88"/>
      <c r="Q15" s="88"/>
      <c r="R15" s="90"/>
      <c r="S15" s="88"/>
      <c r="T15" s="88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</row>
    <row r="16" spans="1:34">
      <c r="A16" s="82" t="s">
        <v>2806</v>
      </c>
      <c r="C16" s="83"/>
      <c r="D16" s="83"/>
      <c r="E16" s="83"/>
      <c r="F16" s="83"/>
      <c r="G16" s="83"/>
      <c r="H16" s="84"/>
      <c r="I16" s="83"/>
      <c r="J16" s="83"/>
      <c r="K16" s="83"/>
      <c r="L16" s="83"/>
      <c r="M16" s="15"/>
      <c r="N16" s="83"/>
      <c r="P16" s="84"/>
      <c r="Q16" s="83"/>
      <c r="R16" s="83"/>
      <c r="S16" s="83"/>
    </row>
    <row r="17" spans="1:34">
      <c r="A17" s="82" t="s">
        <v>2807</v>
      </c>
    </row>
    <row r="18" spans="1:34">
      <c r="A18" s="82" t="s">
        <v>2808</v>
      </c>
    </row>
    <row r="19" spans="1:34">
      <c r="A19" s="15" t="s">
        <v>2809</v>
      </c>
    </row>
    <row r="20" spans="1:34">
      <c r="A20" s="15" t="s">
        <v>2810</v>
      </c>
    </row>
    <row r="21" spans="1:34">
      <c r="A21" s="87" t="s">
        <v>2813</v>
      </c>
      <c r="B21" s="88"/>
      <c r="C21" s="89" t="s">
        <v>2796</v>
      </c>
      <c r="D21" s="88" t="s">
        <v>2797</v>
      </c>
      <c r="E21" s="90" t="s">
        <v>2798</v>
      </c>
      <c r="F21" s="88" t="s">
        <v>2799</v>
      </c>
      <c r="G21" s="88" t="s">
        <v>2800</v>
      </c>
      <c r="H21" s="88" t="s">
        <v>2801</v>
      </c>
      <c r="I21" s="88" t="s">
        <v>2802</v>
      </c>
      <c r="J21" s="90"/>
      <c r="K21" s="89"/>
      <c r="L21" s="88"/>
      <c r="M21" s="90"/>
      <c r="N21" s="88"/>
      <c r="O21" s="88"/>
      <c r="P21" s="88"/>
      <c r="Q21" s="88"/>
      <c r="R21" s="90"/>
      <c r="S21" s="88"/>
      <c r="T21" s="88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</row>
    <row r="22" spans="1:34">
      <c r="A22" s="82" t="s">
        <v>2806</v>
      </c>
      <c r="C22" s="83"/>
      <c r="D22" s="83"/>
      <c r="E22" s="83"/>
      <c r="F22" s="83"/>
      <c r="G22" s="83"/>
      <c r="H22" s="84"/>
      <c r="I22" s="83"/>
      <c r="J22" s="83"/>
      <c r="K22" s="83"/>
      <c r="L22" s="83"/>
      <c r="M22" s="15"/>
      <c r="N22" s="83"/>
      <c r="P22" s="84"/>
      <c r="Q22" s="83"/>
      <c r="R22" s="83"/>
      <c r="S22" s="83"/>
    </row>
    <row r="23" spans="1:34">
      <c r="A23" s="82" t="s">
        <v>2807</v>
      </c>
    </row>
    <row r="24" spans="1:34">
      <c r="A24" s="82" t="s">
        <v>2808</v>
      </c>
    </row>
    <row r="25" spans="1:34">
      <c r="A25" s="15" t="s">
        <v>2809</v>
      </c>
    </row>
    <row r="26" spans="1:34">
      <c r="A26" s="15" t="s">
        <v>2810</v>
      </c>
    </row>
    <row r="27" spans="1:34">
      <c r="A27" s="87" t="s">
        <v>2814</v>
      </c>
      <c r="B27" s="88"/>
      <c r="C27" s="89" t="s">
        <v>2796</v>
      </c>
      <c r="D27" s="88" t="s">
        <v>2797</v>
      </c>
      <c r="E27" s="90" t="s">
        <v>2798</v>
      </c>
      <c r="F27" s="88" t="s">
        <v>2799</v>
      </c>
      <c r="G27" s="88" t="s">
        <v>2800</v>
      </c>
      <c r="H27" s="88" t="s">
        <v>2801</v>
      </c>
      <c r="I27" s="88" t="s">
        <v>2802</v>
      </c>
      <c r="J27" s="90"/>
      <c r="K27" s="89"/>
      <c r="L27" s="88"/>
      <c r="M27" s="90"/>
      <c r="N27" s="88"/>
      <c r="O27" s="88"/>
      <c r="P27" s="88"/>
      <c r="Q27" s="88"/>
      <c r="R27" s="90"/>
      <c r="S27" s="88"/>
      <c r="T27" s="88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</row>
    <row r="28" spans="1:34">
      <c r="A28" s="82" t="s">
        <v>2806</v>
      </c>
      <c r="C28" s="83"/>
      <c r="D28" s="83"/>
      <c r="E28" s="83"/>
      <c r="F28" s="83"/>
      <c r="G28" s="83"/>
      <c r="H28" s="84"/>
      <c r="I28" s="83"/>
      <c r="J28" s="83"/>
      <c r="K28" s="83"/>
      <c r="L28" s="83"/>
      <c r="M28" s="15"/>
      <c r="N28" s="83"/>
      <c r="P28" s="84"/>
      <c r="Q28" s="83"/>
      <c r="R28" s="83"/>
      <c r="S28" s="83"/>
    </row>
    <row r="29" spans="1:34">
      <c r="A29" s="82" t="s">
        <v>2807</v>
      </c>
    </row>
    <row r="30" spans="1:34">
      <c r="A30" s="82" t="s">
        <v>2808</v>
      </c>
    </row>
    <row r="31" spans="1:34">
      <c r="A31" s="15" t="s">
        <v>2809</v>
      </c>
    </row>
    <row r="32" spans="1:34">
      <c r="A32" s="15" t="s">
        <v>2810</v>
      </c>
    </row>
    <row r="33" spans="1:34">
      <c r="A33" s="87" t="s">
        <v>2815</v>
      </c>
      <c r="B33" s="88"/>
      <c r="C33" s="89" t="s">
        <v>2796</v>
      </c>
      <c r="D33" s="88" t="s">
        <v>2797</v>
      </c>
      <c r="E33" s="90" t="s">
        <v>2798</v>
      </c>
      <c r="F33" s="88" t="s">
        <v>2799</v>
      </c>
      <c r="G33" s="88" t="s">
        <v>2800</v>
      </c>
      <c r="H33" s="88" t="s">
        <v>2801</v>
      </c>
      <c r="I33" s="88" t="s">
        <v>2802</v>
      </c>
      <c r="J33" s="90"/>
      <c r="K33" s="89"/>
      <c r="L33" s="88"/>
      <c r="M33" s="90"/>
      <c r="N33" s="88"/>
      <c r="O33" s="88"/>
      <c r="P33" s="88"/>
      <c r="Q33" s="88"/>
      <c r="R33" s="90"/>
      <c r="S33" s="88"/>
      <c r="T33" s="88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</row>
    <row r="34" spans="1:34">
      <c r="A34" s="82" t="s">
        <v>2806</v>
      </c>
      <c r="C34" s="83"/>
      <c r="D34" s="83"/>
      <c r="E34" s="83"/>
      <c r="F34" s="83"/>
      <c r="G34" s="83"/>
      <c r="H34" s="84"/>
      <c r="I34" s="83"/>
      <c r="J34" s="83"/>
      <c r="K34" s="83"/>
      <c r="L34" s="83"/>
      <c r="M34" s="15"/>
      <c r="N34" s="83"/>
      <c r="P34" s="84"/>
      <c r="Q34" s="83"/>
      <c r="R34" s="83"/>
      <c r="S34" s="83"/>
    </row>
    <row r="35" spans="1:34">
      <c r="A35" s="82" t="s">
        <v>2807</v>
      </c>
    </row>
    <row r="36" spans="1:34">
      <c r="A36" s="82" t="s">
        <v>2808</v>
      </c>
    </row>
    <row r="37" spans="1:34">
      <c r="A37" s="15" t="s">
        <v>2809</v>
      </c>
    </row>
    <row r="38" spans="1:34">
      <c r="A38" s="82" t="s">
        <v>2810</v>
      </c>
    </row>
    <row r="39" spans="1:34">
      <c r="A39" s="81" t="s">
        <v>2816</v>
      </c>
      <c r="B39" s="81"/>
      <c r="C39" s="81"/>
      <c r="D39" s="80" t="s">
        <v>2836</v>
      </c>
      <c r="E39" s="81"/>
      <c r="F39" s="79"/>
      <c r="G39" s="91"/>
      <c r="H39" s="81"/>
      <c r="I39" s="81"/>
      <c r="J39" s="81"/>
      <c r="K39" s="81"/>
      <c r="L39" s="78"/>
      <c r="M39" s="79"/>
      <c r="N39" s="79"/>
      <c r="O39" s="118"/>
      <c r="P39" s="81"/>
      <c r="Q39" s="92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</row>
    <row r="40" spans="1:34" ht="15">
      <c r="A40" s="15" t="s">
        <v>2818</v>
      </c>
      <c r="B40" s="83"/>
      <c r="D40" s="85" t="s">
        <v>2819</v>
      </c>
      <c r="E40" s="85"/>
      <c r="F40" t="s">
        <v>2307</v>
      </c>
      <c r="G40" t="s">
        <v>2893</v>
      </c>
      <c r="H40" t="s">
        <v>2821</v>
      </c>
      <c r="I40" s="83" t="s">
        <v>2822</v>
      </c>
      <c r="J40" t="s">
        <v>2823</v>
      </c>
      <c r="K40" t="s">
        <v>2824</v>
      </c>
      <c r="L40" s="85" t="s">
        <v>2825</v>
      </c>
      <c r="M40" s="85"/>
      <c r="N40" s="85" t="s">
        <v>2826</v>
      </c>
      <c r="O40" s="85"/>
      <c r="P40" s="94" t="s">
        <v>2879</v>
      </c>
      <c r="Q40" s="94" t="s">
        <v>2827</v>
      </c>
      <c r="R40" t="s">
        <v>2828</v>
      </c>
    </row>
    <row r="41" spans="1:34">
      <c r="A41" s="15" t="s">
        <v>2829</v>
      </c>
      <c r="B41" s="83"/>
      <c r="D41">
        <v>24223168</v>
      </c>
      <c r="E41">
        <v>24254145</v>
      </c>
      <c r="F41">
        <v>5563</v>
      </c>
      <c r="P41" s="85"/>
    </row>
    <row r="42" spans="1:34">
      <c r="A42" s="83" t="s">
        <v>2822</v>
      </c>
      <c r="B42" s="83"/>
      <c r="D42">
        <v>24269210</v>
      </c>
      <c r="E42">
        <v>24279095</v>
      </c>
      <c r="F42">
        <v>9885</v>
      </c>
      <c r="G42" s="15"/>
      <c r="H42" s="119"/>
      <c r="I42" s="95"/>
      <c r="J42" s="120"/>
      <c r="K42" s="120"/>
      <c r="P42" s="85"/>
    </row>
    <row r="43" spans="1:34">
      <c r="A43" s="15" t="s">
        <v>2830</v>
      </c>
      <c r="B43" s="83"/>
      <c r="D43">
        <v>43029219</v>
      </c>
      <c r="E43">
        <v>43039793</v>
      </c>
      <c r="F43">
        <v>1608</v>
      </c>
      <c r="G43" s="15"/>
      <c r="H43" s="119"/>
      <c r="I43" s="95"/>
      <c r="J43" s="120"/>
      <c r="K43" s="120"/>
      <c r="P43" s="85"/>
    </row>
    <row r="44" spans="1:34">
      <c r="A44" s="15" t="s">
        <v>2831</v>
      </c>
      <c r="B44" s="83"/>
      <c r="D44">
        <v>62496215</v>
      </c>
      <c r="E44">
        <v>62573211</v>
      </c>
      <c r="F44">
        <v>30505</v>
      </c>
      <c r="G44" s="15"/>
      <c r="H44" s="119"/>
      <c r="I44" s="95"/>
      <c r="J44" s="120"/>
      <c r="K44" s="120"/>
      <c r="P44" s="85"/>
    </row>
    <row r="45" spans="1:34">
      <c r="A45" s="83" t="s">
        <v>2832</v>
      </c>
      <c r="B45" s="83"/>
      <c r="D45">
        <v>79022376</v>
      </c>
      <c r="E45">
        <v>79033249</v>
      </c>
      <c r="F45">
        <v>5412</v>
      </c>
      <c r="G45" s="15"/>
      <c r="H45" s="119"/>
      <c r="I45" s="95"/>
      <c r="J45" s="120"/>
      <c r="K45" s="120"/>
      <c r="P45" s="85"/>
    </row>
    <row r="46" spans="1:34">
      <c r="A46" s="83" t="s">
        <v>2833</v>
      </c>
      <c r="B46" s="83"/>
      <c r="D46">
        <v>89736386</v>
      </c>
      <c r="E46">
        <v>89749195</v>
      </c>
      <c r="F46">
        <v>3598</v>
      </c>
      <c r="G46" s="15"/>
      <c r="H46" s="119"/>
      <c r="I46" s="95"/>
      <c r="J46" s="120"/>
      <c r="K46" s="120"/>
      <c r="P46" s="85"/>
    </row>
    <row r="47" spans="1:34">
      <c r="A47" s="46" t="s">
        <v>2834</v>
      </c>
      <c r="B47" s="83"/>
      <c r="D47">
        <v>91825325</v>
      </c>
      <c r="E47">
        <v>91849238</v>
      </c>
      <c r="F47">
        <v>4699</v>
      </c>
      <c r="G47" s="15"/>
      <c r="H47" s="119"/>
      <c r="I47" s="95"/>
      <c r="J47" s="120"/>
      <c r="K47" s="120"/>
      <c r="P47" s="85"/>
    </row>
    <row r="48" spans="1:34">
      <c r="A48" s="46" t="s">
        <v>2828</v>
      </c>
      <c r="B48" s="83"/>
      <c r="D48" s="15"/>
      <c r="E48" s="15"/>
      <c r="F48" s="83"/>
      <c r="G48" s="15"/>
      <c r="H48" s="119"/>
      <c r="I48" s="95"/>
      <c r="J48" s="120"/>
      <c r="K48" s="120"/>
      <c r="P48" s="85"/>
    </row>
    <row r="49" spans="1:33">
      <c r="A49" s="90" t="s">
        <v>2894</v>
      </c>
      <c r="B49" s="90"/>
      <c r="C49" s="90"/>
      <c r="D49" s="89" t="s">
        <v>2817</v>
      </c>
      <c r="E49" s="90"/>
      <c r="F49" s="88"/>
      <c r="G49" s="96"/>
      <c r="H49" s="90"/>
      <c r="I49" s="90"/>
      <c r="J49" s="90"/>
      <c r="K49" s="90"/>
      <c r="L49" s="87"/>
      <c r="M49" s="88"/>
      <c r="N49" s="88"/>
      <c r="O49" s="122"/>
      <c r="P49" s="90"/>
      <c r="Q49" s="97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90"/>
    </row>
    <row r="50" spans="1:33" ht="15">
      <c r="A50" s="15" t="s">
        <v>2818</v>
      </c>
      <c r="B50" s="83"/>
      <c r="D50" s="85" t="s">
        <v>2819</v>
      </c>
      <c r="E50" s="85"/>
      <c r="F50" t="s">
        <v>2307</v>
      </c>
      <c r="G50" t="s">
        <v>2893</v>
      </c>
      <c r="H50" t="s">
        <v>2821</v>
      </c>
      <c r="I50" s="83" t="s">
        <v>2822</v>
      </c>
      <c r="J50" t="s">
        <v>2823</v>
      </c>
      <c r="K50" t="s">
        <v>2824</v>
      </c>
      <c r="L50" s="85" t="s">
        <v>2825</v>
      </c>
      <c r="M50" s="85"/>
      <c r="N50" s="85" t="s">
        <v>2826</v>
      </c>
      <c r="O50" s="85"/>
      <c r="P50" s="94" t="s">
        <v>2879</v>
      </c>
      <c r="Q50" s="94" t="s">
        <v>2827</v>
      </c>
      <c r="R50" t="s">
        <v>2828</v>
      </c>
    </row>
    <row r="51" spans="1:33">
      <c r="A51" s="15" t="s">
        <v>2829</v>
      </c>
      <c r="B51" s="83"/>
      <c r="D51">
        <v>24223168</v>
      </c>
      <c r="E51">
        <v>24254145</v>
      </c>
      <c r="F51">
        <v>5563</v>
      </c>
      <c r="P51" s="85"/>
    </row>
    <row r="52" spans="1:33">
      <c r="A52" s="83" t="s">
        <v>2822</v>
      </c>
      <c r="B52" s="83"/>
      <c r="D52">
        <v>24269210</v>
      </c>
      <c r="E52">
        <v>24279095</v>
      </c>
      <c r="F52">
        <v>9885</v>
      </c>
      <c r="G52" s="15"/>
      <c r="H52" s="119"/>
      <c r="I52" s="95"/>
      <c r="J52" s="120"/>
      <c r="K52" s="120"/>
      <c r="P52" s="85"/>
    </row>
    <row r="53" spans="1:33">
      <c r="A53" s="15" t="s">
        <v>2830</v>
      </c>
      <c r="B53" s="83"/>
      <c r="D53">
        <v>43029219</v>
      </c>
      <c r="E53">
        <v>43039793</v>
      </c>
      <c r="F53">
        <v>1608</v>
      </c>
      <c r="G53" s="15"/>
      <c r="H53" s="119"/>
      <c r="I53" s="95"/>
      <c r="J53" s="120"/>
      <c r="K53" s="120"/>
      <c r="P53" s="85"/>
    </row>
    <row r="54" spans="1:33">
      <c r="A54" s="15" t="s">
        <v>2831</v>
      </c>
      <c r="B54" s="83"/>
      <c r="D54">
        <v>62496215</v>
      </c>
      <c r="E54">
        <v>62573211</v>
      </c>
      <c r="F54">
        <v>30505</v>
      </c>
      <c r="G54" s="15"/>
      <c r="H54" s="119"/>
      <c r="I54" s="95"/>
      <c r="J54" s="120"/>
      <c r="K54" s="120"/>
      <c r="P54" s="85"/>
    </row>
    <row r="55" spans="1:33">
      <c r="A55" s="83" t="s">
        <v>2832</v>
      </c>
      <c r="B55" s="83"/>
      <c r="D55">
        <v>79022376</v>
      </c>
      <c r="E55">
        <v>79033249</v>
      </c>
      <c r="F55">
        <v>5412</v>
      </c>
      <c r="G55" s="15"/>
      <c r="H55" s="119"/>
      <c r="I55" s="95"/>
      <c r="J55" s="120"/>
      <c r="K55" s="120"/>
      <c r="P55" s="85"/>
    </row>
    <row r="56" spans="1:33">
      <c r="A56" s="83" t="s">
        <v>2833</v>
      </c>
      <c r="B56" s="83"/>
      <c r="D56">
        <v>89736386</v>
      </c>
      <c r="E56">
        <v>89749195</v>
      </c>
      <c r="F56">
        <v>3598</v>
      </c>
      <c r="G56" s="15"/>
      <c r="H56" s="119"/>
      <c r="I56" s="95"/>
      <c r="J56" s="120"/>
      <c r="K56" s="120"/>
      <c r="P56" s="85"/>
    </row>
    <row r="57" spans="1:33">
      <c r="A57" s="46" t="s">
        <v>2834</v>
      </c>
      <c r="B57" s="83"/>
      <c r="D57">
        <v>91825325</v>
      </c>
      <c r="E57">
        <v>91849238</v>
      </c>
      <c r="F57">
        <v>4699</v>
      </c>
      <c r="G57" s="15"/>
      <c r="H57" s="119"/>
      <c r="I57" s="95"/>
      <c r="J57" s="120"/>
      <c r="K57" s="120"/>
      <c r="P57" s="85"/>
    </row>
    <row r="58" spans="1:33">
      <c r="A58" s="46" t="s">
        <v>2828</v>
      </c>
      <c r="B58" s="83"/>
      <c r="D58" s="15"/>
      <c r="E58" s="15"/>
      <c r="F58" s="83"/>
      <c r="G58" s="15"/>
      <c r="H58" s="119"/>
      <c r="I58" s="95"/>
      <c r="J58" s="120"/>
      <c r="K58" s="120"/>
      <c r="P58" s="85"/>
    </row>
    <row r="59" spans="1:33">
      <c r="A59" s="90" t="s">
        <v>2895</v>
      </c>
      <c r="B59" s="90"/>
      <c r="C59" s="90"/>
      <c r="D59" s="89" t="s">
        <v>2836</v>
      </c>
      <c r="E59" s="90"/>
      <c r="F59" s="88"/>
      <c r="G59" s="96"/>
      <c r="H59" s="90"/>
      <c r="I59" s="90"/>
      <c r="J59" s="90"/>
      <c r="K59" s="90"/>
      <c r="L59" s="87"/>
      <c r="M59" s="88"/>
      <c r="N59" s="88"/>
      <c r="O59" s="122"/>
      <c r="P59" s="90"/>
      <c r="Q59" s="97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</row>
    <row r="60" spans="1:33" ht="15">
      <c r="A60" s="15" t="s">
        <v>2818</v>
      </c>
      <c r="B60" s="83"/>
      <c r="D60" s="85" t="s">
        <v>2819</v>
      </c>
      <c r="E60" s="85"/>
      <c r="F60" t="s">
        <v>2307</v>
      </c>
      <c r="G60" t="s">
        <v>2893</v>
      </c>
      <c r="H60" t="s">
        <v>2821</v>
      </c>
      <c r="I60" s="83" t="s">
        <v>2822</v>
      </c>
      <c r="J60" t="s">
        <v>2823</v>
      </c>
      <c r="K60" t="s">
        <v>2824</v>
      </c>
      <c r="L60" s="85" t="s">
        <v>2825</v>
      </c>
      <c r="M60" s="85"/>
      <c r="N60" s="85" t="s">
        <v>2826</v>
      </c>
      <c r="O60" s="85"/>
      <c r="P60" s="94" t="s">
        <v>2879</v>
      </c>
      <c r="Q60" s="94" t="s">
        <v>2827</v>
      </c>
      <c r="R60" t="s">
        <v>2828</v>
      </c>
    </row>
    <row r="61" spans="1:33">
      <c r="A61" s="15" t="s">
        <v>2829</v>
      </c>
      <c r="B61" s="83"/>
      <c r="D61">
        <v>24223168</v>
      </c>
      <c r="E61">
        <v>24254145</v>
      </c>
      <c r="F61">
        <v>5563</v>
      </c>
      <c r="P61" s="85"/>
    </row>
    <row r="62" spans="1:33">
      <c r="A62" s="83" t="s">
        <v>2822</v>
      </c>
      <c r="B62" s="83"/>
      <c r="D62">
        <v>24269210</v>
      </c>
      <c r="E62">
        <v>24279095</v>
      </c>
      <c r="F62">
        <v>9885</v>
      </c>
      <c r="G62" s="15"/>
      <c r="H62" s="119"/>
      <c r="I62" s="95"/>
      <c r="J62" s="120"/>
      <c r="K62" s="120"/>
      <c r="P62" s="85"/>
    </row>
    <row r="63" spans="1:33">
      <c r="A63" s="15" t="s">
        <v>2830</v>
      </c>
      <c r="B63" s="83"/>
      <c r="D63">
        <v>43029219</v>
      </c>
      <c r="E63">
        <v>43039793</v>
      </c>
      <c r="F63">
        <v>1608</v>
      </c>
      <c r="G63" s="15"/>
      <c r="H63" s="119"/>
      <c r="I63" s="95"/>
      <c r="J63" s="120"/>
      <c r="K63" s="120"/>
      <c r="P63" s="85"/>
    </row>
    <row r="64" spans="1:33">
      <c r="A64" s="15" t="s">
        <v>2831</v>
      </c>
      <c r="B64" s="83"/>
      <c r="D64">
        <v>62496215</v>
      </c>
      <c r="E64">
        <v>62573211</v>
      </c>
      <c r="F64">
        <v>30505</v>
      </c>
      <c r="G64" s="15"/>
      <c r="H64" s="119"/>
      <c r="I64" s="95"/>
      <c r="J64" s="120"/>
      <c r="K64" s="120"/>
      <c r="P64" s="85"/>
    </row>
    <row r="65" spans="1:33">
      <c r="A65" s="83" t="s">
        <v>2832</v>
      </c>
      <c r="B65" s="83"/>
      <c r="D65">
        <v>79022376</v>
      </c>
      <c r="E65">
        <v>79033249</v>
      </c>
      <c r="F65">
        <v>5412</v>
      </c>
      <c r="G65" s="15"/>
      <c r="H65" s="119"/>
      <c r="I65" s="95"/>
      <c r="J65" s="120"/>
      <c r="K65" s="120"/>
      <c r="P65" s="85"/>
    </row>
    <row r="66" spans="1:33">
      <c r="A66" s="83" t="s">
        <v>2833</v>
      </c>
      <c r="B66" s="83"/>
      <c r="D66">
        <v>89736386</v>
      </c>
      <c r="E66">
        <v>89749195</v>
      </c>
      <c r="F66">
        <v>3598</v>
      </c>
      <c r="G66" s="15"/>
      <c r="H66" s="119"/>
      <c r="I66" s="95"/>
      <c r="J66" s="120"/>
      <c r="K66" s="120"/>
      <c r="P66" s="85"/>
    </row>
    <row r="67" spans="1:33">
      <c r="A67" s="46" t="s">
        <v>2834</v>
      </c>
      <c r="B67" s="83"/>
      <c r="D67">
        <v>91825325</v>
      </c>
      <c r="E67">
        <v>91849238</v>
      </c>
      <c r="F67">
        <v>4699</v>
      </c>
      <c r="G67" s="15"/>
      <c r="H67" s="119"/>
      <c r="I67" s="95"/>
      <c r="J67" s="120"/>
      <c r="K67" s="120"/>
      <c r="P67" s="85"/>
    </row>
    <row r="68" spans="1:33">
      <c r="A68" s="46" t="s">
        <v>2828</v>
      </c>
      <c r="B68" s="83"/>
      <c r="D68" s="15"/>
      <c r="E68" s="15"/>
      <c r="F68" s="83"/>
      <c r="G68" s="15"/>
      <c r="H68" s="119"/>
      <c r="I68" s="95"/>
      <c r="J68" s="120"/>
      <c r="K68" s="120"/>
      <c r="P68" s="85"/>
    </row>
    <row r="69" spans="1:33">
      <c r="A69" s="90" t="s">
        <v>2896</v>
      </c>
      <c r="B69" s="90"/>
      <c r="C69" s="90"/>
      <c r="D69" s="89" t="s">
        <v>2836</v>
      </c>
      <c r="E69" s="90"/>
      <c r="F69" s="88"/>
      <c r="G69" s="96"/>
      <c r="H69" s="90"/>
      <c r="I69" s="90"/>
      <c r="J69" s="90"/>
      <c r="K69" s="90"/>
      <c r="L69" s="87"/>
      <c r="M69" s="88"/>
      <c r="N69" s="88"/>
      <c r="O69" s="122"/>
      <c r="P69" s="90"/>
      <c r="Q69" s="97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  <c r="AD69" s="90"/>
      <c r="AE69" s="90"/>
      <c r="AF69" s="90"/>
      <c r="AG69" s="90"/>
    </row>
    <row r="70" spans="1:33" ht="15">
      <c r="A70" s="15" t="s">
        <v>2818</v>
      </c>
      <c r="B70" s="83"/>
      <c r="D70" s="85" t="s">
        <v>2819</v>
      </c>
      <c r="E70" s="85"/>
      <c r="F70" t="s">
        <v>2307</v>
      </c>
      <c r="G70" t="s">
        <v>2893</v>
      </c>
      <c r="H70" t="s">
        <v>2821</v>
      </c>
      <c r="I70" s="83" t="s">
        <v>2822</v>
      </c>
      <c r="J70" t="s">
        <v>2823</v>
      </c>
      <c r="K70" t="s">
        <v>2824</v>
      </c>
      <c r="L70" s="85" t="s">
        <v>2825</v>
      </c>
      <c r="M70" s="85"/>
      <c r="N70" s="85" t="s">
        <v>2826</v>
      </c>
      <c r="O70" s="85"/>
      <c r="P70" s="94" t="s">
        <v>2879</v>
      </c>
      <c r="Q70" s="94" t="s">
        <v>2827</v>
      </c>
      <c r="R70" t="s">
        <v>2828</v>
      </c>
    </row>
    <row r="71" spans="1:33">
      <c r="A71" s="15" t="s">
        <v>2829</v>
      </c>
      <c r="B71" s="83"/>
      <c r="D71">
        <v>24223168</v>
      </c>
      <c r="E71">
        <v>24254145</v>
      </c>
      <c r="F71">
        <v>5563</v>
      </c>
      <c r="P71" s="85"/>
    </row>
    <row r="72" spans="1:33">
      <c r="A72" s="83" t="s">
        <v>2822</v>
      </c>
      <c r="B72" s="83"/>
      <c r="D72">
        <v>24269210</v>
      </c>
      <c r="E72">
        <v>24279095</v>
      </c>
      <c r="F72">
        <v>9885</v>
      </c>
      <c r="G72" s="15"/>
      <c r="H72" s="119"/>
      <c r="I72" s="95"/>
      <c r="J72" s="120"/>
      <c r="K72" s="120"/>
      <c r="P72" s="85"/>
    </row>
    <row r="73" spans="1:33">
      <c r="A73" s="15" t="s">
        <v>2830</v>
      </c>
      <c r="B73" s="83"/>
      <c r="D73">
        <v>43029219</v>
      </c>
      <c r="E73">
        <v>43039793</v>
      </c>
      <c r="F73">
        <v>1608</v>
      </c>
      <c r="G73" s="15"/>
      <c r="H73" s="119"/>
      <c r="I73" s="95"/>
      <c r="J73" s="120"/>
      <c r="K73" s="120"/>
      <c r="P73" s="85"/>
    </row>
    <row r="74" spans="1:33">
      <c r="A74" s="15" t="s">
        <v>2831</v>
      </c>
      <c r="B74" s="83"/>
      <c r="D74">
        <v>62496215</v>
      </c>
      <c r="E74">
        <v>62573211</v>
      </c>
      <c r="F74">
        <v>30505</v>
      </c>
      <c r="G74" s="15"/>
      <c r="H74" s="119"/>
      <c r="I74" s="95"/>
      <c r="J74" s="120"/>
      <c r="K74" s="120"/>
      <c r="P74" s="85"/>
    </row>
    <row r="75" spans="1:33">
      <c r="A75" s="83" t="s">
        <v>2832</v>
      </c>
      <c r="B75" s="83"/>
      <c r="D75">
        <v>79022376</v>
      </c>
      <c r="E75">
        <v>79033249</v>
      </c>
      <c r="F75">
        <v>5412</v>
      </c>
      <c r="G75" s="15"/>
      <c r="H75" s="119"/>
      <c r="I75" s="95"/>
      <c r="J75" s="120"/>
      <c r="K75" s="120"/>
      <c r="P75" s="85"/>
    </row>
    <row r="76" spans="1:33">
      <c r="A76" s="83" t="s">
        <v>2833</v>
      </c>
      <c r="B76" s="83"/>
      <c r="D76">
        <v>89736386</v>
      </c>
      <c r="E76">
        <v>89749195</v>
      </c>
      <c r="F76">
        <v>3598</v>
      </c>
      <c r="G76" s="15"/>
      <c r="H76" s="119"/>
      <c r="I76" s="95"/>
      <c r="J76" s="120"/>
      <c r="K76" s="120"/>
      <c r="P76" s="85"/>
    </row>
    <row r="77" spans="1:33">
      <c r="A77" s="46" t="s">
        <v>2834</v>
      </c>
      <c r="B77" s="83"/>
      <c r="D77">
        <v>91825325</v>
      </c>
      <c r="E77">
        <v>91849238</v>
      </c>
      <c r="F77">
        <v>4699</v>
      </c>
      <c r="G77" s="15"/>
      <c r="H77" s="119"/>
      <c r="I77" s="95"/>
      <c r="J77" s="120"/>
      <c r="K77" s="120"/>
      <c r="P77" s="85"/>
    </row>
    <row r="78" spans="1:33">
      <c r="A78" s="46" t="s">
        <v>2828</v>
      </c>
      <c r="B78" s="83"/>
      <c r="D78" s="15"/>
      <c r="E78" s="15"/>
      <c r="F78" s="83"/>
      <c r="G78" s="15"/>
      <c r="H78" s="119"/>
      <c r="I78" s="95"/>
      <c r="J78" s="120"/>
      <c r="K78" s="120"/>
      <c r="P78" s="85"/>
    </row>
    <row r="79" spans="1:33">
      <c r="A79" s="90" t="s">
        <v>2839</v>
      </c>
      <c r="B79" s="90"/>
      <c r="C79" s="90"/>
      <c r="D79" s="89" t="s">
        <v>2836</v>
      </c>
      <c r="E79" s="90"/>
      <c r="F79" s="88"/>
      <c r="G79" s="96"/>
      <c r="H79" s="90"/>
      <c r="I79" s="90"/>
      <c r="J79" s="90"/>
      <c r="K79" s="90"/>
      <c r="L79" s="87"/>
      <c r="M79" s="88"/>
      <c r="N79" s="88"/>
      <c r="O79" s="122"/>
      <c r="P79" s="90"/>
      <c r="Q79" s="97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  <c r="AD79" s="90"/>
      <c r="AE79" s="90"/>
      <c r="AF79" s="90"/>
      <c r="AG79" s="90"/>
    </row>
    <row r="80" spans="1:33" ht="15">
      <c r="A80" s="15" t="s">
        <v>2818</v>
      </c>
      <c r="B80" s="83"/>
      <c r="D80" s="85" t="s">
        <v>2819</v>
      </c>
      <c r="E80" s="85"/>
      <c r="F80" t="s">
        <v>2307</v>
      </c>
      <c r="G80" t="s">
        <v>2893</v>
      </c>
      <c r="H80" t="s">
        <v>2821</v>
      </c>
      <c r="I80" s="83" t="s">
        <v>2822</v>
      </c>
      <c r="J80" t="s">
        <v>2823</v>
      </c>
      <c r="K80" t="s">
        <v>2824</v>
      </c>
      <c r="L80" s="85" t="s">
        <v>2825</v>
      </c>
      <c r="M80" s="85"/>
      <c r="N80" s="85" t="s">
        <v>2826</v>
      </c>
      <c r="O80" s="85"/>
      <c r="P80" s="94" t="s">
        <v>2879</v>
      </c>
      <c r="Q80" s="94" t="s">
        <v>2827</v>
      </c>
      <c r="R80" t="s">
        <v>2828</v>
      </c>
    </row>
    <row r="81" spans="1:33">
      <c r="A81" s="15" t="s">
        <v>2829</v>
      </c>
      <c r="B81" s="83"/>
      <c r="D81">
        <v>24223168</v>
      </c>
      <c r="E81">
        <v>24254145</v>
      </c>
      <c r="F81">
        <v>5563</v>
      </c>
      <c r="P81" s="85"/>
    </row>
    <row r="82" spans="1:33">
      <c r="A82" s="83" t="s">
        <v>2822</v>
      </c>
      <c r="B82" s="83"/>
      <c r="D82">
        <v>24269210</v>
      </c>
      <c r="E82">
        <v>24279095</v>
      </c>
      <c r="F82">
        <v>9885</v>
      </c>
      <c r="G82" s="15"/>
      <c r="H82" s="119"/>
      <c r="I82" s="95"/>
      <c r="J82" s="120"/>
      <c r="K82" s="120"/>
      <c r="P82" s="85"/>
    </row>
    <row r="83" spans="1:33">
      <c r="A83" s="15" t="s">
        <v>2830</v>
      </c>
      <c r="B83" s="83"/>
      <c r="D83">
        <v>43029219</v>
      </c>
      <c r="E83">
        <v>43039793</v>
      </c>
      <c r="F83">
        <v>1608</v>
      </c>
      <c r="G83" s="15"/>
      <c r="H83" s="119"/>
      <c r="I83" s="95"/>
      <c r="J83" s="120"/>
      <c r="K83" s="120"/>
      <c r="P83" s="85"/>
    </row>
    <row r="84" spans="1:33">
      <c r="A84" s="15" t="s">
        <v>2831</v>
      </c>
      <c r="B84" s="83"/>
      <c r="D84">
        <v>62496215</v>
      </c>
      <c r="E84">
        <v>62573211</v>
      </c>
      <c r="F84">
        <v>30505</v>
      </c>
      <c r="G84" s="15"/>
      <c r="H84" s="119"/>
      <c r="I84" s="95"/>
      <c r="J84" s="120"/>
      <c r="K84" s="120"/>
      <c r="P84" s="85"/>
    </row>
    <row r="85" spans="1:33">
      <c r="A85" s="83" t="s">
        <v>2832</v>
      </c>
      <c r="B85" s="83"/>
      <c r="D85">
        <v>79022376</v>
      </c>
      <c r="E85">
        <v>79033249</v>
      </c>
      <c r="F85">
        <v>5412</v>
      </c>
      <c r="G85" s="15"/>
      <c r="H85" s="119"/>
      <c r="I85" s="95"/>
      <c r="J85" s="120"/>
      <c r="K85" s="120"/>
      <c r="P85" s="85"/>
    </row>
    <row r="86" spans="1:33">
      <c r="A86" s="83" t="s">
        <v>2833</v>
      </c>
      <c r="B86" s="83"/>
      <c r="D86">
        <v>89736386</v>
      </c>
      <c r="E86">
        <v>89749195</v>
      </c>
      <c r="F86">
        <v>3598</v>
      </c>
      <c r="G86" s="15"/>
      <c r="H86" s="119"/>
      <c r="I86" s="95"/>
      <c r="J86" s="120"/>
      <c r="K86" s="120"/>
      <c r="P86" s="85"/>
    </row>
    <row r="87" spans="1:33">
      <c r="A87" s="46" t="s">
        <v>2834</v>
      </c>
      <c r="B87" s="83"/>
      <c r="D87">
        <v>91825325</v>
      </c>
      <c r="E87">
        <v>91849238</v>
      </c>
      <c r="F87">
        <v>4699</v>
      </c>
      <c r="G87" s="15"/>
      <c r="H87" s="119"/>
      <c r="I87" s="95"/>
      <c r="J87" s="120"/>
      <c r="K87" s="120"/>
      <c r="P87" s="85"/>
    </row>
    <row r="88" spans="1:33">
      <c r="A88" s="46" t="s">
        <v>2828</v>
      </c>
      <c r="B88" s="83"/>
      <c r="D88" s="15"/>
      <c r="E88" s="15"/>
      <c r="F88" s="83"/>
      <c r="G88" s="15"/>
      <c r="H88" s="119"/>
      <c r="I88" s="95"/>
      <c r="J88" s="120"/>
      <c r="K88" s="120"/>
      <c r="P88" s="85"/>
    </row>
    <row r="89" spans="1:33">
      <c r="A89" s="90" t="s">
        <v>2840</v>
      </c>
      <c r="B89" s="90"/>
      <c r="C89" s="90"/>
      <c r="D89" s="89" t="s">
        <v>2836</v>
      </c>
      <c r="E89" s="90"/>
      <c r="F89" s="88"/>
      <c r="G89" s="96"/>
      <c r="H89" s="90"/>
      <c r="I89" s="90"/>
      <c r="J89" s="90"/>
      <c r="K89" s="90"/>
      <c r="L89" s="87"/>
      <c r="M89" s="88"/>
      <c r="N89" s="88"/>
      <c r="O89" s="122"/>
      <c r="P89" s="90"/>
      <c r="Q89" s="97"/>
      <c r="R89" s="90"/>
      <c r="S89" s="90"/>
      <c r="T89" s="90"/>
      <c r="U89" s="90"/>
      <c r="V89" s="90"/>
      <c r="W89" s="90"/>
      <c r="X89" s="90"/>
      <c r="Y89" s="90"/>
      <c r="Z89" s="90"/>
      <c r="AA89" s="90"/>
      <c r="AB89" s="90"/>
      <c r="AC89" s="90"/>
      <c r="AD89" s="90"/>
      <c r="AE89" s="90"/>
      <c r="AF89" s="90"/>
      <c r="AG89" s="90"/>
    </row>
    <row r="90" spans="1:33" ht="15">
      <c r="A90" s="15" t="s">
        <v>2818</v>
      </c>
      <c r="B90" s="83"/>
      <c r="D90" s="85" t="s">
        <v>2819</v>
      </c>
      <c r="E90" s="85"/>
      <c r="F90" t="s">
        <v>2307</v>
      </c>
      <c r="G90" t="s">
        <v>2893</v>
      </c>
      <c r="H90" t="s">
        <v>2821</v>
      </c>
      <c r="I90" s="83" t="s">
        <v>2822</v>
      </c>
      <c r="J90" t="s">
        <v>2823</v>
      </c>
      <c r="K90" t="s">
        <v>2824</v>
      </c>
      <c r="L90" s="85" t="s">
        <v>2825</v>
      </c>
      <c r="M90" s="85"/>
      <c r="N90" s="85" t="s">
        <v>2826</v>
      </c>
      <c r="O90" s="85"/>
      <c r="P90" s="94" t="s">
        <v>2879</v>
      </c>
      <c r="Q90" s="94" t="s">
        <v>2827</v>
      </c>
      <c r="R90" t="s">
        <v>2828</v>
      </c>
    </row>
    <row r="91" spans="1:33">
      <c r="A91" s="15" t="s">
        <v>2829</v>
      </c>
      <c r="B91" s="83"/>
      <c r="D91">
        <v>24223168</v>
      </c>
      <c r="E91">
        <v>24254145</v>
      </c>
      <c r="F91">
        <v>5563</v>
      </c>
      <c r="P91" s="85"/>
    </row>
    <row r="92" spans="1:33">
      <c r="A92" s="83" t="s">
        <v>2822</v>
      </c>
      <c r="B92" s="83"/>
      <c r="D92">
        <v>24269210</v>
      </c>
      <c r="E92">
        <v>24279095</v>
      </c>
      <c r="F92">
        <v>9885</v>
      </c>
      <c r="G92" s="15"/>
      <c r="H92" s="119"/>
      <c r="I92" s="95"/>
      <c r="J92" s="120"/>
      <c r="K92" s="120"/>
      <c r="P92" s="85"/>
    </row>
    <row r="93" spans="1:33">
      <c r="A93" s="15" t="s">
        <v>2830</v>
      </c>
      <c r="B93" s="83"/>
      <c r="D93">
        <v>43029219</v>
      </c>
      <c r="E93">
        <v>43039793</v>
      </c>
      <c r="F93">
        <v>1608</v>
      </c>
      <c r="G93" s="15"/>
      <c r="H93" s="119"/>
      <c r="I93" s="95"/>
      <c r="J93" s="120"/>
      <c r="K93" s="120"/>
      <c r="P93" s="85"/>
    </row>
    <row r="94" spans="1:33">
      <c r="A94" s="15" t="s">
        <v>2831</v>
      </c>
      <c r="B94" s="83"/>
      <c r="D94">
        <v>62496215</v>
      </c>
      <c r="E94">
        <v>62573211</v>
      </c>
      <c r="F94">
        <v>30505</v>
      </c>
      <c r="G94" s="15"/>
      <c r="H94" s="119"/>
      <c r="I94" s="95"/>
      <c r="J94" s="120"/>
      <c r="K94" s="120"/>
      <c r="P94" s="85"/>
    </row>
    <row r="95" spans="1:33">
      <c r="A95" s="83" t="s">
        <v>2832</v>
      </c>
      <c r="B95" s="83"/>
      <c r="D95">
        <v>79022376</v>
      </c>
      <c r="E95">
        <v>79033249</v>
      </c>
      <c r="F95">
        <v>5412</v>
      </c>
      <c r="G95" s="15"/>
      <c r="H95" s="119"/>
      <c r="I95" s="95"/>
      <c r="J95" s="120"/>
      <c r="K95" s="120"/>
      <c r="P95" s="85"/>
    </row>
    <row r="96" spans="1:33">
      <c r="A96" s="83" t="s">
        <v>2833</v>
      </c>
      <c r="B96" s="83"/>
      <c r="D96">
        <v>89736386</v>
      </c>
      <c r="E96">
        <v>89749195</v>
      </c>
      <c r="F96">
        <v>3598</v>
      </c>
      <c r="G96" s="15"/>
      <c r="H96" s="119"/>
      <c r="I96" s="95"/>
      <c r="J96" s="120"/>
      <c r="K96" s="120"/>
      <c r="P96" s="85"/>
    </row>
    <row r="97" spans="1:34">
      <c r="A97" s="46" t="s">
        <v>2834</v>
      </c>
      <c r="B97" s="83"/>
      <c r="D97">
        <v>91825325</v>
      </c>
      <c r="E97">
        <v>91849238</v>
      </c>
      <c r="F97">
        <v>4699</v>
      </c>
      <c r="G97" s="15"/>
      <c r="H97" s="119"/>
      <c r="I97" s="95"/>
      <c r="J97" s="120"/>
      <c r="K97" s="120"/>
      <c r="P97" s="85"/>
    </row>
    <row r="98" spans="1:34">
      <c r="A98" s="46" t="s">
        <v>2828</v>
      </c>
      <c r="B98" s="83"/>
      <c r="D98" s="15"/>
      <c r="E98" s="15"/>
      <c r="F98" s="83"/>
      <c r="G98" s="15"/>
      <c r="H98" s="119"/>
      <c r="I98" s="95"/>
      <c r="J98" s="120"/>
      <c r="K98" s="120"/>
      <c r="P98" s="85"/>
    </row>
    <row r="99" spans="1:34" ht="15">
      <c r="A99" s="99" t="s">
        <v>2875</v>
      </c>
      <c r="B99" s="81"/>
      <c r="C99" s="123" t="s">
        <v>2847</v>
      </c>
      <c r="D99" s="81"/>
      <c r="E99" s="81"/>
      <c r="F99" s="81"/>
      <c r="G99" s="100"/>
      <c r="H99" s="123" t="s">
        <v>4</v>
      </c>
      <c r="I99" s="81"/>
      <c r="J99" s="81"/>
      <c r="K99" s="81"/>
      <c r="L99" s="81"/>
      <c r="M99" s="123" t="s">
        <v>9</v>
      </c>
      <c r="N99" s="81"/>
      <c r="O99" s="81"/>
      <c r="P99" s="81"/>
      <c r="Q99" s="81"/>
      <c r="R99" s="123" t="s">
        <v>15</v>
      </c>
      <c r="S99" s="123"/>
      <c r="T99" s="123"/>
      <c r="U99" s="123"/>
      <c r="V99" s="81"/>
      <c r="W99" s="123" t="s">
        <v>12</v>
      </c>
      <c r="X99" s="123"/>
      <c r="Y99" s="123"/>
      <c r="Z99" s="81"/>
      <c r="AA99" s="81"/>
      <c r="AB99" s="123" t="s">
        <v>1010</v>
      </c>
      <c r="AC99" s="100"/>
      <c r="AD99" s="100"/>
      <c r="AE99" s="81"/>
      <c r="AF99" s="81"/>
      <c r="AG99" s="81"/>
      <c r="AH99" s="81"/>
    </row>
    <row r="100" spans="1:34">
      <c r="A100" s="102" t="s">
        <v>2314</v>
      </c>
      <c r="B100" s="102"/>
      <c r="C100" s="102" t="s">
        <v>2842</v>
      </c>
      <c r="D100" s="102" t="s">
        <v>2843</v>
      </c>
      <c r="E100" s="102" t="s">
        <v>2309</v>
      </c>
      <c r="F100" s="102"/>
      <c r="G100" s="102" t="s">
        <v>2845</v>
      </c>
      <c r="H100" s="102" t="s">
        <v>2842</v>
      </c>
      <c r="I100" s="102" t="s">
        <v>2843</v>
      </c>
      <c r="J100" s="102" t="s">
        <v>2309</v>
      </c>
      <c r="K100" s="102"/>
      <c r="L100" s="102" t="s">
        <v>2845</v>
      </c>
      <c r="M100" s="102" t="s">
        <v>2842</v>
      </c>
      <c r="N100" s="102" t="s">
        <v>2843</v>
      </c>
      <c r="O100" s="102" t="s">
        <v>2309</v>
      </c>
      <c r="P100" s="102"/>
      <c r="Q100" s="102"/>
      <c r="R100" s="102" t="s">
        <v>2842</v>
      </c>
      <c r="S100" s="102" t="s">
        <v>2843</v>
      </c>
      <c r="T100" s="102" t="s">
        <v>2309</v>
      </c>
      <c r="U100" s="102"/>
      <c r="V100" s="102" t="s">
        <v>2845</v>
      </c>
      <c r="W100" s="102" t="s">
        <v>2842</v>
      </c>
      <c r="X100" s="102" t="s">
        <v>2843</v>
      </c>
      <c r="Y100" s="102" t="s">
        <v>2309</v>
      </c>
      <c r="Z100" s="102"/>
      <c r="AA100" s="102" t="s">
        <v>2845</v>
      </c>
      <c r="AB100" s="102" t="s">
        <v>2842</v>
      </c>
      <c r="AC100" s="102" t="s">
        <v>2843</v>
      </c>
      <c r="AD100" s="102" t="s">
        <v>2309</v>
      </c>
      <c r="AE100" s="102"/>
      <c r="AF100" s="102" t="s">
        <v>2845</v>
      </c>
      <c r="AG100" s="102"/>
      <c r="AH100" s="102"/>
    </row>
    <row r="101" spans="1:34">
      <c r="A101">
        <v>24223168</v>
      </c>
      <c r="B101">
        <v>24254145</v>
      </c>
    </row>
    <row r="102" spans="1:34">
      <c r="A102">
        <v>24269210</v>
      </c>
      <c r="B102">
        <v>24279095</v>
      </c>
    </row>
    <row r="103" spans="1:34">
      <c r="A103">
        <v>43029219</v>
      </c>
      <c r="B103">
        <v>43039793</v>
      </c>
    </row>
    <row r="104" spans="1:34">
      <c r="A104">
        <v>62496215</v>
      </c>
      <c r="B104">
        <v>62573211</v>
      </c>
    </row>
    <row r="105" spans="1:34">
      <c r="A105">
        <v>79022376</v>
      </c>
      <c r="B105">
        <v>79033249</v>
      </c>
    </row>
    <row r="106" spans="1:34">
      <c r="A106">
        <v>89736386</v>
      </c>
      <c r="B106">
        <v>89749195</v>
      </c>
    </row>
    <row r="107" spans="1:34">
      <c r="A107">
        <v>91825325</v>
      </c>
      <c r="B107">
        <v>91849238</v>
      </c>
    </row>
    <row r="108" spans="1:34">
      <c r="A108" t="s">
        <v>2847</v>
      </c>
    </row>
    <row r="109" spans="1:34">
      <c r="A109" s="81" t="s">
        <v>2767</v>
      </c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</row>
    <row r="110" spans="1:34">
      <c r="A110" s="102" t="s">
        <v>2847</v>
      </c>
      <c r="B110" s="102" t="s">
        <v>2768</v>
      </c>
      <c r="C110" s="102" t="s">
        <v>2769</v>
      </c>
      <c r="D110" s="103" t="s">
        <v>2770</v>
      </c>
      <c r="E110" s="102" t="s">
        <v>2771</v>
      </c>
      <c r="F110" s="102" t="s">
        <v>2772</v>
      </c>
      <c r="G110" s="104" t="s">
        <v>2773</v>
      </c>
      <c r="H110" s="102" t="s">
        <v>2774</v>
      </c>
      <c r="I110" s="102" t="s">
        <v>2775</v>
      </c>
      <c r="J110" s="102" t="s">
        <v>2776</v>
      </c>
      <c r="K110" s="102" t="s">
        <v>2777</v>
      </c>
      <c r="L110" s="54" t="s">
        <v>2848</v>
      </c>
      <c r="M110" s="54" t="s">
        <v>2849</v>
      </c>
      <c r="N110" s="54" t="s">
        <v>2850</v>
      </c>
      <c r="O110" s="54" t="s">
        <v>2851</v>
      </c>
      <c r="P110" s="54" t="s">
        <v>2852</v>
      </c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  <c r="AA110" s="102"/>
      <c r="AB110" s="102"/>
      <c r="AC110" s="102"/>
      <c r="AD110" s="102"/>
      <c r="AE110" s="102"/>
      <c r="AF110" s="102"/>
      <c r="AG110" s="102"/>
      <c r="AH110" s="102"/>
    </row>
    <row r="112" spans="1:34">
      <c r="A112" s="104" t="s">
        <v>2778</v>
      </c>
      <c r="B112" s="102" t="s">
        <v>2768</v>
      </c>
      <c r="C112" s="102" t="s">
        <v>2769</v>
      </c>
      <c r="D112" s="103" t="s">
        <v>2770</v>
      </c>
      <c r="E112" s="102" t="s">
        <v>2771</v>
      </c>
      <c r="F112" s="102" t="s">
        <v>2772</v>
      </c>
      <c r="G112" s="104" t="s">
        <v>2773</v>
      </c>
      <c r="H112" s="102" t="s">
        <v>2774</v>
      </c>
      <c r="I112" s="102" t="s">
        <v>2775</v>
      </c>
      <c r="J112" s="102" t="s">
        <v>2776</v>
      </c>
      <c r="K112" s="102" t="s">
        <v>2777</v>
      </c>
      <c r="L112" s="54" t="s">
        <v>2848</v>
      </c>
      <c r="M112" s="54" t="s">
        <v>2849</v>
      </c>
      <c r="N112" s="54" t="s">
        <v>2850</v>
      </c>
      <c r="O112" s="54" t="s">
        <v>2851</v>
      </c>
      <c r="P112" s="54" t="s">
        <v>2852</v>
      </c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  <c r="AA112" s="102"/>
      <c r="AB112" s="102"/>
      <c r="AC112" s="102"/>
      <c r="AD112" s="102"/>
      <c r="AE112" s="102"/>
      <c r="AF112" s="102"/>
      <c r="AG112" s="102"/>
      <c r="AH112" s="102"/>
    </row>
    <row r="113" spans="1:34">
      <c r="A113" t="s">
        <v>2920</v>
      </c>
    </row>
    <row r="114" spans="1:34">
      <c r="A114" t="s">
        <v>2854</v>
      </c>
    </row>
    <row r="115" spans="1:34">
      <c r="A115" t="s">
        <v>2855</v>
      </c>
    </row>
    <row r="116" spans="1:34">
      <c r="A116" t="s">
        <v>2856</v>
      </c>
    </row>
    <row r="117" spans="1:34">
      <c r="A117" t="s">
        <v>2857</v>
      </c>
    </row>
    <row r="118" spans="1:34">
      <c r="A118" t="s">
        <v>2858</v>
      </c>
    </row>
    <row r="119" spans="1:34">
      <c r="A119" t="s">
        <v>2859</v>
      </c>
    </row>
    <row r="120" spans="1:34">
      <c r="A120" s="105" t="s">
        <v>2863</v>
      </c>
      <c r="B120" s="73"/>
      <c r="C120" s="73"/>
      <c r="D120" s="106"/>
      <c r="E120" s="74"/>
      <c r="F120" s="73"/>
      <c r="G120" s="74"/>
      <c r="H120" s="73"/>
      <c r="I120" s="74"/>
      <c r="J120" s="73"/>
      <c r="K120" s="73"/>
      <c r="L120" s="73"/>
      <c r="M120" s="73"/>
      <c r="N120" s="74"/>
      <c r="O120" s="74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</row>
    <row r="121" spans="1:34">
      <c r="A121" s="107" t="s">
        <v>2795</v>
      </c>
      <c r="B121" s="107"/>
      <c r="C121" s="81" t="s">
        <v>2864</v>
      </c>
      <c r="D121" s="81" t="s">
        <v>2865</v>
      </c>
      <c r="E121" s="107" t="s">
        <v>2866</v>
      </c>
      <c r="F121" s="108" t="s">
        <v>2867</v>
      </c>
      <c r="G121" s="108" t="s">
        <v>2868</v>
      </c>
      <c r="H121" s="108" t="s">
        <v>2869</v>
      </c>
      <c r="I121" s="108" t="s">
        <v>2870</v>
      </c>
      <c r="J121" s="107"/>
      <c r="K121" s="81"/>
      <c r="L121" s="81"/>
      <c r="M121" s="107"/>
      <c r="N121" s="108"/>
      <c r="O121" s="108"/>
      <c r="P121" s="108"/>
      <c r="Q121" s="108"/>
      <c r="R121" s="108"/>
      <c r="S121" s="107"/>
      <c r="T121" s="107"/>
      <c r="U121" s="107"/>
      <c r="V121" s="107"/>
      <c r="W121" s="107"/>
      <c r="X121" s="107"/>
      <c r="Y121" s="107"/>
      <c r="Z121" s="107"/>
      <c r="AA121" s="107"/>
      <c r="AB121" s="107"/>
      <c r="AC121" s="107"/>
      <c r="AD121" s="107"/>
      <c r="AE121" s="107"/>
      <c r="AF121" s="107"/>
      <c r="AG121" s="107"/>
      <c r="AH121" s="107"/>
    </row>
    <row r="122" spans="1:34">
      <c r="A122" s="82" t="s">
        <v>2307</v>
      </c>
      <c r="B122" s="83">
        <f>SUM('chr15'!C122:I122)</f>
        <v>212834</v>
      </c>
      <c r="C122">
        <v>15063</v>
      </c>
      <c r="D122">
        <v>71840</v>
      </c>
      <c r="E122">
        <v>2578</v>
      </c>
      <c r="F122">
        <v>3177</v>
      </c>
      <c r="G122">
        <v>14338</v>
      </c>
      <c r="H122">
        <v>3139</v>
      </c>
      <c r="I122">
        <v>102699</v>
      </c>
      <c r="J122" s="83"/>
      <c r="L122" s="83"/>
      <c r="M122" s="83"/>
      <c r="N122" s="83"/>
      <c r="O122" s="83"/>
      <c r="P122" s="83"/>
      <c r="Q122" s="83"/>
      <c r="R122" s="83"/>
      <c r="S122" s="83"/>
    </row>
    <row r="123" spans="1:34">
      <c r="A123" s="82" t="s">
        <v>2806</v>
      </c>
      <c r="B123" s="83"/>
      <c r="E123" s="83"/>
      <c r="F123" s="83"/>
      <c r="G123" s="83"/>
      <c r="H123" s="83"/>
      <c r="I123" s="83"/>
      <c r="J123" s="83"/>
      <c r="K123" s="83"/>
      <c r="M123" s="83"/>
      <c r="O123" s="83"/>
      <c r="P123" s="83"/>
      <c r="Q123" s="83"/>
      <c r="R123" s="83"/>
      <c r="S123" s="83"/>
    </row>
    <row r="124" spans="1:34">
      <c r="A124" s="82" t="s">
        <v>2807</v>
      </c>
      <c r="B124" s="83"/>
      <c r="E124" s="83"/>
      <c r="F124" s="83"/>
    </row>
    <row r="125" spans="1:34">
      <c r="A125" s="82" t="s">
        <v>2808</v>
      </c>
      <c r="B125" s="83"/>
      <c r="D125" s="112"/>
      <c r="E125" s="85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R125" s="83"/>
      <c r="S125" s="83"/>
    </row>
    <row r="126" spans="1:34">
      <c r="A126" s="15" t="s">
        <v>2809</v>
      </c>
      <c r="B126" s="83"/>
      <c r="D126" s="93"/>
      <c r="F126" s="83"/>
      <c r="G126" s="83"/>
      <c r="H126" s="83"/>
      <c r="I126" s="83"/>
      <c r="J126" s="83"/>
      <c r="L126" s="83"/>
      <c r="M126" s="83"/>
      <c r="O126" s="83"/>
      <c r="Q126" s="83"/>
      <c r="R126" s="83"/>
      <c r="S126" s="83"/>
    </row>
    <row r="127" spans="1:34">
      <c r="A127" s="15" t="s">
        <v>2810</v>
      </c>
      <c r="B127" s="83"/>
      <c r="D127" s="93"/>
      <c r="F127" s="83"/>
      <c r="G127" s="83"/>
      <c r="H127" s="83"/>
      <c r="I127" s="83"/>
      <c r="J127" s="83"/>
      <c r="L127" s="83"/>
      <c r="M127" s="83"/>
      <c r="O127" s="83"/>
      <c r="Q127" s="83"/>
      <c r="R127" s="83"/>
      <c r="S127" s="83"/>
    </row>
    <row r="128" spans="1:34">
      <c r="A128" s="109" t="s">
        <v>2812</v>
      </c>
      <c r="B128" s="109"/>
      <c r="C128" s="90" t="s">
        <v>2864</v>
      </c>
      <c r="D128" s="90" t="s">
        <v>2865</v>
      </c>
      <c r="E128" s="109" t="s">
        <v>2866</v>
      </c>
      <c r="F128" s="110" t="s">
        <v>2867</v>
      </c>
      <c r="G128" s="110" t="s">
        <v>2868</v>
      </c>
      <c r="H128" s="110" t="s">
        <v>2869</v>
      </c>
      <c r="I128" s="110" t="s">
        <v>2870</v>
      </c>
      <c r="J128" s="109"/>
      <c r="K128" s="90"/>
      <c r="L128" s="90"/>
      <c r="M128" s="109"/>
      <c r="N128" s="110"/>
      <c r="O128" s="110"/>
      <c r="P128" s="110"/>
      <c r="Q128" s="110"/>
      <c r="R128" s="110"/>
      <c r="S128" s="109"/>
      <c r="T128" s="109"/>
      <c r="U128" s="109"/>
      <c r="V128" s="109"/>
      <c r="W128" s="109"/>
      <c r="X128" s="109"/>
      <c r="Y128" s="109"/>
      <c r="Z128" s="109"/>
      <c r="AA128" s="109"/>
      <c r="AB128" s="109"/>
      <c r="AC128" s="109"/>
      <c r="AD128" s="109"/>
      <c r="AE128" s="109"/>
      <c r="AF128" s="109"/>
      <c r="AG128" s="109"/>
      <c r="AH128" s="109"/>
    </row>
    <row r="129" spans="1:34">
      <c r="A129" s="82" t="s">
        <v>2806</v>
      </c>
      <c r="B129" s="83"/>
      <c r="C129" s="83"/>
      <c r="D129" s="83"/>
      <c r="E129" s="83"/>
      <c r="F129" s="83"/>
      <c r="I129" s="83"/>
      <c r="J129" s="83"/>
      <c r="L129" s="83"/>
      <c r="M129" s="83"/>
      <c r="N129" s="83"/>
      <c r="O129" s="83"/>
      <c r="P129" s="83"/>
      <c r="Q129" s="83"/>
      <c r="R129" s="83"/>
      <c r="S129" s="83"/>
      <c r="U129" s="83"/>
    </row>
    <row r="130" spans="1:34">
      <c r="A130" s="82" t="s">
        <v>2807</v>
      </c>
      <c r="B130" s="83"/>
      <c r="E130" s="83"/>
      <c r="F130" s="83"/>
    </row>
    <row r="131" spans="1:34">
      <c r="A131" s="82" t="s">
        <v>2808</v>
      </c>
      <c r="B131" s="83"/>
      <c r="D131" s="83"/>
      <c r="E131" s="83"/>
      <c r="F131" s="83"/>
      <c r="G131" s="85"/>
      <c r="H131" s="83"/>
      <c r="I131" s="83"/>
      <c r="K131" s="83"/>
      <c r="N131" s="83"/>
      <c r="P131" s="83"/>
      <c r="Q131" s="83"/>
      <c r="R131" s="83"/>
      <c r="S131" s="83"/>
      <c r="T131" s="83"/>
      <c r="U131" s="83"/>
    </row>
    <row r="132" spans="1:34">
      <c r="A132" s="15" t="s">
        <v>2809</v>
      </c>
      <c r="B132" s="83"/>
      <c r="C132" s="83"/>
      <c r="D132" s="83"/>
      <c r="E132" s="83"/>
      <c r="G132" s="83"/>
      <c r="H132" s="83"/>
      <c r="I132" s="83"/>
      <c r="U132" s="83"/>
    </row>
    <row r="133" spans="1:34">
      <c r="A133" s="15" t="s">
        <v>2810</v>
      </c>
      <c r="B133" s="83"/>
      <c r="C133" s="83"/>
      <c r="D133" s="83"/>
      <c r="E133" s="83"/>
      <c r="G133" s="83"/>
      <c r="H133" s="83"/>
      <c r="I133" s="83"/>
      <c r="U133" s="83"/>
    </row>
    <row r="134" spans="1:34">
      <c r="A134" s="109" t="s">
        <v>2811</v>
      </c>
      <c r="B134" s="109"/>
      <c r="C134" s="90" t="s">
        <v>2864</v>
      </c>
      <c r="D134" s="90" t="s">
        <v>2865</v>
      </c>
      <c r="E134" s="109" t="s">
        <v>2866</v>
      </c>
      <c r="F134" s="110" t="s">
        <v>2867</v>
      </c>
      <c r="G134" s="110" t="s">
        <v>2868</v>
      </c>
      <c r="H134" s="110" t="s">
        <v>2869</v>
      </c>
      <c r="I134" s="110" t="s">
        <v>2870</v>
      </c>
      <c r="J134" s="109"/>
      <c r="K134" s="90"/>
      <c r="L134" s="90"/>
      <c r="M134" s="109"/>
      <c r="N134" s="110"/>
      <c r="O134" s="110"/>
      <c r="P134" s="110"/>
      <c r="Q134" s="110"/>
      <c r="R134" s="110"/>
      <c r="S134" s="109"/>
      <c r="T134" s="109"/>
      <c r="U134" s="109"/>
      <c r="V134" s="109"/>
      <c r="W134" s="109"/>
      <c r="X134" s="109"/>
      <c r="Y134" s="109"/>
      <c r="Z134" s="109"/>
      <c r="AA134" s="109"/>
      <c r="AB134" s="109"/>
      <c r="AC134" s="109"/>
      <c r="AD134" s="109"/>
      <c r="AE134" s="109"/>
      <c r="AF134" s="109"/>
      <c r="AG134" s="109"/>
      <c r="AH134" s="109"/>
    </row>
    <row r="135" spans="1:34">
      <c r="A135" s="82" t="s">
        <v>2806</v>
      </c>
      <c r="B135" s="83"/>
      <c r="C135" s="83"/>
      <c r="D135" s="83"/>
      <c r="E135" s="83"/>
      <c r="F135" s="83"/>
      <c r="I135" s="83"/>
      <c r="J135" s="83"/>
      <c r="L135" s="83"/>
      <c r="M135" s="83"/>
      <c r="N135" s="83"/>
      <c r="O135" s="83"/>
      <c r="P135" s="83"/>
      <c r="Q135" s="83"/>
      <c r="R135" s="83"/>
      <c r="S135" s="83"/>
      <c r="U135" s="83"/>
    </row>
    <row r="136" spans="1:34">
      <c r="A136" s="82" t="s">
        <v>2807</v>
      </c>
      <c r="B136" s="83"/>
      <c r="E136" s="83"/>
      <c r="F136" s="83"/>
    </row>
    <row r="137" spans="1:34">
      <c r="A137" s="82" t="s">
        <v>2808</v>
      </c>
      <c r="B137" s="83"/>
      <c r="D137" s="83"/>
      <c r="E137" s="83"/>
      <c r="F137" s="83"/>
      <c r="G137" s="85"/>
      <c r="H137" s="83"/>
      <c r="I137" s="83"/>
      <c r="K137" s="83"/>
      <c r="N137" s="83"/>
      <c r="P137" s="83"/>
      <c r="Q137" s="83"/>
      <c r="R137" s="83"/>
      <c r="S137" s="83"/>
      <c r="T137" s="83"/>
      <c r="U137" s="83"/>
    </row>
    <row r="138" spans="1:34">
      <c r="A138" s="15" t="s">
        <v>2809</v>
      </c>
      <c r="B138" s="83"/>
      <c r="C138" s="83"/>
      <c r="D138" s="83"/>
      <c r="E138" s="83"/>
      <c r="G138" s="83"/>
      <c r="H138" s="83"/>
      <c r="I138" s="83"/>
      <c r="U138" s="83"/>
    </row>
    <row r="139" spans="1:34">
      <c r="A139" s="15" t="s">
        <v>2810</v>
      </c>
      <c r="B139" s="83"/>
      <c r="C139" s="83"/>
      <c r="D139" s="83"/>
      <c r="E139" s="83"/>
      <c r="G139" s="83"/>
      <c r="H139" s="83"/>
      <c r="I139" s="83"/>
      <c r="U139" s="83"/>
    </row>
    <row r="140" spans="1:34">
      <c r="A140" s="109" t="s">
        <v>2813</v>
      </c>
      <c r="B140" s="109"/>
      <c r="C140" s="90" t="s">
        <v>2864</v>
      </c>
      <c r="D140" s="90" t="s">
        <v>2865</v>
      </c>
      <c r="E140" s="109" t="s">
        <v>2866</v>
      </c>
      <c r="F140" s="110" t="s">
        <v>2867</v>
      </c>
      <c r="G140" s="110" t="s">
        <v>2868</v>
      </c>
      <c r="H140" s="110" t="s">
        <v>2869</v>
      </c>
      <c r="I140" s="110" t="s">
        <v>2870</v>
      </c>
      <c r="J140" s="109"/>
      <c r="K140" s="90"/>
      <c r="L140" s="90"/>
      <c r="M140" s="109"/>
      <c r="N140" s="110"/>
      <c r="O140" s="110"/>
      <c r="P140" s="110"/>
      <c r="Q140" s="110"/>
      <c r="R140" s="110"/>
      <c r="S140" s="109"/>
      <c r="T140" s="109"/>
      <c r="U140" s="109"/>
      <c r="V140" s="109"/>
      <c r="W140" s="109"/>
      <c r="X140" s="109"/>
      <c r="Y140" s="109"/>
      <c r="Z140" s="109"/>
      <c r="AA140" s="109"/>
      <c r="AB140" s="109"/>
      <c r="AC140" s="109"/>
      <c r="AD140" s="109"/>
      <c r="AE140" s="109"/>
      <c r="AF140" s="109"/>
      <c r="AG140" s="109"/>
      <c r="AH140" s="109"/>
    </row>
    <row r="141" spans="1:34">
      <c r="A141" s="82" t="s">
        <v>2806</v>
      </c>
      <c r="B141" s="83"/>
      <c r="C141" s="83"/>
      <c r="D141" s="83"/>
      <c r="E141" s="83"/>
      <c r="F141" s="83"/>
      <c r="I141" s="83"/>
      <c r="J141" s="83"/>
      <c r="L141" s="83"/>
      <c r="M141" s="83"/>
      <c r="N141" s="83"/>
      <c r="O141" s="83"/>
      <c r="P141" s="83"/>
      <c r="Q141" s="83"/>
      <c r="R141" s="83"/>
      <c r="S141" s="83"/>
      <c r="U141" s="83"/>
    </row>
    <row r="142" spans="1:34">
      <c r="A142" s="82" t="s">
        <v>2807</v>
      </c>
      <c r="B142" s="83"/>
      <c r="E142" s="83"/>
      <c r="F142" s="83"/>
    </row>
    <row r="143" spans="1:34">
      <c r="A143" s="82" t="s">
        <v>2808</v>
      </c>
      <c r="B143" s="83"/>
      <c r="D143" s="83"/>
      <c r="E143" s="83"/>
      <c r="F143" s="83"/>
      <c r="G143" s="85"/>
      <c r="H143" s="83"/>
      <c r="I143" s="83"/>
      <c r="K143" s="83"/>
      <c r="N143" s="83"/>
      <c r="P143" s="83"/>
      <c r="Q143" s="83"/>
      <c r="R143" s="83"/>
      <c r="S143" s="83"/>
      <c r="T143" s="83"/>
      <c r="U143" s="83"/>
    </row>
    <row r="144" spans="1:34">
      <c r="A144" s="15" t="s">
        <v>2809</v>
      </c>
      <c r="B144" s="83"/>
      <c r="C144" s="83"/>
      <c r="D144" s="83"/>
      <c r="E144" s="83"/>
      <c r="G144" s="83"/>
      <c r="H144" s="83"/>
      <c r="I144" s="83"/>
      <c r="U144" s="83"/>
    </row>
    <row r="145" spans="1:34">
      <c r="A145" s="15" t="s">
        <v>2810</v>
      </c>
      <c r="B145" s="83"/>
      <c r="C145" s="83"/>
      <c r="D145" s="83"/>
      <c r="E145" s="83"/>
      <c r="G145" s="83"/>
      <c r="H145" s="83"/>
      <c r="I145" s="83"/>
      <c r="U145" s="83"/>
    </row>
    <row r="146" spans="1:34">
      <c r="A146" s="109" t="s">
        <v>2814</v>
      </c>
      <c r="B146" s="109"/>
      <c r="C146" s="90" t="s">
        <v>2864</v>
      </c>
      <c r="D146" s="90" t="s">
        <v>2865</v>
      </c>
      <c r="E146" s="109" t="s">
        <v>2866</v>
      </c>
      <c r="F146" s="110" t="s">
        <v>2867</v>
      </c>
      <c r="G146" s="110" t="s">
        <v>2868</v>
      </c>
      <c r="H146" s="110" t="s">
        <v>2869</v>
      </c>
      <c r="I146" s="110" t="s">
        <v>2870</v>
      </c>
      <c r="J146" s="109"/>
      <c r="K146" s="90"/>
      <c r="L146" s="90"/>
      <c r="M146" s="109"/>
      <c r="N146" s="110"/>
      <c r="O146" s="110"/>
      <c r="P146" s="110"/>
      <c r="Q146" s="110"/>
      <c r="R146" s="110"/>
      <c r="S146" s="109"/>
      <c r="T146" s="109"/>
      <c r="U146" s="109"/>
      <c r="V146" s="109"/>
      <c r="W146" s="109"/>
      <c r="X146" s="109"/>
      <c r="Y146" s="109"/>
      <c r="Z146" s="109"/>
      <c r="AA146" s="109"/>
      <c r="AB146" s="109"/>
      <c r="AC146" s="109"/>
      <c r="AD146" s="109"/>
      <c r="AE146" s="109"/>
      <c r="AF146" s="109"/>
      <c r="AG146" s="109"/>
      <c r="AH146" s="109"/>
    </row>
    <row r="147" spans="1:34">
      <c r="A147" s="82" t="s">
        <v>2806</v>
      </c>
      <c r="B147" s="83"/>
      <c r="C147" s="83"/>
      <c r="D147" s="83"/>
      <c r="E147" s="83"/>
      <c r="F147" s="83"/>
      <c r="I147" s="83"/>
      <c r="J147" s="83"/>
      <c r="L147" s="83"/>
      <c r="M147" s="83"/>
      <c r="N147" s="83"/>
      <c r="O147" s="83"/>
      <c r="P147" s="83"/>
      <c r="Q147" s="83"/>
      <c r="R147" s="83"/>
      <c r="S147" s="83"/>
      <c r="U147" s="83"/>
    </row>
    <row r="148" spans="1:34">
      <c r="A148" s="82" t="s">
        <v>2807</v>
      </c>
      <c r="B148" s="83"/>
      <c r="E148" s="83"/>
      <c r="F148" s="83"/>
    </row>
    <row r="149" spans="1:34">
      <c r="A149" s="82" t="s">
        <v>2808</v>
      </c>
      <c r="B149" s="83"/>
      <c r="D149" s="83"/>
      <c r="E149" s="83"/>
      <c r="F149" s="83"/>
      <c r="G149" s="85"/>
      <c r="H149" s="83"/>
      <c r="I149" s="83"/>
      <c r="K149" s="83"/>
      <c r="N149" s="83"/>
      <c r="P149" s="83"/>
      <c r="Q149" s="83"/>
      <c r="R149" s="83"/>
      <c r="S149" s="83"/>
      <c r="T149" s="83"/>
      <c r="U149" s="83"/>
    </row>
    <row r="150" spans="1:34">
      <c r="A150" s="15" t="s">
        <v>2809</v>
      </c>
      <c r="B150" s="83"/>
      <c r="C150" s="83"/>
      <c r="D150" s="83"/>
      <c r="E150" s="83"/>
      <c r="G150" s="83"/>
      <c r="H150" s="83"/>
      <c r="I150" s="83"/>
      <c r="U150" s="83"/>
    </row>
    <row r="151" spans="1:34">
      <c r="A151" s="15" t="s">
        <v>2810</v>
      </c>
      <c r="B151" s="83"/>
      <c r="C151" s="83"/>
      <c r="D151" s="83"/>
      <c r="E151" s="83"/>
      <c r="G151" s="83"/>
      <c r="H151" s="83"/>
      <c r="I151" s="83"/>
      <c r="U151" s="83"/>
    </row>
    <row r="152" spans="1:34">
      <c r="A152" s="109" t="s">
        <v>2815</v>
      </c>
      <c r="B152" s="109"/>
      <c r="C152" s="90" t="s">
        <v>2864</v>
      </c>
      <c r="D152" s="90" t="s">
        <v>2865</v>
      </c>
      <c r="E152" s="109" t="s">
        <v>2866</v>
      </c>
      <c r="F152" s="110" t="s">
        <v>2867</v>
      </c>
      <c r="G152" s="110" t="s">
        <v>2868</v>
      </c>
      <c r="H152" s="110" t="s">
        <v>2869</v>
      </c>
      <c r="I152" s="110" t="s">
        <v>2870</v>
      </c>
      <c r="J152" s="109"/>
      <c r="K152" s="90"/>
      <c r="L152" s="90"/>
      <c r="M152" s="109"/>
      <c r="N152" s="110"/>
      <c r="O152" s="110"/>
      <c r="P152" s="110"/>
      <c r="Q152" s="110"/>
      <c r="R152" s="110"/>
      <c r="S152" s="109"/>
      <c r="T152" s="109"/>
      <c r="U152" s="109"/>
      <c r="V152" s="109"/>
      <c r="W152" s="109"/>
      <c r="X152" s="109"/>
      <c r="Y152" s="109"/>
      <c r="Z152" s="109"/>
      <c r="AA152" s="109"/>
      <c r="AB152" s="109"/>
      <c r="AC152" s="109"/>
      <c r="AD152" s="109"/>
      <c r="AE152" s="109"/>
      <c r="AF152" s="109"/>
      <c r="AG152" s="109"/>
      <c r="AH152" s="109"/>
    </row>
    <row r="153" spans="1:34">
      <c r="A153" s="82" t="s">
        <v>2806</v>
      </c>
      <c r="B153" s="83"/>
      <c r="C153" s="83"/>
      <c r="D153" s="83"/>
      <c r="E153" s="83"/>
      <c r="F153" s="83"/>
      <c r="I153" s="83"/>
      <c r="J153" s="83"/>
      <c r="L153" s="83"/>
      <c r="M153" s="83"/>
      <c r="N153" s="83"/>
      <c r="O153" s="83"/>
      <c r="P153" s="83"/>
      <c r="Q153" s="83"/>
      <c r="R153" s="83"/>
      <c r="S153" s="83"/>
      <c r="U153" s="83"/>
    </row>
    <row r="154" spans="1:34">
      <c r="A154" s="82" t="s">
        <v>2807</v>
      </c>
      <c r="B154" s="83"/>
      <c r="E154" s="83"/>
      <c r="F154" s="83"/>
    </row>
    <row r="155" spans="1:34">
      <c r="A155" s="82" t="s">
        <v>2808</v>
      </c>
      <c r="B155" s="83"/>
      <c r="D155" s="83"/>
      <c r="E155" s="83"/>
      <c r="F155" s="83"/>
      <c r="G155" s="85"/>
      <c r="H155" s="83"/>
      <c r="I155" s="83"/>
      <c r="K155" s="83"/>
      <c r="N155" s="83"/>
      <c r="P155" s="83"/>
      <c r="Q155" s="83"/>
      <c r="R155" s="83"/>
      <c r="S155" s="83"/>
      <c r="T155" s="83"/>
      <c r="U155" s="83"/>
    </row>
    <row r="156" spans="1:34">
      <c r="A156" s="15" t="s">
        <v>2809</v>
      </c>
      <c r="B156" s="83"/>
      <c r="C156" s="83"/>
      <c r="D156" s="83"/>
      <c r="E156" s="83"/>
      <c r="G156" s="83"/>
      <c r="H156" s="83"/>
      <c r="I156" s="83"/>
      <c r="U156" s="83"/>
    </row>
    <row r="157" spans="1:34">
      <c r="A157" s="15" t="s">
        <v>2810</v>
      </c>
      <c r="B157" s="83"/>
      <c r="C157" s="83"/>
      <c r="D157" s="83"/>
      <c r="E157" s="83"/>
      <c r="G157" s="83"/>
      <c r="H157" s="83"/>
      <c r="I157" s="83"/>
      <c r="U157" s="83"/>
    </row>
    <row r="158" spans="1:34">
      <c r="A158" s="111" t="s">
        <v>2875</v>
      </c>
      <c r="B158" s="100"/>
      <c r="C158" s="100"/>
      <c r="D158" s="101" t="s">
        <v>4</v>
      </c>
      <c r="E158" s="101"/>
      <c r="F158" s="101" t="s">
        <v>9</v>
      </c>
      <c r="G158" s="100"/>
      <c r="H158" s="101" t="s">
        <v>15</v>
      </c>
      <c r="I158" s="101"/>
      <c r="J158" s="101" t="s">
        <v>12</v>
      </c>
      <c r="K158" s="101"/>
      <c r="L158" s="101" t="s">
        <v>1010</v>
      </c>
      <c r="M158" s="100"/>
      <c r="N158" s="101"/>
      <c r="O158" s="101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  <c r="AA158" s="100"/>
      <c r="AB158" s="100"/>
      <c r="AC158" s="100"/>
      <c r="AD158" s="100"/>
      <c r="AE158" s="100"/>
      <c r="AF158" s="100"/>
      <c r="AG158" s="100"/>
      <c r="AH158" s="100"/>
    </row>
    <row r="159" spans="1:34">
      <c r="A159" s="93" t="s">
        <v>2876</v>
      </c>
      <c r="B159" s="83"/>
      <c r="D159" s="93"/>
      <c r="G159" s="93"/>
      <c r="J159" s="93"/>
      <c r="M159" s="93"/>
      <c r="P159" s="93"/>
    </row>
    <row r="160" spans="1:34">
      <c r="A160" s="93" t="s">
        <v>2877</v>
      </c>
      <c r="D160" s="93"/>
      <c r="G160" s="93"/>
      <c r="J160" s="93"/>
      <c r="M160" s="93"/>
      <c r="P160" s="93"/>
    </row>
    <row r="161" spans="1:34">
      <c r="A161" s="93" t="s">
        <v>2309</v>
      </c>
      <c r="D161" s="93"/>
      <c r="G161" s="93"/>
      <c r="J161" s="93"/>
      <c r="M161" s="93"/>
      <c r="P161" s="93"/>
    </row>
    <row r="162" spans="1:34">
      <c r="A162" s="93" t="s">
        <v>2845</v>
      </c>
      <c r="D162" s="93"/>
      <c r="G162" s="93"/>
      <c r="J162" s="93"/>
      <c r="M162" s="93"/>
      <c r="P162" s="93"/>
    </row>
    <row r="163" spans="1:34">
      <c r="A163" s="79" t="s">
        <v>2878</v>
      </c>
      <c r="B163" s="81"/>
      <c r="C163" s="81"/>
      <c r="D163" s="101" t="s">
        <v>4</v>
      </c>
      <c r="E163" s="101"/>
      <c r="F163" s="101" t="s">
        <v>9</v>
      </c>
      <c r="G163" s="100"/>
      <c r="H163" s="101" t="s">
        <v>15</v>
      </c>
      <c r="I163" s="101"/>
      <c r="J163" s="101" t="s">
        <v>12</v>
      </c>
      <c r="K163" s="101"/>
      <c r="L163" s="101" t="s">
        <v>1010</v>
      </c>
      <c r="M163" s="100"/>
      <c r="N163" s="101"/>
      <c r="O163" s="101"/>
      <c r="P163" s="100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81"/>
    </row>
    <row r="164" spans="1:34">
      <c r="A164" s="15" t="s">
        <v>2818</v>
      </c>
      <c r="B164" s="83"/>
      <c r="C164" s="85"/>
      <c r="D164" s="15"/>
      <c r="E164" s="85"/>
      <c r="G164" s="15"/>
      <c r="H164" s="85"/>
      <c r="I164" s="85"/>
      <c r="J164" s="15"/>
      <c r="M164" s="15"/>
      <c r="N164" s="85"/>
      <c r="O164" s="85"/>
      <c r="P164" s="15"/>
    </row>
    <row r="165" spans="1:34">
      <c r="A165" s="15" t="s">
        <v>2829</v>
      </c>
      <c r="B165" s="83"/>
      <c r="C165" s="113"/>
      <c r="D165" s="15"/>
      <c r="E165" s="85"/>
      <c r="G165" s="15"/>
      <c r="I165" s="85"/>
      <c r="J165" s="15"/>
      <c r="M165" s="15"/>
      <c r="N165" s="85"/>
      <c r="O165" s="85"/>
      <c r="P165" s="15"/>
    </row>
    <row r="166" spans="1:34">
      <c r="A166" s="83" t="s">
        <v>2822</v>
      </c>
      <c r="B166" s="83"/>
      <c r="C166" s="113"/>
      <c r="D166" s="15"/>
      <c r="E166" s="85"/>
      <c r="G166" s="15"/>
      <c r="I166" s="85"/>
      <c r="J166" s="15"/>
      <c r="M166" s="15"/>
      <c r="N166" s="85"/>
      <c r="O166" s="85"/>
      <c r="P166" s="15"/>
    </row>
    <row r="167" spans="1:34">
      <c r="A167" s="15" t="s">
        <v>2830</v>
      </c>
      <c r="B167" s="83"/>
      <c r="C167" s="113"/>
      <c r="D167" s="15"/>
      <c r="E167" s="85"/>
      <c r="G167" s="15"/>
      <c r="I167" s="85"/>
      <c r="J167" s="15"/>
      <c r="M167" s="15"/>
      <c r="N167" s="85"/>
      <c r="O167" s="85"/>
      <c r="P167" s="15"/>
    </row>
    <row r="168" spans="1:34">
      <c r="A168" s="15" t="s">
        <v>2831</v>
      </c>
      <c r="B168" s="83"/>
      <c r="C168" s="113"/>
      <c r="D168" s="15"/>
      <c r="E168" s="85"/>
      <c r="G168" s="15"/>
      <c r="I168" s="85"/>
      <c r="J168" s="15"/>
      <c r="M168" s="15"/>
      <c r="N168" s="85"/>
      <c r="O168" s="85"/>
      <c r="P168" s="15"/>
    </row>
    <row r="169" spans="1:34">
      <c r="A169" s="83" t="s">
        <v>2832</v>
      </c>
      <c r="B169" s="83"/>
      <c r="C169" s="113"/>
      <c r="D169" s="15"/>
      <c r="E169" s="85"/>
      <c r="G169" s="15"/>
      <c r="I169" s="85"/>
      <c r="J169" s="15"/>
      <c r="M169" s="15"/>
      <c r="N169" s="85"/>
      <c r="O169" s="85"/>
      <c r="P169" s="15"/>
    </row>
    <row r="170" spans="1:34">
      <c r="A170" s="83" t="s">
        <v>2833</v>
      </c>
      <c r="B170" s="83"/>
      <c r="C170" s="113"/>
      <c r="D170" s="83"/>
      <c r="E170" s="85"/>
      <c r="G170" s="83"/>
      <c r="I170" s="85"/>
      <c r="J170" s="83"/>
      <c r="M170" s="83"/>
      <c r="N170" s="85"/>
      <c r="O170" s="85"/>
      <c r="P170" s="83"/>
    </row>
    <row r="171" spans="1:34">
      <c r="A171" t="s">
        <v>2879</v>
      </c>
      <c r="B171" s="83"/>
      <c r="C171" s="113"/>
      <c r="D171" s="83"/>
      <c r="E171" s="85"/>
      <c r="G171" s="83"/>
      <c r="I171" s="85"/>
      <c r="J171" s="83"/>
      <c r="M171" s="83"/>
      <c r="N171" s="85"/>
      <c r="O171" s="85"/>
      <c r="P171" s="83"/>
    </row>
    <row r="172" spans="1:34">
      <c r="A172" s="46" t="s">
        <v>2834</v>
      </c>
      <c r="B172" s="83"/>
      <c r="C172" s="113"/>
      <c r="D172" s="83"/>
      <c r="E172" s="85"/>
      <c r="G172" s="83"/>
      <c r="I172" s="85"/>
      <c r="J172" s="83"/>
      <c r="M172" s="83"/>
      <c r="N172" s="85"/>
      <c r="O172" s="85"/>
      <c r="P172" s="83"/>
    </row>
    <row r="173" spans="1:34">
      <c r="A173" s="46" t="s">
        <v>2828</v>
      </c>
      <c r="B173" s="83"/>
      <c r="C173" s="113"/>
      <c r="D173" s="83"/>
      <c r="E173" s="85"/>
      <c r="G173" s="83"/>
      <c r="I173" s="85"/>
      <c r="J173" s="83"/>
      <c r="M173" s="83"/>
      <c r="N173" s="85"/>
      <c r="O173" s="85"/>
      <c r="P173" s="83"/>
    </row>
    <row r="174" spans="1:34">
      <c r="A174" s="78" t="s">
        <v>2903</v>
      </c>
      <c r="B174" s="79"/>
      <c r="C174" s="92"/>
      <c r="D174" s="80"/>
      <c r="E174" s="79"/>
      <c r="F174" s="79" t="s">
        <v>2817</v>
      </c>
      <c r="G174" s="79"/>
      <c r="H174" s="81"/>
      <c r="I174" s="79"/>
      <c r="J174" s="81"/>
      <c r="K174" s="79"/>
      <c r="L174" s="81"/>
      <c r="M174" s="81"/>
      <c r="N174" s="81"/>
      <c r="O174" s="100"/>
      <c r="P174" s="100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1"/>
      <c r="AB174" s="81"/>
      <c r="AC174" s="81"/>
      <c r="AD174" s="81"/>
      <c r="AE174" s="81"/>
      <c r="AF174" s="81"/>
      <c r="AG174" s="81"/>
      <c r="AH174" s="81"/>
    </row>
    <row r="175" spans="1:34">
      <c r="A175" t="s">
        <v>2881</v>
      </c>
      <c r="B175" s="85"/>
      <c r="C175" s="113"/>
      <c r="D175" s="93"/>
      <c r="E175" s="85"/>
      <c r="F175" s="85" t="s">
        <v>2778</v>
      </c>
      <c r="G175" t="s">
        <v>2782</v>
      </c>
      <c r="H175" s="85" t="s">
        <v>2783</v>
      </c>
      <c r="I175" t="s">
        <v>2784</v>
      </c>
      <c r="J175" s="85" t="s">
        <v>2785</v>
      </c>
      <c r="K175" t="s">
        <v>2786</v>
      </c>
      <c r="L175" t="s">
        <v>2787</v>
      </c>
      <c r="M175" t="s">
        <v>2788</v>
      </c>
      <c r="N175" t="s">
        <v>2791</v>
      </c>
    </row>
    <row r="176" spans="1:34">
      <c r="A176" t="s">
        <v>2883</v>
      </c>
      <c r="B176" s="85"/>
      <c r="C176" s="113"/>
      <c r="D176" s="93"/>
      <c r="E176" s="85"/>
      <c r="F176">
        <v>1</v>
      </c>
      <c r="G176" s="83"/>
      <c r="I176" s="83"/>
      <c r="M176" s="83"/>
      <c r="N176" s="83"/>
      <c r="O176" s="85"/>
    </row>
    <row r="177" spans="1:34">
      <c r="B177" s="85"/>
      <c r="F177">
        <v>2</v>
      </c>
      <c r="G177" s="83"/>
      <c r="I177" s="83"/>
      <c r="J177" s="93"/>
      <c r="M177" s="83"/>
      <c r="N177" s="115"/>
    </row>
    <row r="178" spans="1:34">
      <c r="A178" t="s">
        <v>2884</v>
      </c>
      <c r="B178" s="85"/>
      <c r="F178">
        <v>3</v>
      </c>
      <c r="G178" s="83"/>
      <c r="H178" s="83"/>
      <c r="I178" s="83"/>
      <c r="M178" s="83"/>
      <c r="N178" s="115"/>
    </row>
    <row r="179" spans="1:34">
      <c r="A179" t="s">
        <v>2885</v>
      </c>
      <c r="B179" s="85"/>
      <c r="F179">
        <v>4</v>
      </c>
      <c r="G179" s="83"/>
      <c r="H179" s="83"/>
      <c r="I179" s="83"/>
      <c r="J179" s="83"/>
      <c r="M179" s="83"/>
      <c r="N179" s="139"/>
    </row>
    <row r="180" spans="1:34">
      <c r="B180" s="85"/>
      <c r="F180">
        <v>5</v>
      </c>
      <c r="G180" s="83"/>
      <c r="H180" s="83"/>
      <c r="I180" s="83"/>
      <c r="J180" s="83"/>
      <c r="M180" s="83"/>
    </row>
    <row r="181" spans="1:34">
      <c r="A181" t="s">
        <v>2886</v>
      </c>
      <c r="B181" s="85"/>
      <c r="F181">
        <v>6</v>
      </c>
      <c r="G181" s="84"/>
      <c r="H181" s="83"/>
      <c r="I181" s="84"/>
      <c r="J181" s="83"/>
      <c r="M181" s="83"/>
      <c r="N181" s="139"/>
    </row>
    <row r="182" spans="1:34">
      <c r="A182" t="s">
        <v>2887</v>
      </c>
      <c r="B182" s="85"/>
      <c r="F182">
        <v>7</v>
      </c>
      <c r="G182" s="83"/>
      <c r="H182" s="83"/>
      <c r="I182" s="83"/>
      <c r="J182" s="83"/>
      <c r="M182" s="83"/>
      <c r="N182" s="83"/>
    </row>
    <row r="183" spans="1:34">
      <c r="B183" s="85"/>
      <c r="F183" t="s">
        <v>2847</v>
      </c>
      <c r="G183" s="83"/>
      <c r="H183" s="83"/>
      <c r="I183" s="83"/>
      <c r="J183" s="83"/>
      <c r="M183" s="83"/>
      <c r="N183" s="83"/>
    </row>
    <row r="184" spans="1:34">
      <c r="A184" s="127" t="s">
        <v>2888</v>
      </c>
      <c r="B184" s="127"/>
      <c r="C184" s="127"/>
      <c r="D184" s="127"/>
      <c r="E184" s="127"/>
      <c r="F184" s="127"/>
      <c r="G184" s="127"/>
      <c r="H184" s="127"/>
      <c r="I184" s="127"/>
      <c r="J184" s="127"/>
      <c r="K184" s="127"/>
      <c r="L184" s="127"/>
      <c r="M184" s="127"/>
      <c r="N184" s="127"/>
      <c r="O184" s="127"/>
      <c r="P184" s="127"/>
      <c r="Q184" s="127"/>
      <c r="R184" s="127"/>
      <c r="S184" s="127"/>
      <c r="T184" s="127"/>
      <c r="U184" s="127"/>
      <c r="V184" s="127"/>
      <c r="W184" s="127"/>
      <c r="X184" s="127"/>
      <c r="Y184" s="127"/>
      <c r="Z184" s="127"/>
      <c r="AA184" s="127"/>
      <c r="AB184" s="127"/>
      <c r="AC184" s="127"/>
      <c r="AD184" s="127"/>
      <c r="AE184" s="127"/>
      <c r="AF184" s="127"/>
      <c r="AG184" s="127"/>
      <c r="AH184" s="127"/>
    </row>
    <row r="185" spans="1:34">
      <c r="A185" s="85" t="s">
        <v>2778</v>
      </c>
      <c r="B185" t="s">
        <v>2782</v>
      </c>
      <c r="C185" s="85" t="s">
        <v>2783</v>
      </c>
      <c r="D185" t="s">
        <v>2784</v>
      </c>
      <c r="E185" s="85" t="s">
        <v>2785</v>
      </c>
      <c r="F185" t="s">
        <v>2786</v>
      </c>
      <c r="G185" t="s">
        <v>2787</v>
      </c>
      <c r="H185" t="s">
        <v>2788</v>
      </c>
      <c r="I185" t="s">
        <v>2791</v>
      </c>
    </row>
    <row r="186" spans="1:34">
      <c r="A186">
        <v>1</v>
      </c>
      <c r="B186" s="83"/>
      <c r="D186" s="83"/>
      <c r="H186" s="83"/>
      <c r="I186" s="83"/>
    </row>
    <row r="187" spans="1:34">
      <c r="A187">
        <v>2</v>
      </c>
      <c r="B187" s="83"/>
      <c r="D187" s="83"/>
      <c r="E187" s="93"/>
      <c r="H187" s="83"/>
      <c r="I187" s="115"/>
    </row>
    <row r="188" spans="1:34">
      <c r="A188">
        <v>3</v>
      </c>
      <c r="B188" s="83"/>
      <c r="C188" s="83"/>
      <c r="D188" s="83"/>
      <c r="H188" s="83"/>
      <c r="I188" s="115"/>
    </row>
    <row r="189" spans="1:34">
      <c r="A189">
        <v>4</v>
      </c>
      <c r="B189" s="83"/>
      <c r="C189" s="83"/>
      <c r="D189" s="83"/>
      <c r="E189" s="83"/>
      <c r="H189" s="83"/>
      <c r="I189" s="139"/>
    </row>
    <row r="190" spans="1:34">
      <c r="A190">
        <v>5</v>
      </c>
      <c r="B190" s="83"/>
      <c r="C190" s="83"/>
      <c r="D190" s="83"/>
      <c r="E190" s="83"/>
      <c r="H190" s="83"/>
    </row>
    <row r="191" spans="1:34">
      <c r="A191">
        <v>6</v>
      </c>
      <c r="B191" s="84"/>
      <c r="C191" s="83"/>
      <c r="D191" s="84"/>
      <c r="E191" s="83"/>
      <c r="H191" s="83"/>
      <c r="I191" s="139"/>
    </row>
    <row r="192" spans="1:34">
      <c r="A192">
        <v>7</v>
      </c>
      <c r="B192" s="83"/>
      <c r="C192" s="83"/>
      <c r="D192" s="83"/>
      <c r="E192" s="83"/>
      <c r="H192" s="83"/>
      <c r="I192" s="83"/>
    </row>
    <row r="193" spans="1:34">
      <c r="A193" t="s">
        <v>2847</v>
      </c>
      <c r="B193" s="83"/>
      <c r="C193" s="83"/>
      <c r="D193" s="83"/>
      <c r="E193" s="83"/>
      <c r="H193" s="83"/>
      <c r="I193" s="83"/>
    </row>
    <row r="194" spans="1:34">
      <c r="A194" s="127" t="s">
        <v>2889</v>
      </c>
      <c r="B194" s="127"/>
      <c r="C194" s="127"/>
      <c r="D194" s="127"/>
      <c r="E194" s="127"/>
      <c r="F194" s="127"/>
      <c r="G194" s="127"/>
      <c r="H194" s="127"/>
      <c r="I194" s="127"/>
      <c r="J194" s="127"/>
      <c r="K194" s="127"/>
      <c r="L194" s="127"/>
      <c r="M194" s="127"/>
      <c r="N194" s="127"/>
      <c r="O194" s="127"/>
      <c r="P194" s="127"/>
      <c r="Q194" s="127"/>
      <c r="R194" s="127"/>
      <c r="S194" s="127"/>
      <c r="T194" s="127"/>
      <c r="U194" s="127"/>
      <c r="V194" s="127"/>
      <c r="W194" s="127"/>
      <c r="X194" s="127"/>
      <c r="Y194" s="127"/>
      <c r="Z194" s="127"/>
      <c r="AA194" s="127"/>
      <c r="AB194" s="127"/>
      <c r="AC194" s="127"/>
      <c r="AD194" s="127"/>
      <c r="AE194" s="127"/>
      <c r="AF194" s="127"/>
      <c r="AG194" s="127"/>
      <c r="AH194" s="127"/>
    </row>
    <row r="195" spans="1:34">
      <c r="A195" s="85" t="s">
        <v>2778</v>
      </c>
      <c r="B195" t="s">
        <v>2782</v>
      </c>
      <c r="C195" s="85" t="s">
        <v>2783</v>
      </c>
      <c r="D195" t="s">
        <v>2784</v>
      </c>
      <c r="E195" s="85" t="s">
        <v>2785</v>
      </c>
      <c r="F195" t="s">
        <v>2786</v>
      </c>
      <c r="G195" t="s">
        <v>2787</v>
      </c>
      <c r="H195" t="s">
        <v>2788</v>
      </c>
      <c r="I195" t="s">
        <v>2791</v>
      </c>
    </row>
    <row r="196" spans="1:34">
      <c r="A196">
        <v>1</v>
      </c>
      <c r="B196" s="83"/>
      <c r="D196" s="83"/>
      <c r="H196" s="83"/>
      <c r="I196" s="83"/>
    </row>
    <row r="197" spans="1:34">
      <c r="A197">
        <v>2</v>
      </c>
      <c r="B197" s="83"/>
      <c r="D197" s="83"/>
      <c r="E197" s="93"/>
      <c r="H197" s="83"/>
      <c r="I197" s="115"/>
    </row>
    <row r="198" spans="1:34">
      <c r="A198">
        <v>3</v>
      </c>
      <c r="B198" s="83"/>
      <c r="C198" s="83"/>
      <c r="D198" s="83"/>
      <c r="H198" s="83"/>
      <c r="I198" s="115"/>
    </row>
    <row r="199" spans="1:34">
      <c r="A199">
        <v>4</v>
      </c>
      <c r="B199" s="83"/>
      <c r="C199" s="83"/>
      <c r="D199" s="83"/>
      <c r="E199" s="83"/>
      <c r="H199" s="83"/>
      <c r="I199" s="139"/>
    </row>
    <row r="200" spans="1:34">
      <c r="A200">
        <v>5</v>
      </c>
      <c r="B200" s="83"/>
      <c r="C200" s="83"/>
      <c r="D200" s="83"/>
      <c r="E200" s="83"/>
      <c r="H200" s="83"/>
    </row>
    <row r="201" spans="1:34">
      <c r="A201">
        <v>6</v>
      </c>
      <c r="B201" s="84"/>
      <c r="C201" s="83"/>
      <c r="D201" s="84"/>
      <c r="E201" s="83"/>
      <c r="H201" s="83"/>
      <c r="I201" s="139"/>
    </row>
    <row r="202" spans="1:34">
      <c r="A202">
        <v>7</v>
      </c>
      <c r="B202" s="83"/>
      <c r="C202" s="83"/>
      <c r="D202" s="83"/>
      <c r="E202" s="83"/>
      <c r="H202" s="83"/>
      <c r="I202" s="83"/>
    </row>
    <row r="203" spans="1:34">
      <c r="A203" t="s">
        <v>2847</v>
      </c>
      <c r="B203" s="83"/>
      <c r="C203" s="83"/>
      <c r="D203" s="83"/>
      <c r="E203" s="83"/>
      <c r="H203" s="83"/>
      <c r="I203" s="83"/>
    </row>
    <row r="204" spans="1:34">
      <c r="A204" s="127" t="s">
        <v>2890</v>
      </c>
      <c r="B204" s="127"/>
      <c r="C204" s="127"/>
      <c r="D204" s="127"/>
      <c r="E204" s="127"/>
      <c r="F204" s="127"/>
      <c r="G204" s="127"/>
      <c r="H204" s="127"/>
      <c r="I204" s="127"/>
      <c r="J204" s="127"/>
      <c r="K204" s="127"/>
      <c r="L204" s="127"/>
      <c r="M204" s="127"/>
      <c r="N204" s="127"/>
      <c r="O204" s="127"/>
      <c r="P204" s="127"/>
      <c r="Q204" s="127"/>
      <c r="R204" s="127"/>
      <c r="S204" s="127"/>
      <c r="T204" s="127"/>
      <c r="U204" s="127"/>
      <c r="V204" s="127"/>
      <c r="W204" s="127"/>
      <c r="X204" s="127"/>
      <c r="Y204" s="127"/>
      <c r="Z204" s="127"/>
      <c r="AA204" s="127"/>
      <c r="AB204" s="127"/>
      <c r="AC204" s="127"/>
      <c r="AD204" s="127"/>
      <c r="AE204" s="127"/>
      <c r="AF204" s="127"/>
      <c r="AG204" s="127"/>
      <c r="AH204" s="127"/>
    </row>
    <row r="205" spans="1:34">
      <c r="A205" s="85" t="s">
        <v>2778</v>
      </c>
      <c r="B205" t="s">
        <v>2782</v>
      </c>
      <c r="C205" s="85" t="s">
        <v>2783</v>
      </c>
      <c r="D205" t="s">
        <v>2784</v>
      </c>
      <c r="E205" s="85" t="s">
        <v>2785</v>
      </c>
      <c r="F205" t="s">
        <v>2786</v>
      </c>
      <c r="G205" t="s">
        <v>2787</v>
      </c>
      <c r="H205" t="s">
        <v>2788</v>
      </c>
      <c r="I205" t="s">
        <v>2791</v>
      </c>
    </row>
    <row r="206" spans="1:34">
      <c r="A206">
        <v>1</v>
      </c>
      <c r="B206" s="83"/>
      <c r="D206" s="83"/>
      <c r="H206" s="83"/>
      <c r="I206" s="83"/>
    </row>
    <row r="207" spans="1:34">
      <c r="A207">
        <v>2</v>
      </c>
      <c r="B207" s="83"/>
      <c r="D207" s="83"/>
      <c r="E207" s="93"/>
      <c r="H207" s="83"/>
      <c r="I207" s="115"/>
    </row>
    <row r="208" spans="1:34">
      <c r="A208">
        <v>3</v>
      </c>
      <c r="B208" s="83"/>
      <c r="C208" s="83"/>
      <c r="D208" s="83"/>
      <c r="H208" s="83"/>
      <c r="I208" s="115"/>
    </row>
    <row r="209" spans="1:34">
      <c r="A209">
        <v>4</v>
      </c>
      <c r="B209" s="83"/>
      <c r="C209" s="83"/>
      <c r="D209" s="83"/>
      <c r="E209" s="83"/>
      <c r="H209" s="83"/>
      <c r="I209" s="139"/>
    </row>
    <row r="210" spans="1:34">
      <c r="A210">
        <v>5</v>
      </c>
      <c r="B210" s="83"/>
      <c r="C210" s="83"/>
      <c r="D210" s="83"/>
      <c r="E210" s="83"/>
      <c r="H210" s="83"/>
    </row>
    <row r="211" spans="1:34">
      <c r="A211">
        <v>6</v>
      </c>
      <c r="B211" s="84"/>
      <c r="C211" s="83"/>
      <c r="D211" s="84"/>
      <c r="E211" s="83"/>
      <c r="H211" s="83"/>
      <c r="I211" s="139"/>
    </row>
    <row r="212" spans="1:34">
      <c r="A212">
        <v>7</v>
      </c>
      <c r="B212" s="83"/>
      <c r="C212" s="83"/>
      <c r="D212" s="83"/>
      <c r="E212" s="83"/>
      <c r="H212" s="83"/>
      <c r="I212" s="83"/>
    </row>
    <row r="213" spans="1:34">
      <c r="A213" t="s">
        <v>2847</v>
      </c>
      <c r="B213" s="83"/>
      <c r="C213" s="83"/>
      <c r="D213" s="83"/>
      <c r="E213" s="83"/>
      <c r="H213" s="83"/>
      <c r="I213" s="83"/>
    </row>
    <row r="214" spans="1:34">
      <c r="A214" s="127" t="s">
        <v>2891</v>
      </c>
      <c r="B214" s="127"/>
      <c r="C214" s="127"/>
      <c r="D214" s="127"/>
      <c r="E214" s="127"/>
      <c r="F214" s="127"/>
      <c r="G214" s="127"/>
      <c r="H214" s="127"/>
      <c r="I214" s="127"/>
      <c r="J214" s="127"/>
      <c r="K214" s="127"/>
      <c r="L214" s="127"/>
      <c r="M214" s="127"/>
      <c r="N214" s="127"/>
      <c r="O214" s="127"/>
      <c r="P214" s="127"/>
      <c r="Q214" s="127"/>
      <c r="R214" s="127"/>
      <c r="S214" s="127"/>
      <c r="T214" s="127"/>
      <c r="U214" s="127"/>
      <c r="V214" s="127"/>
      <c r="W214" s="127"/>
      <c r="X214" s="127"/>
      <c r="Y214" s="127"/>
      <c r="Z214" s="127"/>
      <c r="AA214" s="127"/>
      <c r="AB214" s="127"/>
      <c r="AC214" s="127"/>
      <c r="AD214" s="127"/>
      <c r="AE214" s="127"/>
      <c r="AF214" s="127"/>
      <c r="AG214" s="127"/>
      <c r="AH214" s="127"/>
    </row>
    <row r="215" spans="1:34">
      <c r="A215" s="85" t="s">
        <v>2778</v>
      </c>
      <c r="B215" t="s">
        <v>2782</v>
      </c>
      <c r="C215" s="85" t="s">
        <v>2783</v>
      </c>
      <c r="D215" t="s">
        <v>2784</v>
      </c>
      <c r="E215" s="85" t="s">
        <v>2785</v>
      </c>
      <c r="F215" t="s">
        <v>2786</v>
      </c>
      <c r="G215" t="s">
        <v>2787</v>
      </c>
      <c r="H215" t="s">
        <v>2788</v>
      </c>
      <c r="I215" t="s">
        <v>2791</v>
      </c>
    </row>
    <row r="216" spans="1:34">
      <c r="A216">
        <v>1</v>
      </c>
      <c r="B216" s="83"/>
      <c r="D216" s="83"/>
      <c r="H216" s="83"/>
      <c r="I216" s="83"/>
    </row>
    <row r="217" spans="1:34">
      <c r="A217">
        <v>2</v>
      </c>
      <c r="B217" s="83"/>
      <c r="D217" s="83"/>
      <c r="E217" s="93"/>
      <c r="H217" s="83"/>
      <c r="I217" s="115"/>
    </row>
    <row r="218" spans="1:34">
      <c r="A218">
        <v>3</v>
      </c>
      <c r="B218" s="83"/>
      <c r="C218" s="83"/>
      <c r="D218" s="83"/>
      <c r="H218" s="83"/>
      <c r="I218" s="115"/>
    </row>
    <row r="219" spans="1:34">
      <c r="A219">
        <v>4</v>
      </c>
      <c r="B219" s="83"/>
      <c r="C219" s="83"/>
      <c r="D219" s="83"/>
      <c r="E219" s="83"/>
      <c r="H219" s="83"/>
      <c r="I219" s="139"/>
    </row>
    <row r="220" spans="1:34">
      <c r="A220">
        <v>5</v>
      </c>
      <c r="B220" s="83"/>
      <c r="C220" s="83"/>
      <c r="D220" s="83"/>
      <c r="E220" s="83"/>
      <c r="H220" s="83"/>
    </row>
    <row r="221" spans="1:34">
      <c r="A221">
        <v>6</v>
      </c>
      <c r="B221" s="84"/>
      <c r="C221" s="83"/>
      <c r="D221" s="84"/>
      <c r="E221" s="83"/>
      <c r="H221" s="83"/>
      <c r="I221" s="139"/>
    </row>
    <row r="222" spans="1:34">
      <c r="A222">
        <v>7</v>
      </c>
      <c r="B222" s="83"/>
      <c r="C222" s="83"/>
      <c r="D222" s="83"/>
      <c r="E222" s="83"/>
      <c r="H222" s="83"/>
      <c r="I222" s="83"/>
    </row>
    <row r="223" spans="1:34">
      <c r="A223" t="s">
        <v>2847</v>
      </c>
      <c r="B223" s="83"/>
      <c r="C223" s="83"/>
      <c r="D223" s="83"/>
      <c r="E223" s="83"/>
      <c r="H223" s="83"/>
      <c r="I223" s="83"/>
    </row>
    <row r="224" spans="1:34">
      <c r="A224" s="127" t="s">
        <v>2892</v>
      </c>
      <c r="B224" s="127"/>
      <c r="C224" s="127"/>
      <c r="D224" s="127"/>
      <c r="E224" s="127"/>
      <c r="F224" s="127"/>
      <c r="G224" s="127"/>
      <c r="H224" s="127"/>
      <c r="I224" s="127"/>
      <c r="J224" s="127"/>
      <c r="K224" s="127"/>
      <c r="L224" s="127"/>
      <c r="M224" s="127"/>
      <c r="N224" s="127"/>
      <c r="O224" s="127"/>
      <c r="P224" s="127"/>
      <c r="Q224" s="127"/>
      <c r="R224" s="127"/>
      <c r="S224" s="127"/>
      <c r="T224" s="127"/>
      <c r="U224" s="127"/>
      <c r="V224" s="127"/>
      <c r="W224" s="127"/>
      <c r="X224" s="127"/>
      <c r="Y224" s="127"/>
      <c r="Z224" s="127"/>
      <c r="AA224" s="127"/>
      <c r="AB224" s="127"/>
      <c r="AC224" s="127"/>
      <c r="AD224" s="127"/>
      <c r="AE224" s="127"/>
      <c r="AF224" s="127"/>
      <c r="AG224" s="127"/>
      <c r="AH224" s="127"/>
    </row>
    <row r="225" spans="1:9">
      <c r="A225" s="85" t="s">
        <v>2778</v>
      </c>
      <c r="B225" t="s">
        <v>2782</v>
      </c>
      <c r="C225" s="85" t="s">
        <v>2783</v>
      </c>
      <c r="D225" t="s">
        <v>2784</v>
      </c>
      <c r="E225" s="85" t="s">
        <v>2785</v>
      </c>
      <c r="F225" t="s">
        <v>2786</v>
      </c>
      <c r="G225" t="s">
        <v>2787</v>
      </c>
      <c r="H225" t="s">
        <v>2788</v>
      </c>
      <c r="I225" t="s">
        <v>2791</v>
      </c>
    </row>
    <row r="226" spans="1:9">
      <c r="A226">
        <v>1</v>
      </c>
      <c r="B226" s="83"/>
      <c r="D226" s="83"/>
      <c r="H226" s="83"/>
      <c r="I226" s="83"/>
    </row>
    <row r="227" spans="1:9">
      <c r="A227">
        <v>2</v>
      </c>
      <c r="B227" s="83"/>
      <c r="D227" s="83"/>
      <c r="E227" s="93"/>
      <c r="H227" s="83"/>
      <c r="I227" s="115"/>
    </row>
    <row r="228" spans="1:9">
      <c r="A228">
        <v>3</v>
      </c>
      <c r="B228" s="83"/>
      <c r="C228" s="83"/>
      <c r="D228" s="83"/>
      <c r="H228" s="83"/>
      <c r="I228" s="115"/>
    </row>
    <row r="229" spans="1:9">
      <c r="A229">
        <v>4</v>
      </c>
      <c r="B229" s="83"/>
      <c r="C229" s="83"/>
      <c r="D229" s="83"/>
      <c r="E229" s="83"/>
      <c r="H229" s="83"/>
      <c r="I229" s="139"/>
    </row>
    <row r="230" spans="1:9">
      <c r="A230">
        <v>5</v>
      </c>
      <c r="B230" s="83"/>
      <c r="C230" s="83"/>
      <c r="D230" s="83"/>
      <c r="E230" s="83"/>
      <c r="H230" s="83"/>
    </row>
    <row r="231" spans="1:9">
      <c r="A231">
        <v>6</v>
      </c>
      <c r="B231" s="84"/>
      <c r="C231" s="83"/>
      <c r="D231" s="84"/>
      <c r="E231" s="83"/>
      <c r="H231" s="83"/>
      <c r="I231" s="139"/>
    </row>
    <row r="232" spans="1:9">
      <c r="A232">
        <v>7</v>
      </c>
      <c r="B232" s="83"/>
      <c r="C232" s="83"/>
      <c r="D232" s="83"/>
      <c r="E232" s="83"/>
      <c r="H232" s="83"/>
      <c r="I232" s="83"/>
    </row>
    <row r="233" spans="1:9">
      <c r="A233" t="s">
        <v>2847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8"/>
  <sheetViews>
    <sheetView topLeftCell="A119" workbookViewId="0">
      <selection activeCell="C118" sqref="C118"/>
    </sheetView>
  </sheetViews>
  <sheetFormatPr baseColWidth="10" defaultColWidth="8.83203125" defaultRowHeight="14" x14ac:dyDescent="0"/>
  <cols>
    <col min="1" max="1" width="21.33203125" customWidth="1"/>
    <col min="2" max="1025" width="8.83203125" customWidth="1"/>
  </cols>
  <sheetData>
    <row r="1" spans="1:34">
      <c r="A1" s="72" t="s">
        <v>2794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4"/>
      <c r="O1" s="75"/>
      <c r="P1" s="76"/>
      <c r="Q1" s="74"/>
      <c r="R1" s="77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</row>
    <row r="2" spans="1:34">
      <c r="A2" s="78" t="s">
        <v>2795</v>
      </c>
      <c r="B2" s="79"/>
      <c r="C2" s="80" t="s">
        <v>2796</v>
      </c>
      <c r="D2" s="79" t="s">
        <v>2797</v>
      </c>
      <c r="E2" s="81" t="s">
        <v>2798</v>
      </c>
      <c r="F2" s="79" t="s">
        <v>2799</v>
      </c>
      <c r="G2" s="79" t="s">
        <v>2800</v>
      </c>
      <c r="H2" s="79"/>
      <c r="I2" s="79"/>
      <c r="J2" s="81"/>
      <c r="K2" s="80"/>
      <c r="L2" s="79"/>
      <c r="M2" s="81"/>
      <c r="N2" s="79"/>
      <c r="O2" s="79"/>
      <c r="P2" s="79"/>
      <c r="Q2" s="79"/>
      <c r="R2" s="81"/>
      <c r="S2" s="79"/>
      <c r="T2" s="81"/>
      <c r="U2" s="79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</row>
    <row r="3" spans="1:34">
      <c r="A3" s="82" t="s">
        <v>2307</v>
      </c>
      <c r="B3" s="83">
        <f>SUM('chr16'!C3:G3)</f>
        <v>23507</v>
      </c>
      <c r="C3">
        <v>201</v>
      </c>
      <c r="D3">
        <v>9538</v>
      </c>
      <c r="E3">
        <v>102</v>
      </c>
      <c r="F3">
        <v>727</v>
      </c>
      <c r="G3">
        <v>12939</v>
      </c>
      <c r="H3" s="84"/>
      <c r="I3" s="83"/>
      <c r="J3" s="83"/>
      <c r="K3" s="83"/>
      <c r="L3" s="83"/>
      <c r="M3" s="83"/>
      <c r="N3" s="85"/>
      <c r="O3" s="85"/>
      <c r="P3" s="129"/>
      <c r="Q3" s="85"/>
      <c r="R3" s="113"/>
    </row>
    <row r="4" spans="1:34">
      <c r="A4" s="82" t="s">
        <v>2806</v>
      </c>
      <c r="B4" s="83"/>
      <c r="C4" s="83"/>
      <c r="D4" s="83"/>
      <c r="E4" s="83"/>
      <c r="F4" s="83"/>
      <c r="G4" s="83"/>
      <c r="H4" s="84"/>
      <c r="J4" s="83"/>
      <c r="L4" s="83"/>
      <c r="M4" s="83"/>
      <c r="N4" s="85"/>
      <c r="O4" s="85"/>
      <c r="P4" s="129"/>
      <c r="Q4" s="85"/>
      <c r="R4" s="113"/>
    </row>
    <row r="5" spans="1:34">
      <c r="A5" s="82" t="s">
        <v>2807</v>
      </c>
      <c r="B5" s="83"/>
      <c r="H5" s="17"/>
      <c r="M5" s="15"/>
      <c r="N5" s="85"/>
      <c r="O5" s="85"/>
      <c r="P5" s="129"/>
      <c r="Q5" s="85"/>
      <c r="R5" s="113"/>
    </row>
    <row r="6" spans="1:34">
      <c r="A6" s="82" t="s">
        <v>2808</v>
      </c>
      <c r="B6" s="83"/>
      <c r="C6" s="83"/>
      <c r="D6" s="83"/>
      <c r="E6" s="83"/>
      <c r="F6" s="83"/>
      <c r="G6" s="83"/>
      <c r="H6" s="84"/>
      <c r="I6" s="83"/>
      <c r="J6" s="83"/>
      <c r="K6" s="83"/>
      <c r="L6" s="83"/>
      <c r="M6" s="83"/>
      <c r="N6" s="85"/>
      <c r="O6" s="85"/>
      <c r="P6" s="130"/>
      <c r="R6" s="113"/>
    </row>
    <row r="7" spans="1:34">
      <c r="A7" s="15" t="s">
        <v>2809</v>
      </c>
      <c r="B7" s="83"/>
      <c r="D7" s="83"/>
      <c r="E7" s="83"/>
      <c r="F7" s="83"/>
      <c r="G7" s="83"/>
      <c r="H7" s="84"/>
      <c r="I7" s="83"/>
      <c r="J7" s="83"/>
      <c r="K7" s="83"/>
      <c r="L7" s="83"/>
      <c r="M7" s="15"/>
      <c r="P7" s="130"/>
      <c r="R7" s="98"/>
    </row>
    <row r="8" spans="1:34">
      <c r="A8" s="15" t="s">
        <v>2810</v>
      </c>
      <c r="B8" s="83"/>
      <c r="D8" s="83"/>
      <c r="E8" s="83"/>
      <c r="F8" s="83"/>
      <c r="G8" s="83"/>
      <c r="H8" s="84"/>
      <c r="I8" s="83"/>
      <c r="J8" s="83"/>
      <c r="K8" s="83"/>
      <c r="L8" s="83"/>
      <c r="M8" s="15"/>
      <c r="P8" s="130"/>
      <c r="R8" s="98"/>
    </row>
    <row r="9" spans="1:34">
      <c r="A9" s="131" t="s">
        <v>2811</v>
      </c>
      <c r="B9" s="132"/>
      <c r="C9" s="133" t="s">
        <v>2796</v>
      </c>
      <c r="D9" s="132" t="s">
        <v>2797</v>
      </c>
      <c r="E9" s="127" t="s">
        <v>2798</v>
      </c>
      <c r="F9" s="132" t="s">
        <v>2799</v>
      </c>
      <c r="G9" s="132" t="s">
        <v>2800</v>
      </c>
      <c r="H9" s="153"/>
      <c r="I9" s="154"/>
      <c r="J9" s="154"/>
      <c r="K9" s="154"/>
      <c r="L9" s="154"/>
      <c r="M9" s="131"/>
      <c r="N9" s="148"/>
      <c r="O9" s="148"/>
      <c r="P9" s="136"/>
      <c r="Q9" s="148"/>
      <c r="R9" s="135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148"/>
      <c r="AG9" s="148"/>
      <c r="AH9" s="148"/>
    </row>
    <row r="10" spans="1:34">
      <c r="A10" s="82" t="s">
        <v>2806</v>
      </c>
      <c r="B10" s="83"/>
      <c r="C10" s="83"/>
      <c r="D10" s="83"/>
      <c r="F10" s="83"/>
      <c r="G10" s="83"/>
      <c r="H10" s="84"/>
      <c r="I10" s="83"/>
      <c r="J10" s="83"/>
      <c r="K10" s="83"/>
      <c r="L10" s="83"/>
      <c r="M10" s="15"/>
      <c r="P10" s="130"/>
      <c r="R10" s="98"/>
    </row>
    <row r="11" spans="1:34">
      <c r="A11" s="82" t="s">
        <v>2807</v>
      </c>
      <c r="B11" s="83"/>
      <c r="H11" s="85"/>
      <c r="I11" s="85"/>
      <c r="J11" s="112"/>
      <c r="K11" s="93"/>
      <c r="L11" s="85"/>
      <c r="M11" s="112"/>
      <c r="N11" s="85"/>
      <c r="O11" s="85"/>
      <c r="P11" s="85"/>
      <c r="Q11" s="85"/>
      <c r="R11" s="112"/>
      <c r="S11" s="85"/>
      <c r="T11" s="112"/>
      <c r="U11" s="85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</row>
    <row r="12" spans="1:34">
      <c r="A12" s="82" t="s">
        <v>2808</v>
      </c>
      <c r="B12" s="83"/>
      <c r="C12" s="83"/>
      <c r="E12" s="83"/>
      <c r="F12" s="83"/>
      <c r="G12" s="83"/>
      <c r="H12" s="84"/>
      <c r="I12" s="83"/>
      <c r="J12" s="83"/>
      <c r="K12" s="83"/>
      <c r="L12" s="83"/>
      <c r="M12" s="15"/>
      <c r="P12" s="130"/>
      <c r="R12" s="98"/>
    </row>
    <row r="13" spans="1:34">
      <c r="A13" s="15" t="s">
        <v>2809</v>
      </c>
      <c r="B13" s="83"/>
      <c r="D13" s="83"/>
      <c r="E13" s="83"/>
      <c r="F13" s="83"/>
      <c r="G13" s="83"/>
      <c r="H13" s="84"/>
      <c r="I13" s="83"/>
      <c r="J13" s="83"/>
      <c r="K13" s="83"/>
      <c r="L13" s="83"/>
      <c r="M13" s="15"/>
      <c r="P13" s="130"/>
      <c r="R13" s="98"/>
    </row>
    <row r="14" spans="1:34">
      <c r="A14" s="15" t="s">
        <v>2810</v>
      </c>
      <c r="B14" s="83"/>
      <c r="D14" s="83"/>
      <c r="E14" s="83"/>
      <c r="F14" s="83"/>
      <c r="G14" s="83"/>
      <c r="H14" s="84"/>
      <c r="I14" s="83"/>
      <c r="J14" s="83"/>
      <c r="K14" s="83"/>
      <c r="L14" s="83"/>
      <c r="M14" s="15"/>
      <c r="P14" s="130"/>
      <c r="R14" s="98"/>
    </row>
    <row r="15" spans="1:34">
      <c r="A15" s="131" t="s">
        <v>2812</v>
      </c>
      <c r="B15" s="132"/>
      <c r="C15" s="133" t="s">
        <v>2796</v>
      </c>
      <c r="D15" s="132" t="s">
        <v>2797</v>
      </c>
      <c r="E15" s="127" t="s">
        <v>2798</v>
      </c>
      <c r="F15" s="132" t="s">
        <v>2799</v>
      </c>
      <c r="G15" s="132" t="s">
        <v>2800</v>
      </c>
      <c r="H15" s="153"/>
      <c r="I15" s="154"/>
      <c r="J15" s="154"/>
      <c r="K15" s="154"/>
      <c r="L15" s="154"/>
      <c r="M15" s="131"/>
      <c r="N15" s="148"/>
      <c r="O15" s="148"/>
      <c r="P15" s="136"/>
      <c r="Q15" s="148"/>
      <c r="R15" s="135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  <c r="AF15" s="148"/>
      <c r="AG15" s="148"/>
      <c r="AH15" s="148"/>
    </row>
    <row r="16" spans="1:34">
      <c r="A16" s="82" t="s">
        <v>2806</v>
      </c>
      <c r="B16" s="83"/>
      <c r="C16" s="83"/>
      <c r="D16" s="83"/>
      <c r="F16" s="83"/>
      <c r="G16" s="83"/>
      <c r="H16" s="85"/>
      <c r="I16" s="85"/>
      <c r="J16" s="112"/>
      <c r="K16" s="93"/>
      <c r="L16" s="85"/>
      <c r="M16" s="112"/>
      <c r="N16" s="85"/>
      <c r="O16" s="85"/>
      <c r="P16" s="85"/>
      <c r="Q16" s="85"/>
      <c r="R16" s="112"/>
      <c r="S16" s="85"/>
      <c r="T16" s="112"/>
      <c r="U16" s="85"/>
      <c r="V16" s="112"/>
      <c r="W16" s="112"/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</row>
    <row r="17" spans="1:34">
      <c r="A17" s="82" t="s">
        <v>2807</v>
      </c>
      <c r="B17" s="83"/>
      <c r="H17" s="85"/>
      <c r="I17" s="85"/>
      <c r="J17" s="112"/>
      <c r="K17" s="93"/>
      <c r="L17" s="85"/>
      <c r="M17" s="112"/>
      <c r="N17" s="85"/>
      <c r="O17" s="85"/>
      <c r="P17" s="85"/>
      <c r="Q17" s="85"/>
      <c r="R17" s="112"/>
      <c r="S17" s="85"/>
      <c r="T17" s="112"/>
      <c r="U17" s="85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</row>
    <row r="18" spans="1:34">
      <c r="A18" s="82" t="s">
        <v>2808</v>
      </c>
      <c r="B18" s="83"/>
      <c r="C18" s="83"/>
      <c r="E18" s="83"/>
      <c r="F18" s="83"/>
      <c r="G18" s="83"/>
      <c r="H18" s="85"/>
      <c r="I18" s="85"/>
      <c r="J18" s="112"/>
      <c r="K18" s="93"/>
      <c r="L18" s="85"/>
      <c r="M18" s="112"/>
      <c r="N18" s="85"/>
      <c r="O18" s="85"/>
      <c r="P18" s="85"/>
      <c r="Q18" s="85"/>
      <c r="R18" s="112"/>
      <c r="S18" s="85"/>
      <c r="T18" s="112"/>
      <c r="U18" s="85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112"/>
    </row>
    <row r="19" spans="1:34">
      <c r="A19" s="15" t="s">
        <v>2809</v>
      </c>
      <c r="B19" s="83"/>
      <c r="D19" s="83"/>
      <c r="E19" s="83"/>
      <c r="F19" s="83"/>
      <c r="G19" s="83"/>
      <c r="H19" s="85"/>
      <c r="I19" s="85"/>
      <c r="J19" s="112"/>
      <c r="K19" s="93"/>
      <c r="L19" s="85"/>
      <c r="M19" s="112"/>
      <c r="N19" s="85"/>
      <c r="O19" s="85"/>
      <c r="P19" s="85"/>
      <c r="Q19" s="85"/>
      <c r="R19" s="112"/>
      <c r="S19" s="85"/>
      <c r="T19" s="112"/>
      <c r="U19" s="85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</row>
    <row r="20" spans="1:34">
      <c r="A20" s="15" t="s">
        <v>2810</v>
      </c>
      <c r="B20" s="83"/>
      <c r="D20" s="83"/>
      <c r="E20" s="83"/>
      <c r="F20" s="83"/>
      <c r="G20" s="83"/>
      <c r="H20" s="85"/>
      <c r="I20" s="85"/>
      <c r="J20" s="112"/>
      <c r="K20" s="93"/>
      <c r="L20" s="85"/>
      <c r="M20" s="112"/>
      <c r="N20" s="85"/>
      <c r="O20" s="85"/>
      <c r="P20" s="85"/>
      <c r="Q20" s="85"/>
      <c r="R20" s="112"/>
      <c r="S20" s="85"/>
      <c r="T20" s="112"/>
      <c r="U20" s="85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</row>
    <row r="21" spans="1:34">
      <c r="A21" s="131" t="s">
        <v>2813</v>
      </c>
      <c r="B21" s="132"/>
      <c r="C21" s="133" t="s">
        <v>2796</v>
      </c>
      <c r="D21" s="132" t="s">
        <v>2797</v>
      </c>
      <c r="E21" s="127" t="s">
        <v>2798</v>
      </c>
      <c r="F21" s="132" t="s">
        <v>2799</v>
      </c>
      <c r="G21" s="132" t="s">
        <v>2800</v>
      </c>
      <c r="H21" s="132"/>
      <c r="I21" s="132"/>
      <c r="J21" s="127"/>
      <c r="K21" s="133"/>
      <c r="L21" s="132"/>
      <c r="M21" s="127"/>
      <c r="N21" s="132"/>
      <c r="O21" s="132"/>
      <c r="P21" s="132"/>
      <c r="Q21" s="132"/>
      <c r="R21" s="127"/>
      <c r="S21" s="132"/>
      <c r="T21" s="127"/>
      <c r="U21" s="132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</row>
    <row r="22" spans="1:34">
      <c r="A22" s="82" t="s">
        <v>2806</v>
      </c>
      <c r="B22" s="83"/>
      <c r="C22" s="83"/>
      <c r="D22" s="83"/>
      <c r="F22" s="83"/>
      <c r="G22" s="83"/>
      <c r="H22" s="85"/>
      <c r="I22" s="85"/>
      <c r="J22" s="112"/>
      <c r="K22" s="93"/>
      <c r="L22" s="85"/>
      <c r="M22" s="112"/>
      <c r="N22" s="85"/>
      <c r="O22" s="85"/>
      <c r="P22" s="85"/>
      <c r="Q22" s="85"/>
      <c r="R22" s="112"/>
      <c r="S22" s="85"/>
      <c r="T22" s="112"/>
      <c r="U22" s="85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</row>
    <row r="23" spans="1:34">
      <c r="A23" s="82" t="s">
        <v>2807</v>
      </c>
      <c r="B23" s="83"/>
      <c r="H23" s="85"/>
      <c r="I23" s="85"/>
      <c r="J23" s="112"/>
      <c r="K23" s="93"/>
      <c r="L23" s="85"/>
      <c r="M23" s="112"/>
      <c r="N23" s="85"/>
      <c r="O23" s="85"/>
      <c r="P23" s="85"/>
      <c r="Q23" s="85"/>
      <c r="R23" s="112"/>
      <c r="S23" s="85"/>
      <c r="T23" s="112"/>
      <c r="U23" s="85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</row>
    <row r="24" spans="1:34">
      <c r="A24" s="82" t="s">
        <v>2808</v>
      </c>
      <c r="B24" s="83"/>
      <c r="C24" s="83"/>
      <c r="E24" s="83"/>
      <c r="F24" s="83"/>
      <c r="G24" s="83"/>
      <c r="H24" s="85"/>
      <c r="I24" s="85"/>
      <c r="J24" s="112"/>
      <c r="K24" s="93"/>
      <c r="L24" s="85"/>
      <c r="M24" s="112"/>
      <c r="N24" s="85"/>
      <c r="O24" s="85"/>
      <c r="P24" s="85"/>
      <c r="Q24" s="85"/>
      <c r="R24" s="112"/>
      <c r="S24" s="85"/>
      <c r="T24" s="112"/>
      <c r="U24" s="85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</row>
    <row r="25" spans="1:34">
      <c r="A25" s="15" t="s">
        <v>2809</v>
      </c>
      <c r="B25" s="83"/>
      <c r="D25" s="83"/>
      <c r="E25" s="83"/>
      <c r="F25" s="83"/>
      <c r="G25" s="83"/>
      <c r="H25" s="85"/>
      <c r="I25" s="85"/>
      <c r="J25" s="112"/>
      <c r="K25" s="93"/>
      <c r="L25" s="85"/>
      <c r="M25" s="112"/>
      <c r="N25" s="85"/>
      <c r="O25" s="85"/>
      <c r="P25" s="85"/>
      <c r="Q25" s="85"/>
      <c r="R25" s="112"/>
      <c r="S25" s="85"/>
      <c r="T25" s="112"/>
      <c r="U25" s="85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</row>
    <row r="26" spans="1:34">
      <c r="A26" s="15" t="s">
        <v>2810</v>
      </c>
      <c r="B26" s="83"/>
      <c r="D26" s="83"/>
      <c r="E26" s="83"/>
      <c r="F26" s="83"/>
      <c r="G26" s="83"/>
      <c r="H26" s="84"/>
      <c r="I26" s="83"/>
      <c r="J26" s="83"/>
      <c r="K26" s="83"/>
      <c r="L26" s="83"/>
      <c r="M26" s="15"/>
      <c r="P26" s="130"/>
      <c r="R26" s="98"/>
    </row>
    <row r="27" spans="1:34">
      <c r="A27" s="131" t="s">
        <v>2814</v>
      </c>
      <c r="B27" s="132"/>
      <c r="C27" s="133" t="s">
        <v>2796</v>
      </c>
      <c r="D27" s="132" t="s">
        <v>2797</v>
      </c>
      <c r="E27" s="127" t="s">
        <v>2798</v>
      </c>
      <c r="F27" s="132" t="s">
        <v>2799</v>
      </c>
      <c r="G27" s="132" t="s">
        <v>2800</v>
      </c>
      <c r="H27" s="153"/>
      <c r="I27" s="154"/>
      <c r="J27" s="154"/>
      <c r="K27" s="154"/>
      <c r="L27" s="154"/>
      <c r="M27" s="131"/>
      <c r="N27" s="148"/>
      <c r="O27" s="148"/>
      <c r="P27" s="136"/>
      <c r="Q27" s="148"/>
      <c r="R27" s="135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</row>
    <row r="28" spans="1:34">
      <c r="A28" s="82" t="s">
        <v>2806</v>
      </c>
      <c r="B28" s="83"/>
      <c r="C28" s="83"/>
      <c r="D28" s="83"/>
      <c r="F28" s="83"/>
      <c r="G28" s="83"/>
      <c r="H28" s="84"/>
      <c r="I28" s="83"/>
      <c r="J28" s="83"/>
      <c r="K28" s="83"/>
      <c r="L28" s="83"/>
      <c r="M28" s="15"/>
      <c r="P28" s="130"/>
      <c r="R28" s="98"/>
    </row>
    <row r="29" spans="1:34">
      <c r="A29" s="82" t="s">
        <v>2807</v>
      </c>
      <c r="B29" s="83"/>
      <c r="H29" s="84"/>
      <c r="I29" s="83"/>
      <c r="J29" s="83"/>
      <c r="K29" s="83"/>
      <c r="L29" s="83"/>
      <c r="M29" s="15"/>
      <c r="P29" s="130"/>
      <c r="R29" s="98"/>
    </row>
    <row r="30" spans="1:34">
      <c r="A30" s="82" t="s">
        <v>2808</v>
      </c>
      <c r="B30" s="83"/>
      <c r="C30" s="83"/>
      <c r="E30" s="83"/>
      <c r="F30" s="83"/>
      <c r="G30" s="83"/>
      <c r="H30" s="85"/>
      <c r="I30" s="85"/>
      <c r="J30" s="112"/>
      <c r="K30" s="93"/>
      <c r="L30" s="85"/>
      <c r="M30" s="112"/>
      <c r="N30" s="85"/>
      <c r="O30" s="85"/>
      <c r="P30" s="85"/>
      <c r="Q30" s="85"/>
      <c r="R30" s="112"/>
      <c r="S30" s="85"/>
      <c r="T30" s="112"/>
      <c r="U30" s="85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2"/>
    </row>
    <row r="31" spans="1:34">
      <c r="A31" s="15" t="s">
        <v>2809</v>
      </c>
      <c r="B31" s="83"/>
      <c r="D31" s="83"/>
      <c r="E31" s="83"/>
      <c r="F31" s="83"/>
      <c r="G31" s="83"/>
      <c r="H31" s="84"/>
      <c r="I31" s="83"/>
      <c r="J31" s="83"/>
      <c r="K31" s="83"/>
      <c r="L31" s="83"/>
      <c r="M31" s="15"/>
      <c r="P31" s="130"/>
      <c r="R31" s="98"/>
    </row>
    <row r="32" spans="1:34">
      <c r="A32" s="15" t="s">
        <v>2810</v>
      </c>
      <c r="B32" s="83"/>
      <c r="D32" s="83"/>
      <c r="E32" s="83"/>
      <c r="F32" s="83"/>
      <c r="G32" s="83"/>
      <c r="H32" s="84"/>
      <c r="I32" s="83"/>
      <c r="J32" s="83"/>
      <c r="K32" s="83"/>
      <c r="L32" s="83"/>
      <c r="M32" s="15"/>
      <c r="P32" s="130"/>
      <c r="R32" s="98"/>
    </row>
    <row r="33" spans="1:34">
      <c r="A33" s="131" t="s">
        <v>2815</v>
      </c>
      <c r="B33" s="132"/>
      <c r="C33" s="133" t="s">
        <v>2796</v>
      </c>
      <c r="D33" s="132" t="s">
        <v>2797</v>
      </c>
      <c r="E33" s="127" t="s">
        <v>2798</v>
      </c>
      <c r="F33" s="132" t="s">
        <v>2799</v>
      </c>
      <c r="G33" s="132" t="s">
        <v>2800</v>
      </c>
      <c r="H33" s="153"/>
      <c r="I33" s="154"/>
      <c r="J33" s="154"/>
      <c r="K33" s="154"/>
      <c r="L33" s="154"/>
      <c r="M33" s="131"/>
      <c r="N33" s="148"/>
      <c r="O33" s="148"/>
      <c r="P33" s="136"/>
      <c r="Q33" s="148"/>
      <c r="R33" s="135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</row>
    <row r="34" spans="1:34">
      <c r="A34" s="82" t="s">
        <v>2806</v>
      </c>
      <c r="B34" s="83"/>
      <c r="C34" s="83"/>
      <c r="D34" s="83"/>
      <c r="F34" s="83"/>
      <c r="G34" s="83"/>
      <c r="H34" s="84"/>
      <c r="I34" s="83"/>
      <c r="J34" s="83"/>
      <c r="K34" s="83"/>
      <c r="L34" s="83"/>
      <c r="M34" s="15"/>
      <c r="P34" s="130"/>
      <c r="R34" s="98"/>
    </row>
    <row r="35" spans="1:34">
      <c r="A35" s="82" t="s">
        <v>2807</v>
      </c>
      <c r="B35" s="83"/>
      <c r="H35" s="85"/>
      <c r="I35" s="85"/>
      <c r="J35" s="112"/>
      <c r="K35" s="93"/>
      <c r="L35" s="85"/>
      <c r="M35" s="112"/>
      <c r="N35" s="85"/>
      <c r="O35" s="85"/>
      <c r="P35" s="85"/>
      <c r="Q35" s="85"/>
      <c r="R35" s="112"/>
      <c r="S35" s="85"/>
      <c r="T35" s="112"/>
      <c r="U35" s="85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</row>
    <row r="36" spans="1:34">
      <c r="A36" s="82" t="s">
        <v>2808</v>
      </c>
      <c r="B36" s="83"/>
      <c r="C36" s="83"/>
      <c r="E36" s="83"/>
      <c r="F36" s="83"/>
      <c r="G36" s="83"/>
      <c r="H36" s="84"/>
      <c r="I36" s="83"/>
      <c r="J36" s="83"/>
      <c r="K36" s="83"/>
      <c r="L36" s="83"/>
      <c r="M36" s="15"/>
      <c r="P36" s="130"/>
      <c r="R36" s="98"/>
    </row>
    <row r="37" spans="1:34">
      <c r="A37" s="15" t="s">
        <v>2809</v>
      </c>
      <c r="B37" s="83"/>
      <c r="D37" s="83"/>
      <c r="E37" s="83"/>
      <c r="F37" s="83"/>
      <c r="G37" s="83"/>
      <c r="H37" s="84"/>
      <c r="I37" s="83"/>
      <c r="J37" s="83"/>
      <c r="K37" s="83"/>
      <c r="L37" s="83"/>
      <c r="M37" s="15"/>
      <c r="P37" s="130"/>
      <c r="R37" s="98"/>
    </row>
    <row r="38" spans="1:34">
      <c r="A38" s="15" t="s">
        <v>2810</v>
      </c>
      <c r="B38" s="83"/>
      <c r="D38" s="83"/>
      <c r="E38" s="83"/>
      <c r="F38" s="83"/>
      <c r="G38" s="83"/>
      <c r="H38" s="84"/>
      <c r="I38" s="83"/>
      <c r="J38" s="83"/>
      <c r="K38" s="83"/>
      <c r="L38" s="83"/>
      <c r="M38" s="15"/>
      <c r="P38" s="130"/>
      <c r="R38" s="98"/>
    </row>
    <row r="39" spans="1:34">
      <c r="A39" s="81" t="s">
        <v>2878</v>
      </c>
      <c r="B39" s="81"/>
      <c r="C39" s="81"/>
      <c r="D39" s="79" t="s">
        <v>2836</v>
      </c>
      <c r="E39" s="79"/>
      <c r="F39" s="79"/>
      <c r="G39" s="81"/>
      <c r="H39" s="79"/>
      <c r="I39" s="91"/>
      <c r="J39" s="81"/>
      <c r="K39" s="81"/>
      <c r="L39" s="81"/>
      <c r="M39" s="81"/>
      <c r="N39" s="78"/>
      <c r="O39" s="79"/>
      <c r="P39" s="79"/>
      <c r="Q39" s="118"/>
      <c r="R39" s="81"/>
      <c r="S39" s="92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</row>
    <row r="40" spans="1:34" ht="28">
      <c r="A40" s="15" t="s">
        <v>2818</v>
      </c>
      <c r="B40" s="83"/>
      <c r="D40" s="112" t="s">
        <v>2314</v>
      </c>
      <c r="E40" s="112"/>
      <c r="F40" t="s">
        <v>2307</v>
      </c>
      <c r="G40" s="15" t="s">
        <v>2818</v>
      </c>
      <c r="H40" s="15" t="s">
        <v>2829</v>
      </c>
      <c r="I40" s="83" t="s">
        <v>2822</v>
      </c>
      <c r="J40" s="15" t="s">
        <v>2830</v>
      </c>
      <c r="K40" s="15" t="s">
        <v>2831</v>
      </c>
      <c r="L40" s="83" t="s">
        <v>2832</v>
      </c>
      <c r="M40" s="83" t="s">
        <v>2833</v>
      </c>
      <c r="N40" s="46" t="s">
        <v>2834</v>
      </c>
      <c r="O40" s="46" t="s">
        <v>2828</v>
      </c>
      <c r="P40" s="85"/>
    </row>
    <row r="41" spans="1:34">
      <c r="A41" s="15" t="s">
        <v>2829</v>
      </c>
      <c r="B41" s="83"/>
      <c r="D41">
        <v>23677355</v>
      </c>
      <c r="E41">
        <v>23690204</v>
      </c>
      <c r="F41">
        <v>201</v>
      </c>
      <c r="G41" s="85"/>
      <c r="L41" s="85"/>
      <c r="P41" s="85"/>
    </row>
    <row r="42" spans="1:34">
      <c r="A42" s="83" t="s">
        <v>2822</v>
      </c>
      <c r="B42" s="83"/>
      <c r="D42">
        <v>28381362</v>
      </c>
      <c r="E42">
        <v>28391348</v>
      </c>
      <c r="F42">
        <v>9538</v>
      </c>
      <c r="G42" s="141"/>
      <c r="H42" s="142"/>
      <c r="I42" s="120"/>
      <c r="J42" s="85"/>
      <c r="L42" s="85"/>
      <c r="P42" s="85"/>
    </row>
    <row r="43" spans="1:34">
      <c r="A43" s="15" t="s">
        <v>2830</v>
      </c>
      <c r="B43" s="83"/>
      <c r="D43">
        <v>31083339</v>
      </c>
      <c r="E43">
        <v>31095335</v>
      </c>
      <c r="F43">
        <v>102</v>
      </c>
      <c r="G43" s="141"/>
      <c r="H43" s="142"/>
      <c r="I43" s="120"/>
      <c r="J43" s="85"/>
      <c r="L43" s="85"/>
      <c r="P43" s="85"/>
    </row>
    <row r="44" spans="1:34">
      <c r="A44" s="15" t="s">
        <v>2831</v>
      </c>
      <c r="B44" s="83"/>
      <c r="D44">
        <v>66647926</v>
      </c>
      <c r="E44">
        <v>66658617</v>
      </c>
      <c r="F44">
        <v>727</v>
      </c>
      <c r="G44" s="141"/>
      <c r="H44" s="142"/>
      <c r="I44" s="120"/>
      <c r="J44" s="85"/>
      <c r="L44" s="85"/>
      <c r="P44" s="85"/>
    </row>
    <row r="45" spans="1:34">
      <c r="A45" s="83" t="s">
        <v>2832</v>
      </c>
      <c r="B45" s="83"/>
      <c r="D45">
        <v>68530944</v>
      </c>
      <c r="E45">
        <v>68543883</v>
      </c>
      <c r="F45">
        <v>12939</v>
      </c>
      <c r="G45" s="141"/>
      <c r="H45" s="142"/>
      <c r="I45" s="120"/>
      <c r="J45" s="85"/>
      <c r="L45" s="85"/>
      <c r="P45" s="85"/>
    </row>
    <row r="46" spans="1:34">
      <c r="A46" s="83" t="s">
        <v>2833</v>
      </c>
      <c r="B46" s="83"/>
      <c r="D46" s="15"/>
      <c r="E46" s="15"/>
      <c r="F46" s="84"/>
      <c r="G46" s="141"/>
      <c r="H46" s="142"/>
      <c r="I46" s="120"/>
      <c r="J46" s="85"/>
      <c r="L46" s="85"/>
      <c r="P46" s="85"/>
    </row>
    <row r="47" spans="1:34">
      <c r="A47" s="46" t="s">
        <v>2834</v>
      </c>
      <c r="B47" s="83"/>
      <c r="D47" s="93"/>
      <c r="E47" s="93"/>
      <c r="F47" s="15"/>
      <c r="G47" s="15"/>
      <c r="H47" s="15"/>
      <c r="I47" s="141"/>
      <c r="J47" s="142"/>
      <c r="K47" s="95"/>
      <c r="L47" s="120"/>
      <c r="M47" s="85"/>
      <c r="N47" s="120"/>
      <c r="P47" s="85"/>
      <c r="Q47" s="85"/>
    </row>
    <row r="48" spans="1:34">
      <c r="A48" s="46" t="s">
        <v>2828</v>
      </c>
      <c r="B48" s="83"/>
      <c r="D48" s="93"/>
      <c r="E48" s="93"/>
      <c r="F48" s="15"/>
      <c r="G48" s="15"/>
      <c r="H48" s="15"/>
      <c r="I48" s="141"/>
      <c r="J48" s="142"/>
      <c r="K48" s="95"/>
      <c r="L48" s="120"/>
      <c r="M48" s="85"/>
      <c r="N48" s="120"/>
      <c r="P48" s="85"/>
      <c r="Q48" s="85"/>
    </row>
    <row r="49" spans="1:34">
      <c r="A49" s="127" t="s">
        <v>2894</v>
      </c>
      <c r="B49" s="127"/>
      <c r="C49" s="127"/>
      <c r="D49" s="132" t="s">
        <v>2836</v>
      </c>
      <c r="E49" s="132"/>
      <c r="F49" s="132"/>
      <c r="G49" s="127"/>
      <c r="H49" s="132"/>
      <c r="I49" s="134"/>
      <c r="J49" s="127"/>
      <c r="K49" s="127"/>
      <c r="L49" s="127"/>
      <c r="M49" s="127"/>
      <c r="N49" s="131"/>
      <c r="O49" s="132"/>
      <c r="P49" s="132"/>
      <c r="Q49" s="136"/>
      <c r="R49" s="127"/>
      <c r="S49" s="135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  <c r="AH49" s="127"/>
    </row>
    <row r="50" spans="1:34" ht="28">
      <c r="A50" s="15" t="s">
        <v>2818</v>
      </c>
      <c r="B50" s="83"/>
      <c r="D50" s="112" t="s">
        <v>2314</v>
      </c>
      <c r="E50" s="112"/>
      <c r="F50" t="s">
        <v>2307</v>
      </c>
      <c r="G50" s="15" t="s">
        <v>2818</v>
      </c>
      <c r="H50" s="15" t="s">
        <v>2829</v>
      </c>
      <c r="I50" s="83" t="s">
        <v>2822</v>
      </c>
      <c r="J50" s="15" t="s">
        <v>2830</v>
      </c>
      <c r="K50" s="15" t="s">
        <v>2831</v>
      </c>
      <c r="L50" s="83" t="s">
        <v>2832</v>
      </c>
      <c r="M50" s="83" t="s">
        <v>2833</v>
      </c>
      <c r="N50" s="46" t="s">
        <v>2834</v>
      </c>
      <c r="O50" s="46" t="s">
        <v>2828</v>
      </c>
      <c r="P50" s="85"/>
    </row>
    <row r="51" spans="1:34">
      <c r="A51" s="15" t="s">
        <v>2829</v>
      </c>
      <c r="B51" s="83"/>
      <c r="D51">
        <v>23677355</v>
      </c>
      <c r="E51">
        <v>23690204</v>
      </c>
      <c r="F51">
        <v>201</v>
      </c>
      <c r="G51" s="85"/>
      <c r="L51" s="85"/>
      <c r="P51" s="85"/>
    </row>
    <row r="52" spans="1:34">
      <c r="A52" s="83" t="s">
        <v>2822</v>
      </c>
      <c r="B52" s="83"/>
      <c r="D52">
        <v>28381362</v>
      </c>
      <c r="E52">
        <v>28391348</v>
      </c>
      <c r="F52">
        <v>9538</v>
      </c>
      <c r="G52" s="141"/>
      <c r="H52" s="142"/>
      <c r="I52" s="120"/>
      <c r="J52" s="85"/>
      <c r="L52" s="85"/>
      <c r="P52" s="85"/>
    </row>
    <row r="53" spans="1:34">
      <c r="A53" s="15" t="s">
        <v>2830</v>
      </c>
      <c r="B53" s="83"/>
      <c r="D53">
        <v>31083339</v>
      </c>
      <c r="E53">
        <v>31095335</v>
      </c>
      <c r="F53">
        <v>102</v>
      </c>
      <c r="G53" s="141"/>
      <c r="H53" s="142"/>
      <c r="I53" s="120"/>
      <c r="J53" s="85"/>
      <c r="L53" s="85"/>
      <c r="P53" s="85"/>
    </row>
    <row r="54" spans="1:34">
      <c r="A54" s="15" t="s">
        <v>2831</v>
      </c>
      <c r="B54" s="83"/>
      <c r="D54">
        <v>66647926</v>
      </c>
      <c r="E54">
        <v>66658617</v>
      </c>
      <c r="F54">
        <v>727</v>
      </c>
      <c r="G54" s="141"/>
      <c r="H54" s="142"/>
      <c r="I54" s="120"/>
      <c r="J54" s="85"/>
      <c r="L54" s="85"/>
      <c r="P54" s="85"/>
    </row>
    <row r="55" spans="1:34">
      <c r="A55" s="83" t="s">
        <v>2832</v>
      </c>
      <c r="B55" s="83"/>
      <c r="D55">
        <v>68530944</v>
      </c>
      <c r="E55">
        <v>68543883</v>
      </c>
      <c r="F55">
        <v>12939</v>
      </c>
      <c r="G55" s="141"/>
      <c r="H55" s="142"/>
      <c r="I55" s="120"/>
      <c r="J55" s="85"/>
      <c r="L55" s="85"/>
      <c r="P55" s="85"/>
    </row>
    <row r="56" spans="1:34">
      <c r="A56" s="83" t="s">
        <v>2833</v>
      </c>
      <c r="B56" s="83"/>
      <c r="D56" s="15"/>
      <c r="E56" s="15"/>
      <c r="F56" s="84"/>
      <c r="G56" s="141"/>
      <c r="H56" s="142"/>
      <c r="I56" s="120"/>
      <c r="J56" s="85"/>
      <c r="L56" s="85"/>
      <c r="P56" s="85"/>
    </row>
    <row r="57" spans="1:34">
      <c r="A57" s="46" t="s">
        <v>2834</v>
      </c>
      <c r="B57" s="83"/>
      <c r="D57" s="93"/>
      <c r="E57" s="93"/>
      <c r="F57" s="15"/>
      <c r="G57" s="15"/>
      <c r="H57" s="15"/>
      <c r="I57" s="141"/>
      <c r="J57" s="142"/>
      <c r="K57" s="95"/>
      <c r="L57" s="120"/>
      <c r="M57" s="85"/>
      <c r="N57" s="120"/>
      <c r="P57" s="85"/>
      <c r="Q57" s="85"/>
    </row>
    <row r="58" spans="1:34">
      <c r="A58" s="46" t="s">
        <v>2828</v>
      </c>
      <c r="B58" s="83"/>
      <c r="D58" s="93"/>
      <c r="E58" s="93"/>
      <c r="F58" s="15"/>
      <c r="G58" s="15"/>
      <c r="H58" s="15"/>
      <c r="I58" s="141"/>
      <c r="J58" s="142"/>
      <c r="K58" s="95"/>
      <c r="L58" s="120"/>
      <c r="M58" s="85"/>
      <c r="N58" s="120"/>
      <c r="P58" s="85"/>
      <c r="Q58" s="85"/>
    </row>
    <row r="59" spans="1:34">
      <c r="A59" s="127" t="s">
        <v>2895</v>
      </c>
      <c r="B59" s="127"/>
      <c r="C59" s="127"/>
      <c r="D59" s="132" t="s">
        <v>2836</v>
      </c>
      <c r="E59" s="132"/>
      <c r="F59" s="132"/>
      <c r="G59" s="132"/>
      <c r="H59" s="127"/>
      <c r="I59" s="132"/>
      <c r="J59" s="134"/>
      <c r="K59" s="127"/>
      <c r="L59" s="127"/>
      <c r="M59" s="127"/>
      <c r="N59" s="127"/>
      <c r="O59" s="131"/>
      <c r="P59" s="132"/>
      <c r="Q59" s="132"/>
      <c r="R59" s="136"/>
      <c r="S59" s="127"/>
      <c r="T59" s="135"/>
      <c r="U59" s="127"/>
      <c r="V59" s="127"/>
      <c r="W59" s="127"/>
      <c r="X59" s="127"/>
      <c r="Y59" s="127"/>
      <c r="Z59" s="127"/>
      <c r="AA59" s="127"/>
      <c r="AB59" s="127"/>
      <c r="AC59" s="127"/>
      <c r="AD59" s="127"/>
      <c r="AE59" s="127"/>
      <c r="AF59" s="127"/>
      <c r="AG59" s="127"/>
      <c r="AH59" s="127"/>
    </row>
    <row r="60" spans="1:34" ht="28">
      <c r="A60" s="15" t="s">
        <v>2818</v>
      </c>
      <c r="B60" s="83"/>
      <c r="D60" s="112" t="s">
        <v>2314</v>
      </c>
      <c r="E60" s="112"/>
      <c r="F60" t="s">
        <v>2307</v>
      </c>
      <c r="G60" s="15" t="s">
        <v>2818</v>
      </c>
      <c r="H60" s="15" t="s">
        <v>2829</v>
      </c>
      <c r="I60" s="83" t="s">
        <v>2822</v>
      </c>
      <c r="J60" s="15" t="s">
        <v>2830</v>
      </c>
      <c r="K60" s="15" t="s">
        <v>2831</v>
      </c>
      <c r="L60" s="83" t="s">
        <v>2832</v>
      </c>
      <c r="M60" s="83" t="s">
        <v>2833</v>
      </c>
      <c r="N60" s="46" t="s">
        <v>2834</v>
      </c>
      <c r="O60" s="46" t="s">
        <v>2828</v>
      </c>
      <c r="P60" s="85"/>
    </row>
    <row r="61" spans="1:34">
      <c r="A61" s="15" t="s">
        <v>2829</v>
      </c>
      <c r="B61" s="83"/>
      <c r="D61">
        <v>23677355</v>
      </c>
      <c r="E61">
        <v>23690204</v>
      </c>
      <c r="F61">
        <v>201</v>
      </c>
      <c r="G61" s="85"/>
      <c r="L61" s="85"/>
      <c r="P61" s="85"/>
    </row>
    <row r="62" spans="1:34">
      <c r="A62" s="83" t="s">
        <v>2822</v>
      </c>
      <c r="B62" s="83"/>
      <c r="D62">
        <v>28381362</v>
      </c>
      <c r="E62">
        <v>28391348</v>
      </c>
      <c r="F62">
        <v>9538</v>
      </c>
      <c r="G62" s="141"/>
      <c r="H62" s="142"/>
      <c r="I62" s="120"/>
      <c r="J62" s="85"/>
      <c r="L62" s="85"/>
      <c r="P62" s="85"/>
    </row>
    <row r="63" spans="1:34">
      <c r="A63" s="15" t="s">
        <v>2830</v>
      </c>
      <c r="B63" s="83"/>
      <c r="D63">
        <v>31083339</v>
      </c>
      <c r="E63">
        <v>31095335</v>
      </c>
      <c r="F63">
        <v>102</v>
      </c>
      <c r="G63" s="141"/>
      <c r="H63" s="142"/>
      <c r="I63" s="120"/>
      <c r="J63" s="85"/>
      <c r="L63" s="85"/>
      <c r="P63" s="85"/>
    </row>
    <row r="64" spans="1:34">
      <c r="A64" s="15" t="s">
        <v>2831</v>
      </c>
      <c r="B64" s="83"/>
      <c r="D64">
        <v>66647926</v>
      </c>
      <c r="E64">
        <v>66658617</v>
      </c>
      <c r="F64">
        <v>727</v>
      </c>
      <c r="G64" s="141"/>
      <c r="H64" s="142"/>
      <c r="I64" s="120"/>
      <c r="J64" s="85"/>
      <c r="L64" s="85"/>
      <c r="P64" s="85"/>
    </row>
    <row r="65" spans="1:34">
      <c r="A65" s="83" t="s">
        <v>2832</v>
      </c>
      <c r="B65" s="83"/>
      <c r="D65">
        <v>68530944</v>
      </c>
      <c r="E65">
        <v>68543883</v>
      </c>
      <c r="F65">
        <v>12939</v>
      </c>
      <c r="G65" s="141"/>
      <c r="H65" s="142"/>
      <c r="I65" s="120"/>
      <c r="J65" s="85"/>
      <c r="L65" s="85"/>
      <c r="P65" s="85"/>
    </row>
    <row r="66" spans="1:34">
      <c r="A66" s="83" t="s">
        <v>2833</v>
      </c>
      <c r="B66" s="83"/>
      <c r="D66" s="15"/>
      <c r="E66" s="15"/>
      <c r="F66" s="84"/>
      <c r="G66" s="141"/>
      <c r="H66" s="142"/>
      <c r="I66" s="120"/>
      <c r="J66" s="85"/>
      <c r="L66" s="85"/>
      <c r="P66" s="85"/>
    </row>
    <row r="67" spans="1:34">
      <c r="A67" s="46" t="s">
        <v>2834</v>
      </c>
      <c r="B67" s="83"/>
      <c r="D67" s="93"/>
      <c r="E67" s="93"/>
      <c r="F67" s="15"/>
      <c r="G67" s="15"/>
      <c r="H67" s="15"/>
      <c r="I67" s="141"/>
      <c r="J67" s="142"/>
      <c r="K67" s="95"/>
      <c r="L67" s="120"/>
      <c r="M67" s="85"/>
      <c r="N67" s="120"/>
      <c r="P67" s="85"/>
      <c r="Q67" s="85"/>
    </row>
    <row r="68" spans="1:34">
      <c r="A68" s="46" t="s">
        <v>2828</v>
      </c>
      <c r="B68" s="83"/>
      <c r="D68" s="93"/>
      <c r="E68" s="93"/>
      <c r="F68" s="15"/>
      <c r="G68" s="15"/>
      <c r="H68" s="15"/>
      <c r="I68" s="141"/>
      <c r="J68" s="142"/>
      <c r="K68" s="95"/>
      <c r="L68" s="120"/>
      <c r="M68" s="85"/>
      <c r="N68" s="120"/>
      <c r="P68" s="85"/>
      <c r="Q68" s="85"/>
    </row>
    <row r="69" spans="1:34">
      <c r="A69" s="127" t="s">
        <v>2896</v>
      </c>
      <c r="B69" s="127"/>
      <c r="C69" s="127"/>
      <c r="D69" s="132" t="s">
        <v>2836</v>
      </c>
      <c r="E69" s="132"/>
      <c r="F69" s="132"/>
      <c r="G69" s="132"/>
      <c r="H69" s="127"/>
      <c r="I69" s="132"/>
      <c r="J69" s="134"/>
      <c r="K69" s="127"/>
      <c r="L69" s="127"/>
      <c r="M69" s="127"/>
      <c r="N69" s="127"/>
      <c r="O69" s="131"/>
      <c r="P69" s="132"/>
      <c r="Q69" s="132"/>
      <c r="R69" s="136"/>
      <c r="S69" s="127"/>
      <c r="T69" s="135"/>
      <c r="U69" s="127"/>
      <c r="V69" s="127"/>
      <c r="W69" s="127"/>
      <c r="X69" s="127"/>
      <c r="Y69" s="127"/>
      <c r="Z69" s="127"/>
      <c r="AA69" s="127"/>
      <c r="AB69" s="127"/>
      <c r="AC69" s="127"/>
      <c r="AD69" s="127"/>
      <c r="AE69" s="127"/>
      <c r="AF69" s="127"/>
      <c r="AG69" s="127"/>
      <c r="AH69" s="127"/>
    </row>
    <row r="70" spans="1:34" ht="28">
      <c r="A70" s="15" t="s">
        <v>2818</v>
      </c>
      <c r="B70" s="83"/>
      <c r="D70" s="112" t="s">
        <v>2314</v>
      </c>
      <c r="E70" s="112"/>
      <c r="F70" t="s">
        <v>2307</v>
      </c>
      <c r="G70" s="15" t="s">
        <v>2818</v>
      </c>
      <c r="H70" s="15" t="s">
        <v>2829</v>
      </c>
      <c r="I70" s="83" t="s">
        <v>2822</v>
      </c>
      <c r="J70" s="15" t="s">
        <v>2830</v>
      </c>
      <c r="K70" s="15" t="s">
        <v>2831</v>
      </c>
      <c r="L70" s="83" t="s">
        <v>2832</v>
      </c>
      <c r="M70" s="83" t="s">
        <v>2833</v>
      </c>
      <c r="N70" s="46" t="s">
        <v>2834</v>
      </c>
      <c r="O70" s="46" t="s">
        <v>2828</v>
      </c>
      <c r="P70" s="85"/>
    </row>
    <row r="71" spans="1:34">
      <c r="A71" s="15" t="s">
        <v>2829</v>
      </c>
      <c r="B71" s="83"/>
      <c r="D71">
        <v>23677355</v>
      </c>
      <c r="E71">
        <v>23690204</v>
      </c>
      <c r="F71">
        <v>201</v>
      </c>
      <c r="G71" s="85"/>
      <c r="L71" s="85"/>
      <c r="P71" s="85"/>
    </row>
    <row r="72" spans="1:34">
      <c r="A72" s="83" t="s">
        <v>2822</v>
      </c>
      <c r="B72" s="83"/>
      <c r="D72">
        <v>28381362</v>
      </c>
      <c r="E72">
        <v>28391348</v>
      </c>
      <c r="F72">
        <v>9538</v>
      </c>
      <c r="G72" s="141"/>
      <c r="H72" s="142"/>
      <c r="I72" s="120"/>
      <c r="J72" s="85"/>
      <c r="L72" s="85"/>
      <c r="P72" s="85"/>
    </row>
    <row r="73" spans="1:34">
      <c r="A73" s="15" t="s">
        <v>2830</v>
      </c>
      <c r="B73" s="83"/>
      <c r="D73">
        <v>31083339</v>
      </c>
      <c r="E73">
        <v>31095335</v>
      </c>
      <c r="F73">
        <v>102</v>
      </c>
      <c r="G73" s="141"/>
      <c r="H73" s="142"/>
      <c r="I73" s="120"/>
      <c r="J73" s="85"/>
      <c r="L73" s="85"/>
      <c r="P73" s="85"/>
    </row>
    <row r="74" spans="1:34">
      <c r="A74" s="15" t="s">
        <v>2831</v>
      </c>
      <c r="B74" s="83"/>
      <c r="D74">
        <v>66647926</v>
      </c>
      <c r="E74">
        <v>66658617</v>
      </c>
      <c r="F74">
        <v>727</v>
      </c>
      <c r="G74" s="141"/>
      <c r="H74" s="142"/>
      <c r="I74" s="120"/>
      <c r="J74" s="85"/>
      <c r="L74" s="85"/>
      <c r="P74" s="85"/>
    </row>
    <row r="75" spans="1:34">
      <c r="A75" s="83" t="s">
        <v>2832</v>
      </c>
      <c r="B75" s="83"/>
      <c r="D75">
        <v>68530944</v>
      </c>
      <c r="E75">
        <v>68543883</v>
      </c>
      <c r="F75">
        <v>12939</v>
      </c>
      <c r="G75" s="141"/>
      <c r="H75" s="142"/>
      <c r="I75" s="120"/>
      <c r="J75" s="85"/>
      <c r="L75" s="85"/>
      <c r="P75" s="85"/>
    </row>
    <row r="76" spans="1:34">
      <c r="A76" s="83" t="s">
        <v>2833</v>
      </c>
      <c r="B76" s="83"/>
      <c r="D76" s="15"/>
      <c r="E76" s="15"/>
      <c r="F76" s="84"/>
      <c r="G76" s="141"/>
      <c r="H76" s="142"/>
      <c r="I76" s="120"/>
      <c r="J76" s="85"/>
      <c r="L76" s="85"/>
      <c r="P76" s="85"/>
    </row>
    <row r="77" spans="1:34">
      <c r="A77" s="46" t="s">
        <v>2834</v>
      </c>
      <c r="B77" s="83"/>
      <c r="D77" s="93"/>
      <c r="E77" s="93"/>
      <c r="F77" s="15"/>
      <c r="G77" s="15"/>
      <c r="H77" s="15"/>
      <c r="I77" s="141"/>
      <c r="J77" s="142"/>
      <c r="K77" s="95"/>
      <c r="L77" s="120"/>
      <c r="M77" s="85"/>
      <c r="N77" s="120"/>
      <c r="P77" s="85"/>
      <c r="Q77" s="85"/>
    </row>
    <row r="78" spans="1:34">
      <c r="A78" s="46" t="s">
        <v>2828</v>
      </c>
      <c r="B78" s="83"/>
      <c r="D78" s="93"/>
      <c r="E78" s="93"/>
      <c r="F78" s="15"/>
      <c r="G78" s="15"/>
      <c r="H78" s="15"/>
      <c r="I78" s="141"/>
      <c r="J78" s="142"/>
      <c r="K78" s="95"/>
      <c r="L78" s="120"/>
      <c r="M78" s="85"/>
      <c r="N78" s="120"/>
      <c r="P78" s="85"/>
      <c r="Q78" s="85"/>
    </row>
    <row r="79" spans="1:34">
      <c r="A79" s="127" t="s">
        <v>2906</v>
      </c>
      <c r="B79" s="127"/>
      <c r="C79" s="127"/>
      <c r="D79" s="132" t="s">
        <v>2836</v>
      </c>
      <c r="E79" s="132"/>
      <c r="F79" s="132"/>
      <c r="G79" s="132"/>
      <c r="H79" s="127"/>
      <c r="I79" s="132"/>
      <c r="J79" s="134"/>
      <c r="K79" s="127"/>
      <c r="L79" s="127"/>
      <c r="M79" s="127"/>
      <c r="N79" s="127"/>
      <c r="O79" s="131"/>
      <c r="P79" s="132"/>
      <c r="Q79" s="132"/>
      <c r="R79" s="136"/>
      <c r="S79" s="127"/>
      <c r="T79" s="135"/>
      <c r="U79" s="127"/>
      <c r="V79" s="127"/>
      <c r="W79" s="127"/>
      <c r="X79" s="127"/>
      <c r="Y79" s="127"/>
      <c r="Z79" s="127"/>
      <c r="AA79" s="127"/>
      <c r="AB79" s="127"/>
      <c r="AC79" s="127"/>
      <c r="AD79" s="127"/>
      <c r="AE79" s="127"/>
      <c r="AF79" s="127"/>
      <c r="AG79" s="127"/>
      <c r="AH79" s="127"/>
    </row>
    <row r="80" spans="1:34" ht="28">
      <c r="A80" s="15" t="s">
        <v>2818</v>
      </c>
      <c r="B80" s="83"/>
      <c r="D80" s="112" t="s">
        <v>2314</v>
      </c>
      <c r="E80" s="112"/>
      <c r="F80" t="s">
        <v>2307</v>
      </c>
      <c r="G80" s="15" t="s">
        <v>2818</v>
      </c>
      <c r="H80" s="15" t="s">
        <v>2829</v>
      </c>
      <c r="I80" s="83" t="s">
        <v>2822</v>
      </c>
      <c r="J80" s="15" t="s">
        <v>2830</v>
      </c>
      <c r="K80" s="15" t="s">
        <v>2831</v>
      </c>
      <c r="L80" s="83" t="s">
        <v>2832</v>
      </c>
      <c r="M80" s="83" t="s">
        <v>2833</v>
      </c>
      <c r="N80" s="46" t="s">
        <v>2834</v>
      </c>
      <c r="O80" s="46" t="s">
        <v>2828</v>
      </c>
      <c r="P80" s="85"/>
    </row>
    <row r="81" spans="1:34">
      <c r="A81" s="15" t="s">
        <v>2829</v>
      </c>
      <c r="B81" s="83"/>
      <c r="D81">
        <v>23677355</v>
      </c>
      <c r="E81">
        <v>23690204</v>
      </c>
      <c r="F81">
        <v>201</v>
      </c>
      <c r="G81" s="85"/>
      <c r="L81" s="85"/>
      <c r="P81" s="85"/>
    </row>
    <row r="82" spans="1:34">
      <c r="A82" s="83" t="s">
        <v>2822</v>
      </c>
      <c r="B82" s="83"/>
      <c r="D82">
        <v>28381362</v>
      </c>
      <c r="E82">
        <v>28391348</v>
      </c>
      <c r="F82">
        <v>9538</v>
      </c>
      <c r="G82" s="141"/>
      <c r="H82" s="142"/>
      <c r="I82" s="120"/>
      <c r="J82" s="85"/>
      <c r="L82" s="85"/>
      <c r="P82" s="85"/>
    </row>
    <row r="83" spans="1:34">
      <c r="A83" s="15" t="s">
        <v>2830</v>
      </c>
      <c r="B83" s="83"/>
      <c r="D83">
        <v>31083339</v>
      </c>
      <c r="E83">
        <v>31095335</v>
      </c>
      <c r="F83">
        <v>102</v>
      </c>
      <c r="G83" s="141"/>
      <c r="H83" s="142"/>
      <c r="I83" s="120"/>
      <c r="J83" s="85"/>
      <c r="L83" s="85"/>
      <c r="P83" s="85"/>
    </row>
    <row r="84" spans="1:34">
      <c r="A84" s="15" t="s">
        <v>2831</v>
      </c>
      <c r="B84" s="83"/>
      <c r="D84">
        <v>66647926</v>
      </c>
      <c r="E84">
        <v>66658617</v>
      </c>
      <c r="F84">
        <v>727</v>
      </c>
      <c r="G84" s="141"/>
      <c r="H84" s="142"/>
      <c r="I84" s="120"/>
      <c r="J84" s="85"/>
      <c r="L84" s="85"/>
      <c r="P84" s="85"/>
    </row>
    <row r="85" spans="1:34">
      <c r="A85" s="83" t="s">
        <v>2832</v>
      </c>
      <c r="B85" s="83"/>
      <c r="D85">
        <v>68530944</v>
      </c>
      <c r="E85">
        <v>68543883</v>
      </c>
      <c r="F85">
        <v>12939</v>
      </c>
      <c r="G85" s="141"/>
      <c r="H85" s="142"/>
      <c r="I85" s="120"/>
      <c r="J85" s="85"/>
      <c r="L85" s="85"/>
      <c r="P85" s="85"/>
    </row>
    <row r="86" spans="1:34">
      <c r="A86" s="83" t="s">
        <v>2833</v>
      </c>
      <c r="B86" s="83"/>
      <c r="D86" s="15"/>
      <c r="E86" s="15"/>
      <c r="F86" s="84"/>
      <c r="G86" s="141"/>
      <c r="H86" s="142"/>
      <c r="I86" s="120"/>
      <c r="J86" s="85"/>
      <c r="L86" s="85"/>
      <c r="P86" s="85"/>
    </row>
    <row r="87" spans="1:34">
      <c r="A87" s="46" t="s">
        <v>2834</v>
      </c>
      <c r="B87" s="83"/>
      <c r="D87" s="93"/>
      <c r="E87" s="93"/>
      <c r="F87" s="15"/>
      <c r="G87" s="15"/>
      <c r="H87" s="15"/>
      <c r="I87" s="141"/>
      <c r="J87" s="142"/>
      <c r="K87" s="95"/>
      <c r="L87" s="120"/>
      <c r="M87" s="85"/>
      <c r="N87" s="120"/>
      <c r="P87" s="85"/>
      <c r="Q87" s="85"/>
    </row>
    <row r="88" spans="1:34">
      <c r="A88" s="46" t="s">
        <v>2828</v>
      </c>
      <c r="B88" s="83"/>
      <c r="D88" s="93"/>
      <c r="E88" s="93"/>
      <c r="F88" s="15"/>
      <c r="G88" s="15"/>
      <c r="H88" s="15"/>
      <c r="I88" s="141"/>
      <c r="J88" s="142"/>
      <c r="K88" s="95"/>
      <c r="L88" s="120"/>
      <c r="M88" s="85"/>
      <c r="N88" s="120"/>
      <c r="P88" s="85"/>
      <c r="Q88" s="85"/>
    </row>
    <row r="89" spans="1:34">
      <c r="A89" s="127" t="s">
        <v>2907</v>
      </c>
      <c r="B89" s="127"/>
      <c r="C89" s="127"/>
      <c r="D89" s="132" t="s">
        <v>2836</v>
      </c>
      <c r="E89" s="132"/>
      <c r="F89" s="132"/>
      <c r="G89" s="132"/>
      <c r="H89" s="127"/>
      <c r="I89" s="132"/>
      <c r="J89" s="134"/>
      <c r="K89" s="127"/>
      <c r="L89" s="127"/>
      <c r="M89" s="127"/>
      <c r="N89" s="127"/>
      <c r="O89" s="131"/>
      <c r="P89" s="132"/>
      <c r="Q89" s="132"/>
      <c r="R89" s="136"/>
      <c r="S89" s="127"/>
      <c r="T89" s="135"/>
      <c r="U89" s="127"/>
      <c r="V89" s="127"/>
      <c r="W89" s="127"/>
      <c r="X89" s="127"/>
      <c r="Y89" s="127"/>
      <c r="Z89" s="127"/>
      <c r="AA89" s="127"/>
      <c r="AB89" s="127"/>
      <c r="AC89" s="127"/>
      <c r="AD89" s="127"/>
      <c r="AE89" s="127"/>
      <c r="AF89" s="127"/>
      <c r="AG89" s="127"/>
      <c r="AH89" s="127"/>
    </row>
    <row r="90" spans="1:34" ht="28">
      <c r="A90" s="15" t="s">
        <v>2818</v>
      </c>
      <c r="B90" s="83"/>
      <c r="D90" s="112" t="s">
        <v>2314</v>
      </c>
      <c r="E90" s="112"/>
      <c r="F90" t="s">
        <v>2307</v>
      </c>
      <c r="G90" s="15" t="s">
        <v>2818</v>
      </c>
      <c r="H90" s="15" t="s">
        <v>2829</v>
      </c>
      <c r="I90" s="83" t="s">
        <v>2822</v>
      </c>
      <c r="J90" s="15" t="s">
        <v>2830</v>
      </c>
      <c r="K90" s="15" t="s">
        <v>2831</v>
      </c>
      <c r="L90" s="83" t="s">
        <v>2832</v>
      </c>
      <c r="M90" s="83" t="s">
        <v>2833</v>
      </c>
      <c r="N90" s="46" t="s">
        <v>2834</v>
      </c>
      <c r="O90" s="46" t="s">
        <v>2828</v>
      </c>
      <c r="P90" s="85"/>
    </row>
    <row r="91" spans="1:34">
      <c r="A91" s="15" t="s">
        <v>2829</v>
      </c>
      <c r="B91" s="83"/>
      <c r="D91">
        <v>23677355</v>
      </c>
      <c r="E91">
        <v>23690204</v>
      </c>
      <c r="F91">
        <v>201</v>
      </c>
      <c r="G91" s="85"/>
      <c r="L91" s="85"/>
      <c r="P91" s="85"/>
    </row>
    <row r="92" spans="1:34">
      <c r="A92" s="83" t="s">
        <v>2822</v>
      </c>
      <c r="B92" s="83"/>
      <c r="D92">
        <v>28381362</v>
      </c>
      <c r="E92">
        <v>28391348</v>
      </c>
      <c r="F92">
        <v>9538</v>
      </c>
      <c r="G92" s="141"/>
      <c r="H92" s="142"/>
      <c r="I92" s="120"/>
      <c r="J92" s="85"/>
      <c r="L92" s="85"/>
      <c r="P92" s="85"/>
    </row>
    <row r="93" spans="1:34">
      <c r="A93" s="15" t="s">
        <v>2830</v>
      </c>
      <c r="B93" s="83"/>
      <c r="D93">
        <v>31083339</v>
      </c>
      <c r="E93">
        <v>31095335</v>
      </c>
      <c r="F93">
        <v>102</v>
      </c>
      <c r="G93" s="141"/>
      <c r="H93" s="142"/>
      <c r="I93" s="120"/>
      <c r="J93" s="85"/>
      <c r="L93" s="85"/>
      <c r="P93" s="85"/>
    </row>
    <row r="94" spans="1:34">
      <c r="A94" s="15" t="s">
        <v>2831</v>
      </c>
      <c r="B94" s="83"/>
      <c r="D94">
        <v>66647926</v>
      </c>
      <c r="E94">
        <v>66658617</v>
      </c>
      <c r="F94">
        <v>727</v>
      </c>
      <c r="G94" s="141"/>
      <c r="H94" s="142"/>
      <c r="I94" s="120"/>
      <c r="J94" s="85"/>
      <c r="L94" s="85"/>
      <c r="P94" s="85"/>
    </row>
    <row r="95" spans="1:34">
      <c r="A95" s="83" t="s">
        <v>2832</v>
      </c>
      <c r="B95" s="83"/>
      <c r="D95">
        <v>68530944</v>
      </c>
      <c r="E95">
        <v>68543883</v>
      </c>
      <c r="F95">
        <v>12939</v>
      </c>
      <c r="G95" s="141"/>
      <c r="H95" s="142"/>
      <c r="I95" s="120"/>
      <c r="J95" s="85"/>
      <c r="L95" s="85"/>
      <c r="P95" s="85"/>
    </row>
    <row r="96" spans="1:34">
      <c r="A96" s="83" t="s">
        <v>2833</v>
      </c>
      <c r="B96" s="83"/>
      <c r="D96" s="15"/>
      <c r="E96" s="15"/>
      <c r="F96" s="84"/>
      <c r="G96" s="141"/>
      <c r="H96" s="142"/>
      <c r="I96" s="120"/>
      <c r="J96" s="85"/>
      <c r="L96" s="85"/>
      <c r="P96" s="85"/>
    </row>
    <row r="97" spans="1:34">
      <c r="A97" s="46" t="s">
        <v>2834</v>
      </c>
      <c r="B97" s="83"/>
      <c r="D97" s="93"/>
      <c r="E97" s="93"/>
      <c r="F97" s="15"/>
      <c r="G97" s="15"/>
      <c r="H97" s="15"/>
      <c r="I97" s="141"/>
      <c r="J97" s="142"/>
      <c r="K97" s="95"/>
      <c r="L97" s="120"/>
      <c r="M97" s="85"/>
      <c r="N97" s="120"/>
      <c r="P97" s="85"/>
      <c r="Q97" s="85"/>
    </row>
    <row r="98" spans="1:34">
      <c r="A98" s="46" t="s">
        <v>2828</v>
      </c>
      <c r="B98" s="83"/>
      <c r="D98" s="93"/>
      <c r="E98" s="93"/>
      <c r="F98" s="15"/>
      <c r="G98" s="15"/>
      <c r="H98" s="15"/>
      <c r="I98" s="141"/>
      <c r="J98" s="142"/>
      <c r="K98" s="95"/>
      <c r="L98" s="120"/>
      <c r="M98" s="85"/>
      <c r="N98" s="120"/>
      <c r="P98" s="85"/>
      <c r="Q98" s="85"/>
    </row>
    <row r="99" spans="1:34" ht="15">
      <c r="A99" s="99" t="s">
        <v>2841</v>
      </c>
      <c r="B99" s="81"/>
      <c r="C99" s="123" t="s">
        <v>2847</v>
      </c>
      <c r="D99" s="81"/>
      <c r="E99" s="81"/>
      <c r="F99" s="81"/>
      <c r="G99" s="100"/>
      <c r="H99" s="123" t="s">
        <v>4</v>
      </c>
      <c r="I99" s="81"/>
      <c r="J99" s="81"/>
      <c r="K99" s="81"/>
      <c r="L99" s="81"/>
      <c r="M99" s="123" t="s">
        <v>9</v>
      </c>
      <c r="N99" s="81"/>
      <c r="O99" s="81"/>
      <c r="P99" s="81"/>
      <c r="Q99" s="81"/>
      <c r="R99" s="123" t="s">
        <v>15</v>
      </c>
      <c r="S99" s="123"/>
      <c r="T99" s="123"/>
      <c r="U99" s="123"/>
      <c r="V99" s="81"/>
      <c r="W99" s="123" t="s">
        <v>12</v>
      </c>
      <c r="X99" s="123"/>
      <c r="Y99" s="123"/>
      <c r="Z99" s="81"/>
      <c r="AA99" s="81"/>
      <c r="AB99" s="123" t="s">
        <v>1010</v>
      </c>
      <c r="AC99" s="81"/>
      <c r="AD99" s="81"/>
      <c r="AE99" s="81"/>
      <c r="AF99" s="81"/>
      <c r="AG99" s="81"/>
      <c r="AH99" s="81"/>
    </row>
    <row r="100" spans="1:34">
      <c r="A100" s="102" t="s">
        <v>2314</v>
      </c>
      <c r="B100" s="102"/>
      <c r="C100" s="102" t="s">
        <v>2842</v>
      </c>
      <c r="D100" s="102" t="s">
        <v>2843</v>
      </c>
      <c r="E100" s="102" t="s">
        <v>2309</v>
      </c>
      <c r="F100" s="102"/>
      <c r="G100" s="102" t="s">
        <v>2908</v>
      </c>
      <c r="H100" s="102" t="s">
        <v>2842</v>
      </c>
      <c r="I100" s="102" t="s">
        <v>2843</v>
      </c>
      <c r="J100" s="102" t="s">
        <v>2309</v>
      </c>
      <c r="K100" s="102"/>
      <c r="L100" s="102" t="s">
        <v>2908</v>
      </c>
      <c r="M100" s="102" t="s">
        <v>2842</v>
      </c>
      <c r="N100" s="102" t="s">
        <v>2843</v>
      </c>
      <c r="O100" s="102" t="s">
        <v>2309</v>
      </c>
      <c r="P100" s="102"/>
      <c r="Q100" s="102" t="s">
        <v>2908</v>
      </c>
      <c r="R100" s="102" t="s">
        <v>2842</v>
      </c>
      <c r="S100" s="102" t="s">
        <v>2843</v>
      </c>
      <c r="T100" s="102" t="s">
        <v>2309</v>
      </c>
      <c r="U100" s="102"/>
      <c r="V100" s="102" t="s">
        <v>2908</v>
      </c>
      <c r="W100" s="102" t="s">
        <v>2842</v>
      </c>
      <c r="X100" s="102" t="s">
        <v>2843</v>
      </c>
      <c r="Y100" s="102" t="s">
        <v>2309</v>
      </c>
      <c r="Z100" s="102"/>
      <c r="AA100" s="102" t="s">
        <v>2908</v>
      </c>
      <c r="AB100" s="102" t="s">
        <v>2842</v>
      </c>
      <c r="AC100" s="102" t="s">
        <v>2843</v>
      </c>
      <c r="AD100" s="102" t="s">
        <v>2309</v>
      </c>
      <c r="AE100" s="102"/>
      <c r="AF100" s="102" t="s">
        <v>2908</v>
      </c>
      <c r="AG100" s="102"/>
      <c r="AH100" s="102"/>
    </row>
    <row r="101" spans="1:34">
      <c r="A101">
        <v>23677355</v>
      </c>
      <c r="B101">
        <v>23690204</v>
      </c>
    </row>
    <row r="102" spans="1:34">
      <c r="A102">
        <v>28381362</v>
      </c>
      <c r="B102">
        <v>28391348</v>
      </c>
    </row>
    <row r="103" spans="1:34">
      <c r="A103">
        <v>31083339</v>
      </c>
      <c r="B103">
        <v>31095335</v>
      </c>
    </row>
    <row r="104" spans="1:34">
      <c r="A104">
        <v>66647926</v>
      </c>
      <c r="B104">
        <v>66658617</v>
      </c>
    </row>
    <row r="105" spans="1:34">
      <c r="A105">
        <v>68530944</v>
      </c>
      <c r="B105">
        <v>68543883</v>
      </c>
    </row>
    <row r="106" spans="1:34">
      <c r="A106" t="s">
        <v>2846</v>
      </c>
    </row>
    <row r="107" spans="1:34">
      <c r="A107" s="81" t="s">
        <v>2767</v>
      </c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</row>
    <row r="108" spans="1:34">
      <c r="A108" s="102" t="s">
        <v>2847</v>
      </c>
      <c r="B108" s="102" t="s">
        <v>2768</v>
      </c>
      <c r="C108" s="102" t="s">
        <v>2769</v>
      </c>
      <c r="D108" s="103" t="s">
        <v>2770</v>
      </c>
      <c r="E108" s="102" t="s">
        <v>2771</v>
      </c>
      <c r="F108" s="102"/>
      <c r="G108" s="102" t="s">
        <v>2772</v>
      </c>
      <c r="H108" s="104" t="s">
        <v>2773</v>
      </c>
      <c r="I108" s="102" t="s">
        <v>2774</v>
      </c>
      <c r="J108" s="102" t="s">
        <v>2775</v>
      </c>
      <c r="K108" s="102" t="s">
        <v>2776</v>
      </c>
      <c r="L108" s="102" t="s">
        <v>2777</v>
      </c>
      <c r="M108" s="54" t="s">
        <v>2848</v>
      </c>
      <c r="N108" s="54" t="s">
        <v>2849</v>
      </c>
      <c r="O108" s="54" t="s">
        <v>2850</v>
      </c>
      <c r="P108" s="54" t="s">
        <v>2851</v>
      </c>
      <c r="Q108" s="54" t="s">
        <v>2852</v>
      </c>
      <c r="R108" s="102"/>
      <c r="S108" s="102"/>
      <c r="T108" s="102"/>
      <c r="U108" s="102"/>
      <c r="V108" s="102"/>
      <c r="W108" s="102"/>
      <c r="X108" s="102"/>
      <c r="Y108" s="102"/>
      <c r="Z108" s="102"/>
      <c r="AA108" s="102"/>
      <c r="AB108" s="102"/>
      <c r="AC108" s="102"/>
      <c r="AD108" s="102"/>
      <c r="AE108" s="102"/>
      <c r="AF108" s="102"/>
      <c r="AG108" s="102"/>
      <c r="AH108" s="102"/>
    </row>
    <row r="110" spans="1:34">
      <c r="A110" s="104" t="s">
        <v>2778</v>
      </c>
      <c r="B110" s="102" t="s">
        <v>2768</v>
      </c>
      <c r="C110" s="102" t="s">
        <v>2769</v>
      </c>
      <c r="D110" s="103" t="s">
        <v>2770</v>
      </c>
      <c r="E110" s="102" t="s">
        <v>2771</v>
      </c>
      <c r="F110" s="102"/>
      <c r="G110" s="102" t="s">
        <v>2772</v>
      </c>
      <c r="H110" s="104" t="s">
        <v>2773</v>
      </c>
      <c r="I110" s="102" t="s">
        <v>2774</v>
      </c>
      <c r="J110" s="102" t="s">
        <v>2775</v>
      </c>
      <c r="K110" s="102" t="s">
        <v>2776</v>
      </c>
      <c r="L110" s="102" t="s">
        <v>2777</v>
      </c>
      <c r="M110" s="54" t="s">
        <v>2848</v>
      </c>
      <c r="N110" s="54" t="s">
        <v>2849</v>
      </c>
      <c r="O110" s="54" t="s">
        <v>2850</v>
      </c>
      <c r="P110" s="54" t="s">
        <v>2851</v>
      </c>
      <c r="Q110" s="54" t="s">
        <v>2852</v>
      </c>
      <c r="R110" s="102"/>
      <c r="S110" s="102"/>
      <c r="T110" s="102"/>
      <c r="U110" s="102"/>
      <c r="V110" s="102"/>
      <c r="W110" s="102"/>
      <c r="X110" s="102"/>
      <c r="Y110" s="102"/>
      <c r="Z110" s="102"/>
      <c r="AA110" s="102"/>
      <c r="AB110" s="102"/>
      <c r="AC110" s="102"/>
      <c r="AD110" s="102"/>
      <c r="AE110" s="102"/>
      <c r="AF110" s="102"/>
      <c r="AG110" s="102"/>
      <c r="AH110" s="102"/>
    </row>
    <row r="111" spans="1:34">
      <c r="A111" t="s">
        <v>2853</v>
      </c>
    </row>
    <row r="112" spans="1:34">
      <c r="A112" t="s">
        <v>2897</v>
      </c>
    </row>
    <row r="113" spans="1:34">
      <c r="A113" t="s">
        <v>2898</v>
      </c>
    </row>
    <row r="114" spans="1:34">
      <c r="A114" t="s">
        <v>2899</v>
      </c>
    </row>
    <row r="115" spans="1:34">
      <c r="A115" t="s">
        <v>2900</v>
      </c>
    </row>
    <row r="116" spans="1:34">
      <c r="A116" s="105" t="s">
        <v>2863</v>
      </c>
      <c r="B116" s="73"/>
      <c r="C116" s="73"/>
      <c r="D116" s="106"/>
      <c r="E116" s="74"/>
      <c r="F116" s="74"/>
      <c r="G116" s="73"/>
      <c r="H116" s="74"/>
      <c r="I116" s="73"/>
      <c r="J116" s="74"/>
      <c r="K116" s="73"/>
      <c r="L116" s="73"/>
      <c r="M116" s="73"/>
      <c r="N116" s="73"/>
      <c r="O116" s="74"/>
      <c r="P116" s="74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</row>
    <row r="117" spans="1:34">
      <c r="A117" s="107" t="s">
        <v>2795</v>
      </c>
      <c r="B117" s="107"/>
      <c r="C117" s="81" t="s">
        <v>2864</v>
      </c>
      <c r="D117" s="81" t="s">
        <v>2865</v>
      </c>
      <c r="E117" s="107" t="s">
        <v>2866</v>
      </c>
      <c r="F117" s="108" t="s">
        <v>2867</v>
      </c>
      <c r="G117" s="108" t="s">
        <v>2868</v>
      </c>
      <c r="H117" s="100"/>
      <c r="I117" s="108"/>
      <c r="J117" s="107"/>
      <c r="K117" s="107"/>
      <c r="L117" s="107"/>
      <c r="M117" s="107"/>
      <c r="N117" s="107"/>
      <c r="O117" s="108"/>
      <c r="P117" s="108"/>
      <c r="Q117" s="107"/>
      <c r="R117" s="107"/>
      <c r="S117" s="107"/>
      <c r="T117" s="107"/>
      <c r="U117" s="107"/>
      <c r="V117" s="107"/>
      <c r="W117" s="107"/>
      <c r="X117" s="107"/>
      <c r="Y117" s="107"/>
      <c r="Z117" s="107"/>
      <c r="AA117" s="107"/>
      <c r="AB117" s="107"/>
      <c r="AC117" s="107"/>
      <c r="AD117" s="107"/>
      <c r="AE117" s="107"/>
      <c r="AF117" s="107"/>
      <c r="AG117" s="107"/>
      <c r="AH117" s="107"/>
    </row>
    <row r="118" spans="1:34">
      <c r="A118" s="82" t="s">
        <v>2307</v>
      </c>
      <c r="B118" s="83">
        <f>SUM('chr16'!C118:G118)</f>
        <v>90067</v>
      </c>
      <c r="C118">
        <v>40178</v>
      </c>
      <c r="D118">
        <v>4700</v>
      </c>
      <c r="E118">
        <v>10120</v>
      </c>
      <c r="F118">
        <v>15599</v>
      </c>
      <c r="G118">
        <v>19470</v>
      </c>
      <c r="H118" s="83"/>
      <c r="N118" s="85"/>
      <c r="O118" s="85"/>
    </row>
    <row r="119" spans="1:34">
      <c r="A119" s="82" t="s">
        <v>2806</v>
      </c>
      <c r="B119" s="83"/>
      <c r="C119" s="83"/>
      <c r="D119" s="83"/>
      <c r="E119" s="83"/>
      <c r="F119" s="83"/>
      <c r="H119" s="83"/>
      <c r="N119" s="85"/>
      <c r="O119" s="85"/>
    </row>
    <row r="120" spans="1:34">
      <c r="A120" s="82" t="s">
        <v>2807</v>
      </c>
      <c r="B120" s="83"/>
      <c r="C120" s="83"/>
      <c r="D120" s="83"/>
      <c r="E120" s="83"/>
      <c r="N120" s="85"/>
      <c r="O120" s="85"/>
    </row>
    <row r="121" spans="1:34">
      <c r="A121" s="82" t="s">
        <v>2808</v>
      </c>
      <c r="B121" s="83"/>
      <c r="C121" s="83"/>
      <c r="E121" s="83"/>
      <c r="F121" s="83"/>
      <c r="G121" s="83"/>
      <c r="H121" s="83"/>
      <c r="N121" s="85"/>
      <c r="O121" s="85"/>
    </row>
    <row r="122" spans="1:34">
      <c r="A122" s="15" t="s">
        <v>2809</v>
      </c>
      <c r="B122" s="83"/>
      <c r="C122" s="83"/>
      <c r="E122" s="83"/>
      <c r="F122" s="83"/>
      <c r="G122" s="83"/>
      <c r="H122" s="83"/>
      <c r="N122" s="85"/>
      <c r="O122" s="85"/>
    </row>
    <row r="123" spans="1:34">
      <c r="A123" s="15" t="s">
        <v>2810</v>
      </c>
      <c r="B123" s="83"/>
      <c r="C123" s="83"/>
      <c r="E123" s="83"/>
      <c r="F123" s="83"/>
      <c r="G123" s="83"/>
      <c r="H123" s="83"/>
      <c r="N123" s="85"/>
      <c r="O123" s="85"/>
    </row>
    <row r="124" spans="1:34">
      <c r="A124" s="137" t="s">
        <v>2811</v>
      </c>
      <c r="B124" s="137"/>
      <c r="C124" s="127" t="s">
        <v>2864</v>
      </c>
      <c r="D124" s="127" t="s">
        <v>2865</v>
      </c>
      <c r="E124" s="137" t="s">
        <v>2866</v>
      </c>
      <c r="F124" s="138" t="s">
        <v>2867</v>
      </c>
      <c r="G124" s="138" t="s">
        <v>2868</v>
      </c>
      <c r="H124" s="138"/>
      <c r="I124" s="138"/>
      <c r="J124" s="137"/>
      <c r="K124" s="137"/>
      <c r="L124" s="137"/>
      <c r="M124" s="138"/>
      <c r="N124" s="138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  <c r="AA124" s="137"/>
      <c r="AB124" s="137"/>
      <c r="AC124" s="137"/>
      <c r="AD124" s="137"/>
      <c r="AE124" s="137"/>
      <c r="AF124" s="137"/>
      <c r="AG124" s="137"/>
      <c r="AH124" s="137"/>
    </row>
    <row r="125" spans="1:34">
      <c r="A125" s="82" t="s">
        <v>2806</v>
      </c>
      <c r="B125" s="83"/>
      <c r="C125" s="83"/>
      <c r="E125" s="83"/>
      <c r="F125" s="83"/>
      <c r="G125" s="83"/>
      <c r="H125" s="83"/>
      <c r="N125" s="85"/>
      <c r="O125" s="85"/>
    </row>
    <row r="126" spans="1:34">
      <c r="A126" s="82" t="s">
        <v>2807</v>
      </c>
      <c r="B126" s="83"/>
      <c r="C126" s="83"/>
      <c r="E126" s="83"/>
      <c r="F126" s="83"/>
      <c r="G126" s="83"/>
      <c r="H126" s="83"/>
      <c r="N126" s="85"/>
      <c r="O126" s="85"/>
    </row>
    <row r="127" spans="1:34">
      <c r="A127" s="82" t="s">
        <v>2808</v>
      </c>
      <c r="B127" s="83"/>
      <c r="C127" s="83"/>
      <c r="E127" s="83"/>
      <c r="F127" s="83"/>
      <c r="G127" s="83"/>
      <c r="H127" s="83"/>
      <c r="N127" s="85"/>
      <c r="O127" s="85"/>
    </row>
    <row r="128" spans="1:34">
      <c r="A128" s="15" t="s">
        <v>2809</v>
      </c>
      <c r="B128" s="83"/>
      <c r="C128" s="83"/>
      <c r="E128" s="83"/>
      <c r="F128" s="83"/>
      <c r="G128" s="83"/>
      <c r="H128" s="83"/>
      <c r="N128" s="85"/>
      <c r="O128" s="85"/>
    </row>
    <row r="129" spans="1:34">
      <c r="A129" s="15" t="s">
        <v>2810</v>
      </c>
      <c r="B129" s="83"/>
      <c r="C129" s="83"/>
      <c r="E129" s="83"/>
      <c r="F129" s="83"/>
      <c r="G129" s="83"/>
      <c r="H129" s="83"/>
      <c r="N129" s="85"/>
      <c r="O129" s="85"/>
    </row>
    <row r="130" spans="1:34">
      <c r="A130" s="137" t="s">
        <v>2812</v>
      </c>
      <c r="B130" s="137"/>
      <c r="C130" s="127" t="s">
        <v>2864</v>
      </c>
      <c r="D130" s="127" t="s">
        <v>2865</v>
      </c>
      <c r="E130" s="137" t="s">
        <v>2866</v>
      </c>
      <c r="F130" s="138" t="s">
        <v>2867</v>
      </c>
      <c r="G130" s="138" t="s">
        <v>2868</v>
      </c>
      <c r="H130" s="138"/>
      <c r="I130" s="138"/>
      <c r="J130" s="137"/>
      <c r="K130" s="137"/>
      <c r="L130" s="137"/>
      <c r="M130" s="138"/>
      <c r="N130" s="138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  <c r="AA130" s="137"/>
      <c r="AB130" s="137"/>
      <c r="AC130" s="137"/>
      <c r="AD130" s="137"/>
      <c r="AE130" s="137"/>
      <c r="AF130" s="137"/>
      <c r="AG130" s="137"/>
      <c r="AH130" s="137"/>
    </row>
    <row r="131" spans="1:34">
      <c r="A131" s="82" t="s">
        <v>2806</v>
      </c>
      <c r="B131" s="83"/>
      <c r="C131" s="83"/>
      <c r="E131" s="83"/>
      <c r="F131" s="83"/>
      <c r="G131" s="83"/>
      <c r="H131" s="83"/>
      <c r="N131" s="85"/>
      <c r="O131" s="85"/>
    </row>
    <row r="132" spans="1:34">
      <c r="A132" s="82" t="s">
        <v>2807</v>
      </c>
      <c r="B132" s="83"/>
      <c r="C132" s="83"/>
      <c r="E132" s="83"/>
      <c r="F132" s="83"/>
      <c r="G132" s="83"/>
      <c r="H132" s="83"/>
      <c r="N132" s="85"/>
      <c r="O132" s="85"/>
    </row>
    <row r="133" spans="1:34">
      <c r="A133" s="82" t="s">
        <v>2808</v>
      </c>
      <c r="B133" s="83"/>
      <c r="C133" s="83"/>
      <c r="E133" s="83"/>
      <c r="F133" s="83"/>
      <c r="G133" s="83"/>
      <c r="H133" s="83"/>
      <c r="N133" s="85"/>
      <c r="O133" s="85"/>
    </row>
    <row r="134" spans="1:34">
      <c r="A134" s="15" t="s">
        <v>2809</v>
      </c>
      <c r="B134" s="83"/>
      <c r="C134" s="83"/>
      <c r="E134" s="83"/>
      <c r="F134" s="83"/>
      <c r="G134" s="83"/>
      <c r="H134" s="83"/>
      <c r="N134" s="85"/>
      <c r="O134" s="85"/>
    </row>
    <row r="135" spans="1:34">
      <c r="A135" s="15" t="s">
        <v>2810</v>
      </c>
      <c r="B135" s="83"/>
      <c r="C135" s="83"/>
      <c r="E135" s="83"/>
      <c r="F135" s="83"/>
      <c r="G135" s="83"/>
      <c r="H135" s="83"/>
      <c r="N135" s="85"/>
      <c r="O135" s="85"/>
    </row>
    <row r="136" spans="1:34">
      <c r="A136" s="137" t="s">
        <v>2813</v>
      </c>
      <c r="B136" s="137"/>
      <c r="C136" s="127" t="s">
        <v>2864</v>
      </c>
      <c r="D136" s="127" t="s">
        <v>2865</v>
      </c>
      <c r="E136" s="137" t="s">
        <v>2866</v>
      </c>
      <c r="F136" s="138" t="s">
        <v>2867</v>
      </c>
      <c r="G136" s="138" t="s">
        <v>2868</v>
      </c>
      <c r="H136" s="138"/>
      <c r="I136" s="138"/>
      <c r="J136" s="137"/>
      <c r="K136" s="137"/>
      <c r="L136" s="137"/>
      <c r="M136" s="138"/>
      <c r="N136" s="138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  <c r="AA136" s="137"/>
      <c r="AB136" s="137"/>
      <c r="AC136" s="137"/>
      <c r="AD136" s="137"/>
      <c r="AE136" s="137"/>
      <c r="AF136" s="137"/>
      <c r="AG136" s="137"/>
      <c r="AH136" s="137"/>
    </row>
    <row r="137" spans="1:34">
      <c r="A137" s="82" t="s">
        <v>2806</v>
      </c>
      <c r="B137" s="83"/>
      <c r="C137" s="83"/>
      <c r="E137" s="83"/>
      <c r="F137" s="83"/>
      <c r="G137" s="83"/>
      <c r="H137" s="83"/>
      <c r="N137" s="85"/>
      <c r="O137" s="85"/>
    </row>
    <row r="138" spans="1:34">
      <c r="A138" s="82" t="s">
        <v>2807</v>
      </c>
      <c r="B138" s="83"/>
      <c r="C138" s="83"/>
      <c r="E138" s="83"/>
      <c r="F138" s="83"/>
      <c r="G138" s="83"/>
      <c r="H138" s="83"/>
      <c r="N138" s="85"/>
      <c r="O138" s="85"/>
    </row>
    <row r="139" spans="1:34">
      <c r="A139" s="82" t="s">
        <v>2808</v>
      </c>
      <c r="B139" s="83"/>
      <c r="C139" s="83"/>
      <c r="E139" s="83"/>
      <c r="F139" s="83"/>
      <c r="G139" s="83"/>
      <c r="H139" s="83"/>
      <c r="N139" s="85"/>
      <c r="O139" s="85"/>
    </row>
    <row r="140" spans="1:34">
      <c r="A140" s="15" t="s">
        <v>2809</v>
      </c>
      <c r="B140" s="83"/>
      <c r="C140" s="83"/>
      <c r="E140" s="83"/>
      <c r="F140" s="83"/>
      <c r="G140" s="83"/>
      <c r="H140" s="83"/>
      <c r="N140" s="85"/>
      <c r="O140" s="85"/>
    </row>
    <row r="141" spans="1:34">
      <c r="A141" s="15" t="s">
        <v>2810</v>
      </c>
      <c r="B141" s="83"/>
      <c r="C141" s="83"/>
      <c r="E141" s="83"/>
      <c r="F141" s="83"/>
      <c r="G141" s="83"/>
      <c r="H141" s="83"/>
      <c r="N141" s="85"/>
      <c r="O141" s="85"/>
    </row>
    <row r="142" spans="1:34">
      <c r="A142" s="137" t="s">
        <v>2814</v>
      </c>
      <c r="B142" s="137"/>
      <c r="C142" s="127" t="s">
        <v>2864</v>
      </c>
      <c r="D142" s="127" t="s">
        <v>2865</v>
      </c>
      <c r="E142" s="137" t="s">
        <v>2866</v>
      </c>
      <c r="F142" s="138" t="s">
        <v>2867</v>
      </c>
      <c r="G142" s="138" t="s">
        <v>2868</v>
      </c>
      <c r="H142" s="138"/>
      <c r="I142" s="138"/>
      <c r="J142" s="137"/>
      <c r="K142" s="137"/>
      <c r="L142" s="137"/>
      <c r="M142" s="138"/>
      <c r="N142" s="138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  <c r="AA142" s="137"/>
      <c r="AB142" s="137"/>
      <c r="AC142" s="137"/>
      <c r="AD142" s="137"/>
      <c r="AE142" s="137"/>
      <c r="AF142" s="137"/>
      <c r="AG142" s="137"/>
      <c r="AH142" s="137"/>
    </row>
    <row r="143" spans="1:34">
      <c r="A143" s="82" t="s">
        <v>2806</v>
      </c>
      <c r="B143" s="83"/>
      <c r="C143" s="83"/>
      <c r="E143" s="83"/>
      <c r="F143" s="83"/>
      <c r="G143" s="83"/>
      <c r="H143" s="83"/>
      <c r="N143" s="85"/>
      <c r="O143" s="85"/>
    </row>
    <row r="144" spans="1:34">
      <c r="A144" s="82" t="s">
        <v>2807</v>
      </c>
      <c r="B144" s="83"/>
      <c r="C144" s="83"/>
      <c r="E144" s="83"/>
      <c r="F144" s="83"/>
      <c r="G144" s="83"/>
      <c r="H144" s="83"/>
      <c r="N144" s="85"/>
      <c r="O144" s="85"/>
    </row>
    <row r="145" spans="1:34">
      <c r="A145" s="82" t="s">
        <v>2808</v>
      </c>
      <c r="B145" s="83"/>
      <c r="C145" s="83"/>
      <c r="E145" s="83"/>
      <c r="F145" s="83"/>
      <c r="G145" s="83"/>
      <c r="H145" s="83"/>
      <c r="N145" s="85"/>
      <c r="O145" s="85"/>
    </row>
    <row r="146" spans="1:34">
      <c r="A146" s="15" t="s">
        <v>2809</v>
      </c>
      <c r="B146" s="83"/>
      <c r="C146" s="83"/>
      <c r="E146" s="83"/>
      <c r="F146" s="83"/>
      <c r="G146" s="83"/>
      <c r="H146" s="83"/>
      <c r="N146" s="85"/>
      <c r="O146" s="85"/>
    </row>
    <row r="147" spans="1:34">
      <c r="A147" s="15" t="s">
        <v>2810</v>
      </c>
      <c r="B147" s="83"/>
      <c r="C147" s="83"/>
      <c r="E147" s="83"/>
      <c r="F147" s="83"/>
      <c r="G147" s="83"/>
      <c r="H147" s="83"/>
      <c r="N147" s="85"/>
      <c r="O147" s="85"/>
    </row>
    <row r="148" spans="1:34">
      <c r="A148" s="137" t="s">
        <v>2815</v>
      </c>
      <c r="B148" s="137"/>
      <c r="C148" s="127" t="s">
        <v>2864</v>
      </c>
      <c r="D148" s="127" t="s">
        <v>2865</v>
      </c>
      <c r="E148" s="137" t="s">
        <v>2866</v>
      </c>
      <c r="F148" s="138" t="s">
        <v>2867</v>
      </c>
      <c r="G148" s="138" t="s">
        <v>2868</v>
      </c>
      <c r="H148" s="138"/>
      <c r="I148" s="138"/>
      <c r="J148" s="137"/>
      <c r="K148" s="137"/>
      <c r="L148" s="137"/>
      <c r="M148" s="138"/>
      <c r="N148" s="138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</row>
    <row r="149" spans="1:34">
      <c r="A149" s="82" t="s">
        <v>2806</v>
      </c>
      <c r="B149" s="83"/>
      <c r="C149" s="83"/>
      <c r="E149" s="83"/>
      <c r="F149" s="83"/>
      <c r="G149" s="83"/>
      <c r="H149" s="83"/>
      <c r="N149" s="85"/>
      <c r="O149" s="85"/>
    </row>
    <row r="150" spans="1:34">
      <c r="A150" s="82" t="s">
        <v>2807</v>
      </c>
      <c r="B150" s="83"/>
      <c r="C150" s="83"/>
      <c r="E150" s="83"/>
      <c r="F150" s="83"/>
      <c r="G150" s="83"/>
      <c r="H150" s="83"/>
      <c r="N150" s="85"/>
      <c r="O150" s="85"/>
    </row>
    <row r="151" spans="1:34">
      <c r="A151" s="82" t="s">
        <v>2808</v>
      </c>
      <c r="B151" s="83"/>
      <c r="C151" s="83"/>
      <c r="E151" s="83"/>
      <c r="F151" s="83"/>
      <c r="G151" s="83"/>
      <c r="H151" s="83"/>
      <c r="N151" s="85"/>
      <c r="O151" s="85"/>
    </row>
    <row r="152" spans="1:34">
      <c r="A152" s="15" t="s">
        <v>2809</v>
      </c>
      <c r="B152" s="83"/>
      <c r="C152" s="83"/>
      <c r="E152" s="83"/>
      <c r="F152" s="83"/>
      <c r="G152" s="83"/>
      <c r="H152" s="83"/>
      <c r="N152" s="85"/>
      <c r="O152" s="85"/>
    </row>
    <row r="153" spans="1:34">
      <c r="A153" s="15" t="s">
        <v>2810</v>
      </c>
      <c r="B153" s="83"/>
      <c r="C153" s="83"/>
      <c r="E153" s="83"/>
      <c r="F153" s="83"/>
      <c r="G153" s="83"/>
      <c r="H153" s="83"/>
      <c r="N153" s="85"/>
      <c r="O153" s="85"/>
    </row>
    <row r="154" spans="1:34">
      <c r="A154" s="111" t="s">
        <v>2875</v>
      </c>
      <c r="B154" s="100"/>
      <c r="C154" s="100"/>
      <c r="D154" s="101" t="s">
        <v>4</v>
      </c>
      <c r="E154" s="101"/>
      <c r="F154" s="101" t="s">
        <v>9</v>
      </c>
      <c r="G154" s="100"/>
      <c r="H154" s="101" t="s">
        <v>15</v>
      </c>
      <c r="I154" s="101"/>
      <c r="J154" s="101" t="s">
        <v>12</v>
      </c>
      <c r="K154" s="101"/>
      <c r="L154" s="101" t="s">
        <v>1010</v>
      </c>
      <c r="M154" s="100"/>
      <c r="N154" s="101"/>
      <c r="O154" s="101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  <c r="AA154" s="100"/>
      <c r="AB154" s="100"/>
      <c r="AC154" s="100"/>
      <c r="AD154" s="100"/>
      <c r="AE154" s="100"/>
      <c r="AF154" s="100"/>
      <c r="AG154" s="100"/>
      <c r="AH154" s="100"/>
    </row>
    <row r="155" spans="1:34">
      <c r="A155" s="93" t="s">
        <v>2876</v>
      </c>
      <c r="B155" s="83"/>
      <c r="D155" s="93"/>
      <c r="G155" s="93"/>
      <c r="J155" s="93"/>
      <c r="M155" s="93"/>
      <c r="P155" s="93"/>
    </row>
    <row r="156" spans="1:34">
      <c r="A156" s="93" t="s">
        <v>2877</v>
      </c>
      <c r="D156" s="93"/>
      <c r="G156" s="93"/>
      <c r="J156" s="93"/>
      <c r="M156" s="93"/>
      <c r="P156" s="93"/>
    </row>
    <row r="157" spans="1:34">
      <c r="A157" s="93" t="s">
        <v>2309</v>
      </c>
      <c r="D157" s="93"/>
      <c r="G157" s="93"/>
      <c r="J157" s="93"/>
      <c r="M157" s="93"/>
      <c r="P157" s="93"/>
    </row>
    <row r="158" spans="1:34">
      <c r="A158" s="93" t="s">
        <v>2845</v>
      </c>
      <c r="D158" s="93"/>
      <c r="G158" s="93"/>
      <c r="J158" s="93"/>
      <c r="M158" s="93"/>
      <c r="P158" s="93"/>
    </row>
    <row r="159" spans="1:34">
      <c r="A159" s="79" t="s">
        <v>2878</v>
      </c>
      <c r="B159" s="81"/>
      <c r="C159" s="81"/>
      <c r="D159" s="101" t="s">
        <v>4</v>
      </c>
      <c r="E159" s="101"/>
      <c r="F159" s="101" t="s">
        <v>9</v>
      </c>
      <c r="G159" s="100"/>
      <c r="H159" s="101" t="s">
        <v>15</v>
      </c>
      <c r="I159" s="101"/>
      <c r="J159" s="101" t="s">
        <v>12</v>
      </c>
      <c r="K159" s="101"/>
      <c r="L159" s="101" t="s">
        <v>1010</v>
      </c>
      <c r="M159" s="100"/>
      <c r="N159" s="101"/>
      <c r="O159" s="101"/>
      <c r="P159" s="100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  <c r="AH159" s="81"/>
    </row>
    <row r="160" spans="1:34">
      <c r="A160" s="15" t="s">
        <v>2818</v>
      </c>
      <c r="B160" s="83"/>
      <c r="C160" s="85"/>
      <c r="D160" s="15"/>
      <c r="E160" s="85"/>
      <c r="G160" s="15"/>
      <c r="H160" s="85"/>
      <c r="I160" s="85"/>
      <c r="J160" s="15"/>
      <c r="M160" s="15"/>
      <c r="N160" s="85"/>
      <c r="O160" s="85"/>
      <c r="P160" s="15"/>
    </row>
    <row r="161" spans="1:34">
      <c r="A161" s="15" t="s">
        <v>2829</v>
      </c>
      <c r="B161" s="83"/>
      <c r="C161" s="113"/>
      <c r="D161" s="15"/>
      <c r="E161" s="85"/>
      <c r="G161" s="15"/>
      <c r="I161" s="85"/>
      <c r="J161" s="15"/>
      <c r="M161" s="15"/>
      <c r="N161" s="85"/>
      <c r="O161" s="85"/>
      <c r="P161" s="15"/>
    </row>
    <row r="162" spans="1:34">
      <c r="A162" s="83" t="s">
        <v>2822</v>
      </c>
      <c r="B162" s="83"/>
      <c r="C162" s="113"/>
      <c r="D162" s="15"/>
      <c r="E162" s="85"/>
      <c r="G162" s="15"/>
      <c r="I162" s="85"/>
      <c r="J162" s="15"/>
      <c r="M162" s="15"/>
      <c r="N162" s="85"/>
      <c r="O162" s="85"/>
      <c r="P162" s="15"/>
    </row>
    <row r="163" spans="1:34">
      <c r="A163" s="15" t="s">
        <v>2830</v>
      </c>
      <c r="B163" s="83"/>
      <c r="C163" s="113"/>
      <c r="D163" s="15"/>
      <c r="E163" s="85"/>
      <c r="G163" s="15"/>
      <c r="I163" s="85"/>
      <c r="J163" s="15"/>
      <c r="M163" s="15"/>
      <c r="N163" s="85"/>
      <c r="O163" s="85"/>
      <c r="P163" s="15"/>
    </row>
    <row r="164" spans="1:34">
      <c r="A164" s="15" t="s">
        <v>2831</v>
      </c>
      <c r="B164" s="83"/>
      <c r="C164" s="113"/>
      <c r="D164" s="15"/>
      <c r="E164" s="85"/>
      <c r="G164" s="15"/>
      <c r="I164" s="85"/>
      <c r="J164" s="15"/>
      <c r="M164" s="15"/>
      <c r="N164" s="85"/>
      <c r="O164" s="85"/>
      <c r="P164" s="15"/>
    </row>
    <row r="165" spans="1:34">
      <c r="A165" s="83" t="s">
        <v>2832</v>
      </c>
      <c r="B165" s="83"/>
      <c r="C165" s="113"/>
      <c r="D165" s="15"/>
      <c r="E165" s="85"/>
      <c r="G165" s="15"/>
      <c r="I165" s="85"/>
      <c r="J165" s="15"/>
      <c r="M165" s="15"/>
      <c r="N165" s="85"/>
      <c r="O165" s="85"/>
      <c r="P165" s="15"/>
    </row>
    <row r="166" spans="1:34">
      <c r="A166" s="83" t="s">
        <v>2833</v>
      </c>
      <c r="B166" s="83"/>
      <c r="C166" s="113"/>
      <c r="D166" s="83"/>
      <c r="E166" s="85"/>
      <c r="G166" s="83"/>
      <c r="I166" s="85"/>
      <c r="J166" s="83"/>
      <c r="M166" s="83"/>
      <c r="N166" s="85"/>
      <c r="O166" s="85"/>
      <c r="P166" s="83"/>
    </row>
    <row r="167" spans="1:34">
      <c r="A167" t="s">
        <v>2879</v>
      </c>
      <c r="B167" s="83"/>
      <c r="C167" s="113"/>
      <c r="D167" s="83"/>
      <c r="E167" s="85"/>
      <c r="G167" s="83"/>
      <c r="I167" s="85"/>
      <c r="J167" s="83"/>
      <c r="M167" s="83"/>
      <c r="N167" s="85"/>
      <c r="O167" s="85"/>
      <c r="P167" s="83"/>
    </row>
    <row r="168" spans="1:34">
      <c r="A168" s="46" t="s">
        <v>2834</v>
      </c>
      <c r="B168" s="83"/>
      <c r="C168" s="113"/>
      <c r="D168" s="83"/>
      <c r="E168" s="85"/>
      <c r="G168" s="83"/>
      <c r="I168" s="85"/>
      <c r="J168" s="83"/>
      <c r="M168" s="83"/>
      <c r="N168" s="85"/>
      <c r="O168" s="85"/>
      <c r="P168" s="83"/>
    </row>
    <row r="169" spans="1:34">
      <c r="A169" s="46" t="s">
        <v>2828</v>
      </c>
      <c r="B169" s="83"/>
      <c r="C169" s="113"/>
      <c r="D169" s="83"/>
      <c r="E169" s="85"/>
      <c r="G169" s="83"/>
      <c r="I169" s="85"/>
      <c r="J169" s="83"/>
      <c r="M169" s="83"/>
      <c r="N169" s="85"/>
      <c r="O169" s="85"/>
      <c r="P169" s="83"/>
    </row>
    <row r="170" spans="1:34">
      <c r="A170" s="78" t="s">
        <v>2880</v>
      </c>
      <c r="B170" s="79"/>
      <c r="C170" s="92"/>
      <c r="D170" s="80"/>
      <c r="E170" s="79" t="s">
        <v>2817</v>
      </c>
      <c r="F170" s="79"/>
      <c r="G170" s="81"/>
      <c r="H170" s="79"/>
      <c r="I170" s="81"/>
      <c r="J170" s="79"/>
      <c r="K170" s="81"/>
      <c r="L170" s="81"/>
      <c r="M170" s="81"/>
      <c r="N170" s="81"/>
      <c r="O170" s="79"/>
      <c r="P170" s="79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  <c r="AG170" s="81"/>
      <c r="AH170" s="81"/>
    </row>
    <row r="171" spans="1:34">
      <c r="A171" t="s">
        <v>2881</v>
      </c>
      <c r="B171" s="85"/>
      <c r="C171" s="113"/>
      <c r="D171" s="93"/>
      <c r="E171" s="85" t="s">
        <v>2778</v>
      </c>
      <c r="F171" t="s">
        <v>2782</v>
      </c>
      <c r="G171" s="85" t="s">
        <v>2783</v>
      </c>
      <c r="H171" t="s">
        <v>2784</v>
      </c>
      <c r="I171" s="85" t="s">
        <v>2785</v>
      </c>
      <c r="J171" t="s">
        <v>2786</v>
      </c>
      <c r="K171" t="s">
        <v>2787</v>
      </c>
      <c r="L171" t="s">
        <v>2788</v>
      </c>
      <c r="M171" t="s">
        <v>2791</v>
      </c>
      <c r="O171" s="85"/>
      <c r="P171" s="85"/>
    </row>
    <row r="172" spans="1:34">
      <c r="A172" t="s">
        <v>2883</v>
      </c>
      <c r="B172" s="85"/>
      <c r="C172" s="113"/>
      <c r="D172" s="93"/>
      <c r="E172">
        <v>1</v>
      </c>
      <c r="G172" s="83"/>
      <c r="H172" s="83"/>
      <c r="I172" s="83"/>
      <c r="L172" s="83"/>
      <c r="M172" s="83"/>
      <c r="O172" s="85"/>
      <c r="P172" s="85"/>
    </row>
    <row r="173" spans="1:34">
      <c r="B173" s="85"/>
      <c r="E173">
        <v>2</v>
      </c>
      <c r="F173" s="83"/>
      <c r="G173" s="83"/>
      <c r="H173" s="83"/>
      <c r="L173" s="83"/>
      <c r="M173" s="83"/>
    </row>
    <row r="174" spans="1:34">
      <c r="A174" t="s">
        <v>2884</v>
      </c>
      <c r="B174" s="85"/>
      <c r="E174">
        <v>3</v>
      </c>
      <c r="F174" s="83"/>
      <c r="G174" s="83"/>
      <c r="H174" s="83"/>
      <c r="I174" s="83"/>
      <c r="L174" s="83"/>
    </row>
    <row r="175" spans="1:34">
      <c r="A175" t="s">
        <v>2885</v>
      </c>
      <c r="B175" s="85"/>
      <c r="E175">
        <v>4</v>
      </c>
      <c r="G175" s="83"/>
      <c r="I175" s="83"/>
      <c r="L175" s="83"/>
      <c r="M175" s="115"/>
    </row>
    <row r="176" spans="1:34">
      <c r="B176" s="85"/>
      <c r="E176">
        <v>5</v>
      </c>
      <c r="F176" s="83"/>
      <c r="H176" s="83"/>
      <c r="I176" s="83"/>
      <c r="M176" s="83"/>
    </row>
    <row r="177" spans="1:34">
      <c r="A177" t="s">
        <v>2886</v>
      </c>
      <c r="B177" s="85"/>
      <c r="E177" t="s">
        <v>2847</v>
      </c>
      <c r="F177" s="84"/>
      <c r="G177" s="83"/>
      <c r="H177" s="84"/>
      <c r="I177" s="83"/>
      <c r="M177" s="115"/>
    </row>
    <row r="178" spans="1:34">
      <c r="A178" t="s">
        <v>2887</v>
      </c>
      <c r="B178" s="85"/>
    </row>
    <row r="179" spans="1:34">
      <c r="A179" s="127" t="s">
        <v>2888</v>
      </c>
      <c r="B179" s="127"/>
      <c r="C179" s="127"/>
      <c r="D179" s="127"/>
      <c r="E179" s="127"/>
      <c r="F179" s="127"/>
      <c r="G179" s="127"/>
      <c r="H179" s="127"/>
      <c r="I179" s="127"/>
      <c r="J179" s="127"/>
      <c r="K179" s="127"/>
      <c r="L179" s="127"/>
      <c r="M179" s="127"/>
      <c r="N179" s="127"/>
      <c r="O179" s="127"/>
      <c r="P179" s="127"/>
      <c r="Q179" s="127"/>
      <c r="R179" s="127"/>
      <c r="S179" s="127"/>
      <c r="T179" s="127"/>
      <c r="U179" s="127"/>
      <c r="V179" s="127"/>
      <c r="W179" s="127"/>
      <c r="X179" s="127"/>
      <c r="Y179" s="127"/>
      <c r="Z179" s="127"/>
      <c r="AA179" s="127"/>
      <c r="AB179" s="127"/>
      <c r="AC179" s="127"/>
      <c r="AD179" s="127"/>
      <c r="AE179" s="127"/>
      <c r="AF179" s="127"/>
      <c r="AG179" s="127"/>
      <c r="AH179" s="127"/>
    </row>
    <row r="180" spans="1:34">
      <c r="A180" s="85" t="s">
        <v>2778</v>
      </c>
      <c r="B180" t="s">
        <v>2782</v>
      </c>
      <c r="C180" s="85" t="s">
        <v>2783</v>
      </c>
      <c r="D180" t="s">
        <v>2784</v>
      </c>
      <c r="E180" s="85" t="s">
        <v>2785</v>
      </c>
      <c r="F180" t="s">
        <v>2786</v>
      </c>
      <c r="G180" t="s">
        <v>2787</v>
      </c>
      <c r="H180" t="s">
        <v>2788</v>
      </c>
      <c r="I180" t="s">
        <v>2791</v>
      </c>
    </row>
    <row r="181" spans="1:34">
      <c r="A181">
        <v>1</v>
      </c>
      <c r="C181" s="83"/>
      <c r="D181" s="83"/>
      <c r="E181" s="83"/>
      <c r="H181" s="83"/>
      <c r="I181" s="83"/>
    </row>
    <row r="182" spans="1:34">
      <c r="A182">
        <v>2</v>
      </c>
      <c r="B182" s="83"/>
      <c r="C182" s="83"/>
      <c r="D182" s="83"/>
      <c r="H182" s="83"/>
      <c r="I182" s="83"/>
    </row>
    <row r="183" spans="1:34">
      <c r="A183">
        <v>3</v>
      </c>
      <c r="B183" s="83"/>
      <c r="C183" s="83"/>
      <c r="D183" s="83"/>
      <c r="E183" s="83"/>
      <c r="H183" s="83"/>
    </row>
    <row r="184" spans="1:34">
      <c r="A184">
        <v>4</v>
      </c>
      <c r="C184" s="83"/>
      <c r="E184" s="83"/>
      <c r="H184" s="83"/>
      <c r="I184" s="115"/>
    </row>
    <row r="185" spans="1:34">
      <c r="A185">
        <v>5</v>
      </c>
      <c r="B185" s="83"/>
      <c r="D185" s="83"/>
      <c r="E185" s="83"/>
      <c r="I185" s="83"/>
    </row>
    <row r="186" spans="1:34">
      <c r="A186" s="112" t="s">
        <v>2847</v>
      </c>
      <c r="B186" s="83"/>
      <c r="D186" s="83"/>
      <c r="E186" s="83"/>
      <c r="I186" s="83"/>
    </row>
    <row r="187" spans="1:34">
      <c r="A187" s="127" t="s">
        <v>2889</v>
      </c>
      <c r="B187" s="127"/>
      <c r="C187" s="127"/>
      <c r="D187" s="127"/>
      <c r="E187" s="127"/>
      <c r="F187" s="127"/>
      <c r="G187" s="127"/>
      <c r="H187" s="127"/>
      <c r="I187" s="127"/>
      <c r="J187" s="127"/>
      <c r="K187" s="127"/>
      <c r="L187" s="127"/>
      <c r="M187" s="127"/>
      <c r="N187" s="127"/>
      <c r="O187" s="127"/>
      <c r="P187" s="127"/>
      <c r="Q187" s="127"/>
      <c r="R187" s="127"/>
      <c r="S187" s="127"/>
      <c r="T187" s="127"/>
      <c r="U187" s="127"/>
      <c r="V187" s="127"/>
      <c r="W187" s="127"/>
      <c r="X187" s="127"/>
      <c r="Y187" s="127"/>
      <c r="Z187" s="127"/>
      <c r="AA187" s="127"/>
      <c r="AB187" s="127"/>
      <c r="AC187" s="127"/>
      <c r="AD187" s="127"/>
      <c r="AE187" s="127"/>
      <c r="AF187" s="127"/>
      <c r="AG187" s="127"/>
      <c r="AH187" s="127"/>
    </row>
    <row r="188" spans="1:34">
      <c r="A188" s="85" t="s">
        <v>2778</v>
      </c>
      <c r="B188" t="s">
        <v>2782</v>
      </c>
      <c r="C188" s="85" t="s">
        <v>2783</v>
      </c>
      <c r="D188" t="s">
        <v>2784</v>
      </c>
      <c r="E188" s="85" t="s">
        <v>2785</v>
      </c>
      <c r="F188" t="s">
        <v>2786</v>
      </c>
      <c r="G188" t="s">
        <v>2787</v>
      </c>
      <c r="H188" t="s">
        <v>2788</v>
      </c>
      <c r="I188" t="s">
        <v>2791</v>
      </c>
    </row>
    <row r="189" spans="1:34">
      <c r="A189">
        <v>1</v>
      </c>
      <c r="C189" s="83"/>
      <c r="D189" s="83"/>
      <c r="E189" s="83"/>
      <c r="H189" s="83"/>
      <c r="I189" s="83"/>
    </row>
    <row r="190" spans="1:34">
      <c r="A190">
        <v>2</v>
      </c>
      <c r="B190" s="83"/>
      <c r="C190" s="83"/>
      <c r="D190" s="83"/>
      <c r="H190" s="83"/>
      <c r="I190" s="83"/>
    </row>
    <row r="191" spans="1:34">
      <c r="A191">
        <v>3</v>
      </c>
      <c r="B191" s="83"/>
      <c r="C191" s="83"/>
      <c r="D191" s="83"/>
      <c r="E191" s="83"/>
      <c r="H191" s="83"/>
    </row>
    <row r="192" spans="1:34">
      <c r="A192">
        <v>4</v>
      </c>
      <c r="C192" s="83"/>
      <c r="E192" s="83"/>
      <c r="H192" s="83"/>
      <c r="I192" s="115"/>
    </row>
    <row r="193" spans="1:34">
      <c r="A193">
        <v>5</v>
      </c>
      <c r="B193" s="83"/>
      <c r="D193" s="83"/>
      <c r="E193" s="83"/>
      <c r="I193" s="83"/>
    </row>
    <row r="194" spans="1:34">
      <c r="A194" t="s">
        <v>2847</v>
      </c>
      <c r="B194" s="83"/>
      <c r="D194" s="83"/>
      <c r="E194" s="83"/>
      <c r="I194" s="83"/>
    </row>
    <row r="195" spans="1:34">
      <c r="A195" s="127" t="s">
        <v>2890</v>
      </c>
      <c r="B195" s="127"/>
      <c r="C195" s="127"/>
      <c r="D195" s="127"/>
      <c r="E195" s="127"/>
      <c r="F195" s="127"/>
      <c r="G195" s="127"/>
      <c r="H195" s="127"/>
      <c r="I195" s="127"/>
      <c r="J195" s="127"/>
      <c r="K195" s="127"/>
      <c r="L195" s="127"/>
      <c r="M195" s="127"/>
      <c r="N195" s="127"/>
      <c r="O195" s="127"/>
      <c r="P195" s="127"/>
      <c r="Q195" s="127"/>
      <c r="R195" s="127"/>
      <c r="S195" s="127"/>
      <c r="T195" s="127"/>
      <c r="U195" s="127"/>
      <c r="V195" s="127"/>
      <c r="W195" s="127"/>
      <c r="X195" s="127"/>
      <c r="Y195" s="127"/>
      <c r="Z195" s="127"/>
      <c r="AA195" s="127"/>
      <c r="AB195" s="127"/>
      <c r="AC195" s="127"/>
      <c r="AD195" s="127"/>
      <c r="AE195" s="127"/>
      <c r="AF195" s="127"/>
      <c r="AG195" s="127"/>
      <c r="AH195" s="127"/>
    </row>
    <row r="196" spans="1:34">
      <c r="A196" s="85" t="s">
        <v>2778</v>
      </c>
      <c r="B196" t="s">
        <v>2782</v>
      </c>
      <c r="C196" s="85" t="s">
        <v>2783</v>
      </c>
      <c r="D196" t="s">
        <v>2784</v>
      </c>
      <c r="E196" s="85" t="s">
        <v>2785</v>
      </c>
      <c r="F196" t="s">
        <v>2786</v>
      </c>
      <c r="G196" t="s">
        <v>2787</v>
      </c>
      <c r="H196" t="s">
        <v>2788</v>
      </c>
      <c r="I196" t="s">
        <v>2791</v>
      </c>
    </row>
    <row r="197" spans="1:34">
      <c r="A197">
        <v>1</v>
      </c>
      <c r="C197" s="83"/>
      <c r="D197" s="83"/>
      <c r="E197" s="83"/>
      <c r="H197" s="83"/>
      <c r="I197" s="83"/>
    </row>
    <row r="198" spans="1:34">
      <c r="A198">
        <v>2</v>
      </c>
      <c r="B198" s="83"/>
      <c r="C198" s="83"/>
      <c r="D198" s="83"/>
      <c r="H198" s="83"/>
      <c r="I198" s="83"/>
    </row>
    <row r="199" spans="1:34">
      <c r="A199">
        <v>3</v>
      </c>
      <c r="B199" s="83"/>
      <c r="C199" s="83"/>
      <c r="D199" s="83"/>
      <c r="E199" s="83"/>
      <c r="H199" s="83"/>
    </row>
    <row r="200" spans="1:34">
      <c r="A200">
        <v>4</v>
      </c>
      <c r="C200" s="83"/>
      <c r="E200" s="83"/>
      <c r="H200" s="83"/>
      <c r="I200" s="115"/>
    </row>
    <row r="201" spans="1:34">
      <c r="A201">
        <v>5</v>
      </c>
      <c r="B201" s="83"/>
      <c r="D201" s="83"/>
      <c r="E201" s="83"/>
      <c r="I201" s="83"/>
    </row>
    <row r="202" spans="1:34">
      <c r="A202" t="s">
        <v>2847</v>
      </c>
      <c r="B202" s="83"/>
      <c r="D202" s="83"/>
      <c r="E202" s="83"/>
      <c r="I202" s="83"/>
    </row>
    <row r="203" spans="1:34">
      <c r="A203" s="127" t="s">
        <v>2891</v>
      </c>
      <c r="B203" s="127"/>
      <c r="C203" s="127"/>
      <c r="D203" s="127"/>
      <c r="E203" s="127"/>
      <c r="F203" s="127"/>
      <c r="G203" s="127"/>
      <c r="H203" s="127"/>
      <c r="I203" s="127"/>
      <c r="J203" s="127"/>
      <c r="K203" s="127"/>
      <c r="L203" s="127"/>
      <c r="M203" s="127"/>
      <c r="N203" s="127"/>
      <c r="O203" s="127"/>
      <c r="P203" s="127"/>
      <c r="Q203" s="127"/>
      <c r="R203" s="127"/>
      <c r="S203" s="127"/>
      <c r="T203" s="127"/>
      <c r="U203" s="127"/>
      <c r="V203" s="127"/>
      <c r="W203" s="127"/>
      <c r="X203" s="127"/>
      <c r="Y203" s="127"/>
      <c r="Z203" s="127"/>
      <c r="AA203" s="127"/>
      <c r="AB203" s="127"/>
      <c r="AC203" s="127"/>
      <c r="AD203" s="127"/>
      <c r="AE203" s="127"/>
      <c r="AF203" s="127"/>
      <c r="AG203" s="127"/>
      <c r="AH203" s="127"/>
    </row>
    <row r="204" spans="1:34">
      <c r="A204" s="85" t="s">
        <v>2778</v>
      </c>
      <c r="B204" t="s">
        <v>2782</v>
      </c>
      <c r="C204" s="85" t="s">
        <v>2783</v>
      </c>
      <c r="D204" t="s">
        <v>2784</v>
      </c>
      <c r="E204" s="85" t="s">
        <v>2785</v>
      </c>
      <c r="F204" t="s">
        <v>2786</v>
      </c>
      <c r="G204" t="s">
        <v>2787</v>
      </c>
      <c r="H204" t="s">
        <v>2788</v>
      </c>
      <c r="I204" t="s">
        <v>2791</v>
      </c>
    </row>
    <row r="205" spans="1:34">
      <c r="A205">
        <v>1</v>
      </c>
      <c r="C205" s="83"/>
      <c r="D205" s="83"/>
      <c r="E205" s="83"/>
      <c r="H205" s="83"/>
      <c r="I205" s="83"/>
    </row>
    <row r="206" spans="1:34">
      <c r="A206">
        <v>2</v>
      </c>
      <c r="B206" s="83"/>
      <c r="C206" s="83"/>
      <c r="D206" s="83"/>
      <c r="H206" s="83"/>
      <c r="I206" s="83"/>
    </row>
    <row r="207" spans="1:34">
      <c r="A207">
        <v>3</v>
      </c>
      <c r="B207" s="83"/>
      <c r="C207" s="83"/>
      <c r="D207" s="83"/>
      <c r="E207" s="83"/>
      <c r="H207" s="83"/>
    </row>
    <row r="208" spans="1:34">
      <c r="A208">
        <v>4</v>
      </c>
      <c r="C208" s="83"/>
      <c r="E208" s="83"/>
      <c r="H208" s="83"/>
      <c r="I208" s="115"/>
    </row>
    <row r="209" spans="1:34">
      <c r="A209">
        <v>5</v>
      </c>
      <c r="B209" s="83"/>
      <c r="D209" s="83"/>
      <c r="E209" s="83"/>
      <c r="I209" s="83"/>
    </row>
    <row r="210" spans="1:34">
      <c r="A210" t="s">
        <v>2847</v>
      </c>
      <c r="B210" s="83"/>
      <c r="D210" s="83"/>
      <c r="E210" s="83"/>
      <c r="I210" s="83"/>
    </row>
    <row r="211" spans="1:34">
      <c r="A211" s="127" t="s">
        <v>2892</v>
      </c>
      <c r="B211" s="127"/>
      <c r="C211" s="127"/>
      <c r="D211" s="127"/>
      <c r="E211" s="127"/>
      <c r="F211" s="127"/>
      <c r="G211" s="127"/>
      <c r="H211" s="127"/>
      <c r="I211" s="127"/>
      <c r="J211" s="127"/>
      <c r="K211" s="127"/>
      <c r="L211" s="127"/>
      <c r="M211" s="127"/>
      <c r="N211" s="127"/>
      <c r="O211" s="127"/>
      <c r="P211" s="127"/>
      <c r="Q211" s="127"/>
      <c r="R211" s="127"/>
      <c r="S211" s="127"/>
      <c r="T211" s="127"/>
      <c r="U211" s="127"/>
      <c r="V211" s="127"/>
      <c r="W211" s="127"/>
      <c r="X211" s="127"/>
      <c r="Y211" s="127"/>
      <c r="Z211" s="127"/>
      <c r="AA211" s="127"/>
      <c r="AB211" s="127"/>
      <c r="AC211" s="127"/>
      <c r="AD211" s="127"/>
      <c r="AE211" s="127"/>
      <c r="AF211" s="127"/>
      <c r="AG211" s="127"/>
      <c r="AH211" s="127"/>
    </row>
    <row r="212" spans="1:34">
      <c r="A212" s="85" t="s">
        <v>2778</v>
      </c>
      <c r="B212" t="s">
        <v>2782</v>
      </c>
      <c r="C212" s="85" t="s">
        <v>2783</v>
      </c>
      <c r="D212" t="s">
        <v>2784</v>
      </c>
      <c r="E212" s="85" t="s">
        <v>2785</v>
      </c>
      <c r="F212" t="s">
        <v>2786</v>
      </c>
      <c r="G212" t="s">
        <v>2787</v>
      </c>
      <c r="H212" t="s">
        <v>2788</v>
      </c>
      <c r="I212" t="s">
        <v>2791</v>
      </c>
    </row>
    <row r="213" spans="1:34">
      <c r="A213">
        <v>1</v>
      </c>
      <c r="C213" s="83"/>
      <c r="D213" s="83"/>
      <c r="E213" s="83"/>
      <c r="H213" s="83"/>
      <c r="I213" s="83"/>
    </row>
    <row r="214" spans="1:34">
      <c r="A214">
        <v>2</v>
      </c>
      <c r="B214" s="83"/>
      <c r="C214" s="83"/>
      <c r="D214" s="83"/>
      <c r="H214" s="83"/>
      <c r="I214" s="83"/>
    </row>
    <row r="215" spans="1:34">
      <c r="A215">
        <v>3</v>
      </c>
      <c r="B215" s="83"/>
      <c r="C215" s="83"/>
      <c r="D215" s="83"/>
      <c r="E215" s="83"/>
      <c r="H215" s="83"/>
    </row>
    <row r="216" spans="1:34">
      <c r="A216">
        <v>4</v>
      </c>
      <c r="C216" s="83"/>
      <c r="E216" s="83"/>
      <c r="H216" s="83"/>
      <c r="I216" s="115"/>
    </row>
    <row r="217" spans="1:34">
      <c r="A217">
        <v>5</v>
      </c>
      <c r="B217" s="83"/>
      <c r="D217" s="83"/>
      <c r="E217" s="83"/>
      <c r="I217" s="83"/>
    </row>
    <row r="218" spans="1:34">
      <c r="A218" t="s">
        <v>2847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9"/>
  <sheetViews>
    <sheetView topLeftCell="A82" workbookViewId="0">
      <selection activeCell="K140" sqref="K140"/>
    </sheetView>
  </sheetViews>
  <sheetFormatPr baseColWidth="10" defaultColWidth="8.83203125" defaultRowHeight="14" x14ac:dyDescent="0"/>
  <cols>
    <col min="1" max="1" width="22.5" customWidth="1"/>
    <col min="2" max="1025" width="8.83203125" customWidth="1"/>
  </cols>
  <sheetData>
    <row r="1" spans="1:33">
      <c r="A1" s="72" t="s">
        <v>2794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4"/>
      <c r="O1" s="75"/>
      <c r="P1" s="76"/>
      <c r="Q1" s="74"/>
      <c r="R1" s="77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</row>
    <row r="2" spans="1:33">
      <c r="A2" s="78" t="s">
        <v>2795</v>
      </c>
      <c r="B2" s="79"/>
      <c r="C2" s="80" t="s">
        <v>2796</v>
      </c>
      <c r="D2" s="79" t="s">
        <v>2797</v>
      </c>
      <c r="E2" s="81" t="s">
        <v>2798</v>
      </c>
      <c r="F2" s="79" t="s">
        <v>2799</v>
      </c>
      <c r="G2" s="79" t="s">
        <v>2800</v>
      </c>
      <c r="H2" s="79" t="s">
        <v>2801</v>
      </c>
      <c r="I2" s="79" t="s">
        <v>2802</v>
      </c>
      <c r="J2" s="81" t="s">
        <v>2803</v>
      </c>
      <c r="K2" s="80" t="s">
        <v>2804</v>
      </c>
      <c r="L2" s="79" t="s">
        <v>2805</v>
      </c>
      <c r="M2" s="81"/>
      <c r="N2" s="79"/>
      <c r="O2" s="79"/>
      <c r="P2" s="79"/>
      <c r="Q2" s="79"/>
      <c r="R2" s="81"/>
      <c r="S2" s="79"/>
      <c r="T2" s="79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</row>
    <row r="3" spans="1:33">
      <c r="A3" s="82" t="s">
        <v>2307</v>
      </c>
      <c r="B3" s="83">
        <f>SUM('chr17'!C3:L3)</f>
        <v>23613</v>
      </c>
      <c r="C3">
        <v>1790</v>
      </c>
      <c r="D3">
        <v>303</v>
      </c>
      <c r="E3">
        <v>5396</v>
      </c>
      <c r="F3">
        <v>1668</v>
      </c>
      <c r="G3">
        <v>936</v>
      </c>
      <c r="H3">
        <v>4714</v>
      </c>
      <c r="I3">
        <v>2008</v>
      </c>
      <c r="J3">
        <v>114</v>
      </c>
      <c r="K3">
        <v>2714</v>
      </c>
      <c r="L3">
        <v>3970</v>
      </c>
      <c r="M3" s="83"/>
      <c r="N3" s="83"/>
      <c r="O3" s="83"/>
      <c r="P3" s="83"/>
      <c r="Q3" s="17"/>
      <c r="R3" s="83"/>
      <c r="S3" s="83"/>
      <c r="T3" s="83"/>
      <c r="U3" s="83"/>
    </row>
    <row r="4" spans="1:33">
      <c r="A4" s="82" t="s">
        <v>2806</v>
      </c>
      <c r="B4" s="83"/>
      <c r="C4" s="83"/>
      <c r="D4" s="83"/>
      <c r="E4" s="83"/>
      <c r="F4" s="83"/>
      <c r="G4" s="83"/>
      <c r="H4" s="84"/>
      <c r="I4" s="83"/>
      <c r="J4" s="83"/>
      <c r="K4" s="83"/>
      <c r="L4" s="83"/>
      <c r="M4" s="83"/>
      <c r="N4" s="83"/>
      <c r="O4" s="83"/>
      <c r="P4" s="17"/>
      <c r="Q4" s="83"/>
      <c r="R4" s="83"/>
      <c r="S4" s="83"/>
      <c r="T4" s="83"/>
    </row>
    <row r="5" spans="1:33">
      <c r="A5" s="82" t="s">
        <v>2807</v>
      </c>
      <c r="B5" s="83"/>
      <c r="H5" s="17"/>
      <c r="M5" s="15"/>
      <c r="P5" s="17"/>
      <c r="T5" s="83"/>
    </row>
    <row r="6" spans="1:33">
      <c r="A6" s="82" t="s">
        <v>2808</v>
      </c>
      <c r="B6" s="83"/>
      <c r="C6" s="83"/>
      <c r="D6" s="83"/>
      <c r="E6" s="83"/>
      <c r="F6" s="83"/>
      <c r="H6" s="17"/>
      <c r="I6" s="83"/>
      <c r="J6" s="83"/>
      <c r="K6" s="83"/>
      <c r="L6" s="83"/>
      <c r="M6" s="83"/>
      <c r="N6" s="83"/>
      <c r="O6" s="85"/>
      <c r="P6" s="86"/>
      <c r="Q6" s="83"/>
      <c r="R6" s="83"/>
      <c r="S6" s="83"/>
      <c r="T6" s="83"/>
    </row>
    <row r="7" spans="1:33">
      <c r="A7" s="15" t="s">
        <v>2809</v>
      </c>
      <c r="B7" s="83"/>
      <c r="C7" s="83"/>
      <c r="D7" s="83"/>
      <c r="H7" s="17"/>
      <c r="I7" s="83"/>
      <c r="J7" s="83"/>
      <c r="K7" s="83"/>
      <c r="M7" s="15"/>
      <c r="P7" s="86"/>
    </row>
    <row r="8" spans="1:33">
      <c r="A8" s="15" t="s">
        <v>2810</v>
      </c>
      <c r="B8" s="83"/>
      <c r="C8" s="83"/>
      <c r="D8" s="83"/>
      <c r="H8" s="17"/>
      <c r="I8" s="83"/>
      <c r="J8" s="83"/>
      <c r="K8" s="83"/>
      <c r="M8" s="15"/>
      <c r="P8" s="86"/>
    </row>
    <row r="9" spans="1:33">
      <c r="A9" s="87" t="s">
        <v>2811</v>
      </c>
      <c r="B9" s="88"/>
      <c r="C9" s="89" t="s">
        <v>2796</v>
      </c>
      <c r="D9" s="88" t="s">
        <v>2797</v>
      </c>
      <c r="E9" s="90" t="s">
        <v>2798</v>
      </c>
      <c r="F9" s="88" t="s">
        <v>2799</v>
      </c>
      <c r="G9" s="88" t="s">
        <v>2800</v>
      </c>
      <c r="H9" s="88" t="s">
        <v>2801</v>
      </c>
      <c r="I9" s="88" t="s">
        <v>2802</v>
      </c>
      <c r="J9" s="90" t="s">
        <v>2803</v>
      </c>
      <c r="K9" s="89" t="s">
        <v>2804</v>
      </c>
      <c r="L9" s="88" t="s">
        <v>2805</v>
      </c>
      <c r="M9" s="90"/>
      <c r="N9" s="88"/>
      <c r="O9" s="88"/>
      <c r="P9" s="88"/>
      <c r="Q9" s="88"/>
      <c r="R9" s="90"/>
      <c r="S9" s="88"/>
      <c r="T9" s="88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</row>
    <row r="10" spans="1:33">
      <c r="A10" s="82" t="s">
        <v>2806</v>
      </c>
    </row>
    <row r="11" spans="1:33">
      <c r="A11" s="82" t="s">
        <v>2807</v>
      </c>
    </row>
    <row r="12" spans="1:33">
      <c r="A12" s="82" t="s">
        <v>2808</v>
      </c>
    </row>
    <row r="13" spans="1:33">
      <c r="A13" s="15" t="s">
        <v>2809</v>
      </c>
    </row>
    <row r="14" spans="1:33">
      <c r="A14" s="15" t="s">
        <v>2810</v>
      </c>
    </row>
    <row r="15" spans="1:33">
      <c r="A15" s="87" t="s">
        <v>2812</v>
      </c>
      <c r="B15" s="88"/>
      <c r="C15" s="89" t="s">
        <v>2796</v>
      </c>
      <c r="D15" s="88" t="s">
        <v>2797</v>
      </c>
      <c r="E15" s="90" t="s">
        <v>2798</v>
      </c>
      <c r="F15" s="88" t="s">
        <v>2799</v>
      </c>
      <c r="G15" s="88" t="s">
        <v>2800</v>
      </c>
      <c r="H15" s="88" t="s">
        <v>2801</v>
      </c>
      <c r="I15" s="88" t="s">
        <v>2802</v>
      </c>
      <c r="J15" s="90" t="s">
        <v>2803</v>
      </c>
      <c r="K15" s="89" t="s">
        <v>2804</v>
      </c>
      <c r="L15" s="88" t="s">
        <v>2805</v>
      </c>
      <c r="M15" s="90"/>
      <c r="N15" s="88"/>
      <c r="O15" s="88"/>
      <c r="P15" s="88"/>
      <c r="Q15" s="88"/>
      <c r="R15" s="90"/>
      <c r="S15" s="88"/>
      <c r="T15" s="88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</row>
    <row r="16" spans="1:33">
      <c r="A16" s="82" t="s">
        <v>2806</v>
      </c>
    </row>
    <row r="17" spans="1:33">
      <c r="A17" s="82" t="s">
        <v>2807</v>
      </c>
    </row>
    <row r="18" spans="1:33">
      <c r="A18" s="82" t="s">
        <v>2808</v>
      </c>
    </row>
    <row r="19" spans="1:33">
      <c r="A19" s="15" t="s">
        <v>2809</v>
      </c>
    </row>
    <row r="20" spans="1:33">
      <c r="A20" s="15" t="s">
        <v>2810</v>
      </c>
    </row>
    <row r="21" spans="1:33">
      <c r="A21" s="87" t="s">
        <v>2813</v>
      </c>
      <c r="B21" s="88"/>
      <c r="C21" s="89" t="s">
        <v>2796</v>
      </c>
      <c r="D21" s="88" t="s">
        <v>2797</v>
      </c>
      <c r="E21" s="90" t="s">
        <v>2798</v>
      </c>
      <c r="F21" s="88" t="s">
        <v>2799</v>
      </c>
      <c r="G21" s="88" t="s">
        <v>2800</v>
      </c>
      <c r="H21" s="88" t="s">
        <v>2801</v>
      </c>
      <c r="I21" s="88" t="s">
        <v>2802</v>
      </c>
      <c r="J21" s="90" t="s">
        <v>2803</v>
      </c>
      <c r="K21" s="89" t="s">
        <v>2804</v>
      </c>
      <c r="L21" s="88" t="s">
        <v>2805</v>
      </c>
      <c r="M21" s="90"/>
      <c r="N21" s="88"/>
      <c r="O21" s="88"/>
      <c r="P21" s="88"/>
      <c r="Q21" s="88"/>
      <c r="R21" s="90"/>
      <c r="S21" s="88"/>
      <c r="T21" s="88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</row>
    <row r="22" spans="1:33">
      <c r="A22" s="82" t="s">
        <v>2806</v>
      </c>
    </row>
    <row r="23" spans="1:33">
      <c r="A23" s="82" t="s">
        <v>2807</v>
      </c>
    </row>
    <row r="24" spans="1:33">
      <c r="A24" s="82" t="s">
        <v>2808</v>
      </c>
    </row>
    <row r="25" spans="1:33">
      <c r="A25" s="15" t="s">
        <v>2809</v>
      </c>
    </row>
    <row r="26" spans="1:33">
      <c r="A26" s="15" t="s">
        <v>2810</v>
      </c>
    </row>
    <row r="27" spans="1:33">
      <c r="A27" s="87" t="s">
        <v>2814</v>
      </c>
      <c r="B27" s="88"/>
      <c r="C27" s="89" t="s">
        <v>2796</v>
      </c>
      <c r="D27" s="88" t="s">
        <v>2797</v>
      </c>
      <c r="E27" s="90" t="s">
        <v>2798</v>
      </c>
      <c r="F27" s="88" t="s">
        <v>2799</v>
      </c>
      <c r="G27" s="88" t="s">
        <v>2800</v>
      </c>
      <c r="H27" s="88" t="s">
        <v>2801</v>
      </c>
      <c r="I27" s="88" t="s">
        <v>2802</v>
      </c>
      <c r="J27" s="90" t="s">
        <v>2803</v>
      </c>
      <c r="K27" s="89" t="s">
        <v>2804</v>
      </c>
      <c r="L27" s="88" t="s">
        <v>2805</v>
      </c>
      <c r="M27" s="90"/>
      <c r="N27" s="88"/>
      <c r="O27" s="88"/>
      <c r="P27" s="88"/>
      <c r="Q27" s="88"/>
      <c r="R27" s="90"/>
      <c r="S27" s="88"/>
      <c r="T27" s="88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</row>
    <row r="28" spans="1:33">
      <c r="A28" s="82" t="s">
        <v>2806</v>
      </c>
    </row>
    <row r="29" spans="1:33">
      <c r="A29" s="82" t="s">
        <v>2807</v>
      </c>
    </row>
    <row r="30" spans="1:33">
      <c r="A30" s="82" t="s">
        <v>2808</v>
      </c>
    </row>
    <row r="31" spans="1:33">
      <c r="A31" s="15" t="s">
        <v>2809</v>
      </c>
    </row>
    <row r="32" spans="1:33">
      <c r="A32" s="15" t="s">
        <v>2810</v>
      </c>
    </row>
    <row r="33" spans="1:33">
      <c r="A33" s="87" t="s">
        <v>2815</v>
      </c>
      <c r="B33" s="88"/>
      <c r="C33" s="89" t="s">
        <v>2796</v>
      </c>
      <c r="D33" s="88" t="s">
        <v>2797</v>
      </c>
      <c r="E33" s="90" t="s">
        <v>2798</v>
      </c>
      <c r="F33" s="88" t="s">
        <v>2799</v>
      </c>
      <c r="G33" s="88" t="s">
        <v>2800</v>
      </c>
      <c r="H33" s="88" t="s">
        <v>2801</v>
      </c>
      <c r="I33" s="88" t="s">
        <v>2802</v>
      </c>
      <c r="J33" s="90" t="s">
        <v>2803</v>
      </c>
      <c r="K33" s="89" t="s">
        <v>2804</v>
      </c>
      <c r="L33" s="88" t="s">
        <v>2805</v>
      </c>
      <c r="M33" s="90"/>
      <c r="N33" s="88"/>
      <c r="O33" s="88"/>
      <c r="P33" s="88"/>
      <c r="Q33" s="88"/>
      <c r="R33" s="90"/>
      <c r="S33" s="88"/>
      <c r="T33" s="88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0"/>
      <c r="AF33" s="90"/>
      <c r="AG33" s="90"/>
    </row>
    <row r="34" spans="1:33">
      <c r="A34" s="82" t="s">
        <v>2806</v>
      </c>
    </row>
    <row r="35" spans="1:33">
      <c r="A35" s="82" t="s">
        <v>2807</v>
      </c>
    </row>
    <row r="36" spans="1:33">
      <c r="A36" s="82" t="s">
        <v>2808</v>
      </c>
    </row>
    <row r="37" spans="1:33">
      <c r="A37" s="15" t="s">
        <v>2809</v>
      </c>
    </row>
    <row r="38" spans="1:33">
      <c r="A38" s="82" t="s">
        <v>2810</v>
      </c>
    </row>
    <row r="39" spans="1:33">
      <c r="A39" s="81" t="s">
        <v>2816</v>
      </c>
      <c r="B39" s="81"/>
      <c r="C39" s="81"/>
      <c r="D39" s="79" t="s">
        <v>2817</v>
      </c>
      <c r="E39" s="79"/>
      <c r="F39" s="81"/>
      <c r="G39" s="79"/>
      <c r="H39" s="91"/>
      <c r="I39" s="81"/>
      <c r="J39" s="81"/>
      <c r="K39" s="81"/>
      <c r="L39" s="81"/>
      <c r="M39" s="78"/>
      <c r="N39" s="79"/>
      <c r="O39" s="79"/>
      <c r="P39" s="118"/>
      <c r="Q39" s="81"/>
      <c r="R39" s="92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</row>
    <row r="40" spans="1:33" ht="15">
      <c r="A40" s="15" t="s">
        <v>2818</v>
      </c>
      <c r="B40" s="83"/>
      <c r="D40" s="93" t="s">
        <v>2819</v>
      </c>
      <c r="F40" t="s">
        <v>2307</v>
      </c>
      <c r="G40" s="85" t="s">
        <v>2820</v>
      </c>
      <c r="H40" t="s">
        <v>2821</v>
      </c>
      <c r="I40" s="83" t="s">
        <v>2822</v>
      </c>
      <c r="J40" t="s">
        <v>2823</v>
      </c>
      <c r="K40" t="s">
        <v>2824</v>
      </c>
      <c r="L40" s="85" t="s">
        <v>2825</v>
      </c>
      <c r="N40" s="85" t="s">
        <v>2826</v>
      </c>
      <c r="P40" s="94" t="s">
        <v>2879</v>
      </c>
      <c r="Q40" s="94" t="s">
        <v>2827</v>
      </c>
      <c r="R40" t="s">
        <v>2828</v>
      </c>
    </row>
    <row r="41" spans="1:33">
      <c r="A41" s="15" t="s">
        <v>2829</v>
      </c>
      <c r="B41" s="83"/>
      <c r="D41">
        <v>7231762</v>
      </c>
      <c r="E41">
        <v>7239463</v>
      </c>
      <c r="F41">
        <v>1790</v>
      </c>
      <c r="L41" s="85"/>
      <c r="P41">
        <v>10000</v>
      </c>
      <c r="R41" s="113"/>
    </row>
    <row r="42" spans="1:33">
      <c r="A42" s="83" t="s">
        <v>2822</v>
      </c>
      <c r="B42" s="83"/>
      <c r="D42">
        <v>18216209</v>
      </c>
      <c r="E42">
        <v>18232206</v>
      </c>
      <c r="F42">
        <v>303</v>
      </c>
      <c r="G42" s="15"/>
      <c r="H42" s="15"/>
      <c r="I42" s="15"/>
      <c r="J42" s="86"/>
      <c r="K42" s="95"/>
      <c r="L42" s="85"/>
      <c r="P42">
        <v>10000</v>
      </c>
      <c r="R42" s="113"/>
    </row>
    <row r="43" spans="1:33">
      <c r="A43" s="15" t="s">
        <v>2830</v>
      </c>
      <c r="B43" s="83"/>
      <c r="D43">
        <v>26586053</v>
      </c>
      <c r="E43">
        <v>26605774</v>
      </c>
      <c r="F43">
        <v>5396</v>
      </c>
      <c r="G43" s="15"/>
      <c r="H43" s="15"/>
      <c r="I43" s="15"/>
      <c r="J43" s="86"/>
      <c r="K43" s="95"/>
      <c r="L43" s="85"/>
      <c r="P43">
        <v>10000</v>
      </c>
      <c r="R43" s="113"/>
    </row>
    <row r="44" spans="1:33">
      <c r="A44" s="15" t="s">
        <v>2831</v>
      </c>
      <c r="B44" s="83"/>
      <c r="D44">
        <v>34229674</v>
      </c>
      <c r="E44">
        <v>34248832</v>
      </c>
      <c r="F44">
        <v>1668</v>
      </c>
      <c r="G44" s="15"/>
      <c r="H44" s="15"/>
      <c r="I44" s="15"/>
      <c r="J44" s="86"/>
      <c r="K44" s="95"/>
      <c r="L44" s="85"/>
      <c r="P44">
        <v>10000</v>
      </c>
      <c r="R44" s="113"/>
    </row>
    <row r="45" spans="1:33">
      <c r="A45" s="83" t="s">
        <v>2832</v>
      </c>
      <c r="B45" s="83"/>
      <c r="D45">
        <v>36552280</v>
      </c>
      <c r="E45">
        <v>36562782</v>
      </c>
      <c r="F45">
        <v>936</v>
      </c>
      <c r="G45" s="15"/>
      <c r="H45" s="15"/>
      <c r="I45" s="15"/>
      <c r="J45" s="86"/>
      <c r="K45" s="95"/>
      <c r="L45" s="85"/>
      <c r="P45">
        <v>10000</v>
      </c>
    </row>
    <row r="46" spans="1:33">
      <c r="A46" s="83" t="s">
        <v>2833</v>
      </c>
      <c r="B46" s="83"/>
      <c r="D46">
        <v>66117204</v>
      </c>
      <c r="E46">
        <v>66135103</v>
      </c>
      <c r="F46">
        <v>4714</v>
      </c>
      <c r="G46" s="15"/>
      <c r="H46" s="15"/>
      <c r="I46" s="15"/>
      <c r="J46" s="86"/>
      <c r="K46" s="95"/>
      <c r="L46" s="85"/>
      <c r="P46">
        <v>10000</v>
      </c>
    </row>
    <row r="47" spans="1:33">
      <c r="A47" s="46" t="s">
        <v>2834</v>
      </c>
      <c r="B47" s="83"/>
      <c r="D47">
        <v>73056106</v>
      </c>
      <c r="E47">
        <v>73063992</v>
      </c>
      <c r="F47">
        <v>2008</v>
      </c>
      <c r="G47" s="15"/>
      <c r="H47" s="15"/>
      <c r="I47" s="15"/>
      <c r="J47" s="86"/>
      <c r="K47" s="95"/>
      <c r="L47" s="85"/>
      <c r="P47">
        <v>10000</v>
      </c>
    </row>
    <row r="48" spans="1:33">
      <c r="A48" s="46" t="s">
        <v>2828</v>
      </c>
      <c r="B48" s="83"/>
      <c r="D48">
        <v>74553469</v>
      </c>
      <c r="E48">
        <v>74562102</v>
      </c>
      <c r="F48">
        <v>114</v>
      </c>
      <c r="G48" s="15"/>
      <c r="H48" s="15"/>
      <c r="I48" s="15"/>
      <c r="J48" s="86"/>
      <c r="K48" s="95"/>
      <c r="L48" s="85"/>
      <c r="P48">
        <v>10000</v>
      </c>
    </row>
    <row r="49" spans="1:33">
      <c r="A49" s="83"/>
      <c r="B49" s="83"/>
      <c r="D49">
        <v>76985085</v>
      </c>
      <c r="E49">
        <v>76993110</v>
      </c>
      <c r="F49">
        <v>2714</v>
      </c>
      <c r="G49" s="15"/>
      <c r="H49" s="15"/>
      <c r="I49" s="15"/>
      <c r="J49" s="86"/>
      <c r="K49" s="95"/>
      <c r="L49" s="85"/>
      <c r="P49">
        <v>10000</v>
      </c>
    </row>
    <row r="50" spans="1:33">
      <c r="A50" s="83"/>
      <c r="B50" s="83"/>
      <c r="D50">
        <v>79473027</v>
      </c>
      <c r="E50">
        <v>79483935</v>
      </c>
      <c r="F50">
        <v>3970</v>
      </c>
      <c r="G50" s="85"/>
      <c r="K50" s="85"/>
      <c r="L50" s="85"/>
      <c r="P50">
        <v>10000</v>
      </c>
    </row>
    <row r="51" spans="1:33">
      <c r="A51" s="90" t="s">
        <v>2835</v>
      </c>
      <c r="B51" s="90"/>
      <c r="C51" s="90"/>
      <c r="D51" s="88" t="s">
        <v>2836</v>
      </c>
      <c r="E51" s="88"/>
      <c r="F51" s="90"/>
      <c r="G51" s="88"/>
      <c r="H51" s="96"/>
      <c r="I51" s="90"/>
      <c r="J51" s="90"/>
      <c r="K51" s="90"/>
      <c r="L51" s="90"/>
      <c r="M51" s="87"/>
      <c r="N51" s="88"/>
      <c r="O51" s="88"/>
      <c r="P51" s="122"/>
      <c r="Q51" s="90"/>
      <c r="R51" s="97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</row>
    <row r="52" spans="1:33" ht="15">
      <c r="A52" s="15" t="s">
        <v>2818</v>
      </c>
      <c r="B52" s="83"/>
      <c r="D52" s="93" t="s">
        <v>2819</v>
      </c>
      <c r="F52" t="s">
        <v>2307</v>
      </c>
      <c r="G52" s="85" t="s">
        <v>2820</v>
      </c>
      <c r="H52" t="s">
        <v>2821</v>
      </c>
      <c r="I52" s="83" t="s">
        <v>2822</v>
      </c>
      <c r="J52" t="s">
        <v>2823</v>
      </c>
      <c r="K52" t="s">
        <v>2824</v>
      </c>
      <c r="L52" s="85" t="s">
        <v>2825</v>
      </c>
      <c r="N52" s="85" t="s">
        <v>2826</v>
      </c>
      <c r="P52" s="94" t="s">
        <v>2879</v>
      </c>
      <c r="Q52" s="94" t="s">
        <v>2827</v>
      </c>
      <c r="R52" t="s">
        <v>2828</v>
      </c>
    </row>
    <row r="53" spans="1:33">
      <c r="A53" s="15" t="s">
        <v>2829</v>
      </c>
      <c r="B53" s="83"/>
      <c r="D53">
        <v>7231762</v>
      </c>
      <c r="E53">
        <v>7239463</v>
      </c>
      <c r="F53">
        <v>1790</v>
      </c>
      <c r="L53" s="85"/>
      <c r="P53">
        <v>10000</v>
      </c>
      <c r="R53" s="113"/>
    </row>
    <row r="54" spans="1:33">
      <c r="A54" s="83" t="s">
        <v>2822</v>
      </c>
      <c r="B54" s="83"/>
      <c r="D54">
        <v>18216209</v>
      </c>
      <c r="E54">
        <v>18232206</v>
      </c>
      <c r="F54">
        <v>303</v>
      </c>
      <c r="G54" s="15"/>
      <c r="H54" s="15"/>
      <c r="I54" s="15"/>
      <c r="J54" s="86"/>
      <c r="K54" s="95"/>
      <c r="L54" s="85"/>
      <c r="P54">
        <v>10000</v>
      </c>
      <c r="R54" s="113"/>
    </row>
    <row r="55" spans="1:33">
      <c r="A55" s="15" t="s">
        <v>2830</v>
      </c>
      <c r="B55" s="83"/>
      <c r="D55">
        <v>26586053</v>
      </c>
      <c r="E55">
        <v>26605774</v>
      </c>
      <c r="F55">
        <v>5396</v>
      </c>
      <c r="G55" s="15"/>
      <c r="H55" s="15"/>
      <c r="I55" s="15"/>
      <c r="J55" s="86"/>
      <c r="K55" s="95"/>
      <c r="L55" s="85"/>
      <c r="P55">
        <v>10000</v>
      </c>
      <c r="R55" s="113"/>
    </row>
    <row r="56" spans="1:33">
      <c r="A56" s="15" t="s">
        <v>2831</v>
      </c>
      <c r="B56" s="83"/>
      <c r="D56">
        <v>34229674</v>
      </c>
      <c r="E56">
        <v>34248832</v>
      </c>
      <c r="F56">
        <v>1668</v>
      </c>
      <c r="G56" s="15"/>
      <c r="H56" s="15"/>
      <c r="I56" s="15"/>
      <c r="J56" s="86"/>
      <c r="K56" s="95"/>
      <c r="L56" s="85"/>
      <c r="P56">
        <v>10000</v>
      </c>
      <c r="R56" s="113"/>
    </row>
    <row r="57" spans="1:33">
      <c r="A57" s="83" t="s">
        <v>2832</v>
      </c>
      <c r="B57" s="83"/>
      <c r="D57">
        <v>36552280</v>
      </c>
      <c r="E57">
        <v>36562782</v>
      </c>
      <c r="F57">
        <v>936</v>
      </c>
      <c r="G57" s="15"/>
      <c r="H57" s="15"/>
      <c r="I57" s="15"/>
      <c r="J57" s="86"/>
      <c r="K57" s="95"/>
      <c r="L57" s="85"/>
      <c r="P57">
        <v>10000</v>
      </c>
    </row>
    <row r="58" spans="1:33">
      <c r="A58" s="83" t="s">
        <v>2833</v>
      </c>
      <c r="B58" s="83"/>
      <c r="D58">
        <v>66117204</v>
      </c>
      <c r="E58">
        <v>66135103</v>
      </c>
      <c r="F58">
        <v>4714</v>
      </c>
      <c r="G58" s="15"/>
      <c r="H58" s="15"/>
      <c r="I58" s="15"/>
      <c r="J58" s="86"/>
      <c r="K58" s="95"/>
      <c r="L58" s="85"/>
      <c r="P58">
        <v>10000</v>
      </c>
    </row>
    <row r="59" spans="1:33">
      <c r="A59" s="46" t="s">
        <v>2834</v>
      </c>
      <c r="B59" s="83"/>
      <c r="D59">
        <v>73056106</v>
      </c>
      <c r="E59">
        <v>73063992</v>
      </c>
      <c r="F59">
        <v>2008</v>
      </c>
      <c r="G59" s="15"/>
      <c r="H59" s="15"/>
      <c r="I59" s="15"/>
      <c r="J59" s="86"/>
      <c r="K59" s="95"/>
      <c r="L59" s="85"/>
      <c r="P59">
        <v>10000</v>
      </c>
    </row>
    <row r="60" spans="1:33">
      <c r="A60" s="46" t="s">
        <v>2828</v>
      </c>
      <c r="B60" s="83"/>
      <c r="D60">
        <v>74553469</v>
      </c>
      <c r="E60">
        <v>74562102</v>
      </c>
      <c r="F60">
        <v>114</v>
      </c>
      <c r="G60" s="15"/>
      <c r="H60" s="15"/>
      <c r="I60" s="15"/>
      <c r="J60" s="86"/>
      <c r="K60" s="95"/>
      <c r="L60" s="85"/>
      <c r="P60">
        <v>10000</v>
      </c>
    </row>
    <row r="61" spans="1:33">
      <c r="A61" s="83"/>
      <c r="B61" s="83"/>
      <c r="D61">
        <v>76985085</v>
      </c>
      <c r="E61">
        <v>76993110</v>
      </c>
      <c r="F61">
        <v>2714</v>
      </c>
      <c r="G61" s="15"/>
      <c r="H61" s="15"/>
      <c r="I61" s="15"/>
      <c r="J61" s="86"/>
      <c r="K61" s="95"/>
      <c r="L61" s="85"/>
      <c r="P61">
        <v>10000</v>
      </c>
    </row>
    <row r="62" spans="1:33">
      <c r="A62" s="83"/>
      <c r="B62" s="83"/>
      <c r="D62">
        <v>79473027</v>
      </c>
      <c r="E62">
        <v>79483935</v>
      </c>
      <c r="F62">
        <v>3970</v>
      </c>
      <c r="G62" s="85"/>
      <c r="K62" s="85"/>
      <c r="L62" s="85"/>
      <c r="P62">
        <v>10000</v>
      </c>
    </row>
    <row r="63" spans="1:33">
      <c r="A63" s="90" t="s">
        <v>2837</v>
      </c>
      <c r="B63" s="90"/>
      <c r="C63" s="90"/>
      <c r="D63" s="88" t="s">
        <v>2836</v>
      </c>
      <c r="E63" s="88"/>
      <c r="F63" s="90"/>
      <c r="G63" s="88"/>
      <c r="H63" s="96"/>
      <c r="I63" s="90"/>
      <c r="J63" s="90"/>
      <c r="K63" s="90"/>
      <c r="L63" s="90"/>
      <c r="M63" s="87"/>
      <c r="N63" s="88"/>
      <c r="O63" s="88"/>
      <c r="P63" s="122"/>
      <c r="Q63" s="90"/>
      <c r="R63" s="97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90"/>
      <c r="AG63" s="90"/>
    </row>
    <row r="64" spans="1:33" ht="15">
      <c r="A64" s="15" t="s">
        <v>2818</v>
      </c>
      <c r="B64" s="83"/>
      <c r="D64" s="93" t="s">
        <v>2819</v>
      </c>
      <c r="E64" s="93"/>
      <c r="F64" t="s">
        <v>2307</v>
      </c>
      <c r="G64" s="85" t="s">
        <v>2820</v>
      </c>
      <c r="H64" t="s">
        <v>2821</v>
      </c>
      <c r="I64" s="83" t="s">
        <v>2822</v>
      </c>
      <c r="J64" t="s">
        <v>2823</v>
      </c>
      <c r="K64" t="s">
        <v>2824</v>
      </c>
      <c r="L64" s="85" t="s">
        <v>2825</v>
      </c>
      <c r="M64" s="85"/>
      <c r="N64" s="85" t="s">
        <v>2826</v>
      </c>
      <c r="O64" s="85"/>
      <c r="P64" s="94" t="s">
        <v>2879</v>
      </c>
      <c r="Q64" s="94" t="s">
        <v>2827</v>
      </c>
      <c r="R64" t="s">
        <v>2828</v>
      </c>
    </row>
    <row r="65" spans="1:33">
      <c r="A65" s="15" t="s">
        <v>2829</v>
      </c>
      <c r="B65" s="83"/>
      <c r="D65">
        <v>7231762</v>
      </c>
      <c r="E65">
        <v>7239463</v>
      </c>
      <c r="F65">
        <v>1790</v>
      </c>
      <c r="L65" s="85"/>
      <c r="P65">
        <v>10000</v>
      </c>
      <c r="R65" s="98"/>
    </row>
    <row r="66" spans="1:33">
      <c r="A66" s="83" t="s">
        <v>2822</v>
      </c>
      <c r="B66" s="83"/>
      <c r="D66">
        <v>18216209</v>
      </c>
      <c r="E66">
        <v>18232206</v>
      </c>
      <c r="F66">
        <v>303</v>
      </c>
      <c r="G66" s="15"/>
      <c r="H66" s="15"/>
      <c r="I66" s="15"/>
      <c r="K66" s="98"/>
      <c r="L66" s="85"/>
      <c r="P66">
        <v>10000</v>
      </c>
      <c r="R66" s="98"/>
    </row>
    <row r="67" spans="1:33">
      <c r="A67" s="15" t="s">
        <v>2830</v>
      </c>
      <c r="B67" s="83"/>
      <c r="D67">
        <v>26586053</v>
      </c>
      <c r="E67">
        <v>26605774</v>
      </c>
      <c r="F67">
        <v>5396</v>
      </c>
      <c r="G67" s="15"/>
      <c r="H67" s="15"/>
      <c r="I67" s="15"/>
      <c r="K67" s="98"/>
      <c r="L67" s="85"/>
      <c r="P67">
        <v>10000</v>
      </c>
      <c r="R67" s="98"/>
    </row>
    <row r="68" spans="1:33">
      <c r="A68" s="15" t="s">
        <v>2831</v>
      </c>
      <c r="B68" s="83"/>
      <c r="D68">
        <v>34229674</v>
      </c>
      <c r="E68">
        <v>34248832</v>
      </c>
      <c r="F68">
        <v>1668</v>
      </c>
      <c r="G68" s="15"/>
      <c r="H68" s="15"/>
      <c r="I68" s="15"/>
      <c r="K68" s="98"/>
      <c r="L68" s="85"/>
      <c r="P68">
        <v>10000</v>
      </c>
      <c r="R68" s="98"/>
    </row>
    <row r="69" spans="1:33">
      <c r="A69" s="83" t="s">
        <v>2832</v>
      </c>
      <c r="B69" s="83"/>
      <c r="D69">
        <v>36552280</v>
      </c>
      <c r="E69">
        <v>36562782</v>
      </c>
      <c r="F69">
        <v>936</v>
      </c>
      <c r="G69" s="15"/>
      <c r="H69" s="15"/>
      <c r="I69" s="15"/>
      <c r="K69" s="98"/>
      <c r="L69" s="85"/>
      <c r="P69">
        <v>10000</v>
      </c>
    </row>
    <row r="70" spans="1:33">
      <c r="A70" s="83" t="s">
        <v>2833</v>
      </c>
      <c r="B70" s="83"/>
      <c r="D70">
        <v>66117204</v>
      </c>
      <c r="E70">
        <v>66135103</v>
      </c>
      <c r="F70">
        <v>4714</v>
      </c>
      <c r="G70" s="15"/>
      <c r="H70" s="15"/>
      <c r="I70" s="15"/>
      <c r="K70" s="98"/>
      <c r="L70" s="85"/>
      <c r="P70">
        <v>10000</v>
      </c>
    </row>
    <row r="71" spans="1:33">
      <c r="A71" s="46" t="s">
        <v>2834</v>
      </c>
      <c r="B71" s="83"/>
      <c r="D71">
        <v>73056106</v>
      </c>
      <c r="E71">
        <v>73063992</v>
      </c>
      <c r="F71">
        <v>2008</v>
      </c>
      <c r="G71" s="15"/>
      <c r="H71" s="15"/>
      <c r="I71" s="15"/>
      <c r="K71" s="98"/>
      <c r="L71" s="85"/>
      <c r="P71">
        <v>10000</v>
      </c>
    </row>
    <row r="72" spans="1:33">
      <c r="A72" s="46" t="s">
        <v>2828</v>
      </c>
      <c r="B72" s="83"/>
      <c r="D72">
        <v>74553469</v>
      </c>
      <c r="E72">
        <v>74562102</v>
      </c>
      <c r="F72">
        <v>114</v>
      </c>
      <c r="G72" s="15"/>
      <c r="H72" s="15"/>
      <c r="I72" s="15"/>
      <c r="K72" s="98"/>
      <c r="L72" s="85"/>
      <c r="P72">
        <v>10000</v>
      </c>
    </row>
    <row r="73" spans="1:33">
      <c r="A73" s="83"/>
      <c r="B73" s="83"/>
      <c r="D73">
        <v>76985085</v>
      </c>
      <c r="E73">
        <v>76993110</v>
      </c>
      <c r="F73">
        <v>2714</v>
      </c>
      <c r="G73" s="15"/>
      <c r="H73" s="15"/>
      <c r="I73" s="15"/>
      <c r="K73" s="98"/>
      <c r="L73" s="85"/>
      <c r="P73">
        <v>10000</v>
      </c>
    </row>
    <row r="74" spans="1:33">
      <c r="A74" s="83"/>
      <c r="B74" s="83"/>
      <c r="D74">
        <v>79473027</v>
      </c>
      <c r="E74">
        <v>79483935</v>
      </c>
      <c r="F74">
        <v>3970</v>
      </c>
      <c r="G74" s="85"/>
      <c r="K74" s="85"/>
      <c r="L74" s="85"/>
      <c r="P74">
        <v>10000</v>
      </c>
    </row>
    <row r="75" spans="1:33">
      <c r="A75" s="90" t="s">
        <v>2838</v>
      </c>
      <c r="B75" s="90"/>
      <c r="C75" s="90"/>
      <c r="D75" s="88" t="s">
        <v>2836</v>
      </c>
      <c r="E75" s="88"/>
      <c r="F75" s="90"/>
      <c r="G75" s="88"/>
      <c r="H75" s="96"/>
      <c r="I75" s="90"/>
      <c r="J75" s="90"/>
      <c r="K75" s="90"/>
      <c r="L75" s="90"/>
      <c r="M75" s="87"/>
      <c r="N75" s="88"/>
      <c r="O75" s="88"/>
      <c r="P75" s="122"/>
      <c r="Q75" s="90"/>
      <c r="R75" s="97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</row>
    <row r="76" spans="1:33" ht="15">
      <c r="A76" s="15" t="s">
        <v>2818</v>
      </c>
      <c r="B76" s="83"/>
      <c r="D76" s="93" t="s">
        <v>2819</v>
      </c>
      <c r="E76" s="93"/>
      <c r="F76" t="s">
        <v>2307</v>
      </c>
      <c r="G76" s="85" t="s">
        <v>2820</v>
      </c>
      <c r="H76" t="s">
        <v>2821</v>
      </c>
      <c r="I76" s="83" t="s">
        <v>2822</v>
      </c>
      <c r="J76" t="s">
        <v>2823</v>
      </c>
      <c r="K76" t="s">
        <v>2824</v>
      </c>
      <c r="L76" s="85" t="s">
        <v>2825</v>
      </c>
      <c r="M76" s="85"/>
      <c r="N76" s="85" t="s">
        <v>2826</v>
      </c>
      <c r="O76" s="85"/>
      <c r="P76" s="94" t="s">
        <v>2879</v>
      </c>
      <c r="Q76" s="94" t="s">
        <v>2827</v>
      </c>
      <c r="R76" t="s">
        <v>2828</v>
      </c>
    </row>
    <row r="77" spans="1:33">
      <c r="A77" s="15" t="s">
        <v>2829</v>
      </c>
      <c r="B77" s="83"/>
      <c r="D77">
        <v>7231762</v>
      </c>
      <c r="E77">
        <v>7239463</v>
      </c>
      <c r="F77">
        <v>1790</v>
      </c>
      <c r="L77" s="85"/>
      <c r="P77">
        <v>10000</v>
      </c>
      <c r="R77" s="98"/>
    </row>
    <row r="78" spans="1:33">
      <c r="A78" s="83" t="s">
        <v>2822</v>
      </c>
      <c r="B78" s="83"/>
      <c r="D78">
        <v>18216209</v>
      </c>
      <c r="E78">
        <v>18232206</v>
      </c>
      <c r="F78">
        <v>303</v>
      </c>
      <c r="G78" s="15"/>
      <c r="H78" s="15"/>
      <c r="I78" s="15"/>
      <c r="K78" s="98"/>
      <c r="L78" s="85"/>
      <c r="P78">
        <v>10000</v>
      </c>
      <c r="R78" s="98"/>
    </row>
    <row r="79" spans="1:33">
      <c r="A79" s="15" t="s">
        <v>2830</v>
      </c>
      <c r="B79" s="83"/>
      <c r="D79">
        <v>26586053</v>
      </c>
      <c r="E79">
        <v>26605774</v>
      </c>
      <c r="F79">
        <v>5396</v>
      </c>
      <c r="G79" s="15"/>
      <c r="H79" s="15"/>
      <c r="I79" s="15"/>
      <c r="K79" s="98"/>
      <c r="L79" s="85"/>
      <c r="P79">
        <v>10000</v>
      </c>
      <c r="R79" s="98"/>
    </row>
    <row r="80" spans="1:33">
      <c r="A80" s="15" t="s">
        <v>2831</v>
      </c>
      <c r="B80" s="83"/>
      <c r="D80">
        <v>34229674</v>
      </c>
      <c r="E80">
        <v>34248832</v>
      </c>
      <c r="F80">
        <v>1668</v>
      </c>
      <c r="G80" s="15"/>
      <c r="H80" s="15"/>
      <c r="I80" s="15"/>
      <c r="K80" s="98"/>
      <c r="L80" s="85"/>
      <c r="P80">
        <v>10000</v>
      </c>
      <c r="R80" s="98"/>
    </row>
    <row r="81" spans="1:33">
      <c r="A81" s="83" t="s">
        <v>2832</v>
      </c>
      <c r="B81" s="83"/>
      <c r="D81">
        <v>36552280</v>
      </c>
      <c r="E81">
        <v>36562782</v>
      </c>
      <c r="F81">
        <v>936</v>
      </c>
      <c r="G81" s="15"/>
      <c r="H81" s="15"/>
      <c r="I81" s="15"/>
      <c r="K81" s="98"/>
      <c r="L81" s="85"/>
      <c r="P81">
        <v>10000</v>
      </c>
    </row>
    <row r="82" spans="1:33">
      <c r="A82" s="83" t="s">
        <v>2833</v>
      </c>
      <c r="B82" s="83"/>
      <c r="D82">
        <v>66117204</v>
      </c>
      <c r="E82">
        <v>66135103</v>
      </c>
      <c r="F82">
        <v>4714</v>
      </c>
      <c r="G82" s="15"/>
      <c r="H82" s="15"/>
      <c r="I82" s="15"/>
      <c r="K82" s="98"/>
      <c r="L82" s="85"/>
      <c r="P82">
        <v>10000</v>
      </c>
    </row>
    <row r="83" spans="1:33">
      <c r="A83" s="46" t="s">
        <v>2834</v>
      </c>
      <c r="B83" s="83"/>
      <c r="D83">
        <v>73056106</v>
      </c>
      <c r="E83">
        <v>73063992</v>
      </c>
      <c r="F83">
        <v>2008</v>
      </c>
      <c r="G83" s="15"/>
      <c r="H83" s="15"/>
      <c r="I83" s="15"/>
      <c r="K83" s="98"/>
      <c r="L83" s="85"/>
      <c r="P83">
        <v>10000</v>
      </c>
    </row>
    <row r="84" spans="1:33">
      <c r="A84" s="46" t="s">
        <v>2828</v>
      </c>
      <c r="B84" s="83"/>
      <c r="D84">
        <v>74553469</v>
      </c>
      <c r="E84">
        <v>74562102</v>
      </c>
      <c r="F84">
        <v>114</v>
      </c>
      <c r="G84" s="15"/>
      <c r="H84" s="15"/>
      <c r="I84" s="15"/>
      <c r="K84" s="98"/>
      <c r="L84" s="85"/>
      <c r="P84">
        <v>10000</v>
      </c>
    </row>
    <row r="85" spans="1:33">
      <c r="A85" s="83"/>
      <c r="B85" s="83"/>
      <c r="D85">
        <v>76985085</v>
      </c>
      <c r="E85">
        <v>76993110</v>
      </c>
      <c r="F85">
        <v>2714</v>
      </c>
      <c r="G85" s="15"/>
      <c r="H85" s="15"/>
      <c r="I85" s="15"/>
      <c r="K85" s="98"/>
      <c r="L85" s="85"/>
      <c r="P85">
        <v>10000</v>
      </c>
    </row>
    <row r="86" spans="1:33">
      <c r="A86" s="83"/>
      <c r="B86" s="83"/>
      <c r="D86">
        <v>79473027</v>
      </c>
      <c r="E86">
        <v>79483935</v>
      </c>
      <c r="F86">
        <v>3970</v>
      </c>
      <c r="G86" s="85"/>
      <c r="K86" s="85"/>
      <c r="L86" s="85"/>
      <c r="P86">
        <v>10000</v>
      </c>
    </row>
    <row r="87" spans="1:33">
      <c r="A87" s="90" t="s">
        <v>2839</v>
      </c>
      <c r="B87" s="90"/>
      <c r="C87" s="90"/>
      <c r="D87" s="88" t="s">
        <v>2836</v>
      </c>
      <c r="E87" s="88"/>
      <c r="F87" s="90"/>
      <c r="G87" s="88"/>
      <c r="H87" s="96"/>
      <c r="I87" s="90"/>
      <c r="J87" s="90"/>
      <c r="K87" s="90"/>
      <c r="L87" s="90"/>
      <c r="M87" s="87"/>
      <c r="N87" s="88"/>
      <c r="O87" s="88"/>
      <c r="P87" s="122"/>
      <c r="Q87" s="90"/>
      <c r="R87" s="97"/>
      <c r="S87" s="90"/>
      <c r="T87" s="90"/>
      <c r="U87" s="90"/>
      <c r="V87" s="90"/>
      <c r="W87" s="90"/>
      <c r="X87" s="90"/>
      <c r="Y87" s="90"/>
      <c r="Z87" s="90"/>
      <c r="AA87" s="90"/>
      <c r="AB87" s="90"/>
      <c r="AC87" s="90"/>
      <c r="AD87" s="90"/>
      <c r="AE87" s="90"/>
      <c r="AF87" s="90"/>
      <c r="AG87" s="90"/>
    </row>
    <row r="88" spans="1:33" ht="15">
      <c r="A88" s="15" t="s">
        <v>2818</v>
      </c>
      <c r="B88" s="83"/>
      <c r="D88" s="93" t="s">
        <v>2819</v>
      </c>
      <c r="E88" s="93"/>
      <c r="F88" t="s">
        <v>2307</v>
      </c>
      <c r="G88" s="85" t="s">
        <v>2820</v>
      </c>
      <c r="H88" t="s">
        <v>2821</v>
      </c>
      <c r="I88" s="83" t="s">
        <v>2822</v>
      </c>
      <c r="J88" t="s">
        <v>2823</v>
      </c>
      <c r="K88" t="s">
        <v>2824</v>
      </c>
      <c r="L88" s="85" t="s">
        <v>2825</v>
      </c>
      <c r="M88" s="85"/>
      <c r="N88" s="85" t="s">
        <v>2826</v>
      </c>
      <c r="O88" s="85"/>
      <c r="P88" s="94" t="s">
        <v>2879</v>
      </c>
      <c r="Q88" s="94" t="s">
        <v>2827</v>
      </c>
      <c r="R88" t="s">
        <v>2828</v>
      </c>
    </row>
    <row r="89" spans="1:33">
      <c r="A89" s="15" t="s">
        <v>2829</v>
      </c>
      <c r="B89" s="83"/>
      <c r="D89">
        <v>7231762</v>
      </c>
      <c r="E89">
        <v>7239463</v>
      </c>
      <c r="F89">
        <v>1790</v>
      </c>
      <c r="L89" s="85"/>
      <c r="P89">
        <v>10000</v>
      </c>
      <c r="R89" s="98"/>
    </row>
    <row r="90" spans="1:33">
      <c r="A90" s="83" t="s">
        <v>2822</v>
      </c>
      <c r="B90" s="83"/>
      <c r="D90">
        <v>18216209</v>
      </c>
      <c r="E90">
        <v>18232206</v>
      </c>
      <c r="F90">
        <v>303</v>
      </c>
      <c r="G90" s="15"/>
      <c r="H90" s="15"/>
      <c r="I90" s="15"/>
      <c r="K90" s="98"/>
      <c r="L90" s="85"/>
      <c r="P90">
        <v>10000</v>
      </c>
      <c r="R90" s="98"/>
    </row>
    <row r="91" spans="1:33">
      <c r="A91" s="15" t="s">
        <v>2830</v>
      </c>
      <c r="B91" s="83"/>
      <c r="D91">
        <v>26586053</v>
      </c>
      <c r="E91">
        <v>26605774</v>
      </c>
      <c r="F91">
        <v>5396</v>
      </c>
      <c r="G91" s="15"/>
      <c r="H91" s="15"/>
      <c r="I91" s="15"/>
      <c r="K91" s="98"/>
      <c r="L91" s="85"/>
      <c r="P91">
        <v>10000</v>
      </c>
      <c r="R91" s="98"/>
    </row>
    <row r="92" spans="1:33">
      <c r="A92" s="15" t="s">
        <v>2831</v>
      </c>
      <c r="B92" s="83"/>
      <c r="D92">
        <v>34229674</v>
      </c>
      <c r="E92">
        <v>34248832</v>
      </c>
      <c r="F92">
        <v>1668</v>
      </c>
      <c r="G92" s="15"/>
      <c r="H92" s="15"/>
      <c r="I92" s="15"/>
      <c r="K92" s="98"/>
      <c r="L92" s="85"/>
      <c r="P92">
        <v>10000</v>
      </c>
      <c r="R92" s="98"/>
    </row>
    <row r="93" spans="1:33">
      <c r="A93" s="83" t="s">
        <v>2832</v>
      </c>
      <c r="B93" s="83"/>
      <c r="D93">
        <v>36552280</v>
      </c>
      <c r="E93">
        <v>36562782</v>
      </c>
      <c r="F93">
        <v>936</v>
      </c>
      <c r="G93" s="15"/>
      <c r="H93" s="15"/>
      <c r="I93" s="15"/>
      <c r="K93" s="98"/>
      <c r="L93" s="85"/>
      <c r="P93">
        <v>10000</v>
      </c>
    </row>
    <row r="94" spans="1:33">
      <c r="A94" s="83" t="s">
        <v>2833</v>
      </c>
      <c r="B94" s="83"/>
      <c r="D94">
        <v>66117204</v>
      </c>
      <c r="E94">
        <v>66135103</v>
      </c>
      <c r="F94">
        <v>4714</v>
      </c>
      <c r="G94" s="15"/>
      <c r="H94" s="15"/>
      <c r="I94" s="15"/>
      <c r="K94" s="98"/>
      <c r="L94" s="85"/>
      <c r="P94">
        <v>10000</v>
      </c>
    </row>
    <row r="95" spans="1:33">
      <c r="A95" s="46" t="s">
        <v>2834</v>
      </c>
      <c r="B95" s="83"/>
      <c r="D95">
        <v>73056106</v>
      </c>
      <c r="E95">
        <v>73063992</v>
      </c>
      <c r="F95">
        <v>2008</v>
      </c>
      <c r="G95" s="15"/>
      <c r="H95" s="15"/>
      <c r="I95" s="15"/>
      <c r="K95" s="98"/>
      <c r="L95" s="85"/>
      <c r="P95">
        <v>10000</v>
      </c>
    </row>
    <row r="96" spans="1:33">
      <c r="A96" s="46" t="s">
        <v>2828</v>
      </c>
      <c r="B96" s="83"/>
      <c r="D96">
        <v>74553469</v>
      </c>
      <c r="E96">
        <v>74562102</v>
      </c>
      <c r="F96">
        <v>114</v>
      </c>
      <c r="G96" s="15"/>
      <c r="H96" s="15"/>
      <c r="I96" s="15"/>
      <c r="K96" s="98"/>
      <c r="L96" s="85"/>
      <c r="P96">
        <v>10000</v>
      </c>
    </row>
    <row r="97" spans="1:33">
      <c r="A97" s="83"/>
      <c r="B97" s="83"/>
      <c r="D97">
        <v>76985085</v>
      </c>
      <c r="E97">
        <v>76993110</v>
      </c>
      <c r="F97">
        <v>2714</v>
      </c>
      <c r="G97" s="15"/>
      <c r="H97" s="15"/>
      <c r="I97" s="15"/>
      <c r="K97" s="98"/>
      <c r="L97" s="85"/>
      <c r="P97">
        <v>10000</v>
      </c>
    </row>
    <row r="98" spans="1:33">
      <c r="A98" s="83"/>
      <c r="B98" s="83"/>
      <c r="D98">
        <v>79473027</v>
      </c>
      <c r="E98">
        <v>79483935</v>
      </c>
      <c r="F98">
        <v>3970</v>
      </c>
      <c r="G98" s="85"/>
      <c r="K98" s="85"/>
      <c r="L98" s="85"/>
      <c r="P98">
        <v>10000</v>
      </c>
    </row>
    <row r="99" spans="1:33">
      <c r="A99" s="90" t="s">
        <v>2840</v>
      </c>
      <c r="B99" s="90"/>
      <c r="C99" s="90"/>
      <c r="D99" s="88" t="s">
        <v>2836</v>
      </c>
      <c r="E99" s="88"/>
      <c r="F99" s="90"/>
      <c r="G99" s="88"/>
      <c r="H99" s="96"/>
      <c r="I99" s="90"/>
      <c r="J99" s="90"/>
      <c r="K99" s="90"/>
      <c r="L99" s="90"/>
      <c r="M99" s="87"/>
      <c r="N99" s="88"/>
      <c r="O99" s="88"/>
      <c r="P99" s="122"/>
      <c r="Q99" s="90"/>
      <c r="R99" s="97"/>
      <c r="S99" s="90"/>
      <c r="T99" s="90"/>
      <c r="U99" s="90"/>
      <c r="V99" s="90"/>
      <c r="W99" s="90"/>
      <c r="X99" s="90"/>
      <c r="Y99" s="90"/>
      <c r="Z99" s="90"/>
      <c r="AA99" s="90"/>
      <c r="AB99" s="90"/>
      <c r="AC99" s="90"/>
      <c r="AD99" s="90"/>
      <c r="AE99" s="90"/>
      <c r="AF99" s="90"/>
      <c r="AG99" s="90"/>
    </row>
    <row r="100" spans="1:33" ht="15">
      <c r="A100" s="15" t="s">
        <v>2818</v>
      </c>
      <c r="B100" s="83"/>
      <c r="D100" s="93" t="s">
        <v>2819</v>
      </c>
      <c r="E100" s="93"/>
      <c r="F100" t="s">
        <v>2307</v>
      </c>
      <c r="G100" s="85" t="s">
        <v>2820</v>
      </c>
      <c r="H100" t="s">
        <v>2821</v>
      </c>
      <c r="I100" s="83" t="s">
        <v>2822</v>
      </c>
      <c r="J100" t="s">
        <v>2823</v>
      </c>
      <c r="K100" t="s">
        <v>2824</v>
      </c>
      <c r="L100" s="85" t="s">
        <v>2825</v>
      </c>
      <c r="M100" s="85"/>
      <c r="N100" s="85" t="s">
        <v>2826</v>
      </c>
      <c r="O100" s="85"/>
      <c r="P100" s="94" t="s">
        <v>2879</v>
      </c>
      <c r="Q100" s="94" t="s">
        <v>2827</v>
      </c>
      <c r="R100" t="s">
        <v>2828</v>
      </c>
    </row>
    <row r="101" spans="1:33">
      <c r="A101" s="15" t="s">
        <v>2829</v>
      </c>
      <c r="B101" s="83"/>
      <c r="D101">
        <v>7231762</v>
      </c>
      <c r="E101">
        <v>7239463</v>
      </c>
      <c r="F101">
        <v>1790</v>
      </c>
      <c r="L101" s="85"/>
      <c r="P101">
        <v>10000</v>
      </c>
      <c r="R101" s="98"/>
    </row>
    <row r="102" spans="1:33">
      <c r="A102" s="83" t="s">
        <v>2822</v>
      </c>
      <c r="B102" s="83"/>
      <c r="D102">
        <v>18216209</v>
      </c>
      <c r="E102">
        <v>18232206</v>
      </c>
      <c r="F102">
        <v>303</v>
      </c>
      <c r="G102" s="15"/>
      <c r="H102" s="15"/>
      <c r="I102" s="15"/>
      <c r="K102" s="98"/>
      <c r="L102" s="85"/>
      <c r="P102">
        <v>10000</v>
      </c>
      <c r="R102" s="98"/>
    </row>
    <row r="103" spans="1:33">
      <c r="A103" s="15" t="s">
        <v>2830</v>
      </c>
      <c r="B103" s="83"/>
      <c r="D103">
        <v>26586053</v>
      </c>
      <c r="E103">
        <v>26605774</v>
      </c>
      <c r="F103">
        <v>5396</v>
      </c>
      <c r="G103" s="15"/>
      <c r="H103" s="15"/>
      <c r="I103" s="15"/>
      <c r="K103" s="98"/>
      <c r="L103" s="85"/>
      <c r="P103">
        <v>10000</v>
      </c>
      <c r="R103" s="98"/>
    </row>
    <row r="104" spans="1:33">
      <c r="A104" s="15" t="s">
        <v>2831</v>
      </c>
      <c r="B104" s="83"/>
      <c r="D104">
        <v>34229674</v>
      </c>
      <c r="E104">
        <v>34248832</v>
      </c>
      <c r="F104">
        <v>1668</v>
      </c>
      <c r="G104" s="15"/>
      <c r="H104" s="15"/>
      <c r="I104" s="15"/>
      <c r="K104" s="98"/>
      <c r="L104" s="85"/>
      <c r="P104">
        <v>10000</v>
      </c>
      <c r="R104" s="98"/>
    </row>
    <row r="105" spans="1:33">
      <c r="A105" s="83" t="s">
        <v>2832</v>
      </c>
      <c r="B105" s="83"/>
      <c r="D105">
        <v>36552280</v>
      </c>
      <c r="E105">
        <v>36562782</v>
      </c>
      <c r="F105">
        <v>936</v>
      </c>
      <c r="G105" s="15"/>
      <c r="H105" s="15"/>
      <c r="I105" s="15"/>
      <c r="K105" s="98"/>
      <c r="L105" s="85"/>
      <c r="P105">
        <v>10000</v>
      </c>
    </row>
    <row r="106" spans="1:33">
      <c r="A106" s="83" t="s">
        <v>2833</v>
      </c>
      <c r="B106" s="83"/>
      <c r="D106">
        <v>66117204</v>
      </c>
      <c r="E106">
        <v>66135103</v>
      </c>
      <c r="F106">
        <v>4714</v>
      </c>
      <c r="G106" s="15"/>
      <c r="H106" s="15"/>
      <c r="I106" s="15"/>
      <c r="K106" s="98"/>
      <c r="L106" s="85"/>
      <c r="P106">
        <v>10000</v>
      </c>
    </row>
    <row r="107" spans="1:33">
      <c r="A107" s="46" t="s">
        <v>2834</v>
      </c>
      <c r="B107" s="83"/>
      <c r="D107">
        <v>73056106</v>
      </c>
      <c r="E107">
        <v>73063992</v>
      </c>
      <c r="F107">
        <v>2008</v>
      </c>
      <c r="G107" s="15"/>
      <c r="H107" s="15"/>
      <c r="I107" s="15"/>
      <c r="K107" s="98"/>
      <c r="L107" s="85"/>
      <c r="P107">
        <v>10000</v>
      </c>
    </row>
    <row r="108" spans="1:33">
      <c r="A108" s="46" t="s">
        <v>2828</v>
      </c>
      <c r="B108" s="83"/>
      <c r="D108">
        <v>74553469</v>
      </c>
      <c r="E108">
        <v>74562102</v>
      </c>
      <c r="F108">
        <v>114</v>
      </c>
      <c r="G108" s="15"/>
      <c r="H108" s="15"/>
      <c r="I108" s="15"/>
      <c r="K108" s="98"/>
      <c r="L108" s="85"/>
      <c r="P108">
        <v>10000</v>
      </c>
    </row>
    <row r="109" spans="1:33">
      <c r="A109" s="83"/>
      <c r="B109" s="83"/>
      <c r="D109">
        <v>76985085</v>
      </c>
      <c r="E109">
        <v>76993110</v>
      </c>
      <c r="F109">
        <v>2714</v>
      </c>
      <c r="G109" s="15"/>
      <c r="H109" s="15"/>
      <c r="I109" s="15"/>
      <c r="K109" s="98"/>
      <c r="L109" s="85"/>
      <c r="P109">
        <v>10000</v>
      </c>
    </row>
    <row r="110" spans="1:33">
      <c r="A110" s="83"/>
      <c r="B110" s="83"/>
      <c r="D110">
        <v>79473027</v>
      </c>
      <c r="E110">
        <v>79483935</v>
      </c>
      <c r="F110">
        <v>3970</v>
      </c>
      <c r="G110" s="85"/>
      <c r="K110" s="85"/>
      <c r="L110" s="85"/>
      <c r="P110">
        <v>10000</v>
      </c>
    </row>
    <row r="111" spans="1:33" ht="15">
      <c r="A111" s="99" t="s">
        <v>2841</v>
      </c>
      <c r="B111" s="81"/>
      <c r="C111" s="81"/>
      <c r="D111" s="81"/>
      <c r="E111" s="81"/>
      <c r="F111" s="81"/>
      <c r="G111" s="101" t="s">
        <v>4</v>
      </c>
      <c r="H111" s="101"/>
      <c r="I111" s="101"/>
      <c r="J111" s="101"/>
      <c r="K111" s="101"/>
      <c r="L111" s="101" t="s">
        <v>9</v>
      </c>
      <c r="M111" s="101"/>
      <c r="N111" s="101"/>
      <c r="O111" s="101"/>
      <c r="P111" s="101"/>
      <c r="Q111" s="101" t="s">
        <v>15</v>
      </c>
      <c r="R111" s="101"/>
      <c r="S111" s="101"/>
      <c r="T111" s="101"/>
      <c r="U111" s="101"/>
      <c r="V111" s="101" t="s">
        <v>12</v>
      </c>
      <c r="W111" s="101"/>
      <c r="X111" s="101"/>
      <c r="Y111" s="101"/>
      <c r="Z111" s="101" t="s">
        <v>1010</v>
      </c>
      <c r="AA111" s="123"/>
      <c r="AB111" s="81"/>
      <c r="AC111" s="81"/>
      <c r="AD111" s="81"/>
      <c r="AE111" s="81"/>
      <c r="AF111" s="81"/>
      <c r="AG111" s="81"/>
    </row>
    <row r="112" spans="1:33">
      <c r="A112" s="102" t="s">
        <v>2314</v>
      </c>
      <c r="B112" s="102"/>
      <c r="C112" s="102" t="s">
        <v>2842</v>
      </c>
      <c r="D112" s="102" t="s">
        <v>2843</v>
      </c>
      <c r="E112" s="102" t="s">
        <v>2844</v>
      </c>
      <c r="F112" s="102"/>
      <c r="G112" s="102" t="s">
        <v>2845</v>
      </c>
      <c r="H112" s="102" t="s">
        <v>2842</v>
      </c>
      <c r="I112" s="102" t="s">
        <v>2843</v>
      </c>
      <c r="J112" s="102" t="s">
        <v>2844</v>
      </c>
      <c r="K112" s="102"/>
      <c r="L112" s="102" t="s">
        <v>2845</v>
      </c>
      <c r="M112" s="102" t="s">
        <v>2842</v>
      </c>
      <c r="N112" s="102" t="s">
        <v>2843</v>
      </c>
      <c r="O112" s="102" t="s">
        <v>2844</v>
      </c>
      <c r="P112" s="102"/>
      <c r="Q112" s="102" t="s">
        <v>2845</v>
      </c>
      <c r="R112" s="102" t="s">
        <v>2842</v>
      </c>
      <c r="S112" s="102" t="s">
        <v>2843</v>
      </c>
      <c r="T112" s="102" t="s">
        <v>2844</v>
      </c>
      <c r="U112" s="102"/>
      <c r="V112" s="102" t="s">
        <v>2845</v>
      </c>
      <c r="W112" s="102" t="s">
        <v>2842</v>
      </c>
      <c r="X112" s="102" t="s">
        <v>2843</v>
      </c>
      <c r="Y112" s="102" t="s">
        <v>2309</v>
      </c>
      <c r="Z112" s="102"/>
      <c r="AA112" s="102" t="s">
        <v>2842</v>
      </c>
      <c r="AB112" s="102" t="s">
        <v>2843</v>
      </c>
      <c r="AC112" s="102" t="s">
        <v>2309</v>
      </c>
      <c r="AD112" s="102"/>
      <c r="AE112" s="102"/>
      <c r="AF112" s="102"/>
      <c r="AG112" s="102"/>
    </row>
    <row r="113" spans="1:33">
      <c r="A113">
        <v>7231762</v>
      </c>
      <c r="B113">
        <v>7239463</v>
      </c>
    </row>
    <row r="114" spans="1:33">
      <c r="A114">
        <v>18216209</v>
      </c>
      <c r="B114">
        <v>18232206</v>
      </c>
    </row>
    <row r="115" spans="1:33">
      <c r="A115">
        <v>26586053</v>
      </c>
      <c r="B115">
        <v>26605774</v>
      </c>
    </row>
    <row r="116" spans="1:33">
      <c r="A116">
        <v>34229674</v>
      </c>
      <c r="B116">
        <v>34248832</v>
      </c>
    </row>
    <row r="117" spans="1:33">
      <c r="A117">
        <v>36552280</v>
      </c>
      <c r="B117">
        <v>36562782</v>
      </c>
    </row>
    <row r="118" spans="1:33">
      <c r="A118">
        <v>66117204</v>
      </c>
      <c r="B118">
        <v>66135103</v>
      </c>
    </row>
    <row r="119" spans="1:33">
      <c r="A119">
        <v>73056106</v>
      </c>
      <c r="B119">
        <v>73063992</v>
      </c>
    </row>
    <row r="120" spans="1:33">
      <c r="A120">
        <v>74553469</v>
      </c>
      <c r="B120">
        <v>74562102</v>
      </c>
    </row>
    <row r="121" spans="1:33">
      <c r="A121">
        <v>76985085</v>
      </c>
      <c r="B121">
        <v>76993110</v>
      </c>
    </row>
    <row r="122" spans="1:33">
      <c r="A122">
        <v>79473027</v>
      </c>
      <c r="B122">
        <v>79483935</v>
      </c>
    </row>
    <row r="123" spans="1:33">
      <c r="A123" t="s">
        <v>2846</v>
      </c>
    </row>
    <row r="124" spans="1:33">
      <c r="A124" s="81" t="s">
        <v>2767</v>
      </c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  <c r="AA124" s="81"/>
      <c r="AB124" s="81"/>
      <c r="AC124" s="81"/>
      <c r="AD124" s="81"/>
      <c r="AE124" s="81"/>
      <c r="AF124" s="81"/>
      <c r="AG124" s="81"/>
    </row>
    <row r="125" spans="1:33">
      <c r="A125" s="102" t="s">
        <v>2847</v>
      </c>
      <c r="B125" s="102" t="s">
        <v>2768</v>
      </c>
      <c r="C125" s="102" t="s">
        <v>2769</v>
      </c>
      <c r="D125" s="103" t="s">
        <v>2770</v>
      </c>
      <c r="E125" s="102" t="s">
        <v>2771</v>
      </c>
      <c r="F125" s="102" t="s">
        <v>2772</v>
      </c>
      <c r="G125" s="104" t="s">
        <v>2773</v>
      </c>
      <c r="H125" s="102" t="s">
        <v>2774</v>
      </c>
      <c r="I125" s="102" t="s">
        <v>2775</v>
      </c>
      <c r="J125" s="102" t="s">
        <v>2776</v>
      </c>
      <c r="K125" s="102" t="s">
        <v>2777</v>
      </c>
      <c r="L125" s="54" t="s">
        <v>2848</v>
      </c>
      <c r="M125" s="54" t="s">
        <v>2849</v>
      </c>
      <c r="N125" s="54" t="s">
        <v>2850</v>
      </c>
      <c r="O125" s="54" t="s">
        <v>2851</v>
      </c>
      <c r="P125" s="54" t="s">
        <v>2852</v>
      </c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  <c r="AA125" s="102"/>
      <c r="AB125" s="102"/>
      <c r="AC125" s="102"/>
      <c r="AD125" s="102"/>
      <c r="AE125" s="102"/>
      <c r="AF125" s="102"/>
      <c r="AG125" s="102"/>
    </row>
    <row r="127" spans="1:33">
      <c r="A127" s="104" t="s">
        <v>2778</v>
      </c>
      <c r="B127" s="102" t="s">
        <v>2768</v>
      </c>
      <c r="C127" s="102" t="s">
        <v>2769</v>
      </c>
      <c r="D127" s="103" t="s">
        <v>2770</v>
      </c>
      <c r="E127" s="102" t="s">
        <v>2771</v>
      </c>
      <c r="F127" s="102" t="s">
        <v>2772</v>
      </c>
      <c r="G127" s="104" t="s">
        <v>2773</v>
      </c>
      <c r="H127" s="102" t="s">
        <v>2774</v>
      </c>
      <c r="I127" s="102" t="s">
        <v>2775</v>
      </c>
      <c r="J127" s="102" t="s">
        <v>2776</v>
      </c>
      <c r="K127" s="102" t="s">
        <v>2777</v>
      </c>
      <c r="L127" s="54" t="s">
        <v>2848</v>
      </c>
      <c r="M127" s="54" t="s">
        <v>2849</v>
      </c>
      <c r="N127" s="54" t="s">
        <v>2850</v>
      </c>
      <c r="O127" s="54" t="s">
        <v>2851</v>
      </c>
      <c r="P127" s="54" t="s">
        <v>2852</v>
      </c>
      <c r="Q127" s="102"/>
      <c r="R127" s="102"/>
      <c r="S127" s="102"/>
      <c r="T127" s="102"/>
      <c r="U127" s="102"/>
      <c r="V127" s="102"/>
      <c r="W127" s="102"/>
      <c r="X127" s="102"/>
      <c r="Y127" s="102"/>
      <c r="Z127" s="102"/>
      <c r="AA127" s="102"/>
      <c r="AB127" s="102"/>
      <c r="AC127" s="102"/>
      <c r="AD127" s="102"/>
      <c r="AE127" s="102"/>
      <c r="AF127" s="102"/>
      <c r="AG127" s="102"/>
    </row>
    <row r="128" spans="1:33">
      <c r="A128" t="s">
        <v>2920</v>
      </c>
    </row>
    <row r="129" spans="1:33">
      <c r="A129" t="s">
        <v>2854</v>
      </c>
    </row>
    <row r="130" spans="1:33">
      <c r="A130" t="s">
        <v>2855</v>
      </c>
    </row>
    <row r="131" spans="1:33">
      <c r="A131" t="s">
        <v>2856</v>
      </c>
    </row>
    <row r="132" spans="1:33">
      <c r="A132" t="s">
        <v>2857</v>
      </c>
    </row>
    <row r="133" spans="1:33">
      <c r="A133" t="s">
        <v>2858</v>
      </c>
    </row>
    <row r="134" spans="1:33">
      <c r="A134" t="s">
        <v>2859</v>
      </c>
    </row>
    <row r="135" spans="1:33">
      <c r="A135" t="s">
        <v>2860</v>
      </c>
    </row>
    <row r="136" spans="1:33">
      <c r="A136" t="s">
        <v>2861</v>
      </c>
    </row>
    <row r="137" spans="1:33">
      <c r="A137" t="s">
        <v>2862</v>
      </c>
    </row>
    <row r="138" spans="1:33">
      <c r="A138" s="105" t="s">
        <v>2863</v>
      </c>
      <c r="B138" s="73"/>
      <c r="C138" s="73"/>
      <c r="D138" s="106"/>
      <c r="E138" s="74"/>
      <c r="F138" s="73"/>
      <c r="G138" s="74"/>
      <c r="H138" s="73"/>
      <c r="I138" s="74"/>
      <c r="J138" s="73"/>
      <c r="K138" s="73"/>
      <c r="L138" s="73"/>
      <c r="M138" s="73"/>
      <c r="N138" s="74"/>
      <c r="O138" s="74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  <c r="AB138" s="73"/>
      <c r="AC138" s="73"/>
      <c r="AD138" s="73"/>
      <c r="AE138" s="73"/>
      <c r="AF138" s="73"/>
      <c r="AG138" s="73"/>
    </row>
    <row r="139" spans="1:33">
      <c r="A139" s="107" t="s">
        <v>2795</v>
      </c>
      <c r="B139" s="107"/>
      <c r="C139" s="81" t="s">
        <v>2864</v>
      </c>
      <c r="D139" s="81" t="s">
        <v>2865</v>
      </c>
      <c r="E139" s="107" t="s">
        <v>2866</v>
      </c>
      <c r="F139" s="108" t="s">
        <v>2867</v>
      </c>
      <c r="G139" s="108" t="s">
        <v>2868</v>
      </c>
      <c r="H139" s="108" t="s">
        <v>2869</v>
      </c>
      <c r="I139" s="108" t="s">
        <v>2870</v>
      </c>
      <c r="J139" s="107" t="s">
        <v>2871</v>
      </c>
      <c r="K139" s="81" t="s">
        <v>2872</v>
      </c>
      <c r="L139" s="81" t="s">
        <v>2873</v>
      </c>
      <c r="M139" s="107"/>
      <c r="N139" s="108"/>
      <c r="O139" s="108"/>
      <c r="P139" s="108"/>
      <c r="Q139" s="108"/>
      <c r="R139" s="108"/>
      <c r="S139" s="107"/>
      <c r="T139" s="107"/>
      <c r="U139" s="107"/>
      <c r="V139" s="107"/>
      <c r="W139" s="107"/>
      <c r="X139" s="107"/>
      <c r="Y139" s="107"/>
      <c r="Z139" s="107"/>
      <c r="AA139" s="107"/>
      <c r="AB139" s="107"/>
      <c r="AC139" s="107"/>
      <c r="AD139" s="107"/>
      <c r="AE139" s="107"/>
      <c r="AF139" s="107"/>
      <c r="AG139" s="107"/>
    </row>
    <row r="140" spans="1:33">
      <c r="A140" s="82" t="s">
        <v>2307</v>
      </c>
      <c r="B140" s="83">
        <f>SUM('chr17'!C140:L140)</f>
        <v>88849</v>
      </c>
      <c r="C140">
        <v>12378</v>
      </c>
      <c r="D140">
        <v>14079</v>
      </c>
      <c r="E140">
        <v>1746</v>
      </c>
      <c r="F140">
        <v>3903</v>
      </c>
      <c r="G140">
        <v>3259</v>
      </c>
      <c r="H140">
        <v>5544</v>
      </c>
      <c r="I140">
        <v>5989</v>
      </c>
      <c r="J140">
        <v>8628</v>
      </c>
      <c r="K140">
        <v>8893</v>
      </c>
      <c r="L140">
        <v>24430</v>
      </c>
      <c r="M140" s="83"/>
      <c r="N140" s="83"/>
      <c r="O140" s="83"/>
      <c r="P140" s="83"/>
      <c r="Q140" s="83"/>
      <c r="R140" s="83"/>
      <c r="S140" s="83"/>
      <c r="T140" s="83"/>
      <c r="U140" s="83"/>
    </row>
    <row r="141" spans="1:33">
      <c r="A141" s="82" t="s">
        <v>2806</v>
      </c>
      <c r="B141" s="83"/>
      <c r="C141" s="83"/>
      <c r="D141" s="83"/>
      <c r="E141" s="83"/>
      <c r="F141" s="83"/>
      <c r="G141" s="83"/>
      <c r="H141" s="83"/>
      <c r="J141" s="83"/>
      <c r="N141" s="83"/>
      <c r="P141" s="83"/>
      <c r="Q141" s="83"/>
      <c r="R141" s="83"/>
      <c r="S141" s="83"/>
      <c r="U141" s="83"/>
    </row>
    <row r="142" spans="1:33">
      <c r="A142" s="82" t="s">
        <v>2807</v>
      </c>
      <c r="B142" s="83"/>
      <c r="E142" s="83"/>
      <c r="F142" s="83"/>
    </row>
    <row r="143" spans="1:33">
      <c r="A143" s="82" t="s">
        <v>2808</v>
      </c>
      <c r="B143" s="83"/>
      <c r="D143" s="83"/>
      <c r="E143" s="83"/>
      <c r="F143" s="83"/>
      <c r="G143" s="85"/>
      <c r="H143" s="83"/>
      <c r="I143" s="83"/>
      <c r="K143" s="83"/>
      <c r="N143" s="83"/>
      <c r="P143" s="83"/>
      <c r="Q143" s="83"/>
      <c r="R143" s="83"/>
      <c r="S143" s="83"/>
      <c r="T143" s="83"/>
      <c r="U143" s="83"/>
    </row>
    <row r="144" spans="1:33">
      <c r="A144" s="15" t="s">
        <v>2809</v>
      </c>
      <c r="B144" s="83"/>
      <c r="C144" s="83"/>
      <c r="D144" s="83"/>
      <c r="E144" s="83"/>
      <c r="G144" s="83"/>
      <c r="H144" s="83"/>
      <c r="I144" s="83"/>
      <c r="U144" s="83"/>
    </row>
    <row r="145" spans="1:33">
      <c r="A145" s="15" t="s">
        <v>2810</v>
      </c>
      <c r="B145" s="83"/>
      <c r="C145" s="83"/>
      <c r="D145" s="83"/>
      <c r="E145" s="83"/>
      <c r="G145" s="83"/>
      <c r="H145" s="83"/>
      <c r="I145" s="83"/>
      <c r="U145" s="83"/>
    </row>
    <row r="146" spans="1:33">
      <c r="A146" s="109" t="s">
        <v>2812</v>
      </c>
      <c r="B146" s="109"/>
      <c r="C146" s="90" t="s">
        <v>2864</v>
      </c>
      <c r="D146" s="90" t="s">
        <v>2865</v>
      </c>
      <c r="E146" s="109" t="s">
        <v>2866</v>
      </c>
      <c r="F146" s="110" t="s">
        <v>2867</v>
      </c>
      <c r="G146" s="110" t="s">
        <v>2868</v>
      </c>
      <c r="H146" s="110" t="s">
        <v>2869</v>
      </c>
      <c r="I146" s="110" t="s">
        <v>2870</v>
      </c>
      <c r="J146" s="109" t="s">
        <v>2871</v>
      </c>
      <c r="K146" s="90" t="s">
        <v>2872</v>
      </c>
      <c r="L146" s="90" t="s">
        <v>2873</v>
      </c>
      <c r="M146" s="109"/>
      <c r="N146" s="110"/>
      <c r="O146" s="110"/>
      <c r="P146" s="110"/>
      <c r="Q146" s="110"/>
      <c r="R146" s="110"/>
      <c r="S146" s="109"/>
      <c r="T146" s="109"/>
      <c r="U146" s="109"/>
      <c r="V146" s="109"/>
      <c r="W146" s="109"/>
      <c r="X146" s="109"/>
      <c r="Y146" s="109"/>
      <c r="Z146" s="109"/>
      <c r="AA146" s="109"/>
      <c r="AB146" s="109"/>
      <c r="AC146" s="109"/>
      <c r="AD146" s="109"/>
      <c r="AE146" s="109"/>
      <c r="AF146" s="109"/>
      <c r="AG146" s="109"/>
    </row>
    <row r="147" spans="1:33">
      <c r="A147" s="82" t="s">
        <v>2806</v>
      </c>
      <c r="B147" s="83"/>
      <c r="C147" s="83"/>
      <c r="D147" s="83"/>
      <c r="E147" s="83"/>
      <c r="F147" s="83"/>
      <c r="G147" s="83"/>
      <c r="H147" s="83"/>
      <c r="J147" s="83"/>
      <c r="N147" s="83"/>
      <c r="P147" s="83"/>
      <c r="Q147" s="83"/>
      <c r="R147" s="83"/>
      <c r="S147" s="83"/>
      <c r="U147" s="83"/>
    </row>
    <row r="148" spans="1:33">
      <c r="A148" s="82" t="s">
        <v>2807</v>
      </c>
      <c r="B148" s="83"/>
      <c r="E148" s="83"/>
      <c r="F148" s="83"/>
    </row>
    <row r="149" spans="1:33">
      <c r="A149" s="82" t="s">
        <v>2808</v>
      </c>
      <c r="B149" s="83"/>
      <c r="D149" s="83"/>
      <c r="E149" s="83"/>
      <c r="F149" s="83"/>
      <c r="G149" s="85"/>
      <c r="H149" s="83"/>
      <c r="I149" s="83"/>
      <c r="K149" s="83"/>
      <c r="N149" s="83"/>
      <c r="P149" s="83"/>
      <c r="Q149" s="83"/>
      <c r="R149" s="83"/>
      <c r="S149" s="83"/>
      <c r="T149" s="83"/>
      <c r="U149" s="83"/>
    </row>
    <row r="150" spans="1:33">
      <c r="A150" s="15" t="s">
        <v>2809</v>
      </c>
      <c r="B150" s="83"/>
      <c r="C150" s="83"/>
      <c r="D150" s="83"/>
      <c r="E150" s="83"/>
      <c r="G150" s="83"/>
      <c r="H150" s="83"/>
      <c r="I150" s="83"/>
      <c r="U150" s="83"/>
    </row>
    <row r="151" spans="1:33">
      <c r="A151" s="15" t="s">
        <v>2810</v>
      </c>
      <c r="B151" s="83"/>
      <c r="C151" s="83"/>
      <c r="D151" s="83"/>
      <c r="E151" s="83"/>
      <c r="G151" s="83"/>
      <c r="H151" s="83"/>
      <c r="I151" s="83"/>
      <c r="U151" s="83"/>
    </row>
    <row r="152" spans="1:33">
      <c r="A152" s="109" t="s">
        <v>2811</v>
      </c>
      <c r="B152" s="109"/>
      <c r="C152" s="90" t="s">
        <v>2864</v>
      </c>
      <c r="D152" s="90" t="s">
        <v>2865</v>
      </c>
      <c r="E152" s="109" t="s">
        <v>2866</v>
      </c>
      <c r="F152" s="110" t="s">
        <v>2867</v>
      </c>
      <c r="G152" s="110" t="s">
        <v>2868</v>
      </c>
      <c r="H152" s="110" t="s">
        <v>2869</v>
      </c>
      <c r="I152" s="110" t="s">
        <v>2870</v>
      </c>
      <c r="J152" s="109" t="s">
        <v>2871</v>
      </c>
      <c r="K152" s="90" t="s">
        <v>2872</v>
      </c>
      <c r="L152" s="90" t="s">
        <v>2873</v>
      </c>
      <c r="M152" s="109"/>
      <c r="N152" s="110"/>
      <c r="O152" s="110"/>
      <c r="P152" s="110"/>
      <c r="Q152" s="110"/>
      <c r="R152" s="110"/>
      <c r="S152" s="109"/>
      <c r="T152" s="109"/>
      <c r="U152" s="109"/>
      <c r="V152" s="109"/>
      <c r="W152" s="109"/>
      <c r="X152" s="109"/>
      <c r="Y152" s="109"/>
      <c r="Z152" s="109"/>
      <c r="AA152" s="109"/>
      <c r="AB152" s="109"/>
      <c r="AC152" s="109"/>
      <c r="AD152" s="109"/>
      <c r="AE152" s="109"/>
      <c r="AF152" s="109"/>
      <c r="AG152" s="109"/>
    </row>
    <row r="153" spans="1:33">
      <c r="A153" s="82" t="s">
        <v>2806</v>
      </c>
      <c r="B153" s="83"/>
      <c r="C153" s="83"/>
      <c r="D153" s="83"/>
      <c r="E153" s="83"/>
      <c r="F153" s="83"/>
      <c r="G153" s="83"/>
      <c r="H153" s="83"/>
      <c r="J153" s="83"/>
      <c r="N153" s="83"/>
      <c r="P153" s="83"/>
      <c r="Q153" s="83"/>
      <c r="R153" s="83"/>
      <c r="S153" s="83"/>
      <c r="U153" s="83"/>
    </row>
    <row r="154" spans="1:33">
      <c r="A154" s="82" t="s">
        <v>2807</v>
      </c>
      <c r="B154" s="83"/>
      <c r="E154" s="83"/>
      <c r="F154" s="83"/>
    </row>
    <row r="155" spans="1:33">
      <c r="A155" s="82" t="s">
        <v>2808</v>
      </c>
      <c r="B155" s="83"/>
      <c r="D155" s="83"/>
      <c r="E155" s="83"/>
      <c r="F155" s="83"/>
      <c r="G155" s="85"/>
      <c r="H155" s="83"/>
      <c r="I155" s="83"/>
      <c r="K155" s="83"/>
      <c r="N155" s="83"/>
      <c r="P155" s="83"/>
      <c r="Q155" s="83"/>
      <c r="R155" s="83"/>
      <c r="S155" s="83"/>
      <c r="T155" s="83"/>
      <c r="U155" s="83"/>
    </row>
    <row r="156" spans="1:33">
      <c r="A156" s="15" t="s">
        <v>2809</v>
      </c>
      <c r="B156" s="83"/>
      <c r="C156" s="83"/>
      <c r="D156" s="83"/>
      <c r="E156" s="83"/>
      <c r="G156" s="83"/>
      <c r="H156" s="83"/>
      <c r="I156" s="83"/>
      <c r="U156" s="83"/>
    </row>
    <row r="157" spans="1:33">
      <c r="A157" s="15" t="s">
        <v>2810</v>
      </c>
      <c r="B157" s="83"/>
      <c r="C157" s="83"/>
      <c r="D157" s="83"/>
      <c r="E157" s="83"/>
      <c r="G157" s="83"/>
      <c r="H157" s="83"/>
      <c r="I157" s="83"/>
      <c r="U157" s="83"/>
    </row>
    <row r="158" spans="1:33">
      <c r="A158" s="109" t="s">
        <v>2813</v>
      </c>
      <c r="B158" s="109"/>
      <c r="C158" s="90" t="s">
        <v>2864</v>
      </c>
      <c r="D158" s="90" t="s">
        <v>2865</v>
      </c>
      <c r="E158" s="109" t="s">
        <v>2866</v>
      </c>
      <c r="F158" s="110" t="s">
        <v>2867</v>
      </c>
      <c r="G158" s="110" t="s">
        <v>2868</v>
      </c>
      <c r="H158" s="110" t="s">
        <v>2869</v>
      </c>
      <c r="I158" s="110" t="s">
        <v>2870</v>
      </c>
      <c r="J158" s="109" t="s">
        <v>2871</v>
      </c>
      <c r="K158" s="90" t="s">
        <v>2872</v>
      </c>
      <c r="L158" s="90" t="s">
        <v>2873</v>
      </c>
      <c r="M158" s="109"/>
      <c r="N158" s="110"/>
      <c r="O158" s="110"/>
      <c r="P158" s="110"/>
      <c r="Q158" s="110"/>
      <c r="R158" s="110"/>
      <c r="S158" s="109"/>
      <c r="T158" s="109"/>
      <c r="U158" s="109"/>
      <c r="V158" s="109"/>
      <c r="W158" s="109"/>
      <c r="X158" s="109"/>
      <c r="Y158" s="109"/>
      <c r="Z158" s="109"/>
      <c r="AA158" s="109"/>
      <c r="AB158" s="109"/>
      <c r="AC158" s="109"/>
      <c r="AD158" s="109"/>
      <c r="AE158" s="109"/>
      <c r="AF158" s="109"/>
      <c r="AG158" s="109"/>
    </row>
    <row r="159" spans="1:33">
      <c r="A159" s="82" t="s">
        <v>2806</v>
      </c>
      <c r="B159" s="83"/>
      <c r="C159" s="83"/>
      <c r="D159" s="83"/>
      <c r="E159" s="83"/>
      <c r="F159" s="83"/>
      <c r="G159" s="83"/>
      <c r="H159" s="83"/>
      <c r="J159" s="83"/>
      <c r="N159" s="83"/>
      <c r="P159" s="83"/>
      <c r="Q159" s="83"/>
      <c r="R159" s="83"/>
      <c r="S159" s="83"/>
      <c r="U159" s="83"/>
    </row>
    <row r="160" spans="1:33">
      <c r="A160" s="82" t="s">
        <v>2807</v>
      </c>
      <c r="B160" s="83"/>
      <c r="E160" s="83"/>
      <c r="F160" s="83"/>
    </row>
    <row r="161" spans="1:33">
      <c r="A161" s="82" t="s">
        <v>2808</v>
      </c>
      <c r="B161" s="83"/>
      <c r="D161" s="83"/>
      <c r="E161" s="83"/>
      <c r="F161" s="83"/>
      <c r="G161" s="85"/>
      <c r="H161" s="83"/>
      <c r="I161" s="83"/>
      <c r="K161" s="83"/>
      <c r="N161" s="83"/>
      <c r="P161" s="83"/>
      <c r="Q161" s="83"/>
      <c r="R161" s="83"/>
      <c r="S161" s="83"/>
      <c r="T161" s="83"/>
      <c r="U161" s="83"/>
    </row>
    <row r="162" spans="1:33">
      <c r="A162" s="15" t="s">
        <v>2809</v>
      </c>
      <c r="B162" s="83"/>
      <c r="C162" s="83"/>
      <c r="D162" s="83"/>
      <c r="E162" s="83"/>
      <c r="G162" s="83"/>
      <c r="H162" s="83"/>
      <c r="I162" s="83"/>
      <c r="U162" s="83"/>
    </row>
    <row r="163" spans="1:33">
      <c r="A163" s="15" t="s">
        <v>2810</v>
      </c>
      <c r="B163" s="83"/>
      <c r="C163" s="83"/>
      <c r="D163" s="83"/>
      <c r="E163" s="83"/>
      <c r="G163" s="83"/>
      <c r="H163" s="83"/>
      <c r="I163" s="83"/>
      <c r="U163" s="83"/>
    </row>
    <row r="164" spans="1:33">
      <c r="A164" s="109" t="s">
        <v>2814</v>
      </c>
      <c r="B164" s="109"/>
      <c r="C164" s="90" t="s">
        <v>2864</v>
      </c>
      <c r="D164" s="90" t="s">
        <v>2865</v>
      </c>
      <c r="E164" s="109" t="s">
        <v>2866</v>
      </c>
      <c r="F164" s="110" t="s">
        <v>2867</v>
      </c>
      <c r="G164" s="110" t="s">
        <v>2868</v>
      </c>
      <c r="H164" s="110" t="s">
        <v>2869</v>
      </c>
      <c r="I164" s="110" t="s">
        <v>2870</v>
      </c>
      <c r="J164" s="109" t="s">
        <v>2871</v>
      </c>
      <c r="K164" s="90" t="s">
        <v>2872</v>
      </c>
      <c r="L164" s="90" t="s">
        <v>2873</v>
      </c>
      <c r="M164" s="109"/>
      <c r="N164" s="110"/>
      <c r="O164" s="110"/>
      <c r="P164" s="110"/>
      <c r="Q164" s="110"/>
      <c r="R164" s="110"/>
      <c r="S164" s="109"/>
      <c r="T164" s="109"/>
      <c r="U164" s="109"/>
      <c r="V164" s="109"/>
      <c r="W164" s="109"/>
      <c r="X164" s="109"/>
      <c r="Y164" s="109"/>
      <c r="Z164" s="109"/>
      <c r="AA164" s="109"/>
      <c r="AB164" s="109"/>
      <c r="AC164" s="109"/>
      <c r="AD164" s="109"/>
      <c r="AE164" s="109"/>
      <c r="AF164" s="109"/>
      <c r="AG164" s="109"/>
    </row>
    <row r="165" spans="1:33">
      <c r="A165" s="82" t="s">
        <v>2806</v>
      </c>
      <c r="B165" s="83"/>
      <c r="C165" s="83"/>
      <c r="D165" s="83"/>
      <c r="E165" s="83"/>
      <c r="F165" s="83"/>
      <c r="G165" s="83"/>
      <c r="H165" s="83"/>
      <c r="J165" s="83"/>
      <c r="N165" s="83"/>
      <c r="P165" s="83"/>
      <c r="Q165" s="83"/>
      <c r="R165" s="83"/>
      <c r="S165" s="83"/>
      <c r="U165" s="83"/>
    </row>
    <row r="166" spans="1:33">
      <c r="A166" s="82" t="s">
        <v>2807</v>
      </c>
      <c r="B166" s="83"/>
      <c r="E166" s="83"/>
      <c r="F166" s="83"/>
    </row>
    <row r="167" spans="1:33">
      <c r="A167" s="82" t="s">
        <v>2808</v>
      </c>
      <c r="B167" s="83"/>
      <c r="D167" s="83"/>
      <c r="E167" s="83"/>
      <c r="F167" s="83"/>
      <c r="G167" s="85"/>
      <c r="H167" s="83"/>
      <c r="I167" s="83"/>
      <c r="K167" s="83"/>
      <c r="N167" s="83"/>
      <c r="P167" s="83"/>
      <c r="Q167" s="83"/>
      <c r="R167" s="83"/>
      <c r="S167" s="83"/>
      <c r="T167" s="83"/>
      <c r="U167" s="83"/>
    </row>
    <row r="168" spans="1:33">
      <c r="A168" s="15" t="s">
        <v>2809</v>
      </c>
      <c r="B168" s="83"/>
      <c r="C168" s="83"/>
      <c r="D168" s="83"/>
      <c r="E168" s="83"/>
      <c r="G168" s="83"/>
      <c r="H168" s="83"/>
      <c r="I168" s="83"/>
      <c r="U168" s="83"/>
    </row>
    <row r="169" spans="1:33">
      <c r="A169" s="15" t="s">
        <v>2810</v>
      </c>
      <c r="B169" s="83"/>
      <c r="C169" s="83"/>
      <c r="D169" s="83"/>
      <c r="E169" s="83"/>
      <c r="G169" s="83"/>
      <c r="H169" s="83"/>
      <c r="I169" s="83"/>
      <c r="U169" s="83"/>
    </row>
    <row r="170" spans="1:33">
      <c r="A170" s="109" t="s">
        <v>2815</v>
      </c>
      <c r="B170" s="109"/>
      <c r="C170" s="90" t="s">
        <v>2864</v>
      </c>
      <c r="D170" s="90" t="s">
        <v>2865</v>
      </c>
      <c r="E170" s="109" t="s">
        <v>2866</v>
      </c>
      <c r="F170" s="110" t="s">
        <v>2867</v>
      </c>
      <c r="G170" s="110" t="s">
        <v>2868</v>
      </c>
      <c r="H170" s="110" t="s">
        <v>2869</v>
      </c>
      <c r="I170" s="110" t="s">
        <v>2870</v>
      </c>
      <c r="J170" s="109" t="s">
        <v>2871</v>
      </c>
      <c r="K170" s="90" t="s">
        <v>2872</v>
      </c>
      <c r="L170" s="90" t="s">
        <v>2873</v>
      </c>
      <c r="M170" s="109"/>
      <c r="N170" s="110"/>
      <c r="O170" s="110"/>
      <c r="P170" s="110"/>
      <c r="Q170" s="110"/>
      <c r="R170" s="110"/>
      <c r="S170" s="109"/>
      <c r="T170" s="109"/>
      <c r="U170" s="109"/>
      <c r="V170" s="109"/>
      <c r="W170" s="109"/>
      <c r="X170" s="109"/>
      <c r="Y170" s="109"/>
      <c r="Z170" s="109"/>
      <c r="AA170" s="109"/>
      <c r="AB170" s="109"/>
      <c r="AC170" s="109"/>
      <c r="AD170" s="109"/>
      <c r="AE170" s="109"/>
      <c r="AF170" s="109"/>
      <c r="AG170" s="109"/>
    </row>
    <row r="171" spans="1:33">
      <c r="A171" s="82" t="s">
        <v>2806</v>
      </c>
      <c r="B171" s="83"/>
      <c r="C171" s="83"/>
      <c r="D171" s="83"/>
      <c r="E171" s="83"/>
      <c r="F171" s="83"/>
      <c r="G171" s="83"/>
      <c r="H171" s="83"/>
      <c r="J171" s="83"/>
      <c r="N171" s="83"/>
      <c r="P171" s="83"/>
      <c r="Q171" s="83"/>
      <c r="R171" s="83"/>
      <c r="S171" s="83"/>
      <c r="U171" s="83"/>
    </row>
    <row r="172" spans="1:33">
      <c r="A172" s="82" t="s">
        <v>2807</v>
      </c>
      <c r="B172" s="83"/>
      <c r="E172" s="83"/>
      <c r="F172" s="83"/>
    </row>
    <row r="173" spans="1:33">
      <c r="A173" s="82" t="s">
        <v>2808</v>
      </c>
      <c r="B173" s="83"/>
      <c r="D173" s="83"/>
      <c r="E173" s="83"/>
      <c r="F173" s="83"/>
      <c r="G173" s="85"/>
      <c r="H173" s="83"/>
      <c r="I173" s="83"/>
      <c r="K173" s="83"/>
      <c r="N173" s="83"/>
      <c r="P173" s="83"/>
      <c r="Q173" s="83"/>
      <c r="R173" s="83"/>
      <c r="S173" s="83"/>
      <c r="T173" s="83"/>
      <c r="U173" s="83"/>
    </row>
    <row r="174" spans="1:33">
      <c r="A174" s="15" t="s">
        <v>2809</v>
      </c>
      <c r="B174" s="83"/>
      <c r="C174" s="83"/>
      <c r="D174" s="83"/>
      <c r="E174" s="83"/>
      <c r="G174" s="83"/>
      <c r="H174" s="83"/>
      <c r="I174" s="83"/>
      <c r="U174" s="83"/>
    </row>
    <row r="175" spans="1:33">
      <c r="A175" s="15" t="s">
        <v>2810</v>
      </c>
      <c r="B175" s="83"/>
      <c r="C175" s="83"/>
      <c r="D175" s="83"/>
      <c r="E175" s="83"/>
      <c r="G175" s="83"/>
      <c r="H175" s="83"/>
      <c r="I175" s="83"/>
      <c r="U175" s="83"/>
    </row>
    <row r="176" spans="1:33">
      <c r="A176" s="111" t="s">
        <v>2875</v>
      </c>
      <c r="B176" s="100"/>
      <c r="C176" s="100"/>
      <c r="D176" s="101" t="s">
        <v>4</v>
      </c>
      <c r="E176" s="101"/>
      <c r="F176" s="101" t="s">
        <v>9</v>
      </c>
      <c r="G176" s="100"/>
      <c r="H176" s="101" t="s">
        <v>15</v>
      </c>
      <c r="I176" s="101"/>
      <c r="J176" s="101" t="s">
        <v>12</v>
      </c>
      <c r="K176" s="101"/>
      <c r="L176" s="101" t="s">
        <v>1010</v>
      </c>
      <c r="M176" s="100"/>
      <c r="N176" s="101"/>
      <c r="O176" s="101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  <c r="AA176" s="100"/>
      <c r="AB176" s="100"/>
      <c r="AC176" s="100"/>
      <c r="AD176" s="100"/>
      <c r="AE176" s="100"/>
      <c r="AF176" s="100"/>
      <c r="AG176" s="100"/>
    </row>
    <row r="177" spans="1:33">
      <c r="A177" s="93" t="s">
        <v>2876</v>
      </c>
      <c r="B177" s="83"/>
      <c r="D177" s="93"/>
      <c r="G177" s="93"/>
      <c r="J177" s="93"/>
      <c r="M177" s="93"/>
      <c r="P177" s="93"/>
    </row>
    <row r="178" spans="1:33">
      <c r="A178" s="93" t="s">
        <v>2877</v>
      </c>
      <c r="D178" s="93"/>
      <c r="G178" s="93"/>
      <c r="J178" s="93"/>
      <c r="M178" s="93"/>
      <c r="P178" s="93"/>
    </row>
    <row r="179" spans="1:33">
      <c r="A179" s="93" t="s">
        <v>2309</v>
      </c>
      <c r="D179" s="93"/>
      <c r="G179" s="93"/>
      <c r="J179" s="93"/>
      <c r="M179" s="93"/>
      <c r="P179" s="93"/>
    </row>
    <row r="180" spans="1:33">
      <c r="A180" s="93" t="s">
        <v>2845</v>
      </c>
      <c r="D180" s="93"/>
      <c r="G180" s="93"/>
      <c r="J180" s="93"/>
      <c r="M180" s="93"/>
      <c r="P180" s="93"/>
    </row>
    <row r="181" spans="1:33">
      <c r="A181" s="79" t="s">
        <v>2878</v>
      </c>
      <c r="B181" s="81"/>
      <c r="C181" s="81"/>
      <c r="D181" s="101" t="s">
        <v>4</v>
      </c>
      <c r="E181" s="101"/>
      <c r="F181" s="101" t="s">
        <v>9</v>
      </c>
      <c r="G181" s="100"/>
      <c r="H181" s="101" t="s">
        <v>15</v>
      </c>
      <c r="I181" s="101"/>
      <c r="J181" s="101" t="s">
        <v>12</v>
      </c>
      <c r="K181" s="101"/>
      <c r="L181" s="101" t="s">
        <v>1010</v>
      </c>
      <c r="M181" s="100"/>
      <c r="N181" s="101"/>
      <c r="O181" s="101"/>
      <c r="P181" s="100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</row>
    <row r="182" spans="1:33">
      <c r="A182" s="15" t="s">
        <v>2818</v>
      </c>
      <c r="B182" s="83"/>
      <c r="C182" s="85"/>
      <c r="D182" s="15"/>
      <c r="E182" s="85"/>
      <c r="G182" s="15"/>
      <c r="H182" s="85"/>
      <c r="I182" s="85"/>
      <c r="J182" s="15"/>
      <c r="M182" s="15"/>
      <c r="N182" s="85"/>
      <c r="O182" s="85"/>
      <c r="P182" s="15"/>
    </row>
    <row r="183" spans="1:33">
      <c r="A183" s="15" t="s">
        <v>2829</v>
      </c>
      <c r="B183" s="83"/>
      <c r="C183" s="113"/>
      <c r="D183" s="15"/>
      <c r="E183" s="85"/>
      <c r="G183" s="15"/>
      <c r="I183" s="85"/>
      <c r="J183" s="15"/>
      <c r="M183" s="15"/>
      <c r="N183" s="85"/>
      <c r="O183" s="85"/>
      <c r="P183" s="15"/>
    </row>
    <row r="184" spans="1:33">
      <c r="A184" s="83" t="s">
        <v>2822</v>
      </c>
      <c r="B184" s="83"/>
      <c r="C184" s="113"/>
      <c r="D184" s="15"/>
      <c r="E184" s="85"/>
      <c r="G184" s="15"/>
      <c r="I184" s="85"/>
      <c r="J184" s="15"/>
      <c r="M184" s="15"/>
      <c r="N184" s="85"/>
      <c r="O184" s="85"/>
      <c r="P184" s="15"/>
    </row>
    <row r="185" spans="1:33">
      <c r="A185" s="15" t="s">
        <v>2830</v>
      </c>
      <c r="B185" s="83"/>
      <c r="C185" s="113"/>
      <c r="D185" s="15"/>
      <c r="E185" s="85"/>
      <c r="G185" s="15"/>
      <c r="I185" s="85"/>
      <c r="J185" s="15"/>
      <c r="M185" s="15"/>
      <c r="N185" s="85"/>
      <c r="O185" s="85"/>
      <c r="P185" s="15"/>
    </row>
    <row r="186" spans="1:33">
      <c r="A186" s="15" t="s">
        <v>2831</v>
      </c>
      <c r="B186" s="83"/>
      <c r="C186" s="113"/>
      <c r="D186" s="15"/>
      <c r="E186" s="85"/>
      <c r="G186" s="15"/>
      <c r="I186" s="85"/>
      <c r="J186" s="15"/>
      <c r="M186" s="15"/>
      <c r="N186" s="85"/>
      <c r="O186" s="85"/>
      <c r="P186" s="15"/>
    </row>
    <row r="187" spans="1:33">
      <c r="A187" s="83" t="s">
        <v>2832</v>
      </c>
      <c r="B187" s="83"/>
      <c r="C187" s="113"/>
      <c r="D187" s="15"/>
      <c r="E187" s="85"/>
      <c r="G187" s="15"/>
      <c r="I187" s="85"/>
      <c r="J187" s="15"/>
      <c r="M187" s="15"/>
      <c r="N187" s="85"/>
      <c r="O187" s="85"/>
      <c r="P187" s="15"/>
    </row>
    <row r="188" spans="1:33">
      <c r="A188" s="83" t="s">
        <v>2833</v>
      </c>
      <c r="B188" s="83"/>
      <c r="C188" s="113"/>
      <c r="D188" s="83"/>
      <c r="E188" s="85"/>
      <c r="G188" s="83"/>
      <c r="I188" s="85"/>
      <c r="J188" s="83"/>
      <c r="M188" s="83"/>
      <c r="N188" s="85"/>
      <c r="O188" s="85"/>
      <c r="P188" s="83"/>
    </row>
    <row r="189" spans="1:33">
      <c r="A189" t="s">
        <v>2879</v>
      </c>
      <c r="B189" s="83"/>
      <c r="C189" s="113"/>
      <c r="D189" s="83"/>
      <c r="E189" s="85"/>
      <c r="G189" s="83"/>
      <c r="I189" s="85"/>
      <c r="J189" s="83"/>
      <c r="M189" s="83"/>
      <c r="N189" s="85"/>
      <c r="O189" s="85"/>
      <c r="P189" s="83"/>
    </row>
    <row r="190" spans="1:33">
      <c r="A190" s="46" t="s">
        <v>2834</v>
      </c>
      <c r="B190" s="83"/>
      <c r="C190" s="113"/>
      <c r="D190" s="83"/>
      <c r="E190" s="85"/>
      <c r="G190" s="83"/>
      <c r="I190" s="85"/>
      <c r="J190" s="83"/>
      <c r="M190" s="83"/>
      <c r="N190" s="85"/>
      <c r="O190" s="85"/>
      <c r="P190" s="83"/>
    </row>
    <row r="191" spans="1:33">
      <c r="A191" s="46" t="s">
        <v>2828</v>
      </c>
      <c r="B191" s="83"/>
      <c r="C191" s="113"/>
      <c r="D191" s="83"/>
      <c r="E191" s="85"/>
      <c r="G191" s="83"/>
      <c r="I191" s="85"/>
      <c r="J191" s="83"/>
      <c r="M191" s="83"/>
      <c r="N191" s="85"/>
      <c r="O191" s="85"/>
      <c r="P191" s="83"/>
    </row>
    <row r="192" spans="1:33">
      <c r="A192" s="78" t="s">
        <v>2880</v>
      </c>
      <c r="B192" s="79"/>
      <c r="C192" s="92"/>
      <c r="D192" s="80"/>
      <c r="E192" s="79" t="s">
        <v>2817</v>
      </c>
      <c r="F192" s="79"/>
      <c r="G192" s="81"/>
      <c r="H192" s="79"/>
      <c r="I192" s="81"/>
      <c r="J192" s="79"/>
      <c r="K192" s="81"/>
      <c r="L192" s="81"/>
      <c r="M192" s="81"/>
      <c r="N192" s="79"/>
      <c r="O192" s="79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</row>
    <row r="193" spans="1:33">
      <c r="A193" t="s">
        <v>2881</v>
      </c>
      <c r="B193" s="85"/>
      <c r="C193" s="113"/>
      <c r="D193" s="93"/>
      <c r="E193" s="85" t="s">
        <v>2778</v>
      </c>
      <c r="F193" t="s">
        <v>2782</v>
      </c>
      <c r="G193" s="85" t="s">
        <v>2783</v>
      </c>
      <c r="H193" t="s">
        <v>2784</v>
      </c>
      <c r="I193" s="85" t="s">
        <v>2785</v>
      </c>
      <c r="J193" t="s">
        <v>2786</v>
      </c>
      <c r="K193" t="s">
        <v>2787</v>
      </c>
      <c r="L193" t="s">
        <v>2788</v>
      </c>
      <c r="M193" t="s">
        <v>2791</v>
      </c>
      <c r="N193" s="85"/>
      <c r="O193" s="85"/>
    </row>
    <row r="194" spans="1:33">
      <c r="A194" t="s">
        <v>2883</v>
      </c>
      <c r="B194" s="85"/>
      <c r="C194" s="113"/>
      <c r="D194" s="93"/>
      <c r="E194">
        <v>1</v>
      </c>
      <c r="F194" s="83"/>
      <c r="G194" s="83"/>
      <c r="H194" s="83"/>
      <c r="I194" s="83"/>
      <c r="L194" s="83"/>
      <c r="M194" s="115"/>
      <c r="N194" s="85"/>
      <c r="O194" s="85"/>
    </row>
    <row r="195" spans="1:33">
      <c r="B195" s="85"/>
      <c r="E195">
        <v>2</v>
      </c>
      <c r="F195" s="83"/>
      <c r="G195" s="83"/>
      <c r="H195" s="83"/>
      <c r="I195" s="83"/>
    </row>
    <row r="196" spans="1:33">
      <c r="A196" t="s">
        <v>2884</v>
      </c>
      <c r="B196" s="85"/>
      <c r="E196">
        <v>3</v>
      </c>
      <c r="F196" s="83"/>
      <c r="G196" s="83"/>
      <c r="I196" s="83"/>
    </row>
    <row r="197" spans="1:33">
      <c r="A197" t="s">
        <v>2885</v>
      </c>
      <c r="B197" s="85"/>
      <c r="E197">
        <v>4</v>
      </c>
      <c r="F197" s="83"/>
      <c r="G197" s="83"/>
      <c r="L197" s="83"/>
      <c r="M197" s="83"/>
    </row>
    <row r="198" spans="1:33">
      <c r="B198" s="85"/>
      <c r="E198">
        <v>5</v>
      </c>
      <c r="F198" s="83"/>
      <c r="G198" s="83"/>
      <c r="I198" s="83"/>
      <c r="M198" s="115"/>
    </row>
    <row r="199" spans="1:33">
      <c r="A199" t="s">
        <v>2886</v>
      </c>
      <c r="B199" s="85"/>
      <c r="E199">
        <v>6</v>
      </c>
      <c r="F199" s="84"/>
      <c r="G199" s="83"/>
      <c r="H199" s="17"/>
      <c r="I199" s="83"/>
      <c r="L199" s="83"/>
      <c r="M199" s="83"/>
    </row>
    <row r="200" spans="1:33">
      <c r="A200" t="s">
        <v>2887</v>
      </c>
      <c r="B200" s="85"/>
      <c r="E200">
        <v>7</v>
      </c>
      <c r="F200" s="83"/>
      <c r="H200" s="83"/>
      <c r="I200" s="83"/>
      <c r="L200" s="83"/>
    </row>
    <row r="201" spans="1:33">
      <c r="E201">
        <v>8</v>
      </c>
      <c r="F201" s="83"/>
      <c r="G201" s="83"/>
      <c r="H201" s="83"/>
      <c r="M201" s="83"/>
    </row>
    <row r="202" spans="1:33">
      <c r="E202">
        <v>9</v>
      </c>
      <c r="F202" s="83"/>
      <c r="H202" s="83"/>
      <c r="L202" s="83"/>
      <c r="M202" s="83"/>
    </row>
    <row r="203" spans="1:33">
      <c r="E203">
        <v>10</v>
      </c>
      <c r="F203" s="83"/>
      <c r="M203" s="83"/>
    </row>
    <row r="204" spans="1:33">
      <c r="E204" t="s">
        <v>2847</v>
      </c>
      <c r="F204" s="83"/>
      <c r="M204" s="83"/>
    </row>
    <row r="205" spans="1:33">
      <c r="A205" s="100" t="s">
        <v>2888</v>
      </c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  <c r="AA205" s="100"/>
      <c r="AB205" s="100"/>
      <c r="AC205" s="100"/>
      <c r="AD205" s="100"/>
      <c r="AE205" s="100"/>
      <c r="AF205" s="100"/>
      <c r="AG205" s="100"/>
    </row>
    <row r="206" spans="1:33">
      <c r="A206" s="85" t="s">
        <v>2778</v>
      </c>
      <c r="B206" t="s">
        <v>2782</v>
      </c>
      <c r="C206" s="85" t="s">
        <v>2783</v>
      </c>
      <c r="D206" t="s">
        <v>2784</v>
      </c>
      <c r="E206" s="85" t="s">
        <v>2785</v>
      </c>
      <c r="F206" t="s">
        <v>2786</v>
      </c>
      <c r="G206" t="s">
        <v>2787</v>
      </c>
      <c r="H206" t="s">
        <v>2788</v>
      </c>
      <c r="I206" t="s">
        <v>2791</v>
      </c>
    </row>
    <row r="207" spans="1:33">
      <c r="A207">
        <v>1</v>
      </c>
      <c r="B207" s="83"/>
      <c r="C207" s="83"/>
      <c r="D207" s="83"/>
      <c r="E207" s="83"/>
      <c r="H207" s="83"/>
      <c r="I207" s="115"/>
    </row>
    <row r="208" spans="1:33">
      <c r="A208">
        <v>2</v>
      </c>
      <c r="B208" s="83"/>
      <c r="C208" s="83"/>
      <c r="D208" s="83"/>
      <c r="E208" s="83"/>
    </row>
    <row r="209" spans="1:33">
      <c r="A209">
        <v>3</v>
      </c>
      <c r="B209" s="83"/>
      <c r="C209" s="83"/>
      <c r="E209" s="83"/>
    </row>
    <row r="210" spans="1:33">
      <c r="A210">
        <v>4</v>
      </c>
      <c r="B210" s="83"/>
      <c r="C210" s="83"/>
      <c r="H210" s="83"/>
      <c r="I210" s="83"/>
    </row>
    <row r="211" spans="1:33">
      <c r="A211">
        <v>5</v>
      </c>
      <c r="B211" s="83"/>
      <c r="C211" s="83"/>
      <c r="E211" s="83"/>
      <c r="I211" s="115"/>
    </row>
    <row r="212" spans="1:33">
      <c r="A212">
        <v>6</v>
      </c>
      <c r="B212" s="84"/>
      <c r="C212" s="83"/>
      <c r="D212" s="17"/>
      <c r="E212" s="83"/>
      <c r="H212" s="83"/>
      <c r="I212" s="83"/>
    </row>
    <row r="213" spans="1:33">
      <c r="A213">
        <v>7</v>
      </c>
      <c r="B213" s="83"/>
      <c r="D213" s="83"/>
      <c r="E213" s="83"/>
      <c r="H213" s="83"/>
    </row>
    <row r="214" spans="1:33">
      <c r="A214">
        <v>8</v>
      </c>
      <c r="B214" s="83"/>
      <c r="C214" s="83"/>
      <c r="D214" s="83"/>
      <c r="I214" s="83"/>
    </row>
    <row r="215" spans="1:33">
      <c r="A215">
        <v>9</v>
      </c>
      <c r="B215" s="83"/>
      <c r="D215" s="83"/>
      <c r="H215" s="83"/>
      <c r="I215" s="83"/>
    </row>
    <row r="216" spans="1:33">
      <c r="A216">
        <v>10</v>
      </c>
      <c r="B216" s="83"/>
      <c r="I216" s="83"/>
    </row>
    <row r="217" spans="1:33">
      <c r="A217" t="s">
        <v>2847</v>
      </c>
      <c r="B217" s="83"/>
      <c r="I217" s="83"/>
    </row>
    <row r="218" spans="1:33">
      <c r="A218" s="100" t="s">
        <v>2889</v>
      </c>
      <c r="B218" s="100"/>
      <c r="C218" s="100"/>
      <c r="D218" s="100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  <c r="AA218" s="100"/>
      <c r="AB218" s="100"/>
      <c r="AC218" s="100"/>
      <c r="AD218" s="100"/>
      <c r="AE218" s="100"/>
      <c r="AF218" s="100"/>
      <c r="AG218" s="100"/>
    </row>
    <row r="219" spans="1:33">
      <c r="A219" s="85" t="s">
        <v>2778</v>
      </c>
      <c r="B219" t="s">
        <v>2782</v>
      </c>
      <c r="C219" s="85" t="s">
        <v>2783</v>
      </c>
      <c r="D219" t="s">
        <v>2784</v>
      </c>
      <c r="E219" s="85" t="s">
        <v>2785</v>
      </c>
      <c r="F219" t="s">
        <v>2786</v>
      </c>
      <c r="G219" t="s">
        <v>2787</v>
      </c>
      <c r="H219" t="s">
        <v>2788</v>
      </c>
      <c r="I219" t="s">
        <v>2791</v>
      </c>
    </row>
    <row r="220" spans="1:33">
      <c r="A220">
        <v>1</v>
      </c>
      <c r="B220" s="83"/>
      <c r="C220" s="83"/>
      <c r="D220" s="83"/>
      <c r="E220" s="83"/>
      <c r="H220" s="83"/>
      <c r="I220" s="115"/>
    </row>
    <row r="221" spans="1:33">
      <c r="A221">
        <v>2</v>
      </c>
      <c r="B221" s="83"/>
      <c r="C221" s="83"/>
      <c r="D221" s="83"/>
      <c r="E221" s="83"/>
    </row>
    <row r="222" spans="1:33">
      <c r="A222">
        <v>3</v>
      </c>
      <c r="B222" s="83"/>
      <c r="C222" s="83"/>
      <c r="E222" s="83"/>
    </row>
    <row r="223" spans="1:33">
      <c r="A223">
        <v>4</v>
      </c>
      <c r="B223" s="83"/>
      <c r="C223" s="83"/>
      <c r="H223" s="83"/>
      <c r="I223" s="83"/>
    </row>
    <row r="224" spans="1:33">
      <c r="A224">
        <v>5</v>
      </c>
      <c r="B224" s="83"/>
      <c r="C224" s="83"/>
      <c r="E224" s="83"/>
      <c r="I224" s="115"/>
    </row>
    <row r="225" spans="1:33">
      <c r="A225">
        <v>6</v>
      </c>
      <c r="B225" s="84"/>
      <c r="C225" s="83"/>
      <c r="D225" s="17"/>
      <c r="E225" s="83"/>
      <c r="H225" s="83"/>
      <c r="I225" s="83"/>
    </row>
    <row r="226" spans="1:33">
      <c r="A226">
        <v>7</v>
      </c>
      <c r="B226" s="83"/>
      <c r="D226" s="83"/>
      <c r="E226" s="83"/>
      <c r="H226" s="83"/>
    </row>
    <row r="227" spans="1:33">
      <c r="A227">
        <v>8</v>
      </c>
      <c r="B227" s="83"/>
      <c r="C227" s="83"/>
      <c r="D227" s="83"/>
      <c r="I227" s="83"/>
    </row>
    <row r="228" spans="1:33">
      <c r="A228">
        <v>9</v>
      </c>
      <c r="B228" s="83"/>
      <c r="D228" s="83"/>
      <c r="H228" s="83"/>
      <c r="I228" s="83"/>
    </row>
    <row r="229" spans="1:33">
      <c r="A229">
        <v>10</v>
      </c>
      <c r="B229" s="83"/>
      <c r="I229" s="83"/>
    </row>
    <row r="230" spans="1:33">
      <c r="A230" t="s">
        <v>2847</v>
      </c>
      <c r="B230" s="83"/>
      <c r="I230" s="83"/>
    </row>
    <row r="231" spans="1:33">
      <c r="A231" s="100" t="s">
        <v>2890</v>
      </c>
      <c r="B231" s="100"/>
      <c r="C231" s="100"/>
      <c r="D231" s="100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  <c r="AA231" s="100"/>
      <c r="AB231" s="100"/>
      <c r="AC231" s="100"/>
      <c r="AD231" s="100"/>
      <c r="AE231" s="100"/>
      <c r="AF231" s="100"/>
      <c r="AG231" s="100"/>
    </row>
    <row r="232" spans="1:33">
      <c r="A232" s="85" t="s">
        <v>2778</v>
      </c>
      <c r="B232" t="s">
        <v>2782</v>
      </c>
      <c r="C232" s="85" t="s">
        <v>2783</v>
      </c>
      <c r="D232" t="s">
        <v>2784</v>
      </c>
      <c r="E232" s="85" t="s">
        <v>2785</v>
      </c>
      <c r="F232" t="s">
        <v>2786</v>
      </c>
      <c r="G232" t="s">
        <v>2787</v>
      </c>
      <c r="H232" t="s">
        <v>2788</v>
      </c>
      <c r="I232" t="s">
        <v>2791</v>
      </c>
    </row>
    <row r="233" spans="1:33">
      <c r="A233">
        <v>1</v>
      </c>
      <c r="B233" s="83"/>
      <c r="C233" s="83"/>
      <c r="D233" s="83"/>
      <c r="E233" s="83"/>
      <c r="H233" s="83"/>
      <c r="I233" s="115"/>
    </row>
    <row r="234" spans="1:33">
      <c r="A234">
        <v>2</v>
      </c>
      <c r="B234" s="83"/>
      <c r="C234" s="83"/>
      <c r="D234" s="83"/>
      <c r="E234" s="83"/>
    </row>
    <row r="235" spans="1:33">
      <c r="A235">
        <v>3</v>
      </c>
      <c r="B235" s="83"/>
      <c r="C235" s="83"/>
      <c r="E235" s="83"/>
    </row>
    <row r="236" spans="1:33">
      <c r="A236">
        <v>4</v>
      </c>
      <c r="B236" s="83"/>
      <c r="C236" s="83"/>
      <c r="H236" s="83"/>
      <c r="I236" s="83"/>
    </row>
    <row r="237" spans="1:33">
      <c r="A237">
        <v>5</v>
      </c>
      <c r="B237" s="83"/>
      <c r="C237" s="83"/>
      <c r="E237" s="83"/>
      <c r="I237" s="115"/>
    </row>
    <row r="238" spans="1:33">
      <c r="A238">
        <v>6</v>
      </c>
      <c r="B238" s="84"/>
      <c r="C238" s="83"/>
      <c r="D238" s="17"/>
      <c r="E238" s="83"/>
      <c r="H238" s="83"/>
      <c r="I238" s="83"/>
    </row>
    <row r="239" spans="1:33">
      <c r="A239">
        <v>7</v>
      </c>
      <c r="B239" s="83"/>
      <c r="D239" s="83"/>
      <c r="E239" s="83"/>
      <c r="H239" s="83"/>
    </row>
    <row r="240" spans="1:33">
      <c r="A240">
        <v>8</v>
      </c>
      <c r="B240" s="83"/>
      <c r="C240" s="83"/>
      <c r="D240" s="83"/>
      <c r="I240" s="83"/>
    </row>
    <row r="241" spans="1:33">
      <c r="A241">
        <v>9</v>
      </c>
      <c r="B241" s="83"/>
      <c r="D241" s="83"/>
      <c r="H241" s="83"/>
      <c r="I241" s="83"/>
    </row>
    <row r="242" spans="1:33">
      <c r="A242">
        <v>10</v>
      </c>
      <c r="B242" s="83"/>
      <c r="I242" s="83"/>
    </row>
    <row r="243" spans="1:33">
      <c r="A243" t="s">
        <v>2847</v>
      </c>
      <c r="B243" s="83"/>
      <c r="I243" s="83"/>
    </row>
    <row r="244" spans="1:33">
      <c r="A244" s="100" t="s">
        <v>2891</v>
      </c>
      <c r="B244" s="100"/>
      <c r="C244" s="100"/>
      <c r="D244" s="100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  <c r="AA244" s="100"/>
      <c r="AB244" s="100"/>
      <c r="AC244" s="100"/>
      <c r="AD244" s="100"/>
      <c r="AE244" s="100"/>
      <c r="AF244" s="100"/>
      <c r="AG244" s="100"/>
    </row>
    <row r="245" spans="1:33">
      <c r="A245" s="85" t="s">
        <v>2778</v>
      </c>
      <c r="B245" t="s">
        <v>2782</v>
      </c>
      <c r="C245" s="85" t="s">
        <v>2783</v>
      </c>
      <c r="D245" t="s">
        <v>2784</v>
      </c>
      <c r="E245" s="85" t="s">
        <v>2785</v>
      </c>
      <c r="F245" t="s">
        <v>2786</v>
      </c>
      <c r="G245" t="s">
        <v>2787</v>
      </c>
      <c r="H245" t="s">
        <v>2788</v>
      </c>
      <c r="I245" t="s">
        <v>2791</v>
      </c>
    </row>
    <row r="246" spans="1:33">
      <c r="A246">
        <v>1</v>
      </c>
      <c r="B246" s="83"/>
      <c r="C246" s="83"/>
      <c r="D246" s="83"/>
      <c r="E246" s="83"/>
      <c r="H246" s="83"/>
      <c r="I246" s="115"/>
    </row>
    <row r="247" spans="1:33">
      <c r="A247">
        <v>2</v>
      </c>
      <c r="B247" s="83"/>
      <c r="C247" s="83"/>
      <c r="D247" s="83"/>
      <c r="E247" s="83"/>
    </row>
    <row r="248" spans="1:33">
      <c r="A248">
        <v>3</v>
      </c>
      <c r="B248" s="83"/>
      <c r="C248" s="83"/>
      <c r="E248" s="83"/>
    </row>
    <row r="249" spans="1:33">
      <c r="A249">
        <v>4</v>
      </c>
      <c r="B249" s="83"/>
      <c r="C249" s="83"/>
      <c r="H249" s="83"/>
      <c r="I249" s="83"/>
    </row>
    <row r="250" spans="1:33">
      <c r="A250">
        <v>5</v>
      </c>
      <c r="B250" s="83"/>
      <c r="C250" s="83"/>
      <c r="E250" s="83"/>
      <c r="I250" s="115"/>
    </row>
    <row r="251" spans="1:33">
      <c r="A251">
        <v>6</v>
      </c>
      <c r="B251" s="84"/>
      <c r="C251" s="83"/>
      <c r="D251" s="17"/>
      <c r="E251" s="83"/>
      <c r="H251" s="83"/>
      <c r="I251" s="83"/>
    </row>
    <row r="252" spans="1:33">
      <c r="A252">
        <v>7</v>
      </c>
      <c r="B252" s="83"/>
      <c r="D252" s="83"/>
      <c r="E252" s="83"/>
      <c r="H252" s="83"/>
    </row>
    <row r="253" spans="1:33">
      <c r="A253">
        <v>8</v>
      </c>
      <c r="B253" s="83"/>
      <c r="C253" s="83"/>
      <c r="D253" s="83"/>
      <c r="I253" s="83"/>
    </row>
    <row r="254" spans="1:33">
      <c r="A254">
        <v>9</v>
      </c>
      <c r="B254" s="83"/>
      <c r="D254" s="83"/>
      <c r="H254" s="83"/>
      <c r="I254" s="83"/>
    </row>
    <row r="255" spans="1:33">
      <c r="A255">
        <v>10</v>
      </c>
      <c r="B255" s="83"/>
      <c r="I255" s="83"/>
    </row>
    <row r="256" spans="1:33">
      <c r="A256" t="s">
        <v>2847</v>
      </c>
      <c r="B256" s="83"/>
      <c r="I256" s="83"/>
    </row>
    <row r="257" spans="1:33">
      <c r="A257" s="100" t="s">
        <v>2892</v>
      </c>
      <c r="B257" s="100"/>
      <c r="C257" s="100"/>
      <c r="D257" s="100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  <c r="AA257" s="100"/>
      <c r="AB257" s="100"/>
      <c r="AC257" s="100"/>
      <c r="AD257" s="100"/>
      <c r="AE257" s="100"/>
      <c r="AF257" s="100"/>
      <c r="AG257" s="100"/>
    </row>
    <row r="258" spans="1:33">
      <c r="A258" s="85" t="s">
        <v>2778</v>
      </c>
      <c r="B258" t="s">
        <v>2782</v>
      </c>
      <c r="C258" s="85" t="s">
        <v>2783</v>
      </c>
      <c r="D258" t="s">
        <v>2784</v>
      </c>
      <c r="E258" s="85" t="s">
        <v>2785</v>
      </c>
      <c r="F258" t="s">
        <v>2786</v>
      </c>
      <c r="G258" t="s">
        <v>2787</v>
      </c>
      <c r="H258" t="s">
        <v>2788</v>
      </c>
      <c r="I258" t="s">
        <v>2791</v>
      </c>
    </row>
    <row r="259" spans="1:33">
      <c r="A259">
        <v>1</v>
      </c>
      <c r="B259" s="83"/>
      <c r="C259" s="83"/>
      <c r="D259" s="83"/>
      <c r="E259" s="83"/>
      <c r="H259" s="83"/>
      <c r="I259" s="115"/>
    </row>
    <row r="260" spans="1:33">
      <c r="A260">
        <v>2</v>
      </c>
      <c r="B260" s="83"/>
      <c r="C260" s="83"/>
      <c r="D260" s="83"/>
      <c r="E260" s="83"/>
    </row>
    <row r="261" spans="1:33">
      <c r="A261">
        <v>3</v>
      </c>
      <c r="B261" s="83"/>
      <c r="C261" s="83"/>
      <c r="E261" s="83"/>
    </row>
    <row r="262" spans="1:33">
      <c r="A262">
        <v>4</v>
      </c>
      <c r="B262" s="83"/>
      <c r="C262" s="83"/>
      <c r="H262" s="83"/>
      <c r="I262" s="83"/>
    </row>
    <row r="263" spans="1:33">
      <c r="A263">
        <v>5</v>
      </c>
      <c r="B263" s="83"/>
      <c r="C263" s="83"/>
      <c r="E263" s="83"/>
      <c r="I263" s="115"/>
    </row>
    <row r="264" spans="1:33">
      <c r="A264">
        <v>6</v>
      </c>
      <c r="B264" s="84"/>
      <c r="C264" s="83"/>
      <c r="D264" s="17"/>
      <c r="E264" s="83"/>
      <c r="H264" s="83"/>
      <c r="I264" s="83"/>
    </row>
    <row r="265" spans="1:33">
      <c r="A265">
        <v>7</v>
      </c>
      <c r="B265" s="83"/>
      <c r="D265" s="83"/>
      <c r="E265" s="83"/>
      <c r="H265" s="83"/>
    </row>
    <row r="266" spans="1:33">
      <c r="A266">
        <v>8</v>
      </c>
      <c r="B266" s="83"/>
      <c r="C266" s="83"/>
      <c r="D266" s="83"/>
      <c r="I266" s="83"/>
    </row>
    <row r="267" spans="1:33">
      <c r="A267">
        <v>9</v>
      </c>
      <c r="B267" s="83"/>
      <c r="D267" s="83"/>
      <c r="H267" s="83"/>
      <c r="I267" s="83"/>
    </row>
    <row r="268" spans="1:33">
      <c r="A268">
        <v>10</v>
      </c>
      <c r="B268" s="83"/>
      <c r="I268" s="83"/>
    </row>
    <row r="269" spans="1:33">
      <c r="A269" t="s">
        <v>2847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"/>
  <sheetViews>
    <sheetView topLeftCell="D49" workbookViewId="0">
      <selection activeCell="F58" sqref="F58:K58"/>
    </sheetView>
  </sheetViews>
  <sheetFormatPr baseColWidth="10" defaultColWidth="8.83203125" defaultRowHeight="14" x14ac:dyDescent="0"/>
  <cols>
    <col min="1" max="1" width="18" customWidth="1"/>
    <col min="2" max="2" width="8.83203125" customWidth="1"/>
    <col min="3" max="3" width="16" customWidth="1"/>
    <col min="4" max="4" width="8.83203125" customWidth="1"/>
    <col min="5" max="5" width="13.5" customWidth="1"/>
    <col min="6" max="6" width="8.83203125" customWidth="1"/>
    <col min="7" max="7" width="15.33203125" customWidth="1"/>
    <col min="8" max="10" width="8.83203125" customWidth="1"/>
    <col min="11" max="11" width="11.5" customWidth="1"/>
    <col min="12" max="12" width="8.83203125" customWidth="1"/>
    <col min="13" max="13" width="13" customWidth="1"/>
    <col min="14" max="1025" width="8.83203125" customWidth="1"/>
  </cols>
  <sheetData>
    <row r="1" spans="1:33">
      <c r="A1" s="156" t="s">
        <v>2953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58"/>
      <c r="O1" s="159"/>
      <c r="P1" s="160"/>
      <c r="Q1" s="158"/>
      <c r="R1" s="161"/>
      <c r="S1" s="196"/>
      <c r="T1" s="196"/>
      <c r="U1" s="196"/>
      <c r="V1" s="196"/>
      <c r="W1" s="196"/>
      <c r="X1" s="196"/>
      <c r="Y1" s="196"/>
      <c r="Z1" s="196"/>
      <c r="AA1" s="196"/>
      <c r="AB1" s="196"/>
      <c r="AC1" s="196"/>
      <c r="AD1" s="196"/>
      <c r="AE1" s="196"/>
      <c r="AF1" s="196"/>
      <c r="AG1" s="196"/>
    </row>
    <row r="2" spans="1:33">
      <c r="A2" s="192" t="s">
        <v>2954</v>
      </c>
      <c r="B2" s="187"/>
      <c r="C2" s="193" t="s">
        <v>4</v>
      </c>
      <c r="D2" s="194" t="s">
        <v>9</v>
      </c>
      <c r="E2" s="187" t="s">
        <v>15</v>
      </c>
      <c r="F2" s="53" t="s">
        <v>12</v>
      </c>
      <c r="G2" s="187" t="s">
        <v>1010</v>
      </c>
      <c r="H2" s="197" t="s">
        <v>2955</v>
      </c>
      <c r="I2" s="53"/>
      <c r="J2" s="53"/>
      <c r="K2" s="53"/>
      <c r="L2" s="53"/>
      <c r="M2" s="192"/>
      <c r="N2" s="187"/>
      <c r="O2" s="187"/>
      <c r="P2" s="197"/>
      <c r="Q2" s="187"/>
      <c r="R2" s="19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</row>
    <row r="3" spans="1:33">
      <c r="A3" s="168" t="s">
        <v>2307</v>
      </c>
      <c r="B3">
        <v>40357</v>
      </c>
      <c r="C3">
        <v>40357</v>
      </c>
      <c r="D3">
        <v>40357</v>
      </c>
      <c r="E3">
        <v>40357</v>
      </c>
      <c r="F3">
        <v>40357</v>
      </c>
      <c r="G3">
        <v>40357</v>
      </c>
      <c r="H3" s="169"/>
      <c r="M3" s="46"/>
      <c r="N3" s="18"/>
      <c r="O3" s="18"/>
      <c r="P3" s="169"/>
      <c r="Q3" s="18"/>
      <c r="R3" s="57"/>
    </row>
    <row r="4" spans="1:33">
      <c r="A4" s="168" t="s">
        <v>2806</v>
      </c>
      <c r="B4" s="7">
        <v>1789</v>
      </c>
      <c r="C4" s="7">
        <v>1260</v>
      </c>
      <c r="D4" s="6">
        <v>997</v>
      </c>
      <c r="E4" s="7">
        <v>1101</v>
      </c>
      <c r="F4" s="7">
        <v>978</v>
      </c>
      <c r="G4" s="7">
        <v>917</v>
      </c>
      <c r="H4" s="169"/>
      <c r="M4" s="46"/>
      <c r="N4" s="18"/>
      <c r="O4" s="18"/>
      <c r="P4" s="169"/>
      <c r="Q4" s="18"/>
      <c r="R4" s="57"/>
    </row>
    <row r="5" spans="1:33">
      <c r="A5" s="168" t="s">
        <v>2807</v>
      </c>
      <c r="B5" s="7">
        <v>19</v>
      </c>
      <c r="C5" s="7">
        <v>12</v>
      </c>
      <c r="D5" s="6">
        <v>8</v>
      </c>
      <c r="E5" s="6">
        <v>9</v>
      </c>
      <c r="F5" s="6">
        <v>5</v>
      </c>
      <c r="G5" s="6">
        <v>7</v>
      </c>
      <c r="H5" s="169"/>
      <c r="M5" s="46"/>
      <c r="N5" s="18"/>
      <c r="O5" s="18"/>
      <c r="P5" s="169"/>
      <c r="Q5" s="18"/>
      <c r="R5" s="57"/>
    </row>
    <row r="6" spans="1:33">
      <c r="A6" s="168" t="s">
        <v>2808</v>
      </c>
      <c r="B6" s="249">
        <v>2.171986</v>
      </c>
      <c r="C6" s="6">
        <v>2.0882350000000001</v>
      </c>
      <c r="D6" s="7">
        <v>2.0212119999999998</v>
      </c>
      <c r="E6" s="7">
        <v>2.1014080000000002</v>
      </c>
      <c r="F6" s="7">
        <v>1.9726440000000001</v>
      </c>
      <c r="G6" s="6">
        <v>2.0465119999999999</v>
      </c>
      <c r="H6" s="169"/>
      <c r="M6" s="46"/>
      <c r="N6" s="18"/>
      <c r="O6" s="18"/>
      <c r="P6" s="170"/>
      <c r="R6" s="57"/>
    </row>
    <row r="7" spans="1:33">
      <c r="A7" s="46" t="s">
        <v>2809</v>
      </c>
      <c r="B7">
        <v>528</v>
      </c>
      <c r="C7" s="7">
        <v>545</v>
      </c>
      <c r="D7" s="7">
        <v>556</v>
      </c>
      <c r="E7" s="7">
        <v>550</v>
      </c>
      <c r="F7" s="7">
        <v>572</v>
      </c>
      <c r="G7" s="6">
        <v>572</v>
      </c>
      <c r="H7" s="169"/>
      <c r="M7" s="46"/>
      <c r="P7" s="170"/>
      <c r="R7" s="57"/>
    </row>
    <row r="8" spans="1:33">
      <c r="A8" s="46" t="s">
        <v>2810</v>
      </c>
      <c r="B8" s="7">
        <v>1.308323E-2</v>
      </c>
      <c r="C8" s="7">
        <v>1.3504469999999999E-2</v>
      </c>
      <c r="D8" s="7">
        <v>1.3777040000000001E-2</v>
      </c>
      <c r="E8" s="7">
        <v>1.3628370000000001E-2</v>
      </c>
      <c r="F8" s="7">
        <v>1.41735E-2</v>
      </c>
      <c r="G8" s="7">
        <v>1.41735E-2</v>
      </c>
      <c r="H8" s="169" t="s">
        <v>2956</v>
      </c>
      <c r="M8" s="46"/>
      <c r="P8" s="170"/>
      <c r="R8" s="57"/>
    </row>
    <row r="9" spans="1:33">
      <c r="A9" s="53" t="s">
        <v>2878</v>
      </c>
      <c r="B9" s="53"/>
      <c r="C9" s="53"/>
      <c r="D9" s="194" t="s">
        <v>2957</v>
      </c>
      <c r="E9" s="187"/>
      <c r="F9" s="53"/>
      <c r="G9" s="187"/>
      <c r="H9" s="197"/>
      <c r="I9" s="53"/>
      <c r="J9" s="53"/>
      <c r="K9" s="53"/>
      <c r="L9" s="53"/>
      <c r="M9" s="192"/>
      <c r="N9" s="187"/>
      <c r="O9" s="187"/>
      <c r="P9" s="198"/>
      <c r="Q9" s="53"/>
      <c r="R9" s="19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</row>
    <row r="10" spans="1:33">
      <c r="A10" s="54"/>
      <c r="B10" s="54" t="s">
        <v>2847</v>
      </c>
      <c r="C10" s="54"/>
      <c r="D10" s="199" t="s">
        <v>4</v>
      </c>
      <c r="E10" s="54"/>
      <c r="F10" s="55" t="s">
        <v>9</v>
      </c>
      <c r="G10" s="54"/>
      <c r="H10" s="54" t="s">
        <v>15</v>
      </c>
      <c r="I10" s="54"/>
      <c r="J10" s="55" t="s">
        <v>12</v>
      </c>
      <c r="K10" s="54"/>
      <c r="L10" s="200" t="s">
        <v>1010</v>
      </c>
      <c r="M10" s="56"/>
      <c r="N10" s="55"/>
      <c r="O10" s="55"/>
      <c r="P10" s="201"/>
      <c r="Q10" s="54"/>
      <c r="R10" s="202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</row>
    <row r="11" spans="1:33">
      <c r="A11" s="46" t="s">
        <v>2818</v>
      </c>
      <c r="B11" s="7">
        <v>-2.1384919999999998</v>
      </c>
      <c r="C11" s="203"/>
      <c r="D11" s="7">
        <v>-1.8151459999999999</v>
      </c>
      <c r="E11" s="18"/>
      <c r="F11" s="7">
        <v>-2.149759</v>
      </c>
      <c r="G11" s="18"/>
      <c r="H11" s="7">
        <v>-2.2589250000000001</v>
      </c>
      <c r="I11" s="18"/>
      <c r="J11" s="7">
        <v>-1.9815179999999999</v>
      </c>
      <c r="K11" s="18"/>
      <c r="L11" s="7">
        <v>-2.0063059999999999</v>
      </c>
      <c r="M11" s="204"/>
      <c r="N11" s="18" t="s">
        <v>2958</v>
      </c>
      <c r="O11" s="18"/>
      <c r="R11" s="57"/>
    </row>
    <row r="12" spans="1:33">
      <c r="A12" s="46" t="s">
        <v>2829</v>
      </c>
      <c r="B12" s="7">
        <v>1783</v>
      </c>
      <c r="C12" s="203"/>
      <c r="D12" s="7">
        <v>1256</v>
      </c>
      <c r="E12" s="19"/>
      <c r="F12" s="7">
        <v>995</v>
      </c>
      <c r="G12" s="19"/>
      <c r="H12" s="7">
        <v>1098</v>
      </c>
      <c r="I12" s="19"/>
      <c r="J12" s="7">
        <v>977</v>
      </c>
      <c r="K12" s="19"/>
      <c r="L12" s="7">
        <v>916</v>
      </c>
      <c r="M12" s="19"/>
      <c r="N12" s="19"/>
      <c r="O12" s="19"/>
      <c r="P12" s="19"/>
      <c r="Q12" s="19"/>
      <c r="R12" s="19"/>
      <c r="S12" s="19"/>
      <c r="T12" s="19"/>
      <c r="U12" s="19"/>
    </row>
    <row r="13" spans="1:33">
      <c r="A13" s="7" t="s">
        <v>2822</v>
      </c>
      <c r="B13" s="7">
        <v>1.2690389999999999E-2</v>
      </c>
      <c r="C13" s="203"/>
      <c r="D13" s="7">
        <v>2.4638319999999998E-2</v>
      </c>
      <c r="E13" s="19"/>
      <c r="F13" s="7">
        <v>1.9983870000000001E-2</v>
      </c>
      <c r="G13" s="19"/>
      <c r="H13" s="7">
        <v>1.5190439999999999E-2</v>
      </c>
      <c r="I13" s="19"/>
      <c r="J13" s="7">
        <v>2.1628990000000001E-2</v>
      </c>
      <c r="K13" s="19"/>
      <c r="L13" s="7">
        <v>2.2107689999999999E-2</v>
      </c>
      <c r="M13" s="19"/>
      <c r="N13" s="19"/>
      <c r="O13" s="19"/>
      <c r="P13" s="19"/>
      <c r="Q13" s="19"/>
      <c r="R13" s="19"/>
      <c r="S13" s="19"/>
      <c r="T13" s="19"/>
      <c r="U13" s="19"/>
    </row>
    <row r="14" spans="1:33">
      <c r="A14" s="46" t="s">
        <v>2830</v>
      </c>
      <c r="B14" s="7">
        <v>-4.9915349999999998</v>
      </c>
      <c r="C14" s="203"/>
      <c r="D14" s="7">
        <v>-1.837526</v>
      </c>
      <c r="E14" s="204"/>
      <c r="F14" s="7">
        <v>-1.1445110000000001</v>
      </c>
      <c r="G14" s="205"/>
      <c r="H14" s="26">
        <v>-2.5576690000000002</v>
      </c>
      <c r="I14" s="25"/>
      <c r="J14" s="26">
        <v>-2.008067</v>
      </c>
      <c r="K14" s="18"/>
      <c r="L14" s="26">
        <v>-1.4684429999999999</v>
      </c>
      <c r="M14" s="203"/>
      <c r="N14" s="18"/>
      <c r="O14" s="18"/>
      <c r="R14" s="57"/>
    </row>
    <row r="15" spans="1:33">
      <c r="A15" s="46" t="s">
        <v>2831</v>
      </c>
      <c r="B15" s="7">
        <v>-9.7860309999999995</v>
      </c>
      <c r="C15" s="203"/>
      <c r="D15" s="7">
        <v>-1.307941</v>
      </c>
      <c r="E15" s="204"/>
      <c r="F15" s="7">
        <v>0.70823729999999996</v>
      </c>
      <c r="G15" s="205"/>
      <c r="H15" s="26">
        <v>-2.2508689999999998</v>
      </c>
      <c r="I15" s="25"/>
      <c r="J15" s="26">
        <v>-1.4215500000000001</v>
      </c>
      <c r="K15" s="18"/>
      <c r="L15" s="26">
        <v>-0.17231650000000001</v>
      </c>
      <c r="M15" s="203"/>
      <c r="N15" s="18"/>
      <c r="O15" s="18"/>
      <c r="R15" s="57"/>
    </row>
    <row r="16" spans="1:33">
      <c r="A16" s="7" t="s">
        <v>2832</v>
      </c>
      <c r="B16" s="7">
        <v>45.477600000000002</v>
      </c>
      <c r="C16" s="203">
        <f>B16/B3</f>
        <v>1.1268825730356567E-3</v>
      </c>
      <c r="D16" s="7">
        <v>62.245019999999997</v>
      </c>
      <c r="E16" s="206">
        <f>D16/B3</f>
        <v>1.542359937557301E-3</v>
      </c>
      <c r="F16" s="7">
        <v>0.70823729999999996</v>
      </c>
      <c r="G16" s="207">
        <f>F16/B3</f>
        <v>1.7549304953291868E-5</v>
      </c>
      <c r="H16" s="26">
        <v>33.752549999999999</v>
      </c>
      <c r="I16" s="208"/>
      <c r="J16" s="26">
        <v>42.577179999999998</v>
      </c>
      <c r="K16" s="203">
        <f>J16/B3</f>
        <v>1.0550135044725822E-3</v>
      </c>
      <c r="L16" s="26">
        <v>40.82338</v>
      </c>
      <c r="M16" s="203">
        <f>L16/B3</f>
        <v>1.0115563594915379E-3</v>
      </c>
      <c r="N16" s="18" t="s">
        <v>2959</v>
      </c>
      <c r="O16" s="18"/>
    </row>
    <row r="17" spans="1:33">
      <c r="A17" s="7" t="s">
        <v>2833</v>
      </c>
      <c r="B17" s="7">
        <v>198.90479999999999</v>
      </c>
      <c r="C17" s="203">
        <f>B17/B3</f>
        <v>4.928631959759149E-3</v>
      </c>
      <c r="D17" s="7">
        <v>165.14850000000001</v>
      </c>
      <c r="E17" s="206">
        <f>D17/B3</f>
        <v>4.0921897068662196E-3</v>
      </c>
      <c r="F17" s="7">
        <v>141.7884</v>
      </c>
      <c r="G17" s="207">
        <f>F17/B3</f>
        <v>3.5133533216046781E-3</v>
      </c>
      <c r="H17" s="26">
        <v>146.94820000000001</v>
      </c>
      <c r="I17" s="208"/>
      <c r="J17" s="26">
        <v>131.02449999999999</v>
      </c>
      <c r="K17" s="203">
        <f>J17/B3</f>
        <v>3.246636271278836E-3</v>
      </c>
      <c r="L17" s="26">
        <v>126.3755</v>
      </c>
      <c r="M17" s="203">
        <f>L17/B3</f>
        <v>3.1314394033253217E-3</v>
      </c>
      <c r="N17" s="18" t="s">
        <v>2956</v>
      </c>
      <c r="O17" s="18"/>
    </row>
    <row r="18" spans="1:33">
      <c r="A18" s="46" t="s">
        <v>2834</v>
      </c>
      <c r="B18" s="114">
        <v>1.232158E-7</v>
      </c>
      <c r="C18" s="6"/>
      <c r="D18" s="114">
        <v>1.023047E-7</v>
      </c>
      <c r="E18" s="6"/>
      <c r="F18" s="114">
        <v>8.783382E-8</v>
      </c>
      <c r="G18" s="6"/>
      <c r="H18" s="114">
        <v>9.1030209999999996E-8</v>
      </c>
      <c r="I18" s="6"/>
      <c r="J18" s="114">
        <v>8.1165929999999998E-8</v>
      </c>
      <c r="K18" s="6"/>
      <c r="L18" s="114">
        <v>7.8286000000000004E-8</v>
      </c>
      <c r="M18" s="6"/>
      <c r="N18" s="18" t="s">
        <v>2960</v>
      </c>
      <c r="O18" s="18"/>
    </row>
    <row r="19" spans="1:33">
      <c r="A19" s="53" t="s">
        <v>2875</v>
      </c>
      <c r="B19" s="53"/>
      <c r="C19" s="53"/>
      <c r="D19" s="53" t="s">
        <v>2961</v>
      </c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</row>
    <row r="20" spans="1:33">
      <c r="A20" s="54"/>
      <c r="B20" s="54" t="s">
        <v>2847</v>
      </c>
      <c r="C20" s="54"/>
      <c r="D20" s="199" t="s">
        <v>4</v>
      </c>
      <c r="E20" s="54"/>
      <c r="F20" s="55" t="s">
        <v>9</v>
      </c>
      <c r="G20" s="54"/>
      <c r="H20" s="54" t="s">
        <v>15</v>
      </c>
      <c r="I20" s="54"/>
      <c r="J20" s="55" t="s">
        <v>12</v>
      </c>
      <c r="K20" s="54"/>
      <c r="L20" s="200" t="s">
        <v>1010</v>
      </c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</row>
    <row r="21" spans="1:33">
      <c r="A21" s="6" t="s">
        <v>2842</v>
      </c>
      <c r="B21" s="7">
        <v>45.477600000000002</v>
      </c>
      <c r="C21" s="6">
        <f>B21/B3</f>
        <v>1.1268825730356567E-3</v>
      </c>
      <c r="D21" s="7">
        <v>62.245019999999997</v>
      </c>
      <c r="E21" s="6">
        <f>D21/B3</f>
        <v>1.542359937557301E-3</v>
      </c>
      <c r="F21" s="7">
        <v>40.128610000000002</v>
      </c>
      <c r="G21" s="6">
        <f>F21/B3</f>
        <v>9.9434075872834949E-4</v>
      </c>
      <c r="H21" s="7">
        <v>33.752549999999999</v>
      </c>
      <c r="I21" s="6">
        <f>H21/B3</f>
        <v>8.3634933221002556E-4</v>
      </c>
      <c r="J21" s="7">
        <v>42.577179999999998</v>
      </c>
      <c r="K21" s="6">
        <f>J21/B3</f>
        <v>1.0550135044725822E-3</v>
      </c>
      <c r="L21" s="7">
        <v>40.82338</v>
      </c>
      <c r="M21" s="6">
        <f>L21/B3</f>
        <v>1.0115563594915379E-3</v>
      </c>
    </row>
    <row r="22" spans="1:33">
      <c r="A22" s="6" t="s">
        <v>2843</v>
      </c>
      <c r="B22" s="7">
        <v>0.99978809999999996</v>
      </c>
      <c r="D22" s="7">
        <v>1.001288</v>
      </c>
      <c r="F22" s="7">
        <v>1.011514</v>
      </c>
      <c r="H22" s="7">
        <v>0.98758489999999999</v>
      </c>
      <c r="J22" s="7">
        <v>0.99907239999999997</v>
      </c>
      <c r="L22" s="7">
        <v>1.02121</v>
      </c>
    </row>
    <row r="23" spans="1:33">
      <c r="A23" s="7" t="s">
        <v>2309</v>
      </c>
      <c r="B23" s="7">
        <v>46.157130000000002</v>
      </c>
      <c r="C23" s="6">
        <f>B23/B3</f>
        <v>1.1437205441435191E-3</v>
      </c>
      <c r="D23" s="7">
        <v>64.42022</v>
      </c>
      <c r="E23" s="6">
        <f>D23/B3</f>
        <v>1.596258889411998E-3</v>
      </c>
      <c r="F23" s="7">
        <v>44.678170000000001</v>
      </c>
      <c r="G23" s="6">
        <f>F23/B3</f>
        <v>1.1070736179597095E-3</v>
      </c>
      <c r="H23" s="7">
        <v>36.235590000000002</v>
      </c>
      <c r="I23" s="6">
        <f>H23/B3</f>
        <v>8.9787620487152169E-4</v>
      </c>
      <c r="J23" s="7">
        <v>45.15157</v>
      </c>
      <c r="K23" s="6">
        <f>J23/B3</f>
        <v>1.1188039249696458E-3</v>
      </c>
      <c r="L23" s="7">
        <v>44.672800000000002</v>
      </c>
      <c r="M23" s="6">
        <f>L23/B3</f>
        <v>1.1069405555417895E-3</v>
      </c>
    </row>
    <row r="24" spans="1:33">
      <c r="A24" s="6" t="s">
        <v>2962</v>
      </c>
      <c r="B24">
        <v>1.1144E-3</v>
      </c>
      <c r="C24" s="7"/>
      <c r="D24">
        <v>1.4940000000000001E-3</v>
      </c>
      <c r="E24" s="7"/>
      <c r="F24">
        <v>9.0200000000000002E-4</v>
      </c>
      <c r="G24" s="7"/>
      <c r="H24">
        <v>7.7769999999999998E-4</v>
      </c>
      <c r="I24" s="7"/>
      <c r="J24">
        <v>9.9500000000000001E-4</v>
      </c>
      <c r="K24" s="6"/>
      <c r="L24">
        <v>9.3820000000000004E-4</v>
      </c>
      <c r="M24" s="7"/>
      <c r="N24" s="6" t="s">
        <v>2956</v>
      </c>
    </row>
    <row r="25" spans="1:33">
      <c r="A25" s="53" t="s">
        <v>2767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</row>
    <row r="26" spans="1:33">
      <c r="A26" s="54" t="s">
        <v>2768</v>
      </c>
      <c r="B26" s="54" t="s">
        <v>2769</v>
      </c>
      <c r="C26" s="55" t="s">
        <v>2770</v>
      </c>
      <c r="D26" s="54" t="s">
        <v>2771</v>
      </c>
      <c r="E26" s="54" t="s">
        <v>2772</v>
      </c>
      <c r="F26" s="56" t="s">
        <v>2773</v>
      </c>
      <c r="G26" s="54" t="s">
        <v>2774</v>
      </c>
      <c r="H26" s="54" t="s">
        <v>2775</v>
      </c>
      <c r="I26" s="54" t="s">
        <v>2776</v>
      </c>
      <c r="J26" s="54" t="s">
        <v>2777</v>
      </c>
      <c r="K26" s="54" t="s">
        <v>2848</v>
      </c>
      <c r="L26" s="54" t="s">
        <v>2849</v>
      </c>
      <c r="M26" s="54" t="s">
        <v>2850</v>
      </c>
      <c r="N26" s="54" t="s">
        <v>2851</v>
      </c>
      <c r="O26" s="54" t="s">
        <v>2852</v>
      </c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</row>
    <row r="27" spans="1:33">
      <c r="A27" s="7">
        <v>0.12946750000000001</v>
      </c>
      <c r="B27" s="7">
        <v>0.14484130000000001</v>
      </c>
      <c r="C27" s="7">
        <v>0.1439898</v>
      </c>
      <c r="D27" s="7">
        <v>9.3736340000000001E-2</v>
      </c>
      <c r="E27" s="7">
        <v>2.1079170000000001E-2</v>
      </c>
      <c r="F27" s="7">
        <v>1.285735E-2</v>
      </c>
      <c r="G27" s="7">
        <v>3.3126629999999997E-2</v>
      </c>
      <c r="H27" s="7">
        <v>5.7670100000000002E-2</v>
      </c>
      <c r="I27" s="7">
        <v>3.3842219999999999E-2</v>
      </c>
      <c r="J27" s="7">
        <v>4.2510890000000003E-2</v>
      </c>
      <c r="K27" s="7">
        <v>0.1282161</v>
      </c>
      <c r="L27" s="7">
        <v>5.8078970000000001E-2</v>
      </c>
      <c r="M27" s="7">
        <v>7.3529750000000005E-2</v>
      </c>
      <c r="N27" s="7">
        <v>7.3045700000000005E-2</v>
      </c>
      <c r="O27" s="7">
        <v>5.5053270000000001E-2</v>
      </c>
      <c r="P27" s="6" t="s">
        <v>2963</v>
      </c>
    </row>
    <row r="28" spans="1:33">
      <c r="A28" s="181" t="s">
        <v>2863</v>
      </c>
      <c r="B28" s="196"/>
      <c r="C28" s="196"/>
      <c r="D28" s="182"/>
      <c r="E28" s="158"/>
      <c r="F28" s="196"/>
      <c r="G28" s="158"/>
      <c r="H28" s="196"/>
      <c r="I28" s="158"/>
      <c r="J28" s="196"/>
      <c r="K28" s="196"/>
      <c r="L28" s="196"/>
      <c r="M28" s="196"/>
      <c r="N28" s="158"/>
      <c r="O28" s="158"/>
      <c r="P28" s="196"/>
      <c r="Q28" s="196"/>
      <c r="R28" s="196"/>
      <c r="S28" s="196"/>
      <c r="T28" s="196"/>
      <c r="U28" s="196"/>
      <c r="V28" s="196"/>
      <c r="W28" s="196"/>
      <c r="X28" s="196"/>
      <c r="Y28" s="196"/>
      <c r="Z28" s="196"/>
      <c r="AA28" s="196"/>
      <c r="AB28" s="196"/>
      <c r="AC28" s="196"/>
      <c r="AD28" s="196"/>
      <c r="AE28" s="196"/>
      <c r="AF28" s="196"/>
      <c r="AG28" s="196"/>
    </row>
    <row r="29" spans="1:33">
      <c r="A29" s="185" t="s">
        <v>2954</v>
      </c>
      <c r="B29" s="185"/>
      <c r="C29" s="193" t="s">
        <v>4</v>
      </c>
      <c r="D29" s="194" t="s">
        <v>9</v>
      </c>
      <c r="E29" s="187" t="s">
        <v>15</v>
      </c>
      <c r="F29" s="53" t="s">
        <v>12</v>
      </c>
      <c r="G29" s="187" t="s">
        <v>1010</v>
      </c>
      <c r="H29" s="185"/>
      <c r="I29" s="186"/>
      <c r="J29" s="185"/>
      <c r="K29" s="185"/>
      <c r="L29" s="185"/>
      <c r="M29" s="185"/>
      <c r="N29" s="186"/>
      <c r="O29" s="186"/>
      <c r="P29" s="185"/>
      <c r="Q29" s="185"/>
      <c r="R29" s="185"/>
      <c r="S29" s="185"/>
      <c r="T29" s="185"/>
      <c r="U29" s="185"/>
      <c r="V29" s="185"/>
      <c r="W29" s="185"/>
      <c r="X29" s="185"/>
      <c r="Y29" s="185"/>
      <c r="Z29" s="185"/>
      <c r="AA29" s="185"/>
      <c r="AB29" s="185"/>
      <c r="AC29" s="185"/>
      <c r="AD29" s="185"/>
      <c r="AE29" s="185"/>
      <c r="AF29" s="185"/>
      <c r="AG29" s="185"/>
    </row>
    <row r="30" spans="1:33">
      <c r="A30" s="168" t="s">
        <v>2307</v>
      </c>
      <c r="B30">
        <v>56627</v>
      </c>
      <c r="C30">
        <v>56627</v>
      </c>
      <c r="D30">
        <v>56627</v>
      </c>
      <c r="E30">
        <v>56627</v>
      </c>
      <c r="F30">
        <v>56627</v>
      </c>
      <c r="G30">
        <v>56627</v>
      </c>
      <c r="I30" s="18"/>
      <c r="N30" s="18"/>
      <c r="O30" s="18"/>
    </row>
    <row r="31" spans="1:33">
      <c r="A31" s="168" t="s">
        <v>2806</v>
      </c>
      <c r="B31" s="7">
        <v>2937</v>
      </c>
      <c r="C31" s="7">
        <v>2179</v>
      </c>
      <c r="D31" s="7">
        <v>1918</v>
      </c>
      <c r="E31" s="7">
        <v>2017</v>
      </c>
      <c r="F31" s="7">
        <v>1894</v>
      </c>
      <c r="G31" s="7">
        <v>1892</v>
      </c>
      <c r="I31" s="18"/>
      <c r="N31" s="18"/>
      <c r="O31" s="18"/>
    </row>
    <row r="32" spans="1:33">
      <c r="A32" s="168" t="s">
        <v>2807</v>
      </c>
      <c r="B32" s="7">
        <v>37</v>
      </c>
      <c r="C32" s="6">
        <v>18</v>
      </c>
      <c r="D32" s="6">
        <v>5</v>
      </c>
      <c r="E32" s="6">
        <v>13</v>
      </c>
      <c r="F32" s="7">
        <v>10</v>
      </c>
      <c r="G32" s="6">
        <v>10</v>
      </c>
      <c r="I32" s="18"/>
      <c r="N32" s="18"/>
      <c r="O32" s="18"/>
    </row>
    <row r="33" spans="1:33">
      <c r="A33" s="168" t="s">
        <v>2808</v>
      </c>
      <c r="B33" s="7" t="s">
        <v>2874</v>
      </c>
      <c r="C33" s="6" t="s">
        <v>2874</v>
      </c>
      <c r="D33" s="7" t="s">
        <v>2904</v>
      </c>
      <c r="E33" s="6" t="s">
        <v>2874</v>
      </c>
      <c r="F33" s="7" t="s">
        <v>2874</v>
      </c>
      <c r="G33" s="7" t="s">
        <v>2874</v>
      </c>
      <c r="I33" s="18"/>
      <c r="N33" s="18"/>
      <c r="O33" s="18"/>
    </row>
    <row r="34" spans="1:33">
      <c r="A34" s="46" t="s">
        <v>2809</v>
      </c>
      <c r="B34" s="7">
        <v>1306</v>
      </c>
      <c r="C34" s="7">
        <v>1349</v>
      </c>
      <c r="D34" s="19">
        <v>1382</v>
      </c>
      <c r="E34" s="6">
        <v>1371</v>
      </c>
      <c r="F34" s="6">
        <v>1379</v>
      </c>
      <c r="G34" s="6">
        <v>1381</v>
      </c>
      <c r="I34" s="18"/>
      <c r="N34" s="18"/>
      <c r="O34" s="18"/>
    </row>
    <row r="35" spans="1:33">
      <c r="A35" s="46" t="s">
        <v>2810</v>
      </c>
      <c r="B35" s="6">
        <v>2.3063199999999999E-2</v>
      </c>
      <c r="C35" s="6">
        <v>2.382256E-2</v>
      </c>
      <c r="D35" s="6">
        <v>2.4405320000000001E-2</v>
      </c>
      <c r="E35" s="6">
        <v>2.4211070000000001E-2</v>
      </c>
      <c r="F35" s="6">
        <v>2.435234E-2</v>
      </c>
      <c r="G35" s="6">
        <v>2.4387659999999999E-2</v>
      </c>
      <c r="I35" s="18"/>
      <c r="N35" s="18"/>
      <c r="O35" s="18"/>
    </row>
    <row r="36" spans="1:33">
      <c r="A36" s="190" t="s">
        <v>2875</v>
      </c>
      <c r="B36" s="186"/>
      <c r="C36" s="53"/>
      <c r="D36" s="193" t="s">
        <v>4</v>
      </c>
      <c r="E36" s="53"/>
      <c r="F36" s="194" t="s">
        <v>9</v>
      </c>
      <c r="G36" s="53"/>
      <c r="H36" s="187" t="s">
        <v>15</v>
      </c>
      <c r="I36" s="53"/>
      <c r="J36" s="53" t="s">
        <v>12</v>
      </c>
      <c r="K36" s="53"/>
      <c r="L36" s="187" t="s">
        <v>1010</v>
      </c>
      <c r="M36" s="53"/>
      <c r="N36" s="187"/>
      <c r="O36" s="187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</row>
    <row r="37" spans="1:33">
      <c r="A37" s="19" t="s">
        <v>2876</v>
      </c>
      <c r="B37" s="7">
        <v>57.073740000000001</v>
      </c>
      <c r="C37">
        <f>B37/B30</f>
        <v>1.0078891694774578E-3</v>
      </c>
      <c r="D37" s="7">
        <v>67.293329999999997</v>
      </c>
      <c r="E37">
        <f>D37/B30</f>
        <v>1.1883612057852261E-3</v>
      </c>
      <c r="F37" s="7">
        <v>54.86112</v>
      </c>
      <c r="G37">
        <f>F37/B30</f>
        <v>9.6881558267257668E-4</v>
      </c>
      <c r="H37" s="7">
        <v>57.962789999999998</v>
      </c>
      <c r="I37" s="18">
        <f>H37/B30</f>
        <v>1.0235892771999222E-3</v>
      </c>
      <c r="J37">
        <v>53.846299999999999</v>
      </c>
      <c r="K37">
        <f>J37/B30</f>
        <v>9.508944496441627E-4</v>
      </c>
      <c r="L37" s="7">
        <v>55.557519999999997</v>
      </c>
      <c r="M37">
        <f>L37/B30</f>
        <v>9.8111360305154775E-4</v>
      </c>
      <c r="N37" s="18"/>
      <c r="O37" s="18"/>
    </row>
    <row r="38" spans="1:33">
      <c r="A38" s="19" t="s">
        <v>2877</v>
      </c>
      <c r="B38" s="7">
        <v>1.000297</v>
      </c>
      <c r="D38" s="7">
        <v>1.0019169999999999</v>
      </c>
      <c r="F38" s="7">
        <v>1.002739</v>
      </c>
      <c r="H38" s="7">
        <v>1.003298</v>
      </c>
      <c r="I38" s="18"/>
      <c r="J38">
        <v>1.0015719999999999</v>
      </c>
      <c r="L38" s="7">
        <v>1.003865</v>
      </c>
      <c r="N38" s="18"/>
      <c r="O38" s="18"/>
    </row>
    <row r="39" spans="1:33">
      <c r="A39" s="19" t="s">
        <v>2309</v>
      </c>
      <c r="B39" s="7">
        <v>58.320050000000002</v>
      </c>
      <c r="C39" s="6">
        <f>B39/B30</f>
        <v>1.0298982817383935E-3</v>
      </c>
      <c r="D39" s="7">
        <v>72.204710000000006</v>
      </c>
      <c r="E39" s="6">
        <f>D39/B30</f>
        <v>1.2750933300369083E-3</v>
      </c>
      <c r="F39" s="7">
        <v>63.873840000000001</v>
      </c>
      <c r="G39" s="6">
        <f>F39/B30</f>
        <v>1.1279749942606884E-3</v>
      </c>
      <c r="H39" s="7">
        <v>63.643270000000001</v>
      </c>
      <c r="I39" s="18">
        <f>H39/B30</f>
        <v>1.1239032616949512E-3</v>
      </c>
      <c r="J39">
        <v>59.66771</v>
      </c>
      <c r="K39" s="6">
        <f>J39/B30</f>
        <v>1.0536971762586751E-3</v>
      </c>
      <c r="L39" s="7">
        <v>62.754429999999999</v>
      </c>
      <c r="M39" s="6">
        <f>L39/B30</f>
        <v>1.1082068624507745E-3</v>
      </c>
      <c r="N39" s="18"/>
      <c r="O39" s="18"/>
    </row>
    <row r="40" spans="1:33">
      <c r="A40" s="19" t="s">
        <v>2962</v>
      </c>
      <c r="B40" s="7">
        <v>9.8649999999999996E-4</v>
      </c>
      <c r="C40" s="7"/>
      <c r="D40" s="251">
        <v>1.1039999999999999E-3</v>
      </c>
      <c r="E40" s="7"/>
      <c r="F40" s="18">
        <v>8.1329999999999998E-4</v>
      </c>
      <c r="G40" s="7"/>
      <c r="H40">
        <v>9.2599999999999996E-4</v>
      </c>
      <c r="I40" s="7"/>
      <c r="J40">
        <v>8.5039999999999996E-4</v>
      </c>
      <c r="K40" s="7"/>
      <c r="L40">
        <v>8.5709999999999996E-4</v>
      </c>
      <c r="M40" s="7"/>
      <c r="N40" s="18"/>
      <c r="O40" s="18"/>
    </row>
    <row r="41" spans="1:33">
      <c r="A41" s="187" t="s">
        <v>2878</v>
      </c>
      <c r="B41" s="53"/>
      <c r="C41" s="53"/>
      <c r="D41" s="194" t="s">
        <v>4</v>
      </c>
      <c r="E41" s="53"/>
      <c r="F41" s="187" t="s">
        <v>9</v>
      </c>
      <c r="G41" s="53"/>
      <c r="H41" s="53" t="s">
        <v>15</v>
      </c>
      <c r="I41" s="53"/>
      <c r="J41" s="187" t="s">
        <v>12</v>
      </c>
      <c r="K41" s="53"/>
      <c r="L41" s="197" t="s">
        <v>1010</v>
      </c>
      <c r="M41" s="53"/>
      <c r="N41" s="187"/>
      <c r="O41" s="187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</row>
    <row r="42" spans="1:33">
      <c r="A42" s="46" t="s">
        <v>2818</v>
      </c>
      <c r="B42" s="7">
        <v>-2.2261829999999998</v>
      </c>
      <c r="C42" s="18"/>
      <c r="D42" s="7">
        <v>-2.1706729999999999</v>
      </c>
      <c r="E42" s="18"/>
      <c r="F42" s="7">
        <v>-2.367111</v>
      </c>
      <c r="G42" s="46"/>
      <c r="H42" s="7">
        <v>-2.2642289999999998</v>
      </c>
      <c r="I42" s="18"/>
      <c r="J42" s="7">
        <v>-2.2829169999999999</v>
      </c>
      <c r="L42" s="7">
        <v>-2.3017669999999999</v>
      </c>
      <c r="N42" s="18"/>
      <c r="O42" s="18"/>
    </row>
    <row r="43" spans="1:33">
      <c r="A43" s="46" t="s">
        <v>2829</v>
      </c>
      <c r="B43" s="7">
        <v>2582</v>
      </c>
      <c r="C43" s="57"/>
      <c r="D43" s="7">
        <v>1993</v>
      </c>
      <c r="E43" s="18"/>
      <c r="F43" s="7">
        <v>1810</v>
      </c>
      <c r="G43" s="18"/>
      <c r="H43" s="7">
        <v>1886</v>
      </c>
      <c r="I43" s="18"/>
      <c r="J43" s="7">
        <v>1788</v>
      </c>
      <c r="L43" s="7">
        <v>1783</v>
      </c>
      <c r="N43" s="18"/>
      <c r="O43" s="18"/>
    </row>
    <row r="44" spans="1:33">
      <c r="A44" s="46" t="s">
        <v>2822</v>
      </c>
      <c r="B44" s="7">
        <v>1.099749E-2</v>
      </c>
      <c r="C44" s="57"/>
      <c r="D44" s="7">
        <v>1.679319E-2</v>
      </c>
      <c r="E44" s="18"/>
      <c r="F44" s="7">
        <v>1.500751E-2</v>
      </c>
      <c r="G44" s="18"/>
      <c r="H44" s="7">
        <v>1.5232590000000001E-2</v>
      </c>
      <c r="I44" s="18"/>
      <c r="J44" s="7">
        <v>1.494003E-2</v>
      </c>
      <c r="L44" s="7">
        <v>1.54393E-2</v>
      </c>
      <c r="N44" s="18"/>
      <c r="O44" s="18"/>
    </row>
    <row r="45" spans="1:33">
      <c r="A45" s="46" t="s">
        <v>2830</v>
      </c>
      <c r="B45" s="7">
        <v>-3.2965170000000001</v>
      </c>
      <c r="C45" s="57"/>
      <c r="D45" s="7">
        <v>-0.74916749999999999</v>
      </c>
      <c r="E45" s="18"/>
      <c r="F45" s="7">
        <v>-0.65283769999999997</v>
      </c>
      <c r="G45" s="18"/>
      <c r="H45" s="7">
        <v>-1.2009730000000001</v>
      </c>
      <c r="I45" s="18"/>
      <c r="J45">
        <v>-1.0184869999999999</v>
      </c>
      <c r="L45" s="7">
        <v>-0.81533169999999999</v>
      </c>
      <c r="N45" s="18"/>
      <c r="O45" s="18"/>
    </row>
    <row r="46" spans="1:33">
      <c r="A46" s="46" t="s">
        <v>2831</v>
      </c>
      <c r="B46" s="7">
        <v>-4.7648659999999996</v>
      </c>
      <c r="C46" s="57"/>
      <c r="D46" s="7">
        <v>1.9532290000000001</v>
      </c>
      <c r="E46" s="18"/>
      <c r="F46" s="7">
        <v>2.157095</v>
      </c>
      <c r="G46" s="18"/>
      <c r="H46" s="7">
        <v>0.96141279999999996</v>
      </c>
      <c r="I46" s="18"/>
      <c r="J46" s="7">
        <v>1.4111119999999999</v>
      </c>
      <c r="L46" s="7">
        <v>1.814954</v>
      </c>
      <c r="N46" s="18"/>
      <c r="O46" s="18"/>
    </row>
    <row r="47" spans="1:33">
      <c r="A47" s="7" t="s">
        <v>2832</v>
      </c>
      <c r="B47" s="7">
        <v>57.073740000000001</v>
      </c>
      <c r="C47" s="57">
        <f>B47/B30</f>
        <v>1.0078891694774578E-3</v>
      </c>
      <c r="D47" s="7">
        <v>67.293329999999997</v>
      </c>
      <c r="E47" s="18">
        <f>D47/B30</f>
        <v>1.1883612057852261E-3</v>
      </c>
      <c r="F47" s="7">
        <v>54.86112</v>
      </c>
      <c r="G47" s="18">
        <f>F47/B30</f>
        <v>9.6881558267257668E-4</v>
      </c>
      <c r="H47" s="7">
        <v>57.962789999999998</v>
      </c>
      <c r="I47" s="18">
        <f>H47/B30</f>
        <v>1.0235892771999222E-3</v>
      </c>
      <c r="J47" s="7">
        <v>53.846299999999999</v>
      </c>
      <c r="K47" s="6">
        <f>J47/B30</f>
        <v>9.508944496441627E-4</v>
      </c>
      <c r="L47" s="7">
        <v>55.557519999999997</v>
      </c>
      <c r="M47" s="6">
        <f>L47/B30</f>
        <v>9.8111360305154775E-4</v>
      </c>
      <c r="N47" s="18"/>
      <c r="O47" s="18"/>
    </row>
    <row r="48" spans="1:33">
      <c r="A48" s="7" t="s">
        <v>2833</v>
      </c>
      <c r="B48" s="7">
        <v>326.54360000000003</v>
      </c>
      <c r="C48" s="57">
        <f>B48/B30</f>
        <v>5.7665707171490636E-3</v>
      </c>
      <c r="D48" s="7">
        <v>285.60730000000001</v>
      </c>
      <c r="E48" s="18">
        <f>D48/B30</f>
        <v>5.0436593850989812E-3</v>
      </c>
      <c r="F48" s="7">
        <v>272.77449999999999</v>
      </c>
      <c r="G48" s="18">
        <f>F46/B30</f>
        <v>3.80930474861815E-5</v>
      </c>
      <c r="H48" s="7">
        <v>269.20920000000001</v>
      </c>
      <c r="I48" s="18">
        <f>H48/B30</f>
        <v>4.7540784431454961E-3</v>
      </c>
      <c r="J48" s="7">
        <v>253.7465</v>
      </c>
      <c r="K48" s="6">
        <f>J48/B30</f>
        <v>4.4810161230508412E-3</v>
      </c>
      <c r="L48" s="7">
        <v>260.7482</v>
      </c>
      <c r="M48" s="6">
        <f>L48/B30</f>
        <v>4.6046620869903045E-3</v>
      </c>
      <c r="N48" s="18"/>
      <c r="O48" s="18"/>
    </row>
    <row r="49" spans="1:33">
      <c r="A49" s="7" t="s">
        <v>2834</v>
      </c>
      <c r="B49" s="114">
        <v>1.441643E-7</v>
      </c>
      <c r="C49" s="7"/>
      <c r="D49" s="250">
        <v>1.260915E-7</v>
      </c>
      <c r="E49" s="7"/>
      <c r="F49" s="250">
        <v>1.20426E-7</v>
      </c>
      <c r="G49" s="7"/>
      <c r="H49" s="250">
        <v>1.18852E-7</v>
      </c>
      <c r="I49" s="7"/>
      <c r="J49" s="250">
        <v>1.1202539999999999E-7</v>
      </c>
      <c r="K49" s="7"/>
      <c r="L49" s="250">
        <v>1.151166E-7</v>
      </c>
      <c r="M49" s="7"/>
      <c r="N49" s="18" t="s">
        <v>2964</v>
      </c>
      <c r="O49" s="18"/>
    </row>
    <row r="50" spans="1:33">
      <c r="A50" s="192" t="s">
        <v>2903</v>
      </c>
      <c r="B50" s="187"/>
      <c r="C50" s="193"/>
      <c r="D50" s="194"/>
      <c r="E50" s="187"/>
      <c r="F50" s="81" t="s">
        <v>2847</v>
      </c>
      <c r="G50" s="53" t="s">
        <v>4</v>
      </c>
      <c r="H50" s="187" t="s">
        <v>9</v>
      </c>
      <c r="I50" s="53" t="s">
        <v>15</v>
      </c>
      <c r="J50" s="53" t="s">
        <v>12</v>
      </c>
      <c r="K50" s="53" t="s">
        <v>1010</v>
      </c>
      <c r="L50" s="53"/>
      <c r="M50" s="197"/>
      <c r="N50" s="187"/>
      <c r="O50" s="187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</row>
    <row r="51" spans="1:33">
      <c r="A51" s="6" t="s">
        <v>2881</v>
      </c>
      <c r="B51" s="18"/>
      <c r="C51" s="57"/>
      <c r="D51" s="19"/>
      <c r="E51" s="18" t="s">
        <v>2965</v>
      </c>
      <c r="F51" s="7">
        <v>1789</v>
      </c>
      <c r="G51" s="7">
        <v>1260</v>
      </c>
      <c r="H51" s="6">
        <v>997</v>
      </c>
      <c r="I51" s="7">
        <v>1101</v>
      </c>
      <c r="J51" s="7">
        <v>978</v>
      </c>
      <c r="K51" s="7">
        <v>917</v>
      </c>
      <c r="M51" s="6"/>
      <c r="N51" s="18"/>
      <c r="O51" s="18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 spans="1:33">
      <c r="A52" s="6" t="s">
        <v>2883</v>
      </c>
      <c r="B52" s="18"/>
      <c r="C52" s="57"/>
      <c r="D52" s="19"/>
      <c r="E52" s="6" t="s">
        <v>2966</v>
      </c>
      <c r="F52" s="7">
        <v>2937</v>
      </c>
      <c r="G52" s="7">
        <v>2179</v>
      </c>
      <c r="H52" s="7">
        <v>1918</v>
      </c>
      <c r="I52" s="7">
        <v>2017</v>
      </c>
      <c r="J52" s="7">
        <v>1894</v>
      </c>
      <c r="K52" s="7">
        <v>1892</v>
      </c>
      <c r="M52" s="6"/>
      <c r="N52" s="18"/>
      <c r="O52" s="18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 spans="1:33">
      <c r="B53" s="18"/>
      <c r="E53" s="18" t="s">
        <v>2967</v>
      </c>
      <c r="F53">
        <v>528</v>
      </c>
      <c r="G53" s="7">
        <v>545</v>
      </c>
      <c r="H53" s="7">
        <v>556</v>
      </c>
      <c r="I53" s="7">
        <v>550</v>
      </c>
      <c r="J53" s="7">
        <v>572</v>
      </c>
      <c r="K53" s="6">
        <v>572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  <row r="54" spans="1:33">
      <c r="A54" s="6" t="s">
        <v>2884</v>
      </c>
      <c r="B54" s="18"/>
      <c r="E54" s="6" t="s">
        <v>2968</v>
      </c>
      <c r="F54" s="7">
        <v>1306</v>
      </c>
      <c r="G54" s="7">
        <v>1349</v>
      </c>
      <c r="H54" s="19">
        <v>1382</v>
      </c>
      <c r="I54" s="6">
        <v>1371</v>
      </c>
      <c r="J54" s="6">
        <v>1379</v>
      </c>
      <c r="K54" s="6">
        <v>1381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 spans="1:33">
      <c r="A55" s="6" t="s">
        <v>2885</v>
      </c>
      <c r="B55" s="18"/>
      <c r="E55" s="6" t="s">
        <v>2786</v>
      </c>
      <c r="F55" s="6">
        <f>(F51/F52)/(F53/F54)</f>
        <v>1.5066613530607402</v>
      </c>
      <c r="G55" s="6">
        <f t="shared" ref="G55:K55" si="0">(G51/G52)/(G53/G54)</f>
        <v>1.4312937085019219</v>
      </c>
      <c r="H55" s="6">
        <f t="shared" si="0"/>
        <v>1.2920514474760127</v>
      </c>
      <c r="I55" s="6">
        <f t="shared" si="0"/>
        <v>1.3606805787172669</v>
      </c>
      <c r="J55" s="6">
        <f t="shared" si="0"/>
        <v>1.2448789331049099</v>
      </c>
      <c r="K55" s="6">
        <f t="shared" si="0"/>
        <v>1.1701616301246323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 spans="1:33">
      <c r="B56" s="18"/>
      <c r="E56" s="6" t="s">
        <v>2787</v>
      </c>
      <c r="F56" s="6">
        <f>1-F55</f>
        <v>-0.50666135306074023</v>
      </c>
      <c r="G56" s="6">
        <f t="shared" ref="G56:K56" si="1">1-G55</f>
        <v>-0.43129370850192195</v>
      </c>
      <c r="H56" s="6">
        <f t="shared" si="1"/>
        <v>-0.29205144747601275</v>
      </c>
      <c r="I56" s="6">
        <f t="shared" si="1"/>
        <v>-0.36068057871726689</v>
      </c>
      <c r="J56" s="6">
        <f t="shared" si="1"/>
        <v>-0.24487893310490993</v>
      </c>
      <c r="K56" s="6">
        <f t="shared" si="1"/>
        <v>-0.17016163012463226</v>
      </c>
      <c r="L56" s="6" t="s">
        <v>2969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 spans="1:33">
      <c r="A57" s="6" t="s">
        <v>2886</v>
      </c>
      <c r="B57" s="18"/>
      <c r="E57" s="6" t="s">
        <v>2788</v>
      </c>
      <c r="F57" s="83">
        <v>47.524999999999999</v>
      </c>
      <c r="G57" s="83">
        <v>33.728999999999999</v>
      </c>
      <c r="H57" s="83">
        <v>16.259</v>
      </c>
      <c r="I57" s="83">
        <v>24.079000000000001</v>
      </c>
      <c r="J57" s="6">
        <v>11.941000000000001</v>
      </c>
      <c r="K57" s="6">
        <v>6.0401999999999996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 spans="1:33">
      <c r="A58" s="6" t="s">
        <v>2887</v>
      </c>
      <c r="B58" s="18"/>
      <c r="E58" s="6" t="s">
        <v>2970</v>
      </c>
      <c r="F58" s="242">
        <v>4.9980000000000001E-4</v>
      </c>
      <c r="G58" s="242">
        <v>4.9980000000000001E-4</v>
      </c>
      <c r="H58" s="242">
        <v>4.9980000000000001E-4</v>
      </c>
      <c r="I58" s="242">
        <v>4.9980000000000001E-4</v>
      </c>
      <c r="J58" s="242">
        <v>9.9949999999999995E-4</v>
      </c>
      <c r="K58" s="242">
        <v>1.299E-2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 spans="1:33"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 spans="1:33">
      <c r="A60" s="209"/>
      <c r="B60" s="18"/>
      <c r="C60" s="57"/>
      <c r="D60" s="19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 spans="1:33">
      <c r="A61" s="6" t="s">
        <v>2935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 spans="1:33">
      <c r="B62" s="6" t="s">
        <v>2936</v>
      </c>
      <c r="C62" s="6" t="s">
        <v>2937</v>
      </c>
      <c r="D62" s="6" t="s">
        <v>2938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  <row r="63" spans="1:33">
      <c r="A63" s="6" t="s">
        <v>2939</v>
      </c>
      <c r="B63" s="7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 spans="1:33">
      <c r="A64" s="6" t="s">
        <v>2940</v>
      </c>
      <c r="B64" s="7"/>
      <c r="C64" s="7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r="65" spans="1:33">
      <c r="A65" s="6" t="s">
        <v>2938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</row>
    <row r="66" spans="1:33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</row>
    <row r="67" spans="1:33">
      <c r="A67" s="6" t="s">
        <v>2949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</row>
    <row r="68" spans="1:3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</row>
    <row r="69" spans="1:33">
      <c r="A69" s="6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</row>
    <row r="70" spans="1:33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 spans="1:33">
      <c r="A71" s="6" t="s">
        <v>2971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 spans="1:3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 spans="1:3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 spans="1:3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 spans="1:3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 spans="1:3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 spans="1:3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 spans="1:3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 spans="1:3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 spans="1:3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 spans="1:3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 spans="1:3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 spans="1:3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 spans="1:3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  <row r="85" spans="1:3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 spans="1:3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 spans="1:3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 spans="1:3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 spans="1:33">
      <c r="A89" s="210"/>
      <c r="B89" s="211"/>
      <c r="C89" s="212"/>
      <c r="D89" s="213"/>
      <c r="E89" s="213"/>
      <c r="F89" s="214"/>
      <c r="G89" s="214"/>
      <c r="H89" s="214"/>
      <c r="I89" s="214"/>
      <c r="J89" s="210"/>
      <c r="K89" s="210"/>
      <c r="L89" s="210"/>
      <c r="M89" s="210"/>
      <c r="N89" s="211"/>
      <c r="O89" s="211"/>
    </row>
    <row r="90" spans="1:33">
      <c r="B90" s="211"/>
      <c r="E90" s="210"/>
      <c r="F90" s="214"/>
      <c r="G90" s="214"/>
      <c r="H90" s="210"/>
      <c r="I90" s="214"/>
      <c r="J90" s="210"/>
      <c r="K90" s="210"/>
      <c r="L90" s="214"/>
      <c r="M90" s="215"/>
    </row>
    <row r="91" spans="1:33">
      <c r="A91" s="210"/>
      <c r="B91" s="211"/>
      <c r="E91" s="210"/>
      <c r="F91" s="210"/>
      <c r="G91" s="214"/>
      <c r="H91" s="210"/>
      <c r="I91" s="214"/>
      <c r="J91" s="210"/>
      <c r="K91" s="210"/>
      <c r="L91" s="214"/>
      <c r="M91" s="215"/>
    </row>
    <row r="92" spans="1:33">
      <c r="A92" s="210"/>
      <c r="B92" s="211"/>
      <c r="E92" s="210"/>
      <c r="F92" s="214"/>
      <c r="G92" s="214"/>
      <c r="H92" s="214"/>
      <c r="I92" s="214"/>
      <c r="J92" s="210"/>
      <c r="K92" s="210"/>
      <c r="L92" s="214"/>
      <c r="M92" s="214"/>
    </row>
    <row r="93" spans="1:33">
      <c r="B93" s="211"/>
      <c r="I93" s="211"/>
    </row>
    <row r="94" spans="1:33">
      <c r="A94" s="210"/>
      <c r="B94" s="211"/>
    </row>
    <row r="95" spans="1:33">
      <c r="A95" s="210"/>
      <c r="B95" s="211"/>
    </row>
    <row r="98" spans="1:4">
      <c r="A98" s="216"/>
      <c r="B98" s="211"/>
      <c r="C98" s="212"/>
      <c r="D98" s="213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8"/>
  <sheetViews>
    <sheetView topLeftCell="A115" workbookViewId="0">
      <selection activeCell="A115" sqref="A115"/>
    </sheetView>
  </sheetViews>
  <sheetFormatPr baseColWidth="10" defaultColWidth="8.83203125" defaultRowHeight="14" x14ac:dyDescent="0"/>
  <cols>
    <col min="1" max="1" width="22.5" customWidth="1"/>
    <col min="2" max="1025" width="8.83203125" customWidth="1"/>
  </cols>
  <sheetData>
    <row r="1" spans="1:34">
      <c r="A1" s="72" t="s">
        <v>2794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4"/>
      <c r="O1" s="75"/>
      <c r="P1" s="76"/>
      <c r="Q1" s="74"/>
      <c r="R1" s="77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</row>
    <row r="2" spans="1:34">
      <c r="A2" s="78" t="s">
        <v>2795</v>
      </c>
      <c r="B2" s="79"/>
      <c r="C2" s="80" t="s">
        <v>2796</v>
      </c>
      <c r="D2" s="79" t="s">
        <v>2797</v>
      </c>
      <c r="E2" s="81" t="s">
        <v>2798</v>
      </c>
      <c r="F2" s="79" t="s">
        <v>2799</v>
      </c>
      <c r="G2" s="79" t="s">
        <v>2800</v>
      </c>
      <c r="H2" s="79"/>
      <c r="I2" s="79"/>
      <c r="J2" s="81"/>
      <c r="K2" s="80"/>
      <c r="L2" s="79"/>
      <c r="M2" s="81"/>
      <c r="N2" s="79"/>
      <c r="O2" s="79"/>
      <c r="P2" s="79"/>
      <c r="Q2" s="79"/>
      <c r="R2" s="81"/>
      <c r="S2" s="79"/>
      <c r="T2" s="81"/>
      <c r="U2" s="79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</row>
    <row r="3" spans="1:34">
      <c r="A3" s="82" t="s">
        <v>2307</v>
      </c>
      <c r="B3" s="83">
        <f>SUM('chr19'!C3:G3)</f>
        <v>48207</v>
      </c>
      <c r="C3">
        <v>11564</v>
      </c>
      <c r="D3">
        <v>16805</v>
      </c>
      <c r="E3">
        <v>6247</v>
      </c>
      <c r="F3">
        <v>7293</v>
      </c>
      <c r="G3">
        <v>6298</v>
      </c>
      <c r="H3" s="84"/>
      <c r="I3" s="83"/>
      <c r="J3" s="83"/>
      <c r="K3" s="83"/>
      <c r="L3" s="83"/>
      <c r="M3" s="83"/>
      <c r="N3" s="85"/>
      <c r="O3" s="85"/>
      <c r="P3" s="129"/>
      <c r="Q3" s="85"/>
      <c r="R3" s="113"/>
    </row>
    <row r="4" spans="1:34">
      <c r="A4" s="82" t="s">
        <v>2806</v>
      </c>
      <c r="B4" s="83"/>
      <c r="C4" s="83"/>
      <c r="D4" s="83"/>
      <c r="E4" s="83"/>
      <c r="F4" s="83"/>
      <c r="G4" s="83"/>
      <c r="H4" s="84"/>
      <c r="J4" s="83"/>
      <c r="L4" s="83"/>
      <c r="M4" s="83"/>
      <c r="N4" s="85"/>
      <c r="O4" s="85"/>
      <c r="P4" s="129"/>
      <c r="Q4" s="85"/>
      <c r="R4" s="113"/>
    </row>
    <row r="5" spans="1:34">
      <c r="A5" s="82" t="s">
        <v>2807</v>
      </c>
      <c r="B5" s="83"/>
      <c r="H5" s="17"/>
      <c r="M5" s="15"/>
      <c r="N5" s="85"/>
      <c r="O5" s="85"/>
      <c r="P5" s="129"/>
      <c r="Q5" s="85"/>
      <c r="R5" s="113"/>
    </row>
    <row r="6" spans="1:34">
      <c r="A6" s="82" t="s">
        <v>2808</v>
      </c>
      <c r="B6" s="83"/>
      <c r="C6" s="83"/>
      <c r="D6" s="83"/>
      <c r="E6" s="83"/>
      <c r="F6" s="83"/>
      <c r="G6" s="83"/>
      <c r="H6" s="84"/>
      <c r="I6" s="83"/>
      <c r="J6" s="83"/>
      <c r="K6" s="83"/>
      <c r="L6" s="83"/>
      <c r="M6" s="83"/>
      <c r="N6" s="85"/>
      <c r="O6" s="85"/>
      <c r="P6" s="130"/>
      <c r="R6" s="113"/>
    </row>
    <row r="7" spans="1:34">
      <c r="A7" s="15" t="s">
        <v>2809</v>
      </c>
      <c r="B7" s="83"/>
      <c r="D7" s="83"/>
      <c r="E7" s="83"/>
      <c r="F7" s="83"/>
      <c r="G7" s="83"/>
      <c r="H7" s="84"/>
      <c r="I7" s="83"/>
      <c r="J7" s="83"/>
      <c r="K7" s="83"/>
      <c r="L7" s="83"/>
      <c r="M7" s="15"/>
      <c r="P7" s="130"/>
      <c r="R7" s="98"/>
    </row>
    <row r="8" spans="1:34">
      <c r="A8" s="15" t="s">
        <v>2810</v>
      </c>
      <c r="B8" s="83"/>
      <c r="D8" s="83"/>
      <c r="E8" s="83"/>
      <c r="F8" s="83"/>
      <c r="G8" s="83"/>
      <c r="H8" s="84"/>
      <c r="I8" s="83"/>
      <c r="J8" s="83"/>
      <c r="K8" s="83"/>
      <c r="L8" s="83"/>
      <c r="M8" s="15"/>
      <c r="P8" s="130"/>
      <c r="R8" s="98"/>
    </row>
    <row r="9" spans="1:34">
      <c r="A9" s="131" t="s">
        <v>2811</v>
      </c>
      <c r="B9" s="132"/>
      <c r="C9" s="133" t="s">
        <v>2796</v>
      </c>
      <c r="D9" s="132" t="s">
        <v>2797</v>
      </c>
      <c r="E9" s="127" t="s">
        <v>2798</v>
      </c>
      <c r="F9" s="132" t="s">
        <v>2799</v>
      </c>
      <c r="G9" s="132" t="s">
        <v>2800</v>
      </c>
      <c r="H9" s="153"/>
      <c r="I9" s="154"/>
      <c r="J9" s="154"/>
      <c r="K9" s="154"/>
      <c r="L9" s="154"/>
      <c r="M9" s="131"/>
      <c r="N9" s="148"/>
      <c r="O9" s="148"/>
      <c r="P9" s="136"/>
      <c r="Q9" s="148"/>
      <c r="R9" s="135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148"/>
      <c r="AG9" s="148"/>
      <c r="AH9" s="148"/>
    </row>
    <row r="10" spans="1:34">
      <c r="A10" s="82" t="s">
        <v>2806</v>
      </c>
      <c r="B10" s="83"/>
      <c r="C10" s="83"/>
      <c r="D10" s="83"/>
      <c r="F10" s="83"/>
      <c r="G10" s="83"/>
      <c r="H10" s="84"/>
      <c r="I10" s="83"/>
      <c r="J10" s="83"/>
      <c r="K10" s="83"/>
      <c r="L10" s="83"/>
      <c r="M10" s="15"/>
      <c r="P10" s="130"/>
      <c r="R10" s="98"/>
    </row>
    <row r="11" spans="1:34">
      <c r="A11" s="82" t="s">
        <v>2807</v>
      </c>
      <c r="B11" s="83"/>
      <c r="H11" s="85"/>
      <c r="I11" s="85"/>
      <c r="J11" s="112"/>
      <c r="K11" s="93"/>
      <c r="L11" s="85"/>
      <c r="M11" s="112"/>
      <c r="N11" s="85"/>
      <c r="O11" s="85"/>
      <c r="P11" s="85"/>
      <c r="Q11" s="85"/>
      <c r="R11" s="112"/>
      <c r="S11" s="85"/>
      <c r="T11" s="112"/>
      <c r="U11" s="85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</row>
    <row r="12" spans="1:34">
      <c r="A12" s="82" t="s">
        <v>2808</v>
      </c>
      <c r="B12" s="83"/>
      <c r="C12" s="83"/>
      <c r="E12" s="83"/>
      <c r="F12" s="83"/>
      <c r="G12" s="83"/>
      <c r="H12" s="84"/>
      <c r="I12" s="83"/>
      <c r="J12" s="83"/>
      <c r="K12" s="83"/>
      <c r="L12" s="83"/>
      <c r="M12" s="15"/>
      <c r="P12" s="130"/>
      <c r="R12" s="98"/>
    </row>
    <row r="13" spans="1:34">
      <c r="A13" s="15" t="s">
        <v>2809</v>
      </c>
      <c r="B13" s="83"/>
      <c r="D13" s="83"/>
      <c r="E13" s="83"/>
      <c r="F13" s="83"/>
      <c r="G13" s="83"/>
      <c r="H13" s="84"/>
      <c r="I13" s="83"/>
      <c r="J13" s="83"/>
      <c r="K13" s="83"/>
      <c r="L13" s="83"/>
      <c r="M13" s="15"/>
      <c r="P13" s="130"/>
      <c r="R13" s="98"/>
    </row>
    <row r="14" spans="1:34">
      <c r="A14" s="15" t="s">
        <v>2810</v>
      </c>
      <c r="B14" s="83"/>
      <c r="D14" s="83"/>
      <c r="E14" s="83"/>
      <c r="F14" s="83"/>
      <c r="G14" s="83"/>
      <c r="H14" s="84"/>
      <c r="I14" s="83"/>
      <c r="J14" s="83"/>
      <c r="K14" s="83"/>
      <c r="L14" s="83"/>
      <c r="M14" s="15"/>
      <c r="P14" s="130"/>
      <c r="R14" s="98"/>
    </row>
    <row r="15" spans="1:34">
      <c r="A15" s="131" t="s">
        <v>2812</v>
      </c>
      <c r="B15" s="132"/>
      <c r="C15" s="133" t="s">
        <v>2796</v>
      </c>
      <c r="D15" s="132" t="s">
        <v>2797</v>
      </c>
      <c r="E15" s="127" t="s">
        <v>2798</v>
      </c>
      <c r="F15" s="132" t="s">
        <v>2799</v>
      </c>
      <c r="G15" s="132" t="s">
        <v>2800</v>
      </c>
      <c r="H15" s="153"/>
      <c r="I15" s="154"/>
      <c r="J15" s="154"/>
      <c r="K15" s="154"/>
      <c r="L15" s="154"/>
      <c r="M15" s="131"/>
      <c r="N15" s="148"/>
      <c r="O15" s="148"/>
      <c r="P15" s="136"/>
      <c r="Q15" s="148"/>
      <c r="R15" s="135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  <c r="AF15" s="148"/>
      <c r="AG15" s="148"/>
      <c r="AH15" s="148"/>
    </row>
    <row r="16" spans="1:34">
      <c r="A16" s="82" t="s">
        <v>2806</v>
      </c>
      <c r="B16" s="83"/>
      <c r="C16" s="83"/>
      <c r="D16" s="83"/>
      <c r="F16" s="83"/>
      <c r="G16" s="83"/>
      <c r="H16" s="85"/>
      <c r="I16" s="85"/>
      <c r="J16" s="112"/>
      <c r="K16" s="93"/>
      <c r="L16" s="85"/>
      <c r="M16" s="112"/>
      <c r="N16" s="85"/>
      <c r="O16" s="85"/>
      <c r="P16" s="85"/>
      <c r="Q16" s="85"/>
      <c r="R16" s="112"/>
      <c r="S16" s="85"/>
      <c r="T16" s="112"/>
      <c r="U16" s="85"/>
      <c r="V16" s="112"/>
      <c r="W16" s="112"/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</row>
    <row r="17" spans="1:34">
      <c r="A17" s="82" t="s">
        <v>2807</v>
      </c>
      <c r="B17" s="83"/>
      <c r="H17" s="85"/>
      <c r="I17" s="85"/>
      <c r="J17" s="112"/>
      <c r="K17" s="93"/>
      <c r="L17" s="85"/>
      <c r="M17" s="112"/>
      <c r="N17" s="85"/>
      <c r="O17" s="85"/>
      <c r="P17" s="85"/>
      <c r="Q17" s="85"/>
      <c r="R17" s="112"/>
      <c r="S17" s="85"/>
      <c r="T17" s="112"/>
      <c r="U17" s="85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</row>
    <row r="18" spans="1:34">
      <c r="A18" s="82" t="s">
        <v>2808</v>
      </c>
      <c r="B18" s="83"/>
      <c r="C18" s="83"/>
      <c r="E18" s="83"/>
      <c r="F18" s="83"/>
      <c r="G18" s="83"/>
      <c r="H18" s="85"/>
      <c r="I18" s="85"/>
      <c r="J18" s="112"/>
      <c r="K18" s="93"/>
      <c r="L18" s="85"/>
      <c r="M18" s="112"/>
      <c r="N18" s="85"/>
      <c r="O18" s="85"/>
      <c r="P18" s="85"/>
      <c r="Q18" s="85"/>
      <c r="R18" s="112"/>
      <c r="S18" s="85"/>
      <c r="T18" s="112"/>
      <c r="U18" s="85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112"/>
    </row>
    <row r="19" spans="1:34">
      <c r="A19" s="15" t="s">
        <v>2809</v>
      </c>
      <c r="B19" s="83"/>
      <c r="D19" s="83"/>
      <c r="E19" s="83"/>
      <c r="F19" s="83"/>
      <c r="G19" s="83"/>
      <c r="H19" s="85"/>
      <c r="I19" s="85"/>
      <c r="J19" s="112"/>
      <c r="K19" s="93"/>
      <c r="L19" s="85"/>
      <c r="M19" s="112"/>
      <c r="N19" s="85"/>
      <c r="O19" s="85"/>
      <c r="P19" s="85"/>
      <c r="Q19" s="85"/>
      <c r="R19" s="112"/>
      <c r="S19" s="85"/>
      <c r="T19" s="112"/>
      <c r="U19" s="85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</row>
    <row r="20" spans="1:34">
      <c r="A20" s="15" t="s">
        <v>2810</v>
      </c>
      <c r="B20" s="83"/>
      <c r="D20" s="83"/>
      <c r="E20" s="83"/>
      <c r="F20" s="83"/>
      <c r="G20" s="83"/>
      <c r="H20" s="85"/>
      <c r="I20" s="85"/>
      <c r="J20" s="112"/>
      <c r="K20" s="93"/>
      <c r="L20" s="85"/>
      <c r="M20" s="112"/>
      <c r="N20" s="85"/>
      <c r="O20" s="85"/>
      <c r="P20" s="85"/>
      <c r="Q20" s="85"/>
      <c r="R20" s="112"/>
      <c r="S20" s="85"/>
      <c r="T20" s="112"/>
      <c r="U20" s="85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</row>
    <row r="21" spans="1:34">
      <c r="A21" s="131" t="s">
        <v>2813</v>
      </c>
      <c r="B21" s="132"/>
      <c r="C21" s="133" t="s">
        <v>2796</v>
      </c>
      <c r="D21" s="132" t="s">
        <v>2797</v>
      </c>
      <c r="E21" s="127" t="s">
        <v>2798</v>
      </c>
      <c r="F21" s="132" t="s">
        <v>2799</v>
      </c>
      <c r="G21" s="132" t="s">
        <v>2800</v>
      </c>
      <c r="H21" s="132"/>
      <c r="I21" s="132"/>
      <c r="J21" s="127"/>
      <c r="K21" s="133"/>
      <c r="L21" s="132"/>
      <c r="M21" s="127"/>
      <c r="N21" s="132"/>
      <c r="O21" s="132"/>
      <c r="P21" s="132"/>
      <c r="Q21" s="132"/>
      <c r="R21" s="127"/>
      <c r="S21" s="132"/>
      <c r="T21" s="127"/>
      <c r="U21" s="132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</row>
    <row r="22" spans="1:34">
      <c r="A22" s="82" t="s">
        <v>2806</v>
      </c>
      <c r="B22" s="83"/>
      <c r="C22" s="83"/>
      <c r="D22" s="83"/>
      <c r="F22" s="83"/>
      <c r="G22" s="83"/>
      <c r="H22" s="85"/>
      <c r="I22" s="85"/>
      <c r="J22" s="112"/>
      <c r="K22" s="93"/>
      <c r="L22" s="85"/>
      <c r="M22" s="112"/>
      <c r="N22" s="85"/>
      <c r="O22" s="85"/>
      <c r="P22" s="85"/>
      <c r="Q22" s="85"/>
      <c r="R22" s="112"/>
      <c r="S22" s="85"/>
      <c r="T22" s="112"/>
      <c r="U22" s="85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</row>
    <row r="23" spans="1:34">
      <c r="A23" s="82" t="s">
        <v>2807</v>
      </c>
      <c r="B23" s="83"/>
      <c r="H23" s="85"/>
      <c r="I23" s="85"/>
      <c r="J23" s="112"/>
      <c r="K23" s="93"/>
      <c r="L23" s="85"/>
      <c r="M23" s="112"/>
      <c r="N23" s="85"/>
      <c r="O23" s="85"/>
      <c r="P23" s="85"/>
      <c r="Q23" s="85"/>
      <c r="R23" s="112"/>
      <c r="S23" s="85"/>
      <c r="T23" s="112"/>
      <c r="U23" s="85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</row>
    <row r="24" spans="1:34">
      <c r="A24" s="82" t="s">
        <v>2808</v>
      </c>
      <c r="B24" s="83"/>
      <c r="C24" s="83"/>
      <c r="E24" s="83"/>
      <c r="F24" s="83"/>
      <c r="G24" s="83"/>
      <c r="H24" s="85"/>
      <c r="I24" s="85"/>
      <c r="J24" s="112"/>
      <c r="K24" s="93"/>
      <c r="L24" s="85"/>
      <c r="M24" s="112"/>
      <c r="N24" s="85"/>
      <c r="O24" s="85"/>
      <c r="P24" s="85"/>
      <c r="Q24" s="85"/>
      <c r="R24" s="112"/>
      <c r="S24" s="85"/>
      <c r="T24" s="112"/>
      <c r="U24" s="85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</row>
    <row r="25" spans="1:34">
      <c r="A25" s="15" t="s">
        <v>2809</v>
      </c>
      <c r="B25" s="83"/>
      <c r="D25" s="83"/>
      <c r="E25" s="83"/>
      <c r="F25" s="83"/>
      <c r="G25" s="83"/>
      <c r="H25" s="85"/>
      <c r="I25" s="85"/>
      <c r="J25" s="112"/>
      <c r="K25" s="93"/>
      <c r="L25" s="85"/>
      <c r="M25" s="112"/>
      <c r="N25" s="85"/>
      <c r="O25" s="85"/>
      <c r="P25" s="85"/>
      <c r="Q25" s="85"/>
      <c r="R25" s="112"/>
      <c r="S25" s="85"/>
      <c r="T25" s="112"/>
      <c r="U25" s="85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</row>
    <row r="26" spans="1:34">
      <c r="A26" s="15" t="s">
        <v>2810</v>
      </c>
      <c r="B26" s="83"/>
      <c r="D26" s="83"/>
      <c r="E26" s="83"/>
      <c r="F26" s="83"/>
      <c r="G26" s="83"/>
      <c r="H26" s="84"/>
      <c r="I26" s="83"/>
      <c r="J26" s="83"/>
      <c r="K26" s="83"/>
      <c r="L26" s="83"/>
      <c r="M26" s="15"/>
      <c r="P26" s="130"/>
      <c r="R26" s="98"/>
    </row>
    <row r="27" spans="1:34">
      <c r="A27" s="131" t="s">
        <v>2814</v>
      </c>
      <c r="B27" s="132"/>
      <c r="C27" s="133" t="s">
        <v>2796</v>
      </c>
      <c r="D27" s="132" t="s">
        <v>2797</v>
      </c>
      <c r="E27" s="127" t="s">
        <v>2798</v>
      </c>
      <c r="F27" s="132" t="s">
        <v>2799</v>
      </c>
      <c r="G27" s="132" t="s">
        <v>2800</v>
      </c>
      <c r="H27" s="153"/>
      <c r="I27" s="154"/>
      <c r="J27" s="154"/>
      <c r="K27" s="154"/>
      <c r="L27" s="154"/>
      <c r="M27" s="131"/>
      <c r="N27" s="148"/>
      <c r="O27" s="148"/>
      <c r="P27" s="136"/>
      <c r="Q27" s="148"/>
      <c r="R27" s="135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</row>
    <row r="28" spans="1:34">
      <c r="A28" s="82" t="s">
        <v>2806</v>
      </c>
      <c r="B28" s="83"/>
      <c r="C28" s="83"/>
      <c r="D28" s="83"/>
      <c r="F28" s="83"/>
      <c r="G28" s="83"/>
      <c r="H28" s="84"/>
      <c r="I28" s="83"/>
      <c r="J28" s="83"/>
      <c r="K28" s="83"/>
      <c r="L28" s="83"/>
      <c r="M28" s="15"/>
      <c r="P28" s="130"/>
      <c r="R28" s="98"/>
    </row>
    <row r="29" spans="1:34">
      <c r="A29" s="82" t="s">
        <v>2807</v>
      </c>
      <c r="B29" s="83"/>
      <c r="H29" s="84"/>
      <c r="I29" s="83"/>
      <c r="J29" s="83"/>
      <c r="K29" s="83"/>
      <c r="L29" s="83"/>
      <c r="M29" s="15"/>
      <c r="P29" s="130"/>
      <c r="R29" s="98"/>
    </row>
    <row r="30" spans="1:34">
      <c r="A30" s="82" t="s">
        <v>2808</v>
      </c>
      <c r="B30" s="83"/>
      <c r="C30" s="83"/>
      <c r="E30" s="83"/>
      <c r="F30" s="83"/>
      <c r="G30" s="83"/>
      <c r="H30" s="85"/>
      <c r="I30" s="85"/>
      <c r="J30" s="112"/>
      <c r="K30" s="93"/>
      <c r="L30" s="85"/>
      <c r="M30" s="112"/>
      <c r="N30" s="85"/>
      <c r="O30" s="85"/>
      <c r="P30" s="85"/>
      <c r="Q30" s="85"/>
      <c r="R30" s="112"/>
      <c r="S30" s="85"/>
      <c r="T30" s="112"/>
      <c r="U30" s="85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2"/>
    </row>
    <row r="31" spans="1:34">
      <c r="A31" s="15" t="s">
        <v>2809</v>
      </c>
      <c r="B31" s="83"/>
      <c r="D31" s="83"/>
      <c r="E31" s="83"/>
      <c r="F31" s="83"/>
      <c r="G31" s="83"/>
      <c r="H31" s="84"/>
      <c r="I31" s="83"/>
      <c r="J31" s="83"/>
      <c r="K31" s="83"/>
      <c r="L31" s="83"/>
      <c r="M31" s="15"/>
      <c r="P31" s="130"/>
      <c r="R31" s="98"/>
    </row>
    <row r="32" spans="1:34">
      <c r="A32" s="15" t="s">
        <v>2810</v>
      </c>
      <c r="B32" s="83"/>
      <c r="D32" s="83"/>
      <c r="E32" s="83"/>
      <c r="F32" s="83"/>
      <c r="G32" s="83"/>
      <c r="H32" s="84"/>
      <c r="I32" s="83"/>
      <c r="J32" s="83"/>
      <c r="K32" s="83"/>
      <c r="L32" s="83"/>
      <c r="M32" s="15"/>
      <c r="P32" s="130"/>
      <c r="R32" s="98"/>
    </row>
    <row r="33" spans="1:34">
      <c r="A33" s="131" t="s">
        <v>2815</v>
      </c>
      <c r="B33" s="132"/>
      <c r="C33" s="133" t="s">
        <v>2796</v>
      </c>
      <c r="D33" s="132" t="s">
        <v>2797</v>
      </c>
      <c r="E33" s="127" t="s">
        <v>2798</v>
      </c>
      <c r="F33" s="132" t="s">
        <v>2799</v>
      </c>
      <c r="G33" s="132" t="s">
        <v>2800</v>
      </c>
      <c r="H33" s="153"/>
      <c r="I33" s="154"/>
      <c r="J33" s="154"/>
      <c r="K33" s="154"/>
      <c r="L33" s="154"/>
      <c r="M33" s="131"/>
      <c r="N33" s="148"/>
      <c r="O33" s="148"/>
      <c r="P33" s="136"/>
      <c r="Q33" s="148"/>
      <c r="R33" s="135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</row>
    <row r="34" spans="1:34">
      <c r="A34" s="82" t="s">
        <v>2806</v>
      </c>
      <c r="B34" s="83"/>
      <c r="C34" s="83"/>
      <c r="D34" s="83"/>
      <c r="F34" s="83"/>
      <c r="G34" s="83"/>
      <c r="H34" s="84"/>
      <c r="I34" s="83"/>
      <c r="J34" s="83"/>
      <c r="K34" s="83"/>
      <c r="L34" s="83"/>
      <c r="M34" s="15"/>
      <c r="P34" s="130"/>
      <c r="R34" s="98"/>
    </row>
    <row r="35" spans="1:34">
      <c r="A35" s="82" t="s">
        <v>2807</v>
      </c>
      <c r="B35" s="83"/>
      <c r="H35" s="85"/>
      <c r="I35" s="85"/>
      <c r="J35" s="112"/>
      <c r="K35" s="93"/>
      <c r="L35" s="85"/>
      <c r="M35" s="112"/>
      <c r="N35" s="85"/>
      <c r="O35" s="85"/>
      <c r="P35" s="85"/>
      <c r="Q35" s="85"/>
      <c r="R35" s="112"/>
      <c r="S35" s="85"/>
      <c r="T35" s="112"/>
      <c r="U35" s="85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</row>
    <row r="36" spans="1:34">
      <c r="A36" s="82" t="s">
        <v>2808</v>
      </c>
      <c r="B36" s="83"/>
      <c r="C36" s="83"/>
      <c r="E36" s="83"/>
      <c r="F36" s="83"/>
      <c r="G36" s="83"/>
      <c r="H36" s="84"/>
      <c r="I36" s="83"/>
      <c r="J36" s="83"/>
      <c r="K36" s="83"/>
      <c r="L36" s="83"/>
      <c r="M36" s="15"/>
      <c r="P36" s="130"/>
      <c r="R36" s="98"/>
    </row>
    <row r="37" spans="1:34">
      <c r="A37" s="15" t="s">
        <v>2809</v>
      </c>
      <c r="B37" s="83"/>
      <c r="D37" s="83"/>
      <c r="E37" s="83"/>
      <c r="F37" s="83"/>
      <c r="G37" s="83"/>
      <c r="H37" s="84"/>
      <c r="I37" s="83"/>
      <c r="J37" s="83"/>
      <c r="K37" s="83"/>
      <c r="L37" s="83"/>
      <c r="M37" s="15"/>
      <c r="P37" s="130"/>
      <c r="R37" s="98"/>
    </row>
    <row r="38" spans="1:34">
      <c r="A38" s="15" t="s">
        <v>2810</v>
      </c>
      <c r="B38" s="83"/>
      <c r="D38" s="83"/>
      <c r="E38" s="83"/>
      <c r="F38" s="83"/>
      <c r="G38" s="83"/>
      <c r="H38" s="84"/>
      <c r="I38" s="83"/>
      <c r="J38" s="83"/>
      <c r="K38" s="83"/>
      <c r="L38" s="83"/>
      <c r="M38" s="15"/>
      <c r="P38" s="130"/>
      <c r="R38" s="98"/>
    </row>
    <row r="39" spans="1:34">
      <c r="A39" s="81" t="s">
        <v>2878</v>
      </c>
      <c r="B39" s="81"/>
      <c r="C39" s="81"/>
      <c r="D39" s="79" t="s">
        <v>2836</v>
      </c>
      <c r="E39" s="79"/>
      <c r="F39" s="79"/>
      <c r="G39" s="81"/>
      <c r="H39" s="79"/>
      <c r="I39" s="91"/>
      <c r="J39" s="81"/>
      <c r="K39" s="81"/>
      <c r="L39" s="81"/>
      <c r="M39" s="81"/>
      <c r="N39" s="78"/>
      <c r="O39" s="79"/>
      <c r="P39" s="79"/>
      <c r="Q39" s="118"/>
      <c r="R39" s="81"/>
      <c r="S39" s="92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</row>
    <row r="40" spans="1:34" ht="28">
      <c r="A40" s="15" t="s">
        <v>2818</v>
      </c>
      <c r="B40" s="83"/>
      <c r="D40" s="112" t="s">
        <v>2314</v>
      </c>
      <c r="E40" s="112"/>
      <c r="F40" t="s">
        <v>2307</v>
      </c>
      <c r="G40" s="15" t="s">
        <v>2818</v>
      </c>
      <c r="H40" s="15" t="s">
        <v>2829</v>
      </c>
      <c r="I40" s="83" t="s">
        <v>2822</v>
      </c>
      <c r="J40" s="15" t="s">
        <v>2830</v>
      </c>
      <c r="K40" s="15" t="s">
        <v>2831</v>
      </c>
      <c r="L40" s="83" t="s">
        <v>2832</v>
      </c>
      <c r="M40" s="83" t="s">
        <v>2833</v>
      </c>
      <c r="N40" s="46" t="s">
        <v>2834</v>
      </c>
      <c r="O40" s="46" t="s">
        <v>2828</v>
      </c>
      <c r="P40" s="85"/>
    </row>
    <row r="41" spans="1:34">
      <c r="A41" s="15" t="s">
        <v>2829</v>
      </c>
      <c r="B41" s="83"/>
      <c r="D41">
        <v>16120965</v>
      </c>
      <c r="E41">
        <v>16155513</v>
      </c>
      <c r="F41">
        <v>11564</v>
      </c>
      <c r="G41" s="85"/>
      <c r="L41" s="85"/>
      <c r="P41" s="85"/>
    </row>
    <row r="42" spans="1:34">
      <c r="A42" s="83" t="s">
        <v>2822</v>
      </c>
      <c r="B42" s="83"/>
      <c r="D42">
        <v>19848827</v>
      </c>
      <c r="E42">
        <v>19869819</v>
      </c>
      <c r="F42">
        <v>16805</v>
      </c>
      <c r="G42" s="141"/>
      <c r="H42" s="142"/>
      <c r="I42" s="120"/>
      <c r="J42" s="85"/>
      <c r="L42" s="85"/>
      <c r="P42" s="85"/>
    </row>
    <row r="43" spans="1:34">
      <c r="A43" s="15" t="s">
        <v>2830</v>
      </c>
      <c r="B43" s="83"/>
      <c r="D43">
        <v>22928738</v>
      </c>
      <c r="E43">
        <v>22935512</v>
      </c>
      <c r="F43">
        <v>6247</v>
      </c>
      <c r="G43" s="141"/>
      <c r="H43" s="142"/>
      <c r="I43" s="120"/>
      <c r="J43" s="85"/>
      <c r="L43" s="85"/>
      <c r="P43" s="85"/>
    </row>
    <row r="44" spans="1:34">
      <c r="A44" s="15" t="s">
        <v>2831</v>
      </c>
      <c r="B44" s="83"/>
      <c r="D44">
        <v>35374879</v>
      </c>
      <c r="E44">
        <v>35387799</v>
      </c>
      <c r="F44">
        <v>7293</v>
      </c>
      <c r="G44" s="141"/>
      <c r="H44" s="142"/>
      <c r="I44" s="120"/>
      <c r="J44" s="85"/>
      <c r="L44" s="85"/>
      <c r="P44" s="85"/>
    </row>
    <row r="45" spans="1:34">
      <c r="A45" s="83" t="s">
        <v>2832</v>
      </c>
      <c r="B45" s="83"/>
      <c r="D45">
        <v>35391755</v>
      </c>
      <c r="E45">
        <v>35403584</v>
      </c>
      <c r="F45">
        <v>6298</v>
      </c>
      <c r="G45" s="141"/>
      <c r="H45" s="142"/>
      <c r="I45" s="120"/>
      <c r="J45" s="85"/>
      <c r="L45" s="85"/>
      <c r="P45" s="85"/>
    </row>
    <row r="46" spans="1:34">
      <c r="A46" s="83" t="s">
        <v>2833</v>
      </c>
      <c r="B46" s="83"/>
      <c r="D46" s="15"/>
      <c r="E46" s="15"/>
      <c r="F46" s="84"/>
      <c r="G46" s="141"/>
      <c r="H46" s="142"/>
      <c r="I46" s="120"/>
      <c r="J46" s="85"/>
      <c r="L46" s="85"/>
      <c r="P46" s="85"/>
    </row>
    <row r="47" spans="1:34">
      <c r="A47" s="46" t="s">
        <v>2834</v>
      </c>
      <c r="B47" s="83"/>
      <c r="D47" s="93"/>
      <c r="E47" s="93"/>
      <c r="F47" s="15"/>
      <c r="G47" s="15"/>
      <c r="H47" s="15"/>
      <c r="I47" s="141"/>
      <c r="J47" s="142"/>
      <c r="K47" s="95"/>
      <c r="L47" s="120"/>
      <c r="M47" s="85"/>
      <c r="N47" s="120"/>
      <c r="P47" s="85"/>
      <c r="Q47" s="85"/>
    </row>
    <row r="48" spans="1:34">
      <c r="A48" s="46" t="s">
        <v>2828</v>
      </c>
      <c r="B48" s="83"/>
      <c r="D48" s="93"/>
      <c r="E48" s="93"/>
      <c r="F48" s="15"/>
      <c r="G48" s="15"/>
      <c r="H48" s="15"/>
      <c r="I48" s="141"/>
      <c r="J48" s="142"/>
      <c r="K48" s="95"/>
      <c r="L48" s="120"/>
      <c r="M48" s="85"/>
      <c r="N48" s="120"/>
      <c r="P48" s="85"/>
      <c r="Q48" s="85"/>
    </row>
    <row r="49" spans="1:34">
      <c r="A49" s="127" t="s">
        <v>2894</v>
      </c>
      <c r="B49" s="127"/>
      <c r="C49" s="127"/>
      <c r="D49" s="132" t="s">
        <v>2836</v>
      </c>
      <c r="E49" s="132"/>
      <c r="F49" s="132"/>
      <c r="G49" s="127"/>
      <c r="H49" s="132"/>
      <c r="I49" s="134"/>
      <c r="J49" s="127"/>
      <c r="K49" s="127"/>
      <c r="L49" s="127"/>
      <c r="M49" s="127"/>
      <c r="N49" s="131"/>
      <c r="O49" s="132"/>
      <c r="P49" s="132"/>
      <c r="Q49" s="136"/>
      <c r="R49" s="127"/>
      <c r="S49" s="135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  <c r="AH49" s="127"/>
    </row>
    <row r="50" spans="1:34" ht="28">
      <c r="A50" s="15" t="s">
        <v>2818</v>
      </c>
      <c r="B50" s="83"/>
      <c r="D50" s="112" t="s">
        <v>2314</v>
      </c>
      <c r="E50" s="112"/>
      <c r="F50" t="s">
        <v>2307</v>
      </c>
      <c r="G50" s="15" t="s">
        <v>2818</v>
      </c>
      <c r="H50" s="15" t="s">
        <v>2829</v>
      </c>
      <c r="I50" s="83" t="s">
        <v>2822</v>
      </c>
      <c r="J50" s="15" t="s">
        <v>2830</v>
      </c>
      <c r="K50" s="15" t="s">
        <v>2831</v>
      </c>
      <c r="L50" s="83" t="s">
        <v>2832</v>
      </c>
      <c r="M50" s="83" t="s">
        <v>2833</v>
      </c>
      <c r="N50" s="46" t="s">
        <v>2834</v>
      </c>
      <c r="O50" s="46" t="s">
        <v>2828</v>
      </c>
      <c r="P50" s="85"/>
    </row>
    <row r="51" spans="1:34">
      <c r="A51" s="15" t="s">
        <v>2829</v>
      </c>
      <c r="B51" s="83"/>
      <c r="D51">
        <v>16120965</v>
      </c>
      <c r="E51">
        <v>16155513</v>
      </c>
      <c r="F51">
        <v>11564</v>
      </c>
      <c r="G51" s="85"/>
      <c r="L51" s="85"/>
      <c r="P51" s="85"/>
    </row>
    <row r="52" spans="1:34">
      <c r="A52" s="83" t="s">
        <v>2822</v>
      </c>
      <c r="B52" s="83"/>
      <c r="D52">
        <v>19848827</v>
      </c>
      <c r="E52">
        <v>19869819</v>
      </c>
      <c r="F52">
        <v>16805</v>
      </c>
      <c r="G52" s="141"/>
      <c r="H52" s="142"/>
      <c r="I52" s="120"/>
      <c r="J52" s="85"/>
      <c r="L52" s="85"/>
      <c r="P52" s="85"/>
    </row>
    <row r="53" spans="1:34">
      <c r="A53" s="15" t="s">
        <v>2830</v>
      </c>
      <c r="B53" s="83"/>
      <c r="D53">
        <v>22928738</v>
      </c>
      <c r="E53">
        <v>22935512</v>
      </c>
      <c r="F53">
        <v>6247</v>
      </c>
      <c r="G53" s="141"/>
      <c r="H53" s="142"/>
      <c r="I53" s="120"/>
      <c r="J53" s="85"/>
      <c r="L53" s="85"/>
      <c r="P53" s="85"/>
    </row>
    <row r="54" spans="1:34">
      <c r="A54" s="15" t="s">
        <v>2831</v>
      </c>
      <c r="B54" s="83"/>
      <c r="D54">
        <v>35374879</v>
      </c>
      <c r="E54">
        <v>35387799</v>
      </c>
      <c r="F54">
        <v>7293</v>
      </c>
      <c r="G54" s="141"/>
      <c r="H54" s="142"/>
      <c r="I54" s="120"/>
      <c r="J54" s="85"/>
      <c r="L54" s="85"/>
      <c r="P54" s="85"/>
    </row>
    <row r="55" spans="1:34">
      <c r="A55" s="83" t="s">
        <v>2832</v>
      </c>
      <c r="B55" s="83"/>
      <c r="D55">
        <v>35391755</v>
      </c>
      <c r="E55">
        <v>35403584</v>
      </c>
      <c r="F55">
        <v>6298</v>
      </c>
      <c r="G55" s="141"/>
      <c r="H55" s="142"/>
      <c r="I55" s="120"/>
      <c r="J55" s="85"/>
      <c r="L55" s="85"/>
      <c r="P55" s="85"/>
    </row>
    <row r="56" spans="1:34">
      <c r="A56" s="83" t="s">
        <v>2833</v>
      </c>
      <c r="B56" s="83"/>
      <c r="D56" s="15"/>
      <c r="E56" s="15"/>
      <c r="F56" s="84"/>
      <c r="G56" s="141"/>
      <c r="H56" s="142"/>
      <c r="I56" s="120"/>
      <c r="J56" s="85"/>
      <c r="L56" s="85"/>
      <c r="P56" s="85"/>
    </row>
    <row r="57" spans="1:34">
      <c r="A57" s="46" t="s">
        <v>2834</v>
      </c>
      <c r="B57" s="83"/>
      <c r="D57" s="93"/>
      <c r="E57" s="93"/>
      <c r="F57" s="15"/>
      <c r="G57" s="15"/>
      <c r="H57" s="15"/>
      <c r="I57" s="141"/>
      <c r="J57" s="142"/>
      <c r="K57" s="95"/>
      <c r="L57" s="120"/>
      <c r="M57" s="85"/>
      <c r="N57" s="120"/>
      <c r="P57" s="85"/>
      <c r="Q57" s="85"/>
    </row>
    <row r="58" spans="1:34">
      <c r="A58" s="46" t="s">
        <v>2828</v>
      </c>
      <c r="B58" s="83"/>
      <c r="D58" s="93"/>
      <c r="E58" s="93"/>
      <c r="F58" s="15"/>
      <c r="G58" s="15"/>
      <c r="H58" s="15"/>
      <c r="I58" s="141"/>
      <c r="J58" s="142"/>
      <c r="K58" s="95"/>
      <c r="L58" s="120"/>
      <c r="M58" s="85"/>
      <c r="N58" s="120"/>
      <c r="P58" s="85"/>
      <c r="Q58" s="85"/>
    </row>
    <row r="59" spans="1:34">
      <c r="A59" s="127" t="s">
        <v>2895</v>
      </c>
      <c r="B59" s="127"/>
      <c r="C59" s="127"/>
      <c r="D59" s="132" t="s">
        <v>2836</v>
      </c>
      <c r="E59" s="132"/>
      <c r="F59" s="132"/>
      <c r="G59" s="132"/>
      <c r="H59" s="127"/>
      <c r="I59" s="132"/>
      <c r="J59" s="134"/>
      <c r="K59" s="127"/>
      <c r="L59" s="127"/>
      <c r="M59" s="127"/>
      <c r="N59" s="127"/>
      <c r="O59" s="131"/>
      <c r="P59" s="132"/>
      <c r="Q59" s="132"/>
      <c r="R59" s="136"/>
      <c r="S59" s="127"/>
      <c r="T59" s="135"/>
      <c r="U59" s="127"/>
      <c r="V59" s="127"/>
      <c r="W59" s="127"/>
      <c r="X59" s="127"/>
      <c r="Y59" s="127"/>
      <c r="Z59" s="127"/>
      <c r="AA59" s="127"/>
      <c r="AB59" s="127"/>
      <c r="AC59" s="127"/>
      <c r="AD59" s="127"/>
      <c r="AE59" s="127"/>
      <c r="AF59" s="127"/>
      <c r="AG59" s="127"/>
      <c r="AH59" s="127"/>
    </row>
    <row r="60" spans="1:34" ht="28">
      <c r="A60" s="15" t="s">
        <v>2818</v>
      </c>
      <c r="B60" s="83"/>
      <c r="D60" s="112" t="s">
        <v>2314</v>
      </c>
      <c r="E60" s="112"/>
      <c r="F60" t="s">
        <v>2307</v>
      </c>
      <c r="G60" s="15" t="s">
        <v>2818</v>
      </c>
      <c r="H60" s="15" t="s">
        <v>2829</v>
      </c>
      <c r="I60" s="83" t="s">
        <v>2822</v>
      </c>
      <c r="J60" s="15" t="s">
        <v>2830</v>
      </c>
      <c r="K60" s="15" t="s">
        <v>2831</v>
      </c>
      <c r="L60" s="83" t="s">
        <v>2832</v>
      </c>
      <c r="M60" s="83" t="s">
        <v>2833</v>
      </c>
      <c r="N60" s="46" t="s">
        <v>2834</v>
      </c>
      <c r="O60" s="46" t="s">
        <v>2828</v>
      </c>
      <c r="P60" s="85"/>
    </row>
    <row r="61" spans="1:34">
      <c r="A61" s="15" t="s">
        <v>2829</v>
      </c>
      <c r="B61" s="83"/>
      <c r="D61">
        <v>16120965</v>
      </c>
      <c r="E61">
        <v>16155513</v>
      </c>
      <c r="F61">
        <v>11564</v>
      </c>
      <c r="G61" s="85"/>
      <c r="L61" s="85"/>
      <c r="P61" s="85"/>
    </row>
    <row r="62" spans="1:34">
      <c r="A62" s="83" t="s">
        <v>2822</v>
      </c>
      <c r="B62" s="83"/>
      <c r="D62">
        <v>19848827</v>
      </c>
      <c r="E62">
        <v>19869819</v>
      </c>
      <c r="F62">
        <v>16805</v>
      </c>
      <c r="G62" s="141"/>
      <c r="H62" s="142"/>
      <c r="I62" s="120"/>
      <c r="J62" s="85"/>
      <c r="L62" s="85"/>
      <c r="P62" s="85"/>
    </row>
    <row r="63" spans="1:34">
      <c r="A63" s="15" t="s">
        <v>2830</v>
      </c>
      <c r="B63" s="83"/>
      <c r="D63">
        <v>22928738</v>
      </c>
      <c r="E63">
        <v>22935512</v>
      </c>
      <c r="F63">
        <v>6247</v>
      </c>
      <c r="G63" s="141"/>
      <c r="H63" s="142"/>
      <c r="I63" s="120"/>
      <c r="J63" s="85"/>
      <c r="L63" s="85"/>
      <c r="P63" s="85"/>
    </row>
    <row r="64" spans="1:34">
      <c r="A64" s="15" t="s">
        <v>2831</v>
      </c>
      <c r="B64" s="83"/>
      <c r="D64">
        <v>35374879</v>
      </c>
      <c r="E64">
        <v>35387799</v>
      </c>
      <c r="F64">
        <v>7293</v>
      </c>
      <c r="G64" s="141"/>
      <c r="H64" s="142"/>
      <c r="I64" s="120"/>
      <c r="J64" s="85"/>
      <c r="L64" s="85"/>
      <c r="P64" s="85"/>
    </row>
    <row r="65" spans="1:34">
      <c r="A65" s="83" t="s">
        <v>2832</v>
      </c>
      <c r="B65" s="83"/>
      <c r="D65">
        <v>35391755</v>
      </c>
      <c r="E65">
        <v>35403584</v>
      </c>
      <c r="F65">
        <v>6298</v>
      </c>
      <c r="G65" s="141"/>
      <c r="H65" s="142"/>
      <c r="I65" s="120"/>
      <c r="J65" s="85"/>
      <c r="L65" s="85"/>
      <c r="P65" s="85"/>
    </row>
    <row r="66" spans="1:34">
      <c r="A66" s="83" t="s">
        <v>2833</v>
      </c>
      <c r="B66" s="83"/>
      <c r="D66" s="15"/>
      <c r="E66" s="15"/>
      <c r="F66" s="84"/>
      <c r="G66" s="141"/>
      <c r="H66" s="142"/>
      <c r="I66" s="120"/>
      <c r="J66" s="85"/>
      <c r="L66" s="85"/>
      <c r="P66" s="85"/>
    </row>
    <row r="67" spans="1:34">
      <c r="A67" s="46" t="s">
        <v>2834</v>
      </c>
      <c r="B67" s="83"/>
      <c r="D67" s="93"/>
      <c r="E67" s="93"/>
      <c r="F67" s="15"/>
      <c r="G67" s="15"/>
      <c r="H67" s="15"/>
      <c r="I67" s="141"/>
      <c r="J67" s="142"/>
      <c r="K67" s="95"/>
      <c r="L67" s="120"/>
      <c r="M67" s="85"/>
      <c r="N67" s="120"/>
      <c r="P67" s="85"/>
      <c r="Q67" s="85"/>
    </row>
    <row r="68" spans="1:34">
      <c r="A68" s="46" t="s">
        <v>2828</v>
      </c>
      <c r="B68" s="83"/>
      <c r="D68" s="93"/>
      <c r="E68" s="93"/>
      <c r="F68" s="15"/>
      <c r="G68" s="15"/>
      <c r="H68" s="15"/>
      <c r="I68" s="141"/>
      <c r="J68" s="142"/>
      <c r="K68" s="95"/>
      <c r="L68" s="120"/>
      <c r="M68" s="85"/>
      <c r="N68" s="120"/>
      <c r="P68" s="85"/>
      <c r="Q68" s="85"/>
    </row>
    <row r="69" spans="1:34">
      <c r="A69" s="127" t="s">
        <v>2896</v>
      </c>
      <c r="B69" s="127"/>
      <c r="C69" s="127"/>
      <c r="D69" s="132" t="s">
        <v>2836</v>
      </c>
      <c r="E69" s="132"/>
      <c r="F69" s="132"/>
      <c r="G69" s="132"/>
      <c r="H69" s="127"/>
      <c r="I69" s="132"/>
      <c r="J69" s="134"/>
      <c r="K69" s="127"/>
      <c r="L69" s="127"/>
      <c r="M69" s="127"/>
      <c r="N69" s="127"/>
      <c r="O69" s="131"/>
      <c r="P69" s="132"/>
      <c r="Q69" s="132"/>
      <c r="R69" s="136"/>
      <c r="S69" s="127"/>
      <c r="T69" s="135"/>
      <c r="U69" s="127"/>
      <c r="V69" s="127"/>
      <c r="W69" s="127"/>
      <c r="X69" s="127"/>
      <c r="Y69" s="127"/>
      <c r="Z69" s="127"/>
      <c r="AA69" s="127"/>
      <c r="AB69" s="127"/>
      <c r="AC69" s="127"/>
      <c r="AD69" s="127"/>
      <c r="AE69" s="127"/>
      <c r="AF69" s="127"/>
      <c r="AG69" s="127"/>
      <c r="AH69" s="127"/>
    </row>
    <row r="70" spans="1:34" ht="28">
      <c r="A70" s="15" t="s">
        <v>2818</v>
      </c>
      <c r="B70" s="83"/>
      <c r="D70" s="112" t="s">
        <v>2314</v>
      </c>
      <c r="E70" s="112"/>
      <c r="F70" t="s">
        <v>2307</v>
      </c>
      <c r="G70" s="15" t="s">
        <v>2818</v>
      </c>
      <c r="H70" s="15" t="s">
        <v>2829</v>
      </c>
      <c r="I70" s="83" t="s">
        <v>2822</v>
      </c>
      <c r="J70" s="15" t="s">
        <v>2830</v>
      </c>
      <c r="K70" s="15" t="s">
        <v>2831</v>
      </c>
      <c r="L70" s="83" t="s">
        <v>2832</v>
      </c>
      <c r="M70" s="83" t="s">
        <v>2833</v>
      </c>
      <c r="N70" s="46" t="s">
        <v>2834</v>
      </c>
      <c r="O70" s="46" t="s">
        <v>2828</v>
      </c>
      <c r="P70" s="85"/>
    </row>
    <row r="71" spans="1:34">
      <c r="A71" s="15" t="s">
        <v>2829</v>
      </c>
      <c r="B71" s="83"/>
      <c r="D71">
        <v>16120965</v>
      </c>
      <c r="E71">
        <v>16155513</v>
      </c>
      <c r="F71">
        <v>11564</v>
      </c>
      <c r="G71" s="85"/>
      <c r="L71" s="85"/>
      <c r="P71" s="85"/>
    </row>
    <row r="72" spans="1:34">
      <c r="A72" s="83" t="s">
        <v>2822</v>
      </c>
      <c r="B72" s="83"/>
      <c r="D72">
        <v>19848827</v>
      </c>
      <c r="E72">
        <v>19869819</v>
      </c>
      <c r="F72">
        <v>16805</v>
      </c>
      <c r="G72" s="141"/>
      <c r="H72" s="142"/>
      <c r="I72" s="120"/>
      <c r="J72" s="85"/>
      <c r="L72" s="85"/>
      <c r="P72" s="85"/>
    </row>
    <row r="73" spans="1:34">
      <c r="A73" s="15" t="s">
        <v>2830</v>
      </c>
      <c r="B73" s="83"/>
      <c r="D73">
        <v>22928738</v>
      </c>
      <c r="E73">
        <v>22935512</v>
      </c>
      <c r="F73">
        <v>6247</v>
      </c>
      <c r="G73" s="141"/>
      <c r="H73" s="142"/>
      <c r="I73" s="120"/>
      <c r="J73" s="85"/>
      <c r="L73" s="85"/>
      <c r="P73" s="85"/>
    </row>
    <row r="74" spans="1:34">
      <c r="A74" s="15" t="s">
        <v>2831</v>
      </c>
      <c r="B74" s="83"/>
      <c r="D74">
        <v>35374879</v>
      </c>
      <c r="E74">
        <v>35387799</v>
      </c>
      <c r="F74">
        <v>7293</v>
      </c>
      <c r="G74" s="141"/>
      <c r="H74" s="142"/>
      <c r="I74" s="120"/>
      <c r="J74" s="85"/>
      <c r="L74" s="85"/>
      <c r="P74" s="85"/>
    </row>
    <row r="75" spans="1:34">
      <c r="A75" s="83" t="s">
        <v>2832</v>
      </c>
      <c r="B75" s="83"/>
      <c r="D75">
        <v>35391755</v>
      </c>
      <c r="E75">
        <v>35403584</v>
      </c>
      <c r="F75">
        <v>6298</v>
      </c>
      <c r="G75" s="141"/>
      <c r="H75" s="142"/>
      <c r="I75" s="120"/>
      <c r="J75" s="85"/>
      <c r="L75" s="85"/>
      <c r="P75" s="85"/>
    </row>
    <row r="76" spans="1:34">
      <c r="A76" s="83" t="s">
        <v>2833</v>
      </c>
      <c r="B76" s="83"/>
      <c r="D76" s="15"/>
      <c r="E76" s="15"/>
      <c r="F76" s="84"/>
      <c r="G76" s="141"/>
      <c r="H76" s="142"/>
      <c r="I76" s="120"/>
      <c r="J76" s="85"/>
      <c r="L76" s="85"/>
      <c r="P76" s="85"/>
    </row>
    <row r="77" spans="1:34">
      <c r="A77" s="46" t="s">
        <v>2834</v>
      </c>
      <c r="B77" s="83"/>
      <c r="D77" s="93"/>
      <c r="E77" s="93"/>
      <c r="F77" s="15"/>
      <c r="G77" s="15"/>
      <c r="H77" s="15"/>
      <c r="I77" s="141"/>
      <c r="J77" s="142"/>
      <c r="K77" s="95"/>
      <c r="L77" s="120"/>
      <c r="M77" s="85"/>
      <c r="N77" s="120"/>
      <c r="P77" s="85"/>
      <c r="Q77" s="85"/>
    </row>
    <row r="78" spans="1:34">
      <c r="A78" s="46" t="s">
        <v>2828</v>
      </c>
      <c r="B78" s="83"/>
      <c r="D78" s="93"/>
      <c r="E78" s="93"/>
      <c r="F78" s="15"/>
      <c r="G78" s="15"/>
      <c r="H78" s="15"/>
      <c r="I78" s="141"/>
      <c r="J78" s="142"/>
      <c r="K78" s="95"/>
      <c r="L78" s="120"/>
      <c r="M78" s="85"/>
      <c r="N78" s="120"/>
      <c r="P78" s="85"/>
      <c r="Q78" s="85"/>
    </row>
    <row r="79" spans="1:34">
      <c r="A79" s="127" t="s">
        <v>2906</v>
      </c>
      <c r="B79" s="127"/>
      <c r="C79" s="127"/>
      <c r="D79" s="132" t="s">
        <v>2836</v>
      </c>
      <c r="E79" s="132"/>
      <c r="F79" s="132"/>
      <c r="G79" s="132"/>
      <c r="H79" s="127"/>
      <c r="I79" s="132"/>
      <c r="J79" s="134"/>
      <c r="K79" s="127"/>
      <c r="L79" s="127"/>
      <c r="M79" s="127"/>
      <c r="N79" s="127"/>
      <c r="O79" s="131"/>
      <c r="P79" s="132"/>
      <c r="Q79" s="132"/>
      <c r="R79" s="136"/>
      <c r="S79" s="127"/>
      <c r="T79" s="135"/>
      <c r="U79" s="127"/>
      <c r="V79" s="127"/>
      <c r="W79" s="127"/>
      <c r="X79" s="127"/>
      <c r="Y79" s="127"/>
      <c r="Z79" s="127"/>
      <c r="AA79" s="127"/>
      <c r="AB79" s="127"/>
      <c r="AC79" s="127"/>
      <c r="AD79" s="127"/>
      <c r="AE79" s="127"/>
      <c r="AF79" s="127"/>
      <c r="AG79" s="127"/>
      <c r="AH79" s="127"/>
    </row>
    <row r="80" spans="1:34" ht="28">
      <c r="A80" s="15" t="s">
        <v>2818</v>
      </c>
      <c r="B80" s="83"/>
      <c r="D80" s="112" t="s">
        <v>2314</v>
      </c>
      <c r="E80" s="112"/>
      <c r="F80" t="s">
        <v>2307</v>
      </c>
      <c r="G80" s="15" t="s">
        <v>2818</v>
      </c>
      <c r="H80" s="15" t="s">
        <v>2829</v>
      </c>
      <c r="I80" s="83" t="s">
        <v>2822</v>
      </c>
      <c r="J80" s="15" t="s">
        <v>2830</v>
      </c>
      <c r="K80" s="15" t="s">
        <v>2831</v>
      </c>
      <c r="L80" s="83" t="s">
        <v>2832</v>
      </c>
      <c r="M80" s="83" t="s">
        <v>2833</v>
      </c>
      <c r="N80" s="46" t="s">
        <v>2834</v>
      </c>
      <c r="O80" s="46" t="s">
        <v>2828</v>
      </c>
      <c r="P80" s="85"/>
    </row>
    <row r="81" spans="1:34">
      <c r="A81" s="15" t="s">
        <v>2829</v>
      </c>
      <c r="B81" s="83"/>
      <c r="D81">
        <v>16120965</v>
      </c>
      <c r="E81">
        <v>16155513</v>
      </c>
      <c r="F81">
        <v>11564</v>
      </c>
      <c r="G81" s="85"/>
      <c r="L81" s="85"/>
      <c r="P81" s="85"/>
    </row>
    <row r="82" spans="1:34">
      <c r="A82" s="83" t="s">
        <v>2822</v>
      </c>
      <c r="B82" s="83"/>
      <c r="D82">
        <v>19848827</v>
      </c>
      <c r="E82">
        <v>19869819</v>
      </c>
      <c r="F82">
        <v>16805</v>
      </c>
      <c r="G82" s="141"/>
      <c r="H82" s="142"/>
      <c r="I82" s="120"/>
      <c r="J82" s="85"/>
      <c r="L82" s="85"/>
      <c r="P82" s="85"/>
    </row>
    <row r="83" spans="1:34">
      <c r="A83" s="15" t="s">
        <v>2830</v>
      </c>
      <c r="B83" s="83"/>
      <c r="D83">
        <v>22928738</v>
      </c>
      <c r="E83">
        <v>22935512</v>
      </c>
      <c r="F83">
        <v>6247</v>
      </c>
      <c r="G83" s="141"/>
      <c r="H83" s="142"/>
      <c r="I83" s="120"/>
      <c r="J83" s="85"/>
      <c r="L83" s="85"/>
      <c r="P83" s="85"/>
    </row>
    <row r="84" spans="1:34">
      <c r="A84" s="15" t="s">
        <v>2831</v>
      </c>
      <c r="B84" s="83"/>
      <c r="D84">
        <v>35374879</v>
      </c>
      <c r="E84">
        <v>35387799</v>
      </c>
      <c r="F84">
        <v>7293</v>
      </c>
      <c r="G84" s="141"/>
      <c r="H84" s="142"/>
      <c r="I84" s="120"/>
      <c r="J84" s="85"/>
      <c r="L84" s="85"/>
      <c r="P84" s="85"/>
    </row>
    <row r="85" spans="1:34">
      <c r="A85" s="83" t="s">
        <v>2832</v>
      </c>
      <c r="B85" s="83"/>
      <c r="D85">
        <v>35391755</v>
      </c>
      <c r="E85">
        <v>35403584</v>
      </c>
      <c r="F85">
        <v>6298</v>
      </c>
      <c r="G85" s="141"/>
      <c r="H85" s="142"/>
      <c r="I85" s="120"/>
      <c r="J85" s="85"/>
      <c r="L85" s="85"/>
      <c r="P85" s="85"/>
    </row>
    <row r="86" spans="1:34">
      <c r="A86" s="83" t="s">
        <v>2833</v>
      </c>
      <c r="B86" s="83"/>
      <c r="D86" s="15"/>
      <c r="E86" s="15"/>
      <c r="F86" s="84"/>
      <c r="G86" s="141"/>
      <c r="H86" s="142"/>
      <c r="I86" s="120"/>
      <c r="J86" s="85"/>
      <c r="L86" s="85"/>
      <c r="P86" s="85"/>
    </row>
    <row r="87" spans="1:34">
      <c r="A87" s="46" t="s">
        <v>2834</v>
      </c>
      <c r="B87" s="83"/>
      <c r="D87" s="93"/>
      <c r="E87" s="93"/>
      <c r="F87" s="15"/>
      <c r="G87" s="15"/>
      <c r="H87" s="15"/>
      <c r="I87" s="141"/>
      <c r="J87" s="142"/>
      <c r="K87" s="95"/>
      <c r="L87" s="120"/>
      <c r="M87" s="85"/>
      <c r="N87" s="120"/>
      <c r="P87" s="85"/>
      <c r="Q87" s="85"/>
    </row>
    <row r="88" spans="1:34">
      <c r="A88" s="46" t="s">
        <v>2828</v>
      </c>
      <c r="B88" s="83"/>
      <c r="D88" s="93"/>
      <c r="E88" s="93"/>
      <c r="F88" s="15"/>
      <c r="G88" s="15"/>
      <c r="H88" s="15"/>
      <c r="I88" s="141"/>
      <c r="J88" s="142"/>
      <c r="K88" s="95"/>
      <c r="L88" s="120"/>
      <c r="M88" s="85"/>
      <c r="N88" s="120"/>
      <c r="P88" s="85"/>
      <c r="Q88" s="85"/>
    </row>
    <row r="89" spans="1:34">
      <c r="A89" s="127" t="s">
        <v>2907</v>
      </c>
      <c r="B89" s="127"/>
      <c r="C89" s="127"/>
      <c r="D89" s="132" t="s">
        <v>2836</v>
      </c>
      <c r="E89" s="132"/>
      <c r="F89" s="132"/>
      <c r="G89" s="132"/>
      <c r="H89" s="127"/>
      <c r="I89" s="132"/>
      <c r="J89" s="134"/>
      <c r="K89" s="127"/>
      <c r="L89" s="127"/>
      <c r="M89" s="127"/>
      <c r="N89" s="127"/>
      <c r="O89" s="131"/>
      <c r="P89" s="132"/>
      <c r="Q89" s="132"/>
      <c r="R89" s="136"/>
      <c r="S89" s="127"/>
      <c r="T89" s="135"/>
      <c r="U89" s="127"/>
      <c r="V89" s="127"/>
      <c r="W89" s="127"/>
      <c r="X89" s="127"/>
      <c r="Y89" s="127"/>
      <c r="Z89" s="127"/>
      <c r="AA89" s="127"/>
      <c r="AB89" s="127"/>
      <c r="AC89" s="127"/>
      <c r="AD89" s="127"/>
      <c r="AE89" s="127"/>
      <c r="AF89" s="127"/>
      <c r="AG89" s="127"/>
      <c r="AH89" s="127"/>
    </row>
    <row r="90" spans="1:34" ht="28">
      <c r="A90" s="15" t="s">
        <v>2818</v>
      </c>
      <c r="B90" s="83"/>
      <c r="D90" s="112" t="s">
        <v>2314</v>
      </c>
      <c r="E90" s="112"/>
      <c r="F90" t="s">
        <v>2307</v>
      </c>
      <c r="G90" s="15" t="s">
        <v>2818</v>
      </c>
      <c r="H90" s="15" t="s">
        <v>2829</v>
      </c>
      <c r="I90" s="83" t="s">
        <v>2822</v>
      </c>
      <c r="J90" s="15" t="s">
        <v>2830</v>
      </c>
      <c r="K90" s="15" t="s">
        <v>2831</v>
      </c>
      <c r="L90" s="83" t="s">
        <v>2832</v>
      </c>
      <c r="M90" s="83" t="s">
        <v>2833</v>
      </c>
      <c r="N90" s="46" t="s">
        <v>2834</v>
      </c>
      <c r="O90" s="46" t="s">
        <v>2828</v>
      </c>
      <c r="P90" s="85"/>
    </row>
    <row r="91" spans="1:34">
      <c r="A91" s="15" t="s">
        <v>2829</v>
      </c>
      <c r="B91" s="83"/>
      <c r="D91">
        <v>16120965</v>
      </c>
      <c r="E91">
        <v>16155513</v>
      </c>
      <c r="F91">
        <v>11564</v>
      </c>
      <c r="G91" s="85"/>
      <c r="L91" s="85"/>
      <c r="P91" s="85"/>
    </row>
    <row r="92" spans="1:34">
      <c r="A92" s="83" t="s">
        <v>2822</v>
      </c>
      <c r="B92" s="83"/>
      <c r="D92">
        <v>19848827</v>
      </c>
      <c r="E92">
        <v>19869819</v>
      </c>
      <c r="F92">
        <v>16805</v>
      </c>
      <c r="G92" s="141"/>
      <c r="H92" s="142"/>
      <c r="I92" s="120"/>
      <c r="J92" s="85"/>
      <c r="L92" s="85"/>
      <c r="P92" s="85"/>
    </row>
    <row r="93" spans="1:34">
      <c r="A93" s="15" t="s">
        <v>2830</v>
      </c>
      <c r="B93" s="83"/>
      <c r="D93">
        <v>22928738</v>
      </c>
      <c r="E93">
        <v>22935512</v>
      </c>
      <c r="F93">
        <v>6247</v>
      </c>
      <c r="G93" s="141"/>
      <c r="H93" s="142"/>
      <c r="I93" s="120"/>
      <c r="J93" s="85"/>
      <c r="L93" s="85"/>
      <c r="P93" s="85"/>
    </row>
    <row r="94" spans="1:34">
      <c r="A94" s="15" t="s">
        <v>2831</v>
      </c>
      <c r="B94" s="83"/>
      <c r="D94">
        <v>35374879</v>
      </c>
      <c r="E94">
        <v>35387799</v>
      </c>
      <c r="F94">
        <v>7293</v>
      </c>
      <c r="G94" s="141"/>
      <c r="H94" s="142"/>
      <c r="I94" s="120"/>
      <c r="J94" s="85"/>
      <c r="L94" s="85"/>
      <c r="P94" s="85"/>
    </row>
    <row r="95" spans="1:34">
      <c r="A95" s="83" t="s">
        <v>2832</v>
      </c>
      <c r="B95" s="83"/>
      <c r="D95">
        <v>35391755</v>
      </c>
      <c r="E95">
        <v>35403584</v>
      </c>
      <c r="F95">
        <v>6298</v>
      </c>
      <c r="G95" s="141"/>
      <c r="H95" s="142"/>
      <c r="I95" s="120"/>
      <c r="J95" s="85"/>
      <c r="L95" s="85"/>
      <c r="P95" s="85"/>
    </row>
    <row r="96" spans="1:34">
      <c r="A96" s="83" t="s">
        <v>2833</v>
      </c>
      <c r="B96" s="83"/>
      <c r="D96" s="15"/>
      <c r="E96" s="15"/>
      <c r="F96" s="84"/>
      <c r="G96" s="141"/>
      <c r="H96" s="142"/>
      <c r="I96" s="120"/>
      <c r="J96" s="85"/>
      <c r="L96" s="85"/>
      <c r="P96" s="85"/>
    </row>
    <row r="97" spans="1:34">
      <c r="A97" s="46" t="s">
        <v>2834</v>
      </c>
      <c r="B97" s="83"/>
      <c r="D97" s="93"/>
      <c r="E97" s="93"/>
      <c r="F97" s="15"/>
      <c r="G97" s="15"/>
      <c r="H97" s="15"/>
      <c r="I97" s="141"/>
      <c r="J97" s="142"/>
      <c r="K97" s="95"/>
      <c r="L97" s="120"/>
      <c r="M97" s="85"/>
      <c r="N97" s="120"/>
      <c r="P97" s="85"/>
      <c r="Q97" s="85"/>
    </row>
    <row r="98" spans="1:34">
      <c r="A98" s="46" t="s">
        <v>2828</v>
      </c>
      <c r="B98" s="83"/>
      <c r="D98" s="93"/>
      <c r="E98" s="93"/>
      <c r="F98" s="15"/>
      <c r="G98" s="15"/>
      <c r="H98" s="15"/>
      <c r="I98" s="141"/>
      <c r="J98" s="142"/>
      <c r="K98" s="95"/>
      <c r="L98" s="120"/>
      <c r="M98" s="85"/>
      <c r="N98" s="120"/>
      <c r="P98" s="85"/>
      <c r="Q98" s="85"/>
    </row>
    <row r="99" spans="1:34" ht="15">
      <c r="A99" s="99" t="s">
        <v>2841</v>
      </c>
      <c r="B99" s="81"/>
      <c r="C99" s="123" t="s">
        <v>2847</v>
      </c>
      <c r="D99" s="81"/>
      <c r="E99" s="81"/>
      <c r="F99" s="81"/>
      <c r="G99" s="100"/>
      <c r="H99" s="123" t="s">
        <v>4</v>
      </c>
      <c r="I99" s="81"/>
      <c r="J99" s="81"/>
      <c r="K99" s="81"/>
      <c r="L99" s="81"/>
      <c r="M99" s="123" t="s">
        <v>9</v>
      </c>
      <c r="N99" s="81"/>
      <c r="O99" s="81"/>
      <c r="P99" s="81"/>
      <c r="Q99" s="81"/>
      <c r="R99" s="123" t="s">
        <v>15</v>
      </c>
      <c r="S99" s="123"/>
      <c r="T99" s="123"/>
      <c r="U99" s="123"/>
      <c r="V99" s="81"/>
      <c r="W99" s="123" t="s">
        <v>12</v>
      </c>
      <c r="X99" s="123"/>
      <c r="Y99" s="123"/>
      <c r="Z99" s="81"/>
      <c r="AA99" s="81"/>
      <c r="AB99" s="123" t="s">
        <v>1010</v>
      </c>
      <c r="AC99" s="81"/>
      <c r="AD99" s="81"/>
      <c r="AE99" s="81"/>
      <c r="AF99" s="81"/>
      <c r="AG99" s="81"/>
      <c r="AH99" s="81"/>
    </row>
    <row r="100" spans="1:34">
      <c r="A100" s="102" t="s">
        <v>2314</v>
      </c>
      <c r="B100" s="102"/>
      <c r="C100" s="102" t="s">
        <v>2842</v>
      </c>
      <c r="D100" s="102" t="s">
        <v>2843</v>
      </c>
      <c r="E100" s="102" t="s">
        <v>2309</v>
      </c>
      <c r="F100" s="102"/>
      <c r="G100" s="102" t="s">
        <v>2908</v>
      </c>
      <c r="H100" s="102" t="s">
        <v>2842</v>
      </c>
      <c r="I100" s="102" t="s">
        <v>2843</v>
      </c>
      <c r="J100" s="102" t="s">
        <v>2309</v>
      </c>
      <c r="K100" s="102"/>
      <c r="L100" s="102" t="s">
        <v>2908</v>
      </c>
      <c r="M100" s="102" t="s">
        <v>2842</v>
      </c>
      <c r="N100" s="102" t="s">
        <v>2843</v>
      </c>
      <c r="O100" s="102" t="s">
        <v>2309</v>
      </c>
      <c r="P100" s="102"/>
      <c r="Q100" s="102" t="s">
        <v>2908</v>
      </c>
      <c r="R100" s="102" t="s">
        <v>2842</v>
      </c>
      <c r="S100" s="102" t="s">
        <v>2843</v>
      </c>
      <c r="T100" s="102" t="s">
        <v>2309</v>
      </c>
      <c r="U100" s="102"/>
      <c r="V100" s="102" t="s">
        <v>2908</v>
      </c>
      <c r="W100" s="102" t="s">
        <v>2842</v>
      </c>
      <c r="X100" s="102" t="s">
        <v>2843</v>
      </c>
      <c r="Y100" s="102" t="s">
        <v>2309</v>
      </c>
      <c r="Z100" s="102"/>
      <c r="AA100" s="102" t="s">
        <v>2908</v>
      </c>
      <c r="AB100" s="102" t="s">
        <v>2842</v>
      </c>
      <c r="AC100" s="102" t="s">
        <v>2843</v>
      </c>
      <c r="AD100" s="102" t="s">
        <v>2309</v>
      </c>
      <c r="AE100" s="102"/>
      <c r="AF100" s="102" t="s">
        <v>2908</v>
      </c>
      <c r="AG100" s="102"/>
      <c r="AH100" s="102"/>
    </row>
    <row r="101" spans="1:34">
      <c r="A101">
        <v>16120965</v>
      </c>
      <c r="B101">
        <v>16155513</v>
      </c>
    </row>
    <row r="102" spans="1:34">
      <c r="A102">
        <v>19848827</v>
      </c>
      <c r="B102">
        <v>19869819</v>
      </c>
    </row>
    <row r="103" spans="1:34">
      <c r="A103">
        <v>22928738</v>
      </c>
      <c r="B103">
        <v>22935512</v>
      </c>
    </row>
    <row r="104" spans="1:34">
      <c r="A104">
        <v>35374879</v>
      </c>
      <c r="B104">
        <v>35387799</v>
      </c>
    </row>
    <row r="105" spans="1:34">
      <c r="A105">
        <v>35391755</v>
      </c>
      <c r="B105">
        <v>35403584</v>
      </c>
    </row>
    <row r="106" spans="1:34">
      <c r="A106" t="s">
        <v>2846</v>
      </c>
    </row>
    <row r="107" spans="1:34">
      <c r="A107" s="81" t="s">
        <v>2767</v>
      </c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</row>
    <row r="108" spans="1:34">
      <c r="A108" s="102" t="s">
        <v>2847</v>
      </c>
      <c r="B108" s="102" t="s">
        <v>2768</v>
      </c>
      <c r="C108" s="102" t="s">
        <v>2769</v>
      </c>
      <c r="D108" s="103" t="s">
        <v>2770</v>
      </c>
      <c r="E108" s="102" t="s">
        <v>2771</v>
      </c>
      <c r="F108" s="102"/>
      <c r="G108" s="102" t="s">
        <v>2772</v>
      </c>
      <c r="H108" s="104" t="s">
        <v>2773</v>
      </c>
      <c r="I108" s="102" t="s">
        <v>2774</v>
      </c>
      <c r="J108" s="102" t="s">
        <v>2775</v>
      </c>
      <c r="K108" s="102" t="s">
        <v>2776</v>
      </c>
      <c r="L108" s="102" t="s">
        <v>2777</v>
      </c>
      <c r="M108" s="54" t="s">
        <v>2848</v>
      </c>
      <c r="N108" s="54" t="s">
        <v>2849</v>
      </c>
      <c r="O108" s="54" t="s">
        <v>2850</v>
      </c>
      <c r="P108" s="54" t="s">
        <v>2851</v>
      </c>
      <c r="Q108" s="54" t="s">
        <v>2852</v>
      </c>
      <c r="R108" s="102"/>
      <c r="S108" s="102"/>
      <c r="T108" s="102"/>
      <c r="U108" s="102"/>
      <c r="V108" s="102"/>
      <c r="W108" s="102"/>
      <c r="X108" s="102"/>
      <c r="Y108" s="102"/>
      <c r="Z108" s="102"/>
      <c r="AA108" s="102"/>
      <c r="AB108" s="102"/>
      <c r="AC108" s="102"/>
      <c r="AD108" s="102"/>
      <c r="AE108" s="102"/>
      <c r="AF108" s="102"/>
      <c r="AG108" s="102"/>
      <c r="AH108" s="102"/>
    </row>
    <row r="110" spans="1:34">
      <c r="A110" s="104" t="s">
        <v>2778</v>
      </c>
      <c r="B110" s="102" t="s">
        <v>2768</v>
      </c>
      <c r="C110" s="102" t="s">
        <v>2769</v>
      </c>
      <c r="D110" s="103" t="s">
        <v>2770</v>
      </c>
      <c r="E110" s="102" t="s">
        <v>2771</v>
      </c>
      <c r="F110" s="102"/>
      <c r="G110" s="102" t="s">
        <v>2772</v>
      </c>
      <c r="H110" s="104" t="s">
        <v>2773</v>
      </c>
      <c r="I110" s="102" t="s">
        <v>2774</v>
      </c>
      <c r="J110" s="102" t="s">
        <v>2775</v>
      </c>
      <c r="K110" s="102" t="s">
        <v>2776</v>
      </c>
      <c r="L110" s="102" t="s">
        <v>2777</v>
      </c>
      <c r="M110" s="54" t="s">
        <v>2848</v>
      </c>
      <c r="N110" s="54" t="s">
        <v>2849</v>
      </c>
      <c r="O110" s="54" t="s">
        <v>2850</v>
      </c>
      <c r="P110" s="54" t="s">
        <v>2851</v>
      </c>
      <c r="Q110" s="54" t="s">
        <v>2852</v>
      </c>
      <c r="R110" s="102"/>
      <c r="S110" s="102"/>
      <c r="T110" s="102"/>
      <c r="U110" s="102"/>
      <c r="V110" s="102"/>
      <c r="W110" s="102"/>
      <c r="X110" s="102"/>
      <c r="Y110" s="102"/>
      <c r="Z110" s="102"/>
      <c r="AA110" s="102"/>
      <c r="AB110" s="102"/>
      <c r="AC110" s="102"/>
      <c r="AD110" s="102"/>
      <c r="AE110" s="102"/>
      <c r="AF110" s="102"/>
      <c r="AG110" s="102"/>
      <c r="AH110" s="102"/>
    </row>
    <row r="111" spans="1:34">
      <c r="A111" t="s">
        <v>2853</v>
      </c>
    </row>
    <row r="112" spans="1:34">
      <c r="A112" t="s">
        <v>2897</v>
      </c>
    </row>
    <row r="113" spans="1:34">
      <c r="A113" t="s">
        <v>2898</v>
      </c>
    </row>
    <row r="114" spans="1:34">
      <c r="A114" t="s">
        <v>2899</v>
      </c>
    </row>
    <row r="115" spans="1:34">
      <c r="A115" t="s">
        <v>2900</v>
      </c>
    </row>
    <row r="116" spans="1:34">
      <c r="A116" s="105" t="s">
        <v>2863</v>
      </c>
      <c r="B116" s="73"/>
      <c r="C116" s="73"/>
      <c r="D116" s="106"/>
      <c r="E116" s="74"/>
      <c r="F116" s="74"/>
      <c r="G116" s="73"/>
      <c r="H116" s="74"/>
      <c r="I116" s="73"/>
      <c r="J116" s="74"/>
      <c r="K116" s="73"/>
      <c r="L116" s="73"/>
      <c r="M116" s="73"/>
      <c r="N116" s="73"/>
      <c r="O116" s="74"/>
      <c r="P116" s="74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</row>
    <row r="117" spans="1:34">
      <c r="A117" s="107" t="s">
        <v>2795</v>
      </c>
      <c r="B117" s="107"/>
      <c r="C117" s="81" t="s">
        <v>2864</v>
      </c>
      <c r="D117" s="81" t="s">
        <v>2865</v>
      </c>
      <c r="E117" s="107" t="s">
        <v>2866</v>
      </c>
      <c r="F117" s="108" t="s">
        <v>2867</v>
      </c>
      <c r="G117" s="108" t="s">
        <v>2868</v>
      </c>
      <c r="H117" s="100"/>
      <c r="I117" s="108"/>
      <c r="J117" s="107"/>
      <c r="K117" s="107"/>
      <c r="L117" s="107"/>
      <c r="M117" s="107"/>
      <c r="N117" s="107"/>
      <c r="O117" s="108"/>
      <c r="P117" s="108"/>
      <c r="Q117" s="107"/>
      <c r="R117" s="107"/>
      <c r="S117" s="107"/>
      <c r="T117" s="107"/>
      <c r="U117" s="107"/>
      <c r="V117" s="107"/>
      <c r="W117" s="107"/>
      <c r="X117" s="107"/>
      <c r="Y117" s="107"/>
      <c r="Z117" s="107"/>
      <c r="AA117" s="107"/>
      <c r="AB117" s="107"/>
      <c r="AC117" s="107"/>
      <c r="AD117" s="107"/>
      <c r="AE117" s="107"/>
      <c r="AF117" s="107"/>
      <c r="AG117" s="107"/>
      <c r="AH117" s="107"/>
    </row>
    <row r="118" spans="1:34">
      <c r="A118" s="82" t="s">
        <v>2307</v>
      </c>
      <c r="B118" s="83">
        <f>SUM('chr19'!C118:G118)</f>
        <v>46240</v>
      </c>
      <c r="C118">
        <v>11134</v>
      </c>
      <c r="D118">
        <v>4920</v>
      </c>
      <c r="E118">
        <v>2525</v>
      </c>
      <c r="F118">
        <v>17043</v>
      </c>
      <c r="G118">
        <v>10618</v>
      </c>
      <c r="H118" s="83"/>
      <c r="N118" s="85"/>
      <c r="O118" s="85"/>
    </row>
    <row r="119" spans="1:34">
      <c r="A119" s="82" t="s">
        <v>2806</v>
      </c>
      <c r="B119" s="83"/>
      <c r="C119" s="83"/>
      <c r="D119" s="83"/>
      <c r="E119" s="83"/>
      <c r="F119" s="83"/>
      <c r="H119" s="83"/>
      <c r="N119" s="85"/>
      <c r="O119" s="85"/>
    </row>
    <row r="120" spans="1:34">
      <c r="A120" s="82" t="s">
        <v>2807</v>
      </c>
      <c r="B120" s="83"/>
      <c r="C120" s="83"/>
      <c r="D120" s="83"/>
      <c r="E120" s="83"/>
      <c r="N120" s="85"/>
      <c r="O120" s="85"/>
    </row>
    <row r="121" spans="1:34">
      <c r="A121" s="82" t="s">
        <v>2808</v>
      </c>
      <c r="B121" s="83"/>
      <c r="C121" s="83"/>
      <c r="E121" s="83"/>
      <c r="F121" s="83"/>
      <c r="G121" s="83"/>
      <c r="H121" s="83"/>
      <c r="N121" s="85"/>
      <c r="O121" s="85"/>
    </row>
    <row r="122" spans="1:34">
      <c r="A122" s="15" t="s">
        <v>2809</v>
      </c>
      <c r="B122" s="83"/>
      <c r="C122" s="83"/>
      <c r="E122" s="83"/>
      <c r="F122" s="83"/>
      <c r="G122" s="83"/>
      <c r="H122" s="83"/>
      <c r="N122" s="85"/>
      <c r="O122" s="85"/>
    </row>
    <row r="123" spans="1:34">
      <c r="A123" s="15" t="s">
        <v>2810</v>
      </c>
      <c r="B123" s="83"/>
      <c r="C123" s="83"/>
      <c r="E123" s="83"/>
      <c r="F123" s="83"/>
      <c r="G123" s="83"/>
      <c r="H123" s="83"/>
      <c r="N123" s="85"/>
      <c r="O123" s="85"/>
    </row>
    <row r="124" spans="1:34">
      <c r="A124" s="137" t="s">
        <v>2811</v>
      </c>
      <c r="B124" s="137"/>
      <c r="C124" s="127" t="s">
        <v>2864</v>
      </c>
      <c r="D124" s="127" t="s">
        <v>2865</v>
      </c>
      <c r="E124" s="137" t="s">
        <v>2866</v>
      </c>
      <c r="F124" s="138" t="s">
        <v>2867</v>
      </c>
      <c r="G124" s="138" t="s">
        <v>2868</v>
      </c>
      <c r="H124" s="138"/>
      <c r="I124" s="138"/>
      <c r="J124" s="137"/>
      <c r="K124" s="137"/>
      <c r="L124" s="137"/>
      <c r="M124" s="138"/>
      <c r="N124" s="138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  <c r="AA124" s="137"/>
      <c r="AB124" s="137"/>
      <c r="AC124" s="137"/>
      <c r="AD124" s="137"/>
      <c r="AE124" s="137"/>
      <c r="AF124" s="137"/>
      <c r="AG124" s="137"/>
      <c r="AH124" s="137"/>
    </row>
    <row r="125" spans="1:34">
      <c r="A125" s="82" t="s">
        <v>2806</v>
      </c>
      <c r="B125" s="83"/>
      <c r="C125" s="83"/>
      <c r="E125" s="83"/>
      <c r="F125" s="83"/>
      <c r="G125" s="83"/>
      <c r="H125" s="83"/>
      <c r="N125" s="85"/>
      <c r="O125" s="85"/>
    </row>
    <row r="126" spans="1:34">
      <c r="A126" s="82" t="s">
        <v>2807</v>
      </c>
      <c r="B126" s="83"/>
      <c r="C126" s="83"/>
      <c r="E126" s="83"/>
      <c r="F126" s="83"/>
      <c r="G126" s="83"/>
      <c r="H126" s="83"/>
      <c r="N126" s="85"/>
      <c r="O126" s="85"/>
    </row>
    <row r="127" spans="1:34">
      <c r="A127" s="82" t="s">
        <v>2808</v>
      </c>
      <c r="B127" s="83"/>
      <c r="C127" s="83"/>
      <c r="E127" s="83"/>
      <c r="F127" s="83"/>
      <c r="G127" s="83"/>
      <c r="H127" s="83"/>
      <c r="N127" s="85"/>
      <c r="O127" s="85"/>
    </row>
    <row r="128" spans="1:34">
      <c r="A128" s="15" t="s">
        <v>2809</v>
      </c>
      <c r="B128" s="83"/>
      <c r="C128" s="83"/>
      <c r="E128" s="83"/>
      <c r="F128" s="83"/>
      <c r="G128" s="83"/>
      <c r="H128" s="83"/>
      <c r="N128" s="85"/>
      <c r="O128" s="85"/>
    </row>
    <row r="129" spans="1:34">
      <c r="A129" s="15" t="s">
        <v>2810</v>
      </c>
      <c r="B129" s="83"/>
      <c r="C129" s="83"/>
      <c r="E129" s="83"/>
      <c r="F129" s="83"/>
      <c r="G129" s="83"/>
      <c r="H129" s="83"/>
      <c r="N129" s="85"/>
      <c r="O129" s="85"/>
    </row>
    <row r="130" spans="1:34">
      <c r="A130" s="137" t="s">
        <v>2812</v>
      </c>
      <c r="B130" s="137"/>
      <c r="C130" s="127" t="s">
        <v>2864</v>
      </c>
      <c r="D130" s="127" t="s">
        <v>2865</v>
      </c>
      <c r="E130" s="137" t="s">
        <v>2866</v>
      </c>
      <c r="F130" s="138" t="s">
        <v>2867</v>
      </c>
      <c r="G130" s="138" t="s">
        <v>2868</v>
      </c>
      <c r="H130" s="138"/>
      <c r="I130" s="138"/>
      <c r="J130" s="137"/>
      <c r="K130" s="137"/>
      <c r="L130" s="137"/>
      <c r="M130" s="138"/>
      <c r="N130" s="138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  <c r="AA130" s="137"/>
      <c r="AB130" s="137"/>
      <c r="AC130" s="137"/>
      <c r="AD130" s="137"/>
      <c r="AE130" s="137"/>
      <c r="AF130" s="137"/>
      <c r="AG130" s="137"/>
      <c r="AH130" s="137"/>
    </row>
    <row r="131" spans="1:34">
      <c r="A131" s="82" t="s">
        <v>2806</v>
      </c>
      <c r="B131" s="83"/>
      <c r="C131" s="83"/>
      <c r="E131" s="83"/>
      <c r="F131" s="83"/>
      <c r="G131" s="83"/>
      <c r="H131" s="83"/>
      <c r="N131" s="85"/>
      <c r="O131" s="85"/>
    </row>
    <row r="132" spans="1:34">
      <c r="A132" s="82" t="s">
        <v>2807</v>
      </c>
      <c r="B132" s="83"/>
      <c r="C132" s="83"/>
      <c r="E132" s="83"/>
      <c r="F132" s="83"/>
      <c r="G132" s="83"/>
      <c r="H132" s="83"/>
      <c r="N132" s="85"/>
      <c r="O132" s="85"/>
    </row>
    <row r="133" spans="1:34">
      <c r="A133" s="82" t="s">
        <v>2808</v>
      </c>
      <c r="B133" s="83"/>
      <c r="C133" s="83"/>
      <c r="E133" s="83"/>
      <c r="F133" s="83"/>
      <c r="G133" s="83"/>
      <c r="H133" s="83"/>
      <c r="N133" s="85"/>
      <c r="O133" s="85"/>
    </row>
    <row r="134" spans="1:34">
      <c r="A134" s="15" t="s">
        <v>2809</v>
      </c>
      <c r="B134" s="83"/>
      <c r="C134" s="83"/>
      <c r="E134" s="83"/>
      <c r="F134" s="83"/>
      <c r="G134" s="83"/>
      <c r="H134" s="83"/>
      <c r="N134" s="85"/>
      <c r="O134" s="85"/>
    </row>
    <row r="135" spans="1:34">
      <c r="A135" s="15" t="s">
        <v>2810</v>
      </c>
      <c r="B135" s="83"/>
      <c r="C135" s="83"/>
      <c r="E135" s="83"/>
      <c r="F135" s="83"/>
      <c r="G135" s="83"/>
      <c r="H135" s="83"/>
      <c r="N135" s="85"/>
      <c r="O135" s="85"/>
    </row>
    <row r="136" spans="1:34">
      <c r="A136" s="137" t="s">
        <v>2813</v>
      </c>
      <c r="B136" s="137"/>
      <c r="C136" s="127" t="s">
        <v>2864</v>
      </c>
      <c r="D136" s="127" t="s">
        <v>2865</v>
      </c>
      <c r="E136" s="137" t="s">
        <v>2866</v>
      </c>
      <c r="F136" s="138" t="s">
        <v>2867</v>
      </c>
      <c r="G136" s="138" t="s">
        <v>2868</v>
      </c>
      <c r="H136" s="138"/>
      <c r="I136" s="138"/>
      <c r="J136" s="137"/>
      <c r="K136" s="137"/>
      <c r="L136" s="137"/>
      <c r="M136" s="138"/>
      <c r="N136" s="138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  <c r="AA136" s="137"/>
      <c r="AB136" s="137"/>
      <c r="AC136" s="137"/>
      <c r="AD136" s="137"/>
      <c r="AE136" s="137"/>
      <c r="AF136" s="137"/>
      <c r="AG136" s="137"/>
      <c r="AH136" s="137"/>
    </row>
    <row r="137" spans="1:34">
      <c r="A137" s="82" t="s">
        <v>2806</v>
      </c>
      <c r="B137" s="83"/>
      <c r="C137" s="83"/>
      <c r="E137" s="83"/>
      <c r="F137" s="83"/>
      <c r="G137" s="83"/>
      <c r="H137" s="83"/>
      <c r="N137" s="85"/>
      <c r="O137" s="85"/>
    </row>
    <row r="138" spans="1:34">
      <c r="A138" s="82" t="s">
        <v>2807</v>
      </c>
      <c r="B138" s="83"/>
      <c r="C138" s="83"/>
      <c r="E138" s="83"/>
      <c r="F138" s="83"/>
      <c r="G138" s="83"/>
      <c r="H138" s="83"/>
      <c r="N138" s="85"/>
      <c r="O138" s="85"/>
    </row>
    <row r="139" spans="1:34">
      <c r="A139" s="82" t="s">
        <v>2808</v>
      </c>
      <c r="B139" s="83"/>
      <c r="C139" s="83"/>
      <c r="E139" s="83"/>
      <c r="F139" s="83"/>
      <c r="G139" s="83"/>
      <c r="H139" s="83"/>
      <c r="N139" s="85"/>
      <c r="O139" s="85"/>
    </row>
    <row r="140" spans="1:34">
      <c r="A140" s="15" t="s">
        <v>2809</v>
      </c>
      <c r="B140" s="83"/>
      <c r="C140" s="83"/>
      <c r="E140" s="83"/>
      <c r="F140" s="83"/>
      <c r="G140" s="83"/>
      <c r="H140" s="83"/>
      <c r="N140" s="85"/>
      <c r="O140" s="85"/>
    </row>
    <row r="141" spans="1:34">
      <c r="A141" s="15" t="s">
        <v>2810</v>
      </c>
      <c r="B141" s="83"/>
      <c r="C141" s="83"/>
      <c r="E141" s="83"/>
      <c r="F141" s="83"/>
      <c r="G141" s="83"/>
      <c r="H141" s="83"/>
      <c r="N141" s="85"/>
      <c r="O141" s="85"/>
    </row>
    <row r="142" spans="1:34">
      <c r="A142" s="137" t="s">
        <v>2814</v>
      </c>
      <c r="B142" s="137"/>
      <c r="C142" s="127" t="s">
        <v>2864</v>
      </c>
      <c r="D142" s="127" t="s">
        <v>2865</v>
      </c>
      <c r="E142" s="137" t="s">
        <v>2866</v>
      </c>
      <c r="F142" s="138" t="s">
        <v>2867</v>
      </c>
      <c r="G142" s="138" t="s">
        <v>2868</v>
      </c>
      <c r="H142" s="138"/>
      <c r="I142" s="138"/>
      <c r="J142" s="137"/>
      <c r="K142" s="137"/>
      <c r="L142" s="137"/>
      <c r="M142" s="138"/>
      <c r="N142" s="138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  <c r="AA142" s="137"/>
      <c r="AB142" s="137"/>
      <c r="AC142" s="137"/>
      <c r="AD142" s="137"/>
      <c r="AE142" s="137"/>
      <c r="AF142" s="137"/>
      <c r="AG142" s="137"/>
      <c r="AH142" s="137"/>
    </row>
    <row r="143" spans="1:34">
      <c r="A143" s="82" t="s">
        <v>2806</v>
      </c>
      <c r="B143" s="83"/>
      <c r="C143" s="83"/>
      <c r="E143" s="83"/>
      <c r="F143" s="83"/>
      <c r="G143" s="83"/>
      <c r="H143" s="83"/>
      <c r="N143" s="85"/>
      <c r="O143" s="85"/>
    </row>
    <row r="144" spans="1:34">
      <c r="A144" s="82" t="s">
        <v>2807</v>
      </c>
      <c r="B144" s="83"/>
      <c r="C144" s="83"/>
      <c r="E144" s="83"/>
      <c r="F144" s="83"/>
      <c r="G144" s="83"/>
      <c r="H144" s="83"/>
      <c r="N144" s="85"/>
      <c r="O144" s="85"/>
    </row>
    <row r="145" spans="1:34">
      <c r="A145" s="82" t="s">
        <v>2808</v>
      </c>
      <c r="B145" s="83"/>
      <c r="C145" s="83"/>
      <c r="E145" s="83"/>
      <c r="F145" s="83"/>
      <c r="G145" s="83"/>
      <c r="H145" s="83"/>
      <c r="N145" s="85"/>
      <c r="O145" s="85"/>
    </row>
    <row r="146" spans="1:34">
      <c r="A146" s="15" t="s">
        <v>2809</v>
      </c>
      <c r="B146" s="83"/>
      <c r="C146" s="83"/>
      <c r="E146" s="83"/>
      <c r="F146" s="83"/>
      <c r="G146" s="83"/>
      <c r="H146" s="83"/>
      <c r="N146" s="85"/>
      <c r="O146" s="85"/>
    </row>
    <row r="147" spans="1:34">
      <c r="A147" s="15" t="s">
        <v>2810</v>
      </c>
      <c r="B147" s="83"/>
      <c r="C147" s="83"/>
      <c r="E147" s="83"/>
      <c r="F147" s="83"/>
      <c r="G147" s="83"/>
      <c r="H147" s="83"/>
      <c r="N147" s="85"/>
      <c r="O147" s="85"/>
    </row>
    <row r="148" spans="1:34">
      <c r="A148" s="137" t="s">
        <v>2815</v>
      </c>
      <c r="B148" s="137"/>
      <c r="C148" s="127" t="s">
        <v>2864</v>
      </c>
      <c r="D148" s="127" t="s">
        <v>2865</v>
      </c>
      <c r="E148" s="137" t="s">
        <v>2866</v>
      </c>
      <c r="F148" s="138" t="s">
        <v>2867</v>
      </c>
      <c r="G148" s="138" t="s">
        <v>2868</v>
      </c>
      <c r="H148" s="138"/>
      <c r="I148" s="138"/>
      <c r="J148" s="137"/>
      <c r="K148" s="137"/>
      <c r="L148" s="137"/>
      <c r="M148" s="138"/>
      <c r="N148" s="138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</row>
    <row r="149" spans="1:34">
      <c r="A149" s="82" t="s">
        <v>2806</v>
      </c>
      <c r="B149" s="83"/>
      <c r="C149" s="83"/>
      <c r="E149" s="83"/>
      <c r="F149" s="83"/>
      <c r="G149" s="83"/>
      <c r="H149" s="83"/>
      <c r="N149" s="85"/>
      <c r="O149" s="85"/>
    </row>
    <row r="150" spans="1:34">
      <c r="A150" s="82" t="s">
        <v>2807</v>
      </c>
      <c r="B150" s="83"/>
      <c r="C150" s="83"/>
      <c r="E150" s="83"/>
      <c r="F150" s="83"/>
      <c r="G150" s="83"/>
      <c r="H150" s="83"/>
      <c r="N150" s="85"/>
      <c r="O150" s="85"/>
    </row>
    <row r="151" spans="1:34">
      <c r="A151" s="82" t="s">
        <v>2808</v>
      </c>
      <c r="B151" s="83"/>
      <c r="C151" s="83"/>
      <c r="E151" s="83"/>
      <c r="F151" s="83"/>
      <c r="G151" s="83"/>
      <c r="H151" s="83"/>
      <c r="N151" s="85"/>
      <c r="O151" s="85"/>
    </row>
    <row r="152" spans="1:34">
      <c r="A152" s="15" t="s">
        <v>2809</v>
      </c>
      <c r="B152" s="83"/>
      <c r="C152" s="83"/>
      <c r="E152" s="83"/>
      <c r="F152" s="83"/>
      <c r="G152" s="83"/>
      <c r="H152" s="83"/>
      <c r="N152" s="85"/>
      <c r="O152" s="85"/>
    </row>
    <row r="153" spans="1:34">
      <c r="A153" s="15" t="s">
        <v>2810</v>
      </c>
      <c r="B153" s="83"/>
      <c r="C153" s="83"/>
      <c r="E153" s="83"/>
      <c r="F153" s="83"/>
      <c r="G153" s="83"/>
      <c r="H153" s="83"/>
      <c r="N153" s="85"/>
      <c r="O153" s="85"/>
    </row>
    <row r="154" spans="1:34">
      <c r="A154" s="111" t="s">
        <v>2875</v>
      </c>
      <c r="B154" s="100"/>
      <c r="C154" s="100"/>
      <c r="D154" s="101" t="s">
        <v>4</v>
      </c>
      <c r="E154" s="101"/>
      <c r="F154" s="101" t="s">
        <v>9</v>
      </c>
      <c r="G154" s="100"/>
      <c r="H154" s="101" t="s">
        <v>15</v>
      </c>
      <c r="I154" s="101"/>
      <c r="J154" s="101" t="s">
        <v>12</v>
      </c>
      <c r="K154" s="101"/>
      <c r="L154" s="101" t="s">
        <v>1010</v>
      </c>
      <c r="M154" s="100"/>
      <c r="N154" s="101"/>
      <c r="O154" s="101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  <c r="AA154" s="100"/>
      <c r="AB154" s="100"/>
      <c r="AC154" s="100"/>
      <c r="AD154" s="100"/>
      <c r="AE154" s="100"/>
      <c r="AF154" s="100"/>
      <c r="AG154" s="100"/>
      <c r="AH154" s="100"/>
    </row>
    <row r="155" spans="1:34">
      <c r="A155" s="93" t="s">
        <v>2876</v>
      </c>
      <c r="B155" s="83"/>
      <c r="D155" s="93"/>
      <c r="G155" s="93"/>
      <c r="J155" s="93"/>
      <c r="M155" s="93"/>
      <c r="P155" s="93"/>
    </row>
    <row r="156" spans="1:34">
      <c r="A156" s="93" t="s">
        <v>2877</v>
      </c>
      <c r="D156" s="93"/>
      <c r="G156" s="93"/>
      <c r="J156" s="93"/>
      <c r="M156" s="93"/>
      <c r="P156" s="93"/>
    </row>
    <row r="157" spans="1:34">
      <c r="A157" s="93" t="s">
        <v>2309</v>
      </c>
      <c r="D157" s="93"/>
      <c r="G157" s="93"/>
      <c r="J157" s="93"/>
      <c r="M157" s="93"/>
      <c r="P157" s="93"/>
    </row>
    <row r="158" spans="1:34">
      <c r="A158" s="93" t="s">
        <v>2845</v>
      </c>
      <c r="D158" s="93"/>
      <c r="G158" s="93"/>
      <c r="J158" s="93"/>
      <c r="M158" s="93"/>
      <c r="P158" s="93"/>
    </row>
    <row r="159" spans="1:34">
      <c r="A159" s="79" t="s">
        <v>2878</v>
      </c>
      <c r="B159" s="81"/>
      <c r="C159" s="81"/>
      <c r="D159" s="101" t="s">
        <v>4</v>
      </c>
      <c r="E159" s="101"/>
      <c r="F159" s="101" t="s">
        <v>9</v>
      </c>
      <c r="G159" s="100"/>
      <c r="H159" s="101" t="s">
        <v>15</v>
      </c>
      <c r="I159" s="101"/>
      <c r="J159" s="101" t="s">
        <v>12</v>
      </c>
      <c r="K159" s="101"/>
      <c r="L159" s="101" t="s">
        <v>1010</v>
      </c>
      <c r="M159" s="100"/>
      <c r="N159" s="101"/>
      <c r="O159" s="101"/>
      <c r="P159" s="100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  <c r="AH159" s="81"/>
    </row>
    <row r="160" spans="1:34">
      <c r="A160" s="15" t="s">
        <v>2818</v>
      </c>
      <c r="B160" s="83"/>
      <c r="C160" s="85"/>
      <c r="D160" s="15"/>
      <c r="E160" s="85"/>
      <c r="G160" s="15"/>
      <c r="H160" s="85"/>
      <c r="I160" s="85"/>
      <c r="J160" s="15"/>
      <c r="M160" s="15"/>
      <c r="N160" s="85"/>
      <c r="O160" s="85"/>
      <c r="P160" s="15"/>
    </row>
    <row r="161" spans="1:34">
      <c r="A161" s="15" t="s">
        <v>2829</v>
      </c>
      <c r="B161" s="83"/>
      <c r="C161" s="113"/>
      <c r="D161" s="15"/>
      <c r="E161" s="85"/>
      <c r="G161" s="15"/>
      <c r="I161" s="85"/>
      <c r="J161" s="15"/>
      <c r="M161" s="15"/>
      <c r="N161" s="85"/>
      <c r="O161" s="85"/>
      <c r="P161" s="15"/>
    </row>
    <row r="162" spans="1:34">
      <c r="A162" s="83" t="s">
        <v>2822</v>
      </c>
      <c r="B162" s="83"/>
      <c r="C162" s="113"/>
      <c r="D162" s="15"/>
      <c r="E162" s="85"/>
      <c r="G162" s="15"/>
      <c r="I162" s="85"/>
      <c r="J162" s="15"/>
      <c r="M162" s="15"/>
      <c r="N162" s="85"/>
      <c r="O162" s="85"/>
      <c r="P162" s="15"/>
    </row>
    <row r="163" spans="1:34">
      <c r="A163" s="15" t="s">
        <v>2830</v>
      </c>
      <c r="B163" s="83"/>
      <c r="C163" s="113"/>
      <c r="D163" s="15"/>
      <c r="E163" s="85"/>
      <c r="G163" s="15"/>
      <c r="I163" s="85"/>
      <c r="J163" s="15"/>
      <c r="M163" s="15"/>
      <c r="N163" s="85"/>
      <c r="O163" s="85"/>
      <c r="P163" s="15"/>
    </row>
    <row r="164" spans="1:34">
      <c r="A164" s="15" t="s">
        <v>2831</v>
      </c>
      <c r="B164" s="83"/>
      <c r="C164" s="113"/>
      <c r="D164" s="15"/>
      <c r="E164" s="85"/>
      <c r="G164" s="15"/>
      <c r="I164" s="85"/>
      <c r="J164" s="15"/>
      <c r="M164" s="15"/>
      <c r="N164" s="85"/>
      <c r="O164" s="85"/>
      <c r="P164" s="15"/>
    </row>
    <row r="165" spans="1:34">
      <c r="A165" s="83" t="s">
        <v>2832</v>
      </c>
      <c r="B165" s="83"/>
      <c r="C165" s="113"/>
      <c r="D165" s="15"/>
      <c r="E165" s="85"/>
      <c r="G165" s="15"/>
      <c r="I165" s="85"/>
      <c r="J165" s="15"/>
      <c r="M165" s="15"/>
      <c r="N165" s="85"/>
      <c r="O165" s="85"/>
      <c r="P165" s="15"/>
    </row>
    <row r="166" spans="1:34">
      <c r="A166" s="83" t="s">
        <v>2833</v>
      </c>
      <c r="B166" s="83"/>
      <c r="C166" s="113"/>
      <c r="D166" s="83"/>
      <c r="E166" s="85"/>
      <c r="G166" s="83"/>
      <c r="I166" s="85"/>
      <c r="J166" s="83"/>
      <c r="M166" s="83"/>
      <c r="N166" s="85"/>
      <c r="O166" s="85"/>
      <c r="P166" s="83"/>
    </row>
    <row r="167" spans="1:34">
      <c r="A167" t="s">
        <v>2879</v>
      </c>
      <c r="B167" s="83"/>
      <c r="C167" s="113"/>
      <c r="D167" s="83"/>
      <c r="E167" s="85"/>
      <c r="G167" s="83"/>
      <c r="I167" s="85"/>
      <c r="J167" s="83"/>
      <c r="M167" s="83"/>
      <c r="N167" s="85"/>
      <c r="O167" s="85"/>
      <c r="P167" s="83"/>
    </row>
    <row r="168" spans="1:34">
      <c r="A168" s="46" t="s">
        <v>2834</v>
      </c>
      <c r="B168" s="83"/>
      <c r="C168" s="113"/>
      <c r="D168" s="83"/>
      <c r="E168" s="85"/>
      <c r="G168" s="83"/>
      <c r="I168" s="85"/>
      <c r="J168" s="83"/>
      <c r="M168" s="83"/>
      <c r="N168" s="85"/>
      <c r="O168" s="85"/>
      <c r="P168" s="83"/>
    </row>
    <row r="169" spans="1:34">
      <c r="A169" s="46" t="s">
        <v>2828</v>
      </c>
      <c r="B169" s="83"/>
      <c r="C169" s="113"/>
      <c r="D169" s="83"/>
      <c r="E169" s="85"/>
      <c r="G169" s="83"/>
      <c r="I169" s="85"/>
      <c r="J169" s="83"/>
      <c r="M169" s="83"/>
      <c r="N169" s="85"/>
      <c r="O169" s="85"/>
      <c r="P169" s="83"/>
    </row>
    <row r="170" spans="1:34">
      <c r="A170" s="78" t="s">
        <v>2880</v>
      </c>
      <c r="B170" s="79"/>
      <c r="C170" s="92"/>
      <c r="D170" s="80"/>
      <c r="E170" s="79" t="s">
        <v>2817</v>
      </c>
      <c r="F170" s="79"/>
      <c r="G170" s="81"/>
      <c r="H170" s="79"/>
      <c r="I170" s="81"/>
      <c r="J170" s="79"/>
      <c r="K170" s="81"/>
      <c r="L170" s="81"/>
      <c r="M170" s="81"/>
      <c r="N170" s="81"/>
      <c r="O170" s="79"/>
      <c r="P170" s="79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  <c r="AG170" s="81"/>
      <c r="AH170" s="81"/>
    </row>
    <row r="171" spans="1:34">
      <c r="A171" t="s">
        <v>2881</v>
      </c>
      <c r="B171" s="85"/>
      <c r="C171" s="113"/>
      <c r="D171" s="93"/>
      <c r="E171" s="85" t="s">
        <v>2778</v>
      </c>
      <c r="F171" t="s">
        <v>2782</v>
      </c>
      <c r="G171" s="85" t="s">
        <v>2783</v>
      </c>
      <c r="H171" t="s">
        <v>2784</v>
      </c>
      <c r="I171" s="85" t="s">
        <v>2785</v>
      </c>
      <c r="J171" t="s">
        <v>2786</v>
      </c>
      <c r="K171" t="s">
        <v>2787</v>
      </c>
      <c r="L171" t="s">
        <v>2788</v>
      </c>
      <c r="M171" t="s">
        <v>2791</v>
      </c>
      <c r="O171" s="85"/>
      <c r="P171" s="85"/>
    </row>
    <row r="172" spans="1:34">
      <c r="A172" t="s">
        <v>2883</v>
      </c>
      <c r="B172" s="85"/>
      <c r="C172" s="113"/>
      <c r="D172" s="93"/>
      <c r="E172">
        <v>1</v>
      </c>
      <c r="G172" s="83"/>
      <c r="H172" s="83"/>
      <c r="I172" s="83"/>
      <c r="L172" s="83"/>
      <c r="M172" s="83"/>
      <c r="O172" s="85"/>
      <c r="P172" s="85"/>
    </row>
    <row r="173" spans="1:34">
      <c r="B173" s="85"/>
      <c r="E173">
        <v>2</v>
      </c>
      <c r="F173" s="83"/>
      <c r="G173" s="83"/>
      <c r="H173" s="83"/>
      <c r="L173" s="83"/>
      <c r="M173" s="83"/>
    </row>
    <row r="174" spans="1:34">
      <c r="A174" t="s">
        <v>2884</v>
      </c>
      <c r="B174" s="85"/>
      <c r="E174">
        <v>3</v>
      </c>
      <c r="F174" s="83"/>
      <c r="G174" s="83"/>
      <c r="H174" s="83"/>
      <c r="I174" s="83"/>
      <c r="L174" s="83"/>
    </row>
    <row r="175" spans="1:34">
      <c r="A175" t="s">
        <v>2885</v>
      </c>
      <c r="B175" s="85"/>
      <c r="E175">
        <v>4</v>
      </c>
      <c r="G175" s="83"/>
      <c r="I175" s="83"/>
      <c r="L175" s="83"/>
      <c r="M175" s="115"/>
    </row>
    <row r="176" spans="1:34">
      <c r="B176" s="85"/>
      <c r="E176">
        <v>5</v>
      </c>
      <c r="F176" s="83"/>
      <c r="H176" s="83"/>
      <c r="I176" s="83"/>
      <c r="M176" s="83"/>
    </row>
    <row r="177" spans="1:34">
      <c r="A177" t="s">
        <v>2886</v>
      </c>
      <c r="B177" s="85"/>
      <c r="E177" t="s">
        <v>2847</v>
      </c>
      <c r="F177" s="84"/>
      <c r="G177" s="83"/>
      <c r="H177" s="84"/>
      <c r="I177" s="83"/>
      <c r="M177" s="115"/>
    </row>
    <row r="178" spans="1:34">
      <c r="A178" t="s">
        <v>2887</v>
      </c>
      <c r="B178" s="85"/>
    </row>
    <row r="179" spans="1:34">
      <c r="A179" s="127" t="s">
        <v>2888</v>
      </c>
      <c r="B179" s="127"/>
      <c r="C179" s="127"/>
      <c r="D179" s="127"/>
      <c r="E179" s="127"/>
      <c r="F179" s="127"/>
      <c r="G179" s="127"/>
      <c r="H179" s="127"/>
      <c r="I179" s="127"/>
      <c r="J179" s="127"/>
      <c r="K179" s="127"/>
      <c r="L179" s="127"/>
      <c r="M179" s="127"/>
      <c r="N179" s="127"/>
      <c r="O179" s="127"/>
      <c r="P179" s="127"/>
      <c r="Q179" s="127"/>
      <c r="R179" s="127"/>
      <c r="S179" s="127"/>
      <c r="T179" s="127"/>
      <c r="U179" s="127"/>
      <c r="V179" s="127"/>
      <c r="W179" s="127"/>
      <c r="X179" s="127"/>
      <c r="Y179" s="127"/>
      <c r="Z179" s="127"/>
      <c r="AA179" s="127"/>
      <c r="AB179" s="127"/>
      <c r="AC179" s="127"/>
      <c r="AD179" s="127"/>
      <c r="AE179" s="127"/>
      <c r="AF179" s="127"/>
      <c r="AG179" s="127"/>
      <c r="AH179" s="127"/>
    </row>
    <row r="180" spans="1:34">
      <c r="A180" s="85" t="s">
        <v>2778</v>
      </c>
      <c r="B180" t="s">
        <v>2782</v>
      </c>
      <c r="C180" s="85" t="s">
        <v>2783</v>
      </c>
      <c r="D180" t="s">
        <v>2784</v>
      </c>
      <c r="E180" s="85" t="s">
        <v>2785</v>
      </c>
      <c r="F180" t="s">
        <v>2786</v>
      </c>
      <c r="G180" t="s">
        <v>2787</v>
      </c>
      <c r="H180" t="s">
        <v>2788</v>
      </c>
      <c r="I180" t="s">
        <v>2791</v>
      </c>
    </row>
    <row r="181" spans="1:34">
      <c r="A181">
        <v>1</v>
      </c>
      <c r="C181" s="83"/>
      <c r="D181" s="83"/>
      <c r="E181" s="83"/>
      <c r="H181" s="83"/>
      <c r="I181" s="83"/>
    </row>
    <row r="182" spans="1:34">
      <c r="A182">
        <v>2</v>
      </c>
      <c r="B182" s="83"/>
      <c r="C182" s="83"/>
      <c r="D182" s="83"/>
      <c r="H182" s="83"/>
      <c r="I182" s="83"/>
    </row>
    <row r="183" spans="1:34">
      <c r="A183">
        <v>3</v>
      </c>
      <c r="B183" s="83"/>
      <c r="C183" s="83"/>
      <c r="D183" s="83"/>
      <c r="E183" s="83"/>
      <c r="H183" s="83"/>
    </row>
    <row r="184" spans="1:34">
      <c r="A184">
        <v>4</v>
      </c>
      <c r="C184" s="83"/>
      <c r="E184" s="83"/>
      <c r="H184" s="83"/>
      <c r="I184" s="115"/>
    </row>
    <row r="185" spans="1:34">
      <c r="A185">
        <v>5</v>
      </c>
      <c r="B185" s="83"/>
      <c r="D185" s="83"/>
      <c r="E185" s="83"/>
      <c r="I185" s="83"/>
    </row>
    <row r="186" spans="1:34">
      <c r="A186" s="112" t="s">
        <v>2847</v>
      </c>
      <c r="B186" s="83"/>
      <c r="D186" s="83"/>
      <c r="E186" s="83"/>
      <c r="I186" s="83"/>
    </row>
    <row r="187" spans="1:34">
      <c r="A187" s="127" t="s">
        <v>2889</v>
      </c>
      <c r="B187" s="127"/>
      <c r="C187" s="127"/>
      <c r="D187" s="127"/>
      <c r="E187" s="127"/>
      <c r="F187" s="127"/>
      <c r="G187" s="127"/>
      <c r="H187" s="127"/>
      <c r="I187" s="127"/>
      <c r="J187" s="127"/>
      <c r="K187" s="127"/>
      <c r="L187" s="127"/>
      <c r="M187" s="127"/>
      <c r="N187" s="127"/>
      <c r="O187" s="127"/>
      <c r="P187" s="127"/>
      <c r="Q187" s="127"/>
      <c r="R187" s="127"/>
      <c r="S187" s="127"/>
      <c r="T187" s="127"/>
      <c r="U187" s="127"/>
      <c r="V187" s="127"/>
      <c r="W187" s="127"/>
      <c r="X187" s="127"/>
      <c r="Y187" s="127"/>
      <c r="Z187" s="127"/>
      <c r="AA187" s="127"/>
      <c r="AB187" s="127"/>
      <c r="AC187" s="127"/>
      <c r="AD187" s="127"/>
      <c r="AE187" s="127"/>
      <c r="AF187" s="127"/>
      <c r="AG187" s="127"/>
      <c r="AH187" s="127"/>
    </row>
    <row r="188" spans="1:34">
      <c r="A188" s="85" t="s">
        <v>2778</v>
      </c>
      <c r="B188" t="s">
        <v>2782</v>
      </c>
      <c r="C188" s="85" t="s">
        <v>2783</v>
      </c>
      <c r="D188" t="s">
        <v>2784</v>
      </c>
      <c r="E188" s="85" t="s">
        <v>2785</v>
      </c>
      <c r="F188" t="s">
        <v>2786</v>
      </c>
      <c r="G188" t="s">
        <v>2787</v>
      </c>
      <c r="H188" t="s">
        <v>2788</v>
      </c>
      <c r="I188" t="s">
        <v>2791</v>
      </c>
    </row>
    <row r="189" spans="1:34">
      <c r="A189">
        <v>1</v>
      </c>
      <c r="C189" s="83"/>
      <c r="D189" s="83"/>
      <c r="E189" s="83"/>
      <c r="H189" s="83"/>
      <c r="I189" s="83"/>
    </row>
    <row r="190" spans="1:34">
      <c r="A190">
        <v>2</v>
      </c>
      <c r="B190" s="83"/>
      <c r="C190" s="83"/>
      <c r="D190" s="83"/>
      <c r="H190" s="83"/>
      <c r="I190" s="83"/>
    </row>
    <row r="191" spans="1:34">
      <c r="A191">
        <v>3</v>
      </c>
      <c r="B191" s="83"/>
      <c r="C191" s="83"/>
      <c r="D191" s="83"/>
      <c r="E191" s="83"/>
      <c r="H191" s="83"/>
    </row>
    <row r="192" spans="1:34">
      <c r="A192">
        <v>4</v>
      </c>
      <c r="C192" s="83"/>
      <c r="E192" s="83"/>
      <c r="H192" s="83"/>
      <c r="I192" s="115"/>
    </row>
    <row r="193" spans="1:34">
      <c r="A193">
        <v>5</v>
      </c>
      <c r="B193" s="83"/>
      <c r="D193" s="83"/>
      <c r="E193" s="83"/>
      <c r="I193" s="83"/>
    </row>
    <row r="194" spans="1:34">
      <c r="A194" t="s">
        <v>2847</v>
      </c>
      <c r="B194" s="83"/>
      <c r="D194" s="83"/>
      <c r="E194" s="83"/>
      <c r="I194" s="83"/>
    </row>
    <row r="195" spans="1:34">
      <c r="A195" s="127" t="s">
        <v>2890</v>
      </c>
      <c r="B195" s="127"/>
      <c r="C195" s="127"/>
      <c r="D195" s="127"/>
      <c r="E195" s="127"/>
      <c r="F195" s="127"/>
      <c r="G195" s="127"/>
      <c r="H195" s="127"/>
      <c r="I195" s="127"/>
      <c r="J195" s="127"/>
      <c r="K195" s="127"/>
      <c r="L195" s="127"/>
      <c r="M195" s="127"/>
      <c r="N195" s="127"/>
      <c r="O195" s="127"/>
      <c r="P195" s="127"/>
      <c r="Q195" s="127"/>
      <c r="R195" s="127"/>
      <c r="S195" s="127"/>
      <c r="T195" s="127"/>
      <c r="U195" s="127"/>
      <c r="V195" s="127"/>
      <c r="W195" s="127"/>
      <c r="X195" s="127"/>
      <c r="Y195" s="127"/>
      <c r="Z195" s="127"/>
      <c r="AA195" s="127"/>
      <c r="AB195" s="127"/>
      <c r="AC195" s="127"/>
      <c r="AD195" s="127"/>
      <c r="AE195" s="127"/>
      <c r="AF195" s="127"/>
      <c r="AG195" s="127"/>
      <c r="AH195" s="127"/>
    </row>
    <row r="196" spans="1:34">
      <c r="A196" s="85" t="s">
        <v>2778</v>
      </c>
      <c r="B196" t="s">
        <v>2782</v>
      </c>
      <c r="C196" s="85" t="s">
        <v>2783</v>
      </c>
      <c r="D196" t="s">
        <v>2784</v>
      </c>
      <c r="E196" s="85" t="s">
        <v>2785</v>
      </c>
      <c r="F196" t="s">
        <v>2786</v>
      </c>
      <c r="G196" t="s">
        <v>2787</v>
      </c>
      <c r="H196" t="s">
        <v>2788</v>
      </c>
      <c r="I196" t="s">
        <v>2791</v>
      </c>
    </row>
    <row r="197" spans="1:34">
      <c r="A197">
        <v>1</v>
      </c>
      <c r="C197" s="83"/>
      <c r="D197" s="83"/>
      <c r="E197" s="83"/>
      <c r="H197" s="83"/>
      <c r="I197" s="83"/>
    </row>
    <row r="198" spans="1:34">
      <c r="A198">
        <v>2</v>
      </c>
      <c r="B198" s="83"/>
      <c r="C198" s="83"/>
      <c r="D198" s="83"/>
      <c r="H198" s="83"/>
      <c r="I198" s="83"/>
    </row>
    <row r="199" spans="1:34">
      <c r="A199">
        <v>3</v>
      </c>
      <c r="B199" s="83"/>
      <c r="C199" s="83"/>
      <c r="D199" s="83"/>
      <c r="E199" s="83"/>
      <c r="H199" s="83"/>
    </row>
    <row r="200" spans="1:34">
      <c r="A200">
        <v>4</v>
      </c>
      <c r="C200" s="83"/>
      <c r="E200" s="83"/>
      <c r="H200" s="83"/>
      <c r="I200" s="115"/>
    </row>
    <row r="201" spans="1:34">
      <c r="A201">
        <v>5</v>
      </c>
      <c r="B201" s="83"/>
      <c r="D201" s="83"/>
      <c r="E201" s="83"/>
      <c r="I201" s="83"/>
    </row>
    <row r="202" spans="1:34">
      <c r="A202" t="s">
        <v>2847</v>
      </c>
      <c r="B202" s="83"/>
      <c r="D202" s="83"/>
      <c r="E202" s="83"/>
      <c r="I202" s="83"/>
    </row>
    <row r="203" spans="1:34">
      <c r="A203" s="127" t="s">
        <v>2891</v>
      </c>
      <c r="B203" s="127"/>
      <c r="C203" s="127"/>
      <c r="D203" s="127"/>
      <c r="E203" s="127"/>
      <c r="F203" s="127"/>
      <c r="G203" s="127"/>
      <c r="H203" s="127"/>
      <c r="I203" s="127"/>
      <c r="J203" s="127"/>
      <c r="K203" s="127"/>
      <c r="L203" s="127"/>
      <c r="M203" s="127"/>
      <c r="N203" s="127"/>
      <c r="O203" s="127"/>
      <c r="P203" s="127"/>
      <c r="Q203" s="127"/>
      <c r="R203" s="127"/>
      <c r="S203" s="127"/>
      <c r="T203" s="127"/>
      <c r="U203" s="127"/>
      <c r="V203" s="127"/>
      <c r="W203" s="127"/>
      <c r="X203" s="127"/>
      <c r="Y203" s="127"/>
      <c r="Z203" s="127"/>
      <c r="AA203" s="127"/>
      <c r="AB203" s="127"/>
      <c r="AC203" s="127"/>
      <c r="AD203" s="127"/>
      <c r="AE203" s="127"/>
      <c r="AF203" s="127"/>
      <c r="AG203" s="127"/>
      <c r="AH203" s="127"/>
    </row>
    <row r="204" spans="1:34">
      <c r="A204" s="85" t="s">
        <v>2778</v>
      </c>
      <c r="B204" t="s">
        <v>2782</v>
      </c>
      <c r="C204" s="85" t="s">
        <v>2783</v>
      </c>
      <c r="D204" t="s">
        <v>2784</v>
      </c>
      <c r="E204" s="85" t="s">
        <v>2785</v>
      </c>
      <c r="F204" t="s">
        <v>2786</v>
      </c>
      <c r="G204" t="s">
        <v>2787</v>
      </c>
      <c r="H204" t="s">
        <v>2788</v>
      </c>
      <c r="I204" t="s">
        <v>2791</v>
      </c>
    </row>
    <row r="205" spans="1:34">
      <c r="A205">
        <v>1</v>
      </c>
      <c r="C205" s="83"/>
      <c r="D205" s="83"/>
      <c r="E205" s="83"/>
      <c r="H205" s="83"/>
      <c r="I205" s="83"/>
    </row>
    <row r="206" spans="1:34">
      <c r="A206">
        <v>2</v>
      </c>
      <c r="B206" s="83"/>
      <c r="C206" s="83"/>
      <c r="D206" s="83"/>
      <c r="H206" s="83"/>
      <c r="I206" s="83"/>
    </row>
    <row r="207" spans="1:34">
      <c r="A207">
        <v>3</v>
      </c>
      <c r="B207" s="83"/>
      <c r="C207" s="83"/>
      <c r="D207" s="83"/>
      <c r="E207" s="83"/>
      <c r="H207" s="83"/>
    </row>
    <row r="208" spans="1:34">
      <c r="A208">
        <v>4</v>
      </c>
      <c r="C208" s="83"/>
      <c r="E208" s="83"/>
      <c r="H208" s="83"/>
      <c r="I208" s="115"/>
    </row>
    <row r="209" spans="1:34">
      <c r="A209">
        <v>5</v>
      </c>
      <c r="B209" s="83"/>
      <c r="D209" s="83"/>
      <c r="E209" s="83"/>
      <c r="I209" s="83"/>
    </row>
    <row r="210" spans="1:34">
      <c r="A210" t="s">
        <v>2847</v>
      </c>
      <c r="B210" s="83"/>
      <c r="D210" s="83"/>
      <c r="E210" s="83"/>
      <c r="I210" s="83"/>
    </row>
    <row r="211" spans="1:34">
      <c r="A211" s="127" t="s">
        <v>2892</v>
      </c>
      <c r="B211" s="127"/>
      <c r="C211" s="127"/>
      <c r="D211" s="127"/>
      <c r="E211" s="127"/>
      <c r="F211" s="127"/>
      <c r="G211" s="127"/>
      <c r="H211" s="127"/>
      <c r="I211" s="127"/>
      <c r="J211" s="127"/>
      <c r="K211" s="127"/>
      <c r="L211" s="127"/>
      <c r="M211" s="127"/>
      <c r="N211" s="127"/>
      <c r="O211" s="127"/>
      <c r="P211" s="127"/>
      <c r="Q211" s="127"/>
      <c r="R211" s="127"/>
      <c r="S211" s="127"/>
      <c r="T211" s="127"/>
      <c r="U211" s="127"/>
      <c r="V211" s="127"/>
      <c r="W211" s="127"/>
      <c r="X211" s="127"/>
      <c r="Y211" s="127"/>
      <c r="Z211" s="127"/>
      <c r="AA211" s="127"/>
      <c r="AB211" s="127"/>
      <c r="AC211" s="127"/>
      <c r="AD211" s="127"/>
      <c r="AE211" s="127"/>
      <c r="AF211" s="127"/>
      <c r="AG211" s="127"/>
      <c r="AH211" s="127"/>
    </row>
    <row r="212" spans="1:34">
      <c r="A212" s="85" t="s">
        <v>2778</v>
      </c>
      <c r="B212" t="s">
        <v>2782</v>
      </c>
      <c r="C212" s="85" t="s">
        <v>2783</v>
      </c>
      <c r="D212" t="s">
        <v>2784</v>
      </c>
      <c r="E212" s="85" t="s">
        <v>2785</v>
      </c>
      <c r="F212" t="s">
        <v>2786</v>
      </c>
      <c r="G212" t="s">
        <v>2787</v>
      </c>
      <c r="H212" t="s">
        <v>2788</v>
      </c>
      <c r="I212" t="s">
        <v>2791</v>
      </c>
    </row>
    <row r="213" spans="1:34">
      <c r="A213">
        <v>1</v>
      </c>
      <c r="C213" s="83"/>
      <c r="D213" s="83"/>
      <c r="E213" s="83"/>
      <c r="H213" s="83"/>
      <c r="I213" s="83"/>
    </row>
    <row r="214" spans="1:34">
      <c r="A214">
        <v>2</v>
      </c>
      <c r="B214" s="83"/>
      <c r="C214" s="83"/>
      <c r="D214" s="83"/>
      <c r="H214" s="83"/>
      <c r="I214" s="83"/>
    </row>
    <row r="215" spans="1:34">
      <c r="A215">
        <v>3</v>
      </c>
      <c r="B215" s="83"/>
      <c r="C215" s="83"/>
      <c r="D215" s="83"/>
      <c r="E215" s="83"/>
      <c r="H215" s="83"/>
    </row>
    <row r="216" spans="1:34">
      <c r="A216">
        <v>4</v>
      </c>
      <c r="C216" s="83"/>
      <c r="E216" s="83"/>
      <c r="H216" s="83"/>
      <c r="I216" s="115"/>
    </row>
    <row r="217" spans="1:34">
      <c r="A217">
        <v>5</v>
      </c>
      <c r="B217" s="83"/>
      <c r="D217" s="83"/>
      <c r="E217" s="83"/>
      <c r="I217" s="83"/>
    </row>
    <row r="218" spans="1:34">
      <c r="A218" t="s">
        <v>2847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1"/>
  <sheetViews>
    <sheetView workbookViewId="0">
      <selection activeCell="D124" sqref="D124"/>
    </sheetView>
  </sheetViews>
  <sheetFormatPr baseColWidth="10" defaultColWidth="8.83203125" defaultRowHeight="14" x14ac:dyDescent="0"/>
  <cols>
    <col min="1" max="1" width="21.1640625" customWidth="1"/>
    <col min="2" max="1025" width="8.83203125" customWidth="1"/>
  </cols>
  <sheetData>
    <row r="1" spans="1:34">
      <c r="A1" s="72" t="s">
        <v>2794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4"/>
      <c r="O1" s="75"/>
      <c r="P1" s="76"/>
      <c r="Q1" s="74"/>
      <c r="R1" s="77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</row>
    <row r="2" spans="1:34">
      <c r="A2" s="78" t="s">
        <v>2795</v>
      </c>
      <c r="B2" s="79"/>
      <c r="C2" s="80" t="s">
        <v>2796</v>
      </c>
      <c r="D2" s="79" t="s">
        <v>2797</v>
      </c>
      <c r="E2" s="81" t="s">
        <v>2798</v>
      </c>
      <c r="F2" s="79" t="s">
        <v>2799</v>
      </c>
      <c r="G2" s="100"/>
      <c r="H2" s="91"/>
      <c r="I2" s="81"/>
      <c r="J2" s="81"/>
      <c r="K2" s="81"/>
      <c r="L2" s="81"/>
      <c r="M2" s="78"/>
      <c r="N2" s="79"/>
      <c r="O2" s="79"/>
      <c r="P2" s="91"/>
      <c r="Q2" s="79"/>
      <c r="R2" s="92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</row>
    <row r="3" spans="1:34">
      <c r="A3" s="82" t="s">
        <v>2307</v>
      </c>
      <c r="B3" s="83">
        <f>SUM('chr20'!C3:F3)</f>
        <v>15795</v>
      </c>
      <c r="C3">
        <v>1095</v>
      </c>
      <c r="D3">
        <v>5154</v>
      </c>
      <c r="E3">
        <v>2364</v>
      </c>
      <c r="F3">
        <v>7182</v>
      </c>
      <c r="H3" s="129"/>
      <c r="M3" s="15"/>
      <c r="N3" s="85"/>
      <c r="O3" s="85"/>
      <c r="P3" s="129"/>
      <c r="Q3" s="85"/>
      <c r="R3" s="113"/>
    </row>
    <row r="4" spans="1:34">
      <c r="A4" s="82" t="s">
        <v>2806</v>
      </c>
      <c r="B4" s="83"/>
      <c r="C4" s="83"/>
      <c r="D4" s="83"/>
      <c r="E4" s="83"/>
      <c r="F4" s="83"/>
      <c r="H4" s="129"/>
      <c r="M4" s="15"/>
      <c r="N4" s="85"/>
      <c r="O4" s="85"/>
      <c r="P4" s="129"/>
      <c r="Q4" s="85"/>
      <c r="R4" s="113"/>
    </row>
    <row r="5" spans="1:34">
      <c r="A5" s="82" t="s">
        <v>2807</v>
      </c>
      <c r="B5" s="83"/>
      <c r="F5" s="83"/>
      <c r="H5" s="129"/>
      <c r="M5" s="15"/>
      <c r="N5" s="85"/>
      <c r="O5" s="85"/>
      <c r="P5" s="129"/>
      <c r="Q5" s="85"/>
      <c r="R5" s="113"/>
    </row>
    <row r="6" spans="1:34">
      <c r="A6" s="82" t="s">
        <v>2808</v>
      </c>
      <c r="B6" s="83"/>
      <c r="C6" s="83"/>
      <c r="D6" s="83"/>
      <c r="E6" s="83"/>
      <c r="F6" s="83"/>
      <c r="H6" s="129"/>
      <c r="M6" s="15"/>
      <c r="N6" s="85"/>
      <c r="O6" s="85"/>
      <c r="P6" s="130"/>
      <c r="R6" s="113"/>
    </row>
    <row r="7" spans="1:34">
      <c r="A7" s="15" t="s">
        <v>2809</v>
      </c>
      <c r="B7" s="83"/>
      <c r="D7" s="83"/>
      <c r="E7" s="83"/>
      <c r="F7" s="83"/>
      <c r="H7" s="129"/>
      <c r="M7" s="15"/>
      <c r="P7" s="130"/>
      <c r="R7" s="98"/>
    </row>
    <row r="8" spans="1:34">
      <c r="A8" s="15" t="s">
        <v>2810</v>
      </c>
      <c r="C8" s="83"/>
      <c r="D8" s="83"/>
      <c r="E8" s="83"/>
      <c r="F8" s="83"/>
      <c r="H8" s="129"/>
      <c r="M8" s="15"/>
      <c r="P8" s="130"/>
      <c r="R8" s="98"/>
    </row>
    <row r="9" spans="1:34">
      <c r="A9" s="131" t="s">
        <v>2811</v>
      </c>
      <c r="B9" s="132"/>
      <c r="C9" s="133" t="s">
        <v>2796</v>
      </c>
      <c r="D9" s="132" t="s">
        <v>2797</v>
      </c>
      <c r="E9" s="127" t="s">
        <v>2798</v>
      </c>
      <c r="F9" s="132" t="s">
        <v>2799</v>
      </c>
      <c r="G9" s="148"/>
      <c r="H9" s="134"/>
      <c r="I9" s="127"/>
      <c r="J9" s="127"/>
      <c r="K9" s="127"/>
      <c r="L9" s="127"/>
      <c r="M9" s="131"/>
      <c r="N9" s="132"/>
      <c r="O9" s="132"/>
      <c r="P9" s="134"/>
      <c r="Q9" s="132"/>
      <c r="R9" s="135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</row>
    <row r="10" spans="1:34">
      <c r="A10" s="82" t="s">
        <v>2807</v>
      </c>
      <c r="B10" s="83"/>
      <c r="C10" s="83"/>
      <c r="H10" s="83"/>
      <c r="M10" s="15"/>
      <c r="P10" s="130"/>
      <c r="R10" s="98"/>
    </row>
    <row r="11" spans="1:34">
      <c r="A11" s="82" t="s">
        <v>2808</v>
      </c>
      <c r="B11" s="83"/>
      <c r="C11" s="83"/>
      <c r="D11" s="83"/>
      <c r="E11" s="83"/>
      <c r="F11" s="83"/>
      <c r="H11" s="83"/>
      <c r="M11" s="15"/>
      <c r="P11" s="130"/>
      <c r="R11" s="98"/>
    </row>
    <row r="12" spans="1:34">
      <c r="A12" s="15" t="s">
        <v>2809</v>
      </c>
      <c r="B12" s="83"/>
      <c r="C12" s="83"/>
      <c r="D12" s="83"/>
      <c r="E12" s="83"/>
      <c r="H12" s="83"/>
      <c r="M12" s="15"/>
      <c r="P12" s="130"/>
      <c r="R12" s="98"/>
    </row>
    <row r="13" spans="1:34">
      <c r="A13" s="15" t="s">
        <v>2810</v>
      </c>
      <c r="B13" s="83"/>
      <c r="C13" s="83"/>
      <c r="D13" s="83"/>
      <c r="E13" s="83"/>
      <c r="F13" s="83"/>
      <c r="H13" s="83"/>
      <c r="M13" s="15"/>
      <c r="P13" s="130"/>
      <c r="R13" s="98"/>
    </row>
    <row r="14" spans="1:34">
      <c r="A14" s="131" t="s">
        <v>2812</v>
      </c>
      <c r="B14" s="132"/>
      <c r="C14" s="133" t="s">
        <v>2796</v>
      </c>
      <c r="D14" s="132" t="s">
        <v>2797</v>
      </c>
      <c r="E14" s="127" t="s">
        <v>2798</v>
      </c>
      <c r="F14" s="132" t="s">
        <v>2799</v>
      </c>
      <c r="G14" s="148"/>
      <c r="H14" s="134"/>
      <c r="I14" s="127"/>
      <c r="J14" s="127"/>
      <c r="K14" s="127"/>
      <c r="L14" s="127"/>
      <c r="M14" s="131"/>
      <c r="N14" s="132"/>
      <c r="O14" s="132"/>
      <c r="P14" s="134"/>
      <c r="Q14" s="132"/>
      <c r="R14" s="135"/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127"/>
      <c r="AD14" s="127"/>
      <c r="AE14" s="127"/>
      <c r="AF14" s="127"/>
      <c r="AG14" s="127"/>
      <c r="AH14" s="127"/>
    </row>
    <row r="15" spans="1:34">
      <c r="A15" s="82" t="s">
        <v>2806</v>
      </c>
      <c r="B15" s="83"/>
      <c r="C15" s="83"/>
      <c r="E15" s="83"/>
      <c r="F15" s="83"/>
      <c r="H15" s="83"/>
      <c r="M15" s="15"/>
      <c r="P15" s="130"/>
      <c r="R15" s="98"/>
    </row>
    <row r="16" spans="1:34">
      <c r="A16" s="82" t="s">
        <v>2807</v>
      </c>
      <c r="C16" s="83"/>
      <c r="M16" s="15"/>
      <c r="P16" s="130"/>
      <c r="R16" s="98"/>
    </row>
    <row r="17" spans="1:34">
      <c r="A17" s="82" t="s">
        <v>2808</v>
      </c>
      <c r="B17" s="83"/>
      <c r="C17" s="83"/>
      <c r="D17" s="83"/>
      <c r="E17" s="83"/>
      <c r="F17" s="83"/>
      <c r="H17" s="83"/>
      <c r="M17" s="15"/>
      <c r="P17" s="130"/>
      <c r="R17" s="98"/>
    </row>
    <row r="18" spans="1:34">
      <c r="A18" s="15" t="s">
        <v>2809</v>
      </c>
      <c r="B18" s="83"/>
      <c r="C18" s="83"/>
      <c r="D18" s="83"/>
      <c r="E18" s="83"/>
      <c r="F18" s="83"/>
      <c r="H18" s="83"/>
      <c r="M18" s="15"/>
      <c r="P18" s="130"/>
      <c r="R18" s="98"/>
    </row>
    <row r="19" spans="1:34">
      <c r="A19" s="15" t="s">
        <v>2810</v>
      </c>
      <c r="C19" s="83"/>
      <c r="D19" s="83"/>
      <c r="E19" s="83"/>
      <c r="F19" s="83"/>
      <c r="M19" s="15"/>
      <c r="P19" s="130"/>
      <c r="R19" s="98"/>
    </row>
    <row r="20" spans="1:34">
      <c r="A20" s="131" t="s">
        <v>2813</v>
      </c>
      <c r="B20" s="132"/>
      <c r="C20" s="133" t="s">
        <v>2796</v>
      </c>
      <c r="D20" s="132" t="s">
        <v>2797</v>
      </c>
      <c r="E20" s="127" t="s">
        <v>2798</v>
      </c>
      <c r="F20" s="132" t="s">
        <v>2799</v>
      </c>
      <c r="G20" s="148"/>
      <c r="H20" s="134"/>
      <c r="I20" s="127"/>
      <c r="J20" s="127"/>
      <c r="K20" s="127"/>
      <c r="L20" s="127"/>
      <c r="M20" s="131"/>
      <c r="N20" s="132"/>
      <c r="O20" s="132"/>
      <c r="P20" s="134"/>
      <c r="Q20" s="132"/>
      <c r="R20" s="135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</row>
    <row r="21" spans="1:34">
      <c r="A21" s="82" t="s">
        <v>2806</v>
      </c>
      <c r="C21" s="83"/>
      <c r="D21" s="83"/>
      <c r="E21" s="83"/>
      <c r="F21" s="83"/>
      <c r="M21" s="15"/>
      <c r="P21" s="130"/>
      <c r="R21" s="98"/>
    </row>
    <row r="22" spans="1:34">
      <c r="A22" s="82" t="s">
        <v>2807</v>
      </c>
      <c r="C22" s="83"/>
      <c r="M22" s="15"/>
      <c r="P22" s="130"/>
      <c r="R22" s="98"/>
    </row>
    <row r="23" spans="1:34">
      <c r="A23" s="82" t="s">
        <v>2808</v>
      </c>
      <c r="B23" s="83"/>
      <c r="C23" s="83"/>
      <c r="D23" s="83"/>
      <c r="E23" s="83"/>
      <c r="F23" s="83"/>
      <c r="H23" s="83"/>
      <c r="M23" s="15"/>
      <c r="P23" s="130"/>
      <c r="R23" s="98"/>
    </row>
    <row r="24" spans="1:34">
      <c r="A24" s="15" t="s">
        <v>2809</v>
      </c>
      <c r="B24" s="83"/>
      <c r="C24" s="83"/>
      <c r="D24" s="83"/>
      <c r="H24" s="83"/>
      <c r="M24" s="15"/>
      <c r="P24" s="130"/>
      <c r="R24" s="98"/>
    </row>
    <row r="25" spans="1:34">
      <c r="A25" s="15" t="s">
        <v>2810</v>
      </c>
      <c r="C25" s="83"/>
      <c r="D25" s="83"/>
      <c r="E25" s="83"/>
      <c r="M25" s="15"/>
      <c r="P25" s="130"/>
      <c r="R25" s="98"/>
    </row>
    <row r="26" spans="1:34">
      <c r="A26" s="131" t="s">
        <v>2814</v>
      </c>
      <c r="B26" s="132"/>
      <c r="C26" s="133" t="s">
        <v>2796</v>
      </c>
      <c r="D26" s="132" t="s">
        <v>2797</v>
      </c>
      <c r="E26" s="127" t="s">
        <v>2798</v>
      </c>
      <c r="F26" s="132" t="s">
        <v>2799</v>
      </c>
      <c r="G26" s="148"/>
      <c r="H26" s="134"/>
      <c r="I26" s="127"/>
      <c r="J26" s="127"/>
      <c r="K26" s="127"/>
      <c r="L26" s="127"/>
      <c r="M26" s="131"/>
      <c r="N26" s="132"/>
      <c r="O26" s="132"/>
      <c r="P26" s="134"/>
      <c r="Q26" s="132"/>
      <c r="R26" s="135"/>
      <c r="S26" s="127"/>
      <c r="T26" s="127"/>
      <c r="U26" s="127"/>
      <c r="V26" s="127"/>
      <c r="W26" s="127"/>
      <c r="X26" s="127"/>
      <c r="Y26" s="127"/>
      <c r="Z26" s="127"/>
      <c r="AA26" s="127"/>
      <c r="AB26" s="127"/>
      <c r="AC26" s="127"/>
      <c r="AD26" s="127"/>
      <c r="AE26" s="127"/>
      <c r="AF26" s="127"/>
      <c r="AG26" s="127"/>
      <c r="AH26" s="127"/>
    </row>
    <row r="27" spans="1:34">
      <c r="A27" s="82" t="s">
        <v>2806</v>
      </c>
      <c r="B27" s="83"/>
      <c r="C27" s="83"/>
      <c r="D27" s="83"/>
      <c r="H27" s="83"/>
      <c r="M27" s="15"/>
      <c r="P27" s="130"/>
      <c r="R27" s="98"/>
    </row>
    <row r="28" spans="1:34">
      <c r="A28" s="82" t="s">
        <v>2807</v>
      </c>
      <c r="B28" s="83"/>
      <c r="C28" s="83"/>
      <c r="H28" s="83"/>
      <c r="M28" s="15"/>
      <c r="P28" s="130"/>
      <c r="R28" s="98"/>
    </row>
    <row r="29" spans="1:34">
      <c r="A29" s="82" t="s">
        <v>2808</v>
      </c>
      <c r="B29" s="83"/>
      <c r="C29" s="83"/>
      <c r="D29" s="83"/>
      <c r="F29" s="83"/>
      <c r="H29" s="83"/>
      <c r="M29" s="15"/>
      <c r="P29" s="130"/>
      <c r="R29" s="98"/>
    </row>
    <row r="30" spans="1:34">
      <c r="A30" s="15" t="s">
        <v>2809</v>
      </c>
      <c r="C30" s="83"/>
      <c r="D30" s="83"/>
      <c r="E30" s="83"/>
      <c r="F30" s="83"/>
      <c r="M30" s="15"/>
      <c r="P30" s="130"/>
      <c r="R30" s="98"/>
    </row>
    <row r="31" spans="1:34">
      <c r="A31" s="15" t="s">
        <v>2810</v>
      </c>
      <c r="C31" s="83"/>
      <c r="D31" s="83"/>
      <c r="F31" s="83"/>
      <c r="M31" s="15"/>
      <c r="P31" s="130"/>
      <c r="R31" s="98"/>
    </row>
    <row r="32" spans="1:34">
      <c r="A32" s="131" t="s">
        <v>2815</v>
      </c>
      <c r="B32" s="132"/>
      <c r="C32" s="133" t="s">
        <v>2796</v>
      </c>
      <c r="D32" s="132" t="s">
        <v>2797</v>
      </c>
      <c r="E32" s="127" t="s">
        <v>2798</v>
      </c>
      <c r="F32" s="132" t="s">
        <v>2799</v>
      </c>
      <c r="G32" s="148"/>
      <c r="H32" s="134"/>
      <c r="I32" s="127"/>
      <c r="J32" s="127"/>
      <c r="K32" s="127"/>
      <c r="L32" s="127"/>
      <c r="M32" s="131"/>
      <c r="N32" s="132"/>
      <c r="O32" s="132"/>
      <c r="P32" s="134"/>
      <c r="Q32" s="132"/>
      <c r="R32" s="135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127"/>
    </row>
    <row r="33" spans="1:34">
      <c r="A33" s="82" t="s">
        <v>2806</v>
      </c>
      <c r="C33" s="83"/>
      <c r="D33" s="83"/>
      <c r="E33" s="83"/>
      <c r="F33" s="83"/>
      <c r="M33" s="15"/>
      <c r="P33" s="130"/>
      <c r="R33" s="98"/>
    </row>
    <row r="34" spans="1:34">
      <c r="A34" s="82" t="s">
        <v>2807</v>
      </c>
      <c r="C34" s="83"/>
      <c r="M34" s="15"/>
      <c r="P34" s="130"/>
      <c r="R34" s="98"/>
    </row>
    <row r="35" spans="1:34">
      <c r="A35" s="82" t="s">
        <v>2808</v>
      </c>
      <c r="B35" s="83"/>
      <c r="C35" s="83"/>
      <c r="D35" s="83"/>
      <c r="E35" s="83"/>
      <c r="F35" s="83"/>
      <c r="H35" s="83"/>
      <c r="M35" s="15"/>
      <c r="P35" s="130"/>
      <c r="R35" s="98"/>
    </row>
    <row r="36" spans="1:34">
      <c r="A36" s="15" t="s">
        <v>2809</v>
      </c>
      <c r="B36" s="83"/>
      <c r="C36" s="83"/>
      <c r="D36" s="83"/>
      <c r="E36" s="83"/>
      <c r="F36" s="83"/>
      <c r="H36" s="83"/>
      <c r="M36" s="15"/>
      <c r="P36" s="130"/>
      <c r="R36" s="98"/>
    </row>
    <row r="37" spans="1:34">
      <c r="A37" s="15" t="s">
        <v>2810</v>
      </c>
      <c r="C37" s="83"/>
      <c r="D37" s="83"/>
      <c r="E37" s="83"/>
      <c r="F37" s="83"/>
      <c r="M37" s="15"/>
      <c r="P37" s="130"/>
      <c r="R37" s="98"/>
    </row>
    <row r="38" spans="1:34">
      <c r="A38" s="81" t="s">
        <v>2878</v>
      </c>
      <c r="B38" s="81"/>
      <c r="C38" s="81"/>
      <c r="D38" s="79" t="s">
        <v>2836</v>
      </c>
      <c r="E38" s="79"/>
      <c r="F38" s="81"/>
      <c r="G38" s="79"/>
      <c r="H38" s="91"/>
      <c r="I38" s="81"/>
      <c r="J38" s="81"/>
      <c r="K38" s="81"/>
      <c r="L38" s="81"/>
      <c r="M38" s="78"/>
      <c r="N38" s="79"/>
      <c r="O38" s="79"/>
      <c r="P38" s="118"/>
      <c r="Q38" s="81"/>
      <c r="R38" s="92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</row>
    <row r="39" spans="1:34" ht="15">
      <c r="A39" s="15" t="s">
        <v>2818</v>
      </c>
      <c r="B39" s="83"/>
      <c r="D39" s="112" t="s">
        <v>2314</v>
      </c>
      <c r="E39" s="112"/>
      <c r="F39" t="s">
        <v>2307</v>
      </c>
      <c r="G39" t="s">
        <v>2818</v>
      </c>
      <c r="H39" t="s">
        <v>2829</v>
      </c>
      <c r="I39" s="83" t="s">
        <v>2822</v>
      </c>
      <c r="J39" t="s">
        <v>2830</v>
      </c>
      <c r="K39" t="s">
        <v>2831</v>
      </c>
      <c r="L39" s="149" t="s">
        <v>2832</v>
      </c>
      <c r="M39" s="149"/>
      <c r="N39" s="94" t="s">
        <v>2833</v>
      </c>
      <c r="O39" s="94"/>
      <c r="P39" s="94" t="s">
        <v>2879</v>
      </c>
      <c r="Q39" s="94" t="s">
        <v>2827</v>
      </c>
      <c r="R39" t="s">
        <v>2828</v>
      </c>
      <c r="T39" s="94"/>
      <c r="U39" s="94"/>
      <c r="V39" s="94"/>
      <c r="W39" s="94"/>
    </row>
    <row r="40" spans="1:34">
      <c r="A40" s="15" t="s">
        <v>2829</v>
      </c>
      <c r="B40" s="83"/>
      <c r="D40">
        <v>5171677</v>
      </c>
      <c r="E40">
        <v>5179628</v>
      </c>
      <c r="F40">
        <v>1095</v>
      </c>
      <c r="G40" s="119"/>
      <c r="H40" s="86"/>
      <c r="I40" s="120"/>
      <c r="J40" s="120"/>
      <c r="M40" s="113"/>
    </row>
    <row r="41" spans="1:34">
      <c r="A41" s="83" t="s">
        <v>2822</v>
      </c>
      <c r="B41" s="83"/>
      <c r="D41">
        <v>5473972</v>
      </c>
      <c r="E41">
        <v>5486585</v>
      </c>
      <c r="F41">
        <v>5154</v>
      </c>
      <c r="G41" s="119"/>
      <c r="H41" s="86"/>
      <c r="I41" s="120"/>
      <c r="J41" s="120"/>
      <c r="M41" s="113"/>
    </row>
    <row r="42" spans="1:34">
      <c r="A42" s="15" t="s">
        <v>2830</v>
      </c>
      <c r="B42" s="83"/>
      <c r="D42">
        <v>31436063</v>
      </c>
      <c r="E42">
        <v>31444827</v>
      </c>
      <c r="F42">
        <v>2364</v>
      </c>
      <c r="G42" s="119"/>
      <c r="H42" s="86"/>
      <c r="I42" s="120"/>
      <c r="J42" s="120"/>
      <c r="M42" s="113"/>
    </row>
    <row r="43" spans="1:34">
      <c r="A43" s="15" t="s">
        <v>2831</v>
      </c>
      <c r="B43" s="83"/>
      <c r="D43">
        <v>47154559</v>
      </c>
      <c r="E43">
        <v>47162369</v>
      </c>
      <c r="F43">
        <v>7182</v>
      </c>
      <c r="G43" s="119"/>
      <c r="H43" s="86"/>
      <c r="I43" s="120"/>
      <c r="J43" s="120"/>
      <c r="M43" s="113"/>
    </row>
    <row r="44" spans="1:34">
      <c r="A44" s="83" t="s">
        <v>2832</v>
      </c>
      <c r="B44" s="83"/>
      <c r="D44" s="93"/>
      <c r="G44" s="15"/>
      <c r="H44" s="119"/>
      <c r="I44" s="95"/>
      <c r="J44" s="120"/>
      <c r="K44" s="120"/>
      <c r="M44" s="85"/>
      <c r="R44" s="113"/>
    </row>
    <row r="45" spans="1:34">
      <c r="A45" s="83" t="s">
        <v>2833</v>
      </c>
      <c r="B45" s="83"/>
      <c r="D45" s="93"/>
    </row>
    <row r="46" spans="1:34">
      <c r="A46" t="s">
        <v>2879</v>
      </c>
      <c r="D46" s="93"/>
    </row>
    <row r="47" spans="1:34">
      <c r="A47" s="46" t="s">
        <v>2834</v>
      </c>
      <c r="D47" s="93"/>
    </row>
    <row r="48" spans="1:34">
      <c r="A48" s="46" t="s">
        <v>2828</v>
      </c>
      <c r="D48" s="93"/>
    </row>
    <row r="49" spans="1:34">
      <c r="A49" s="127" t="s">
        <v>2894</v>
      </c>
      <c r="B49" s="127"/>
      <c r="C49" s="127"/>
      <c r="D49" s="132" t="s">
        <v>2836</v>
      </c>
      <c r="E49" s="132"/>
      <c r="F49" s="127"/>
      <c r="G49" s="132"/>
      <c r="H49" s="134"/>
      <c r="I49" s="127"/>
      <c r="J49" s="127"/>
      <c r="K49" s="127"/>
      <c r="L49" s="127"/>
      <c r="M49" s="131"/>
      <c r="N49" s="132"/>
      <c r="O49" s="132"/>
      <c r="P49" s="136"/>
      <c r="Q49" s="127"/>
      <c r="R49" s="135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  <c r="AH49" s="127"/>
    </row>
    <row r="50" spans="1:34" ht="15">
      <c r="A50" s="15" t="s">
        <v>2818</v>
      </c>
      <c r="B50" s="83"/>
      <c r="D50" s="112" t="s">
        <v>2314</v>
      </c>
      <c r="E50" s="112"/>
      <c r="F50" t="s">
        <v>2307</v>
      </c>
      <c r="G50" t="s">
        <v>2818</v>
      </c>
      <c r="H50" t="s">
        <v>2829</v>
      </c>
      <c r="I50" s="83" t="s">
        <v>2822</v>
      </c>
      <c r="J50" t="s">
        <v>2830</v>
      </c>
      <c r="K50" t="s">
        <v>2831</v>
      </c>
      <c r="L50" s="149" t="s">
        <v>2832</v>
      </c>
      <c r="M50" s="149"/>
      <c r="N50" s="94" t="s">
        <v>2833</v>
      </c>
      <c r="O50" s="94"/>
      <c r="P50" s="94" t="s">
        <v>2879</v>
      </c>
      <c r="Q50" s="94" t="s">
        <v>2827</v>
      </c>
      <c r="R50" t="s">
        <v>2828</v>
      </c>
      <c r="T50" s="94"/>
      <c r="U50" s="94"/>
      <c r="W50" s="94"/>
    </row>
    <row r="51" spans="1:34">
      <c r="A51" s="15" t="s">
        <v>2829</v>
      </c>
      <c r="B51" s="83"/>
      <c r="D51">
        <v>5171677</v>
      </c>
      <c r="E51">
        <v>5179628</v>
      </c>
      <c r="F51">
        <v>1095</v>
      </c>
      <c r="G51" s="119"/>
      <c r="H51" s="86"/>
      <c r="I51" s="120"/>
      <c r="J51" s="120"/>
      <c r="Q51" s="83"/>
    </row>
    <row r="52" spans="1:34">
      <c r="A52" s="83" t="s">
        <v>2822</v>
      </c>
      <c r="B52" s="83"/>
      <c r="D52">
        <v>5473972</v>
      </c>
      <c r="E52">
        <v>5486585</v>
      </c>
      <c r="F52">
        <v>5154</v>
      </c>
      <c r="G52" s="119"/>
      <c r="H52" s="86"/>
      <c r="I52" s="120"/>
      <c r="J52" s="120"/>
      <c r="Q52" s="83"/>
    </row>
    <row r="53" spans="1:34">
      <c r="A53" s="15" t="s">
        <v>2830</v>
      </c>
      <c r="B53" s="83"/>
      <c r="D53">
        <v>31436063</v>
      </c>
      <c r="E53">
        <v>31444827</v>
      </c>
      <c r="F53">
        <v>2364</v>
      </c>
      <c r="G53" s="119"/>
      <c r="H53" s="86"/>
      <c r="I53" s="120"/>
      <c r="J53" s="120"/>
      <c r="Q53" s="83"/>
    </row>
    <row r="54" spans="1:34">
      <c r="A54" s="15" t="s">
        <v>2831</v>
      </c>
      <c r="B54" s="83"/>
      <c r="D54">
        <v>47154559</v>
      </c>
      <c r="E54">
        <v>47162369</v>
      </c>
      <c r="F54">
        <v>7182</v>
      </c>
      <c r="G54" s="119"/>
      <c r="H54" s="86"/>
      <c r="I54" s="120"/>
      <c r="J54" s="120"/>
      <c r="Q54" s="83"/>
    </row>
    <row r="55" spans="1:34">
      <c r="A55" s="83" t="s">
        <v>2832</v>
      </c>
      <c r="B55" s="83"/>
      <c r="D55" s="93"/>
    </row>
    <row r="56" spans="1:34">
      <c r="A56" s="83" t="s">
        <v>2833</v>
      </c>
      <c r="B56" s="83"/>
      <c r="D56" s="93"/>
    </row>
    <row r="57" spans="1:34">
      <c r="A57" t="s">
        <v>2879</v>
      </c>
      <c r="B57" s="83"/>
      <c r="D57" s="93"/>
    </row>
    <row r="58" spans="1:34">
      <c r="A58" s="46" t="s">
        <v>2834</v>
      </c>
      <c r="B58" s="83"/>
      <c r="C58" s="83"/>
      <c r="D58" s="93"/>
    </row>
    <row r="59" spans="1:34">
      <c r="A59" s="46" t="s">
        <v>2828</v>
      </c>
      <c r="B59" s="83"/>
      <c r="D59" s="93"/>
    </row>
    <row r="60" spans="1:34">
      <c r="A60" s="127" t="s">
        <v>2895</v>
      </c>
      <c r="B60" s="127"/>
      <c r="C60" s="127"/>
      <c r="D60" s="132" t="s">
        <v>2836</v>
      </c>
      <c r="E60" s="132"/>
      <c r="F60" s="127"/>
      <c r="G60" s="132"/>
      <c r="H60" s="134"/>
      <c r="I60" s="127"/>
      <c r="J60" s="127"/>
      <c r="K60" s="127"/>
      <c r="L60" s="127"/>
      <c r="M60" s="131"/>
      <c r="N60" s="132"/>
      <c r="O60" s="132"/>
      <c r="P60" s="136"/>
      <c r="Q60" s="127"/>
      <c r="R60" s="135"/>
      <c r="S60" s="127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7"/>
      <c r="AE60" s="127"/>
      <c r="AF60" s="127"/>
      <c r="AG60" s="127"/>
      <c r="AH60" s="127"/>
    </row>
    <row r="61" spans="1:34" ht="15">
      <c r="A61" s="15" t="s">
        <v>2818</v>
      </c>
      <c r="B61" s="83"/>
      <c r="D61" s="112" t="s">
        <v>2314</v>
      </c>
      <c r="E61" s="112"/>
      <c r="F61" t="s">
        <v>2307</v>
      </c>
      <c r="G61" t="s">
        <v>2818</v>
      </c>
      <c r="H61" t="s">
        <v>2829</v>
      </c>
      <c r="I61" s="83" t="s">
        <v>2822</v>
      </c>
      <c r="J61" t="s">
        <v>2830</v>
      </c>
      <c r="K61" t="s">
        <v>2831</v>
      </c>
      <c r="L61" s="149" t="s">
        <v>2832</v>
      </c>
      <c r="M61" s="149"/>
      <c r="N61" s="94" t="s">
        <v>2833</v>
      </c>
      <c r="O61" s="94"/>
      <c r="P61" s="94" t="s">
        <v>2879</v>
      </c>
      <c r="Q61" s="94" t="s">
        <v>2827</v>
      </c>
      <c r="R61" t="s">
        <v>2828</v>
      </c>
      <c r="U61" s="94"/>
      <c r="V61" s="94"/>
      <c r="W61" s="94"/>
      <c r="X61" s="94"/>
    </row>
    <row r="62" spans="1:34">
      <c r="A62" s="15" t="s">
        <v>2829</v>
      </c>
      <c r="B62" s="83"/>
      <c r="D62">
        <v>5171677</v>
      </c>
      <c r="E62">
        <v>5179628</v>
      </c>
      <c r="F62">
        <v>1095</v>
      </c>
      <c r="G62" s="119"/>
      <c r="H62" s="86"/>
      <c r="I62" s="120"/>
      <c r="J62" s="120"/>
      <c r="L62" s="113"/>
      <c r="Q62" s="83"/>
    </row>
    <row r="63" spans="1:34">
      <c r="A63" s="83" t="s">
        <v>2822</v>
      </c>
      <c r="B63" s="83"/>
      <c r="D63">
        <v>5473972</v>
      </c>
      <c r="E63">
        <v>5486585</v>
      </c>
      <c r="F63">
        <v>5154</v>
      </c>
      <c r="G63" s="119"/>
      <c r="H63" s="86"/>
      <c r="I63" s="120"/>
      <c r="J63" s="120"/>
      <c r="L63" s="113"/>
      <c r="Q63" s="83"/>
    </row>
    <row r="64" spans="1:34">
      <c r="A64" s="15" t="s">
        <v>2830</v>
      </c>
      <c r="B64" s="83"/>
      <c r="D64">
        <v>31436063</v>
      </c>
      <c r="E64">
        <v>31444827</v>
      </c>
      <c r="F64">
        <v>2364</v>
      </c>
      <c r="G64" s="119"/>
      <c r="H64" s="86"/>
      <c r="I64" s="120"/>
      <c r="J64" s="120"/>
      <c r="L64" s="113"/>
      <c r="Q64" s="83"/>
    </row>
    <row r="65" spans="1:34">
      <c r="A65" s="15" t="s">
        <v>2831</v>
      </c>
      <c r="B65" s="83"/>
      <c r="D65">
        <v>47154559</v>
      </c>
      <c r="E65">
        <v>47162369</v>
      </c>
      <c r="F65">
        <v>7182</v>
      </c>
      <c r="G65" s="119"/>
      <c r="H65" s="86"/>
      <c r="I65" s="120"/>
      <c r="J65" s="120"/>
      <c r="L65" s="113"/>
      <c r="Q65" s="83"/>
    </row>
    <row r="66" spans="1:34">
      <c r="A66" s="83" t="s">
        <v>2832</v>
      </c>
      <c r="B66" s="83"/>
      <c r="D66" s="93"/>
    </row>
    <row r="67" spans="1:34">
      <c r="A67" s="83" t="s">
        <v>2833</v>
      </c>
      <c r="B67" s="83"/>
      <c r="D67" s="93"/>
    </row>
    <row r="68" spans="1:34">
      <c r="A68" t="s">
        <v>2879</v>
      </c>
      <c r="B68" s="83"/>
      <c r="D68" s="93"/>
    </row>
    <row r="69" spans="1:34">
      <c r="A69" s="46" t="s">
        <v>2834</v>
      </c>
      <c r="B69" s="83"/>
      <c r="C69" s="83"/>
      <c r="D69" s="93"/>
    </row>
    <row r="70" spans="1:34">
      <c r="A70" s="46" t="s">
        <v>2828</v>
      </c>
      <c r="B70" s="83"/>
      <c r="D70" s="93"/>
    </row>
    <row r="71" spans="1:34">
      <c r="A71" s="127" t="s">
        <v>2896</v>
      </c>
      <c r="B71" s="127"/>
      <c r="C71" s="127"/>
      <c r="D71" s="132" t="s">
        <v>2836</v>
      </c>
      <c r="E71" s="132"/>
      <c r="F71" s="127"/>
      <c r="G71" s="132"/>
      <c r="H71" s="134"/>
      <c r="I71" s="127"/>
      <c r="J71" s="127"/>
      <c r="K71" s="127"/>
      <c r="L71" s="127"/>
      <c r="M71" s="131"/>
      <c r="N71" s="132"/>
      <c r="O71" s="132"/>
      <c r="P71" s="136"/>
      <c r="Q71" s="127"/>
      <c r="R71" s="135"/>
      <c r="S71" s="127"/>
      <c r="T71" s="127"/>
      <c r="U71" s="127"/>
      <c r="V71" s="127"/>
      <c r="W71" s="127"/>
      <c r="X71" s="127"/>
      <c r="Y71" s="127"/>
      <c r="Z71" s="127"/>
      <c r="AA71" s="127"/>
      <c r="AB71" s="127"/>
      <c r="AC71" s="127"/>
      <c r="AD71" s="127"/>
      <c r="AE71" s="127"/>
      <c r="AF71" s="127"/>
      <c r="AG71" s="127"/>
      <c r="AH71" s="127"/>
    </row>
    <row r="72" spans="1:34" ht="15">
      <c r="A72" s="15" t="s">
        <v>2818</v>
      </c>
      <c r="B72" s="83"/>
      <c r="D72" s="112" t="s">
        <v>2314</v>
      </c>
      <c r="E72" s="112"/>
      <c r="F72" t="s">
        <v>2307</v>
      </c>
      <c r="G72" t="s">
        <v>2818</v>
      </c>
      <c r="H72" t="s">
        <v>2829</v>
      </c>
      <c r="I72" s="83" t="s">
        <v>2822</v>
      </c>
      <c r="J72" t="s">
        <v>2830</v>
      </c>
      <c r="K72" t="s">
        <v>2831</v>
      </c>
      <c r="L72" s="149" t="s">
        <v>2832</v>
      </c>
      <c r="M72" s="149"/>
      <c r="N72" s="94" t="s">
        <v>2833</v>
      </c>
      <c r="O72" s="94"/>
      <c r="P72" s="94" t="s">
        <v>2879</v>
      </c>
      <c r="Q72" s="94" t="s">
        <v>2827</v>
      </c>
      <c r="R72" t="s">
        <v>2828</v>
      </c>
      <c r="U72" s="94"/>
      <c r="V72" s="94"/>
      <c r="W72" s="94"/>
      <c r="X72" s="94"/>
    </row>
    <row r="73" spans="1:34">
      <c r="A73" s="15" t="s">
        <v>2829</v>
      </c>
      <c r="B73" s="83"/>
      <c r="D73">
        <v>5171677</v>
      </c>
      <c r="E73">
        <v>5179628</v>
      </c>
      <c r="F73">
        <v>1095</v>
      </c>
      <c r="G73" s="119"/>
      <c r="H73" s="86"/>
      <c r="I73" s="120"/>
      <c r="J73" s="120"/>
      <c r="L73" s="85"/>
      <c r="Q73" s="83"/>
    </row>
    <row r="74" spans="1:34">
      <c r="A74" s="83" t="s">
        <v>2822</v>
      </c>
      <c r="B74" s="83"/>
      <c r="D74">
        <v>5473972</v>
      </c>
      <c r="E74">
        <v>5486585</v>
      </c>
      <c r="F74">
        <v>5154</v>
      </c>
      <c r="G74" s="119"/>
      <c r="H74" s="86"/>
      <c r="I74" s="120"/>
      <c r="J74" s="120"/>
      <c r="L74" s="85"/>
      <c r="Q74" s="83"/>
    </row>
    <row r="75" spans="1:34">
      <c r="A75" s="15" t="s">
        <v>2830</v>
      </c>
      <c r="B75" s="83"/>
      <c r="D75">
        <v>31436063</v>
      </c>
      <c r="E75">
        <v>31444827</v>
      </c>
      <c r="F75">
        <v>2364</v>
      </c>
      <c r="G75" s="119"/>
      <c r="H75" s="86"/>
      <c r="I75" s="120"/>
      <c r="J75" s="120"/>
      <c r="Q75" s="83"/>
    </row>
    <row r="76" spans="1:34">
      <c r="A76" s="15" t="s">
        <v>2831</v>
      </c>
      <c r="B76" s="83"/>
      <c r="D76">
        <v>47154559</v>
      </c>
      <c r="E76">
        <v>47162369</v>
      </c>
      <c r="F76">
        <v>7182</v>
      </c>
      <c r="G76" s="119"/>
      <c r="H76" s="86"/>
      <c r="I76" s="120"/>
      <c r="J76" s="120"/>
      <c r="Q76" s="83"/>
    </row>
    <row r="77" spans="1:34">
      <c r="A77" s="83" t="s">
        <v>2832</v>
      </c>
      <c r="B77" s="83"/>
      <c r="D77" s="93"/>
    </row>
    <row r="78" spans="1:34">
      <c r="A78" s="83" t="s">
        <v>2833</v>
      </c>
      <c r="B78" s="83"/>
      <c r="D78" s="93"/>
    </row>
    <row r="79" spans="1:34">
      <c r="A79" t="s">
        <v>2879</v>
      </c>
      <c r="B79" s="83"/>
      <c r="D79" s="93"/>
    </row>
    <row r="80" spans="1:34">
      <c r="A80" s="46" t="s">
        <v>2834</v>
      </c>
      <c r="B80" s="83"/>
      <c r="D80" s="93"/>
    </row>
    <row r="81" spans="1:34">
      <c r="A81" s="46" t="s">
        <v>2828</v>
      </c>
      <c r="B81" s="83"/>
      <c r="D81" s="93"/>
    </row>
    <row r="82" spans="1:34">
      <c r="A82" s="127" t="s">
        <v>2906</v>
      </c>
      <c r="B82" s="127"/>
      <c r="C82" s="127"/>
      <c r="D82" s="132" t="s">
        <v>2836</v>
      </c>
      <c r="E82" s="132"/>
      <c r="F82" s="127"/>
      <c r="G82" s="132"/>
      <c r="H82" s="134"/>
      <c r="I82" s="127"/>
      <c r="J82" s="127"/>
      <c r="K82" s="127"/>
      <c r="L82" s="127"/>
      <c r="M82" s="131"/>
      <c r="N82" s="132"/>
      <c r="O82" s="132"/>
      <c r="P82" s="136"/>
      <c r="Q82" s="127"/>
      <c r="R82" s="135"/>
      <c r="S82" s="127"/>
      <c r="T82" s="127"/>
      <c r="U82" s="127"/>
      <c r="V82" s="127"/>
      <c r="W82" s="127"/>
      <c r="X82" s="127"/>
      <c r="Y82" s="127"/>
      <c r="Z82" s="127"/>
      <c r="AA82" s="127"/>
      <c r="AB82" s="127"/>
      <c r="AC82" s="127"/>
      <c r="AD82" s="127"/>
      <c r="AE82" s="127"/>
      <c r="AF82" s="127"/>
      <c r="AG82" s="127"/>
      <c r="AH82" s="127"/>
    </row>
    <row r="83" spans="1:34" ht="15">
      <c r="A83" s="15" t="s">
        <v>2818</v>
      </c>
      <c r="B83" s="83"/>
      <c r="D83" s="112" t="s">
        <v>2314</v>
      </c>
      <c r="E83" s="112"/>
      <c r="F83" t="s">
        <v>2307</v>
      </c>
      <c r="G83" t="s">
        <v>2818</v>
      </c>
      <c r="H83" t="s">
        <v>2829</v>
      </c>
      <c r="I83" s="83" t="s">
        <v>2822</v>
      </c>
      <c r="J83" t="s">
        <v>2830</v>
      </c>
      <c r="K83" t="s">
        <v>2831</v>
      </c>
      <c r="L83" s="149" t="s">
        <v>2832</v>
      </c>
      <c r="M83" s="149"/>
      <c r="N83" s="94" t="s">
        <v>2833</v>
      </c>
      <c r="O83" s="94"/>
      <c r="P83" s="94" t="s">
        <v>2879</v>
      </c>
      <c r="Q83" s="94" t="s">
        <v>2827</v>
      </c>
      <c r="R83" t="s">
        <v>2828</v>
      </c>
      <c r="U83" s="94"/>
      <c r="V83" s="94"/>
      <c r="W83" s="94"/>
      <c r="X83" s="94"/>
    </row>
    <row r="84" spans="1:34">
      <c r="A84" s="15" t="s">
        <v>2829</v>
      </c>
      <c r="B84" s="83"/>
      <c r="D84">
        <v>5171677</v>
      </c>
      <c r="E84">
        <v>5179628</v>
      </c>
      <c r="F84">
        <v>1095</v>
      </c>
      <c r="G84" s="119"/>
      <c r="H84" s="86"/>
      <c r="I84" s="120"/>
      <c r="J84" s="120"/>
      <c r="L84" s="113"/>
      <c r="Q84" s="83"/>
    </row>
    <row r="85" spans="1:34">
      <c r="A85" s="83" t="s">
        <v>2822</v>
      </c>
      <c r="B85" s="83"/>
      <c r="D85">
        <v>5473972</v>
      </c>
      <c r="E85">
        <v>5486585</v>
      </c>
      <c r="F85">
        <v>5154</v>
      </c>
      <c r="G85" s="119"/>
      <c r="H85" s="86"/>
      <c r="I85" s="120"/>
      <c r="J85" s="120"/>
      <c r="L85" s="113"/>
      <c r="Q85" s="83"/>
    </row>
    <row r="86" spans="1:34">
      <c r="A86" s="15" t="s">
        <v>2830</v>
      </c>
      <c r="B86" s="83"/>
      <c r="D86">
        <v>31436063</v>
      </c>
      <c r="E86">
        <v>31444827</v>
      </c>
      <c r="F86">
        <v>2364</v>
      </c>
      <c r="G86" s="119"/>
      <c r="H86" s="86"/>
      <c r="I86" s="120"/>
      <c r="J86" s="120"/>
      <c r="L86" s="113"/>
      <c r="Q86" s="83"/>
    </row>
    <row r="87" spans="1:34">
      <c r="A87" s="15" t="s">
        <v>2831</v>
      </c>
      <c r="B87" s="83"/>
      <c r="D87">
        <v>47154559</v>
      </c>
      <c r="E87">
        <v>47162369</v>
      </c>
      <c r="F87">
        <v>7182</v>
      </c>
      <c r="G87" s="119"/>
      <c r="H87" s="86"/>
      <c r="I87" s="120"/>
      <c r="J87" s="120"/>
      <c r="L87" s="113"/>
      <c r="Q87" s="83"/>
    </row>
    <row r="88" spans="1:34">
      <c r="A88" s="83" t="s">
        <v>2832</v>
      </c>
      <c r="B88" s="83"/>
      <c r="D88" s="93"/>
    </row>
    <row r="89" spans="1:34">
      <c r="A89" s="83" t="s">
        <v>2833</v>
      </c>
      <c r="B89" s="83"/>
      <c r="D89" s="93"/>
    </row>
    <row r="90" spans="1:34">
      <c r="A90" t="s">
        <v>2879</v>
      </c>
      <c r="B90" s="83"/>
      <c r="D90" s="93"/>
    </row>
    <row r="91" spans="1:34">
      <c r="A91" s="46" t="s">
        <v>2834</v>
      </c>
      <c r="B91" s="83"/>
      <c r="D91" s="93"/>
    </row>
    <row r="92" spans="1:34">
      <c r="A92" s="46" t="s">
        <v>2828</v>
      </c>
      <c r="B92" s="83"/>
      <c r="D92" s="93"/>
    </row>
    <row r="93" spans="1:34">
      <c r="A93" s="127" t="s">
        <v>2907</v>
      </c>
      <c r="B93" s="127"/>
      <c r="C93" s="127"/>
      <c r="D93" s="132" t="s">
        <v>2836</v>
      </c>
      <c r="E93" s="132"/>
      <c r="F93" s="127"/>
      <c r="G93" s="132"/>
      <c r="H93" s="134"/>
      <c r="I93" s="127"/>
      <c r="J93" s="127"/>
      <c r="K93" s="127"/>
      <c r="L93" s="127"/>
      <c r="M93" s="131"/>
      <c r="N93" s="132"/>
      <c r="O93" s="132"/>
      <c r="P93" s="136"/>
      <c r="Q93" s="127"/>
      <c r="R93" s="135"/>
      <c r="S93" s="127"/>
      <c r="T93" s="127"/>
      <c r="U93" s="127"/>
      <c r="V93" s="127"/>
      <c r="W93" s="127"/>
      <c r="X93" s="127"/>
      <c r="Y93" s="127"/>
      <c r="Z93" s="127"/>
      <c r="AA93" s="127"/>
      <c r="AB93" s="127"/>
      <c r="AC93" s="127"/>
      <c r="AD93" s="127"/>
      <c r="AE93" s="127"/>
      <c r="AF93" s="127"/>
      <c r="AG93" s="127"/>
      <c r="AH93" s="127"/>
    </row>
    <row r="94" spans="1:34" ht="15">
      <c r="A94" s="15" t="s">
        <v>2818</v>
      </c>
      <c r="B94" s="83"/>
      <c r="D94" s="112" t="s">
        <v>2314</v>
      </c>
      <c r="E94" s="112"/>
      <c r="F94" t="s">
        <v>2307</v>
      </c>
      <c r="G94" t="s">
        <v>2818</v>
      </c>
      <c r="H94" t="s">
        <v>2829</v>
      </c>
      <c r="I94" s="83" t="s">
        <v>2822</v>
      </c>
      <c r="J94" t="s">
        <v>2830</v>
      </c>
      <c r="K94" t="s">
        <v>2831</v>
      </c>
      <c r="L94" s="149" t="s">
        <v>2832</v>
      </c>
      <c r="M94" s="149"/>
      <c r="N94" s="94" t="s">
        <v>2833</v>
      </c>
      <c r="O94" s="94"/>
      <c r="P94" s="94" t="s">
        <v>2879</v>
      </c>
      <c r="Q94" s="94" t="s">
        <v>2827</v>
      </c>
      <c r="R94" t="s">
        <v>2828</v>
      </c>
      <c r="U94" s="94"/>
      <c r="V94" s="94"/>
      <c r="W94" s="94"/>
      <c r="X94" s="94"/>
    </row>
    <row r="95" spans="1:34">
      <c r="A95" s="15" t="s">
        <v>2829</v>
      </c>
      <c r="B95" s="83"/>
      <c r="D95">
        <v>5171677</v>
      </c>
      <c r="E95">
        <v>5179628</v>
      </c>
      <c r="F95">
        <v>1095</v>
      </c>
      <c r="G95" s="119"/>
      <c r="H95" s="86"/>
      <c r="I95" s="120"/>
      <c r="J95" s="120"/>
      <c r="Q95" s="83"/>
    </row>
    <row r="96" spans="1:34">
      <c r="A96" s="83" t="s">
        <v>2822</v>
      </c>
      <c r="B96" s="83"/>
      <c r="D96">
        <v>5473972</v>
      </c>
      <c r="E96">
        <v>5486585</v>
      </c>
      <c r="F96">
        <v>5154</v>
      </c>
      <c r="G96" s="119"/>
      <c r="H96" s="86"/>
      <c r="I96" s="120"/>
      <c r="J96" s="120"/>
      <c r="Q96" s="83"/>
    </row>
    <row r="97" spans="1:34">
      <c r="A97" s="15" t="s">
        <v>2830</v>
      </c>
      <c r="B97" s="83"/>
      <c r="D97">
        <v>31436063</v>
      </c>
      <c r="E97">
        <v>31444827</v>
      </c>
      <c r="F97">
        <v>2364</v>
      </c>
      <c r="G97" s="119"/>
      <c r="H97" s="86"/>
      <c r="I97" s="120"/>
      <c r="J97" s="120"/>
      <c r="Q97" s="83"/>
    </row>
    <row r="98" spans="1:34">
      <c r="A98" s="15" t="s">
        <v>2831</v>
      </c>
      <c r="B98" s="83"/>
      <c r="D98">
        <v>47154559</v>
      </c>
      <c r="E98">
        <v>47162369</v>
      </c>
      <c r="F98">
        <v>7182</v>
      </c>
      <c r="G98" s="119"/>
      <c r="H98" s="86"/>
      <c r="I98" s="120"/>
      <c r="J98" s="120"/>
      <c r="Q98" s="83"/>
    </row>
    <row r="99" spans="1:34">
      <c r="A99" s="83" t="s">
        <v>2832</v>
      </c>
      <c r="B99" s="83"/>
      <c r="D99" s="93"/>
    </row>
    <row r="100" spans="1:34">
      <c r="A100" s="83" t="s">
        <v>2833</v>
      </c>
      <c r="B100" s="83"/>
      <c r="D100" s="93"/>
    </row>
    <row r="101" spans="1:34">
      <c r="A101" t="s">
        <v>2879</v>
      </c>
      <c r="B101" s="83"/>
      <c r="D101" s="93"/>
    </row>
    <row r="102" spans="1:34">
      <c r="A102" s="46" t="s">
        <v>2834</v>
      </c>
      <c r="B102" s="83"/>
      <c r="D102" s="93"/>
    </row>
    <row r="103" spans="1:34">
      <c r="A103" s="46" t="s">
        <v>2828</v>
      </c>
      <c r="B103" s="83"/>
      <c r="D103" s="93"/>
    </row>
    <row r="104" spans="1:34" ht="15">
      <c r="A104" s="99" t="s">
        <v>2841</v>
      </c>
      <c r="B104" s="99"/>
      <c r="C104" s="123" t="s">
        <v>2847</v>
      </c>
      <c r="D104" s="81"/>
      <c r="E104" s="81"/>
      <c r="F104" s="81"/>
      <c r="G104" s="100"/>
      <c r="H104" s="101" t="s">
        <v>4</v>
      </c>
      <c r="I104" s="101"/>
      <c r="J104" s="101"/>
      <c r="K104" s="101"/>
      <c r="L104" s="101"/>
      <c r="M104" s="101" t="s">
        <v>9</v>
      </c>
      <c r="N104" s="101"/>
      <c r="O104" s="101"/>
      <c r="P104" s="101"/>
      <c r="Q104" s="101"/>
      <c r="R104" s="101" t="s">
        <v>15</v>
      </c>
      <c r="S104" s="101"/>
      <c r="T104" s="101"/>
      <c r="U104" s="101"/>
      <c r="V104" s="101"/>
      <c r="W104" s="101" t="s">
        <v>12</v>
      </c>
      <c r="X104" s="101"/>
      <c r="Y104" s="101"/>
      <c r="Z104" s="101"/>
      <c r="AA104" s="100"/>
      <c r="AB104" s="101" t="s">
        <v>1010</v>
      </c>
      <c r="AC104" s="123"/>
      <c r="AD104" s="81"/>
      <c r="AE104" s="81"/>
      <c r="AF104" s="81"/>
      <c r="AG104" s="81"/>
      <c r="AH104" s="81"/>
    </row>
    <row r="105" spans="1:34">
      <c r="A105" s="102" t="s">
        <v>2314</v>
      </c>
      <c r="B105" s="102"/>
      <c r="C105" s="102" t="s">
        <v>2842</v>
      </c>
      <c r="D105" s="102" t="s">
        <v>2843</v>
      </c>
      <c r="E105" s="102" t="s">
        <v>2910</v>
      </c>
      <c r="F105" s="102"/>
      <c r="G105" s="102" t="s">
        <v>2845</v>
      </c>
      <c r="H105" s="102" t="s">
        <v>2842</v>
      </c>
      <c r="I105" s="102" t="s">
        <v>2843</v>
      </c>
      <c r="J105" s="102" t="s">
        <v>2844</v>
      </c>
      <c r="K105" s="102"/>
      <c r="L105" s="102" t="s">
        <v>2845</v>
      </c>
      <c r="M105" s="102" t="s">
        <v>2842</v>
      </c>
      <c r="N105" s="102" t="s">
        <v>2843</v>
      </c>
      <c r="O105" s="102" t="s">
        <v>2844</v>
      </c>
      <c r="P105" s="102"/>
      <c r="Q105" s="102" t="s">
        <v>2845</v>
      </c>
      <c r="R105" s="102" t="s">
        <v>2842</v>
      </c>
      <c r="S105" s="102" t="s">
        <v>2843</v>
      </c>
      <c r="T105" s="102" t="s">
        <v>2844</v>
      </c>
      <c r="U105" s="102"/>
      <c r="V105" s="102" t="s">
        <v>2845</v>
      </c>
      <c r="W105" s="102" t="s">
        <v>2842</v>
      </c>
      <c r="X105" s="102" t="s">
        <v>2843</v>
      </c>
      <c r="Y105" s="102" t="s">
        <v>2309</v>
      </c>
      <c r="Z105" s="102"/>
      <c r="AA105" s="102" t="s">
        <v>2845</v>
      </c>
      <c r="AB105" s="102" t="s">
        <v>2842</v>
      </c>
      <c r="AC105" s="102" t="s">
        <v>2843</v>
      </c>
      <c r="AD105" s="102" t="s">
        <v>2309</v>
      </c>
      <c r="AE105" s="102"/>
      <c r="AF105" s="102" t="s">
        <v>2845</v>
      </c>
      <c r="AG105" s="102"/>
      <c r="AH105" s="102"/>
    </row>
    <row r="106" spans="1:34">
      <c r="A106">
        <v>5171677</v>
      </c>
      <c r="B106">
        <v>5179628</v>
      </c>
      <c r="G106" s="83"/>
      <c r="L106" s="83"/>
      <c r="Q106" s="83"/>
      <c r="V106" s="83"/>
      <c r="AA106" s="83"/>
      <c r="AF106" s="83"/>
    </row>
    <row r="107" spans="1:34">
      <c r="A107">
        <v>5473972</v>
      </c>
      <c r="B107">
        <v>5486585</v>
      </c>
      <c r="G107" s="83"/>
      <c r="L107" s="83"/>
      <c r="V107" s="83"/>
      <c r="AA107" s="83"/>
      <c r="AF107" s="83"/>
    </row>
    <row r="108" spans="1:34">
      <c r="A108">
        <v>31436063</v>
      </c>
      <c r="B108">
        <v>31444827</v>
      </c>
      <c r="G108" s="83"/>
      <c r="L108" s="83"/>
      <c r="Q108" s="83"/>
      <c r="V108" s="83"/>
      <c r="AF108" s="83"/>
    </row>
    <row r="109" spans="1:34">
      <c r="A109">
        <v>47154559</v>
      </c>
      <c r="B109">
        <v>47162369</v>
      </c>
      <c r="G109" s="83"/>
      <c r="L109" s="83"/>
      <c r="Q109" s="83"/>
      <c r="V109" s="83"/>
      <c r="AA109" s="83"/>
      <c r="AF109" s="83"/>
    </row>
    <row r="110" spans="1:34">
      <c r="A110" t="s">
        <v>2847</v>
      </c>
      <c r="D110" s="83"/>
      <c r="G110" s="83"/>
      <c r="J110" s="83"/>
      <c r="K110" s="83"/>
      <c r="L110" s="83"/>
      <c r="M110" s="83"/>
      <c r="N110" s="83"/>
      <c r="O110" s="83"/>
      <c r="Q110" s="114"/>
      <c r="R110" s="83"/>
      <c r="S110" s="83"/>
      <c r="T110" s="83"/>
      <c r="V110" s="83"/>
      <c r="W110" s="83"/>
      <c r="X110" s="83"/>
      <c r="Y110" s="83"/>
      <c r="AA110" s="83"/>
      <c r="AB110" s="83"/>
      <c r="AC110" s="83"/>
      <c r="AD110" s="83"/>
      <c r="AF110" s="83"/>
    </row>
    <row r="111" spans="1:34">
      <c r="A111" s="81" t="s">
        <v>2767</v>
      </c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</row>
    <row r="112" spans="1:34">
      <c r="A112" s="102" t="s">
        <v>2847</v>
      </c>
      <c r="B112" s="102" t="s">
        <v>2768</v>
      </c>
      <c r="C112" s="102" t="s">
        <v>2769</v>
      </c>
      <c r="D112" s="103" t="s">
        <v>2770</v>
      </c>
      <c r="E112" s="102" t="s">
        <v>2771</v>
      </c>
      <c r="F112" s="102" t="s">
        <v>2772</v>
      </c>
      <c r="G112" s="104" t="s">
        <v>2773</v>
      </c>
      <c r="H112" s="102" t="s">
        <v>2774</v>
      </c>
      <c r="I112" s="102" t="s">
        <v>2775</v>
      </c>
      <c r="J112" s="102" t="s">
        <v>2776</v>
      </c>
      <c r="K112" s="102" t="s">
        <v>2777</v>
      </c>
      <c r="L112" s="54" t="s">
        <v>2848</v>
      </c>
      <c r="M112" s="54" t="s">
        <v>2849</v>
      </c>
      <c r="N112" s="54" t="s">
        <v>2850</v>
      </c>
      <c r="O112" s="54" t="s">
        <v>2851</v>
      </c>
      <c r="P112" s="54" t="s">
        <v>2852</v>
      </c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  <c r="AA112" s="102"/>
      <c r="AB112" s="102"/>
      <c r="AC112" s="102"/>
      <c r="AD112" s="102"/>
      <c r="AE112" s="102"/>
      <c r="AF112" s="102"/>
      <c r="AG112" s="102"/>
      <c r="AH112" s="102"/>
    </row>
    <row r="113" spans="1:34">
      <c r="B113" s="83"/>
      <c r="F113" s="83"/>
      <c r="G113" s="83"/>
      <c r="H113" s="83"/>
      <c r="I113" s="83"/>
      <c r="J113" s="83"/>
      <c r="L113" s="83"/>
      <c r="M113" s="83"/>
      <c r="N113" s="83"/>
      <c r="O113" s="83"/>
      <c r="P113" s="83"/>
    </row>
    <row r="114" spans="1:34">
      <c r="A114" s="104" t="s">
        <v>2314</v>
      </c>
      <c r="B114" s="102" t="s">
        <v>2768</v>
      </c>
      <c r="C114" s="102" t="s">
        <v>2769</v>
      </c>
      <c r="D114" s="103" t="s">
        <v>2770</v>
      </c>
      <c r="E114" s="102" t="s">
        <v>2771</v>
      </c>
      <c r="F114" s="102" t="s">
        <v>2772</v>
      </c>
      <c r="G114" s="104" t="s">
        <v>2773</v>
      </c>
      <c r="H114" s="102" t="s">
        <v>2774</v>
      </c>
      <c r="I114" s="102" t="s">
        <v>2775</v>
      </c>
      <c r="J114" s="102" t="s">
        <v>2776</v>
      </c>
      <c r="K114" s="102" t="s">
        <v>2777</v>
      </c>
      <c r="L114" s="54" t="s">
        <v>2848</v>
      </c>
      <c r="M114" s="54" t="s">
        <v>2849</v>
      </c>
      <c r="N114" s="54" t="s">
        <v>2850</v>
      </c>
      <c r="O114" s="54" t="s">
        <v>2851</v>
      </c>
      <c r="P114" s="54" t="s">
        <v>2852</v>
      </c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  <c r="AA114" s="102"/>
      <c r="AB114" s="102"/>
      <c r="AC114" s="102"/>
      <c r="AD114" s="102"/>
      <c r="AE114" s="102"/>
      <c r="AF114" s="102"/>
      <c r="AG114" s="102"/>
      <c r="AH114" s="102"/>
    </row>
    <row r="115" spans="1:34">
      <c r="A115" t="s">
        <v>2853</v>
      </c>
      <c r="L115" s="83"/>
      <c r="M115" s="83"/>
      <c r="N115" s="83"/>
      <c r="O115" s="83"/>
      <c r="P115" s="83"/>
    </row>
    <row r="116" spans="1:34">
      <c r="A116" t="s">
        <v>2897</v>
      </c>
      <c r="L116" s="83"/>
      <c r="M116" s="83"/>
      <c r="N116" s="83"/>
      <c r="O116" s="83"/>
      <c r="P116" s="83"/>
    </row>
    <row r="117" spans="1:34">
      <c r="A117" t="s">
        <v>2898</v>
      </c>
      <c r="K117" s="112"/>
      <c r="L117" s="83"/>
      <c r="M117" s="83"/>
      <c r="N117" s="83"/>
      <c r="O117" s="83"/>
      <c r="P117" s="83"/>
    </row>
    <row r="118" spans="1:34">
      <c r="A118" t="s">
        <v>2899</v>
      </c>
      <c r="L118" s="83"/>
      <c r="M118" s="83"/>
      <c r="N118" s="83"/>
      <c r="O118" s="83"/>
      <c r="P118" s="83"/>
    </row>
    <row r="119" spans="1:34">
      <c r="A119" s="105" t="s">
        <v>2863</v>
      </c>
      <c r="B119" s="73"/>
      <c r="C119" s="73"/>
      <c r="D119" s="106"/>
      <c r="E119" s="74"/>
      <c r="F119" s="73"/>
      <c r="G119" s="74"/>
      <c r="H119" s="73"/>
      <c r="I119" s="74"/>
      <c r="J119" s="73"/>
      <c r="K119" s="73"/>
      <c r="L119" s="73"/>
      <c r="M119" s="73"/>
      <c r="N119" s="74"/>
      <c r="O119" s="74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</row>
    <row r="120" spans="1:34">
      <c r="A120" s="107" t="s">
        <v>2795</v>
      </c>
      <c r="B120" s="107"/>
      <c r="C120" s="81" t="s">
        <v>2864</v>
      </c>
      <c r="D120" s="81" t="s">
        <v>2865</v>
      </c>
      <c r="E120" s="107" t="s">
        <v>2866</v>
      </c>
      <c r="F120" s="108" t="s">
        <v>2867</v>
      </c>
      <c r="G120" s="100"/>
      <c r="H120" s="107"/>
      <c r="I120" s="108"/>
      <c r="J120" s="107"/>
      <c r="K120" s="107"/>
      <c r="L120" s="107"/>
      <c r="M120" s="107"/>
      <c r="N120" s="108"/>
      <c r="O120" s="108"/>
      <c r="P120" s="107"/>
      <c r="Q120" s="107"/>
      <c r="R120" s="107"/>
      <c r="S120" s="107"/>
      <c r="T120" s="107"/>
      <c r="U120" s="107"/>
      <c r="V120" s="107"/>
      <c r="W120" s="107"/>
      <c r="X120" s="107"/>
      <c r="Y120" s="107"/>
      <c r="Z120" s="107"/>
      <c r="AA120" s="107"/>
      <c r="AB120" s="107"/>
      <c r="AC120" s="107"/>
      <c r="AD120" s="107"/>
      <c r="AE120" s="107"/>
      <c r="AF120" s="107"/>
      <c r="AG120" s="107"/>
      <c r="AH120" s="107"/>
    </row>
    <row r="121" spans="1:34">
      <c r="A121" s="82" t="s">
        <v>2307</v>
      </c>
      <c r="B121" s="83">
        <f>SUM('chr20'!C121:F121)</f>
        <v>156794</v>
      </c>
      <c r="C121">
        <v>93388</v>
      </c>
      <c r="D121">
        <v>20872</v>
      </c>
      <c r="E121">
        <v>10531</v>
      </c>
      <c r="F121">
        <v>32003</v>
      </c>
      <c r="H121" s="83"/>
      <c r="I121" s="85"/>
      <c r="N121" s="85"/>
      <c r="O121" s="85"/>
    </row>
    <row r="122" spans="1:34">
      <c r="A122" s="82" t="s">
        <v>2806</v>
      </c>
      <c r="B122" s="83"/>
      <c r="D122" s="83"/>
      <c r="E122" s="83"/>
      <c r="F122" s="83"/>
      <c r="H122" s="83"/>
      <c r="I122" s="85"/>
      <c r="N122" s="85"/>
      <c r="O122" s="85"/>
    </row>
    <row r="123" spans="1:34">
      <c r="A123" s="82" t="s">
        <v>2807</v>
      </c>
      <c r="B123" s="83"/>
      <c r="C123" s="83"/>
      <c r="D123" s="83"/>
      <c r="E123" s="83"/>
      <c r="H123" s="83"/>
      <c r="I123" s="85"/>
      <c r="N123" s="85"/>
      <c r="O123" s="85"/>
    </row>
    <row r="124" spans="1:34">
      <c r="A124" s="82" t="s">
        <v>2808</v>
      </c>
      <c r="B124" s="83"/>
      <c r="C124" s="83"/>
      <c r="D124" s="83"/>
      <c r="F124" s="83"/>
      <c r="H124" s="83"/>
      <c r="I124" s="85"/>
      <c r="N124" s="85"/>
      <c r="O124" s="85"/>
    </row>
    <row r="125" spans="1:34">
      <c r="A125" s="15" t="s">
        <v>2809</v>
      </c>
      <c r="B125" s="83"/>
      <c r="C125" s="83"/>
      <c r="D125" s="83"/>
      <c r="E125" s="83"/>
      <c r="F125" s="83"/>
      <c r="H125" s="83"/>
      <c r="I125" s="85"/>
      <c r="J125" s="151"/>
      <c r="K125" s="151"/>
      <c r="L125" s="151"/>
      <c r="M125" s="151"/>
      <c r="N125" s="85"/>
      <c r="O125" s="85"/>
      <c r="P125" s="151"/>
      <c r="Q125" s="151"/>
      <c r="R125" s="151"/>
      <c r="S125" s="151"/>
      <c r="T125" s="151"/>
      <c r="U125" s="151"/>
      <c r="V125" s="151"/>
      <c r="W125" s="151"/>
      <c r="X125" s="151"/>
      <c r="Y125" s="151"/>
      <c r="Z125" s="151"/>
      <c r="AA125" s="151"/>
      <c r="AB125" s="151"/>
      <c r="AC125" s="151"/>
      <c r="AD125" s="151"/>
      <c r="AE125" s="151"/>
      <c r="AF125" s="151"/>
      <c r="AG125" s="151"/>
      <c r="AH125" s="151"/>
    </row>
    <row r="126" spans="1:34">
      <c r="A126" s="15" t="s">
        <v>2810</v>
      </c>
      <c r="B126" s="83"/>
      <c r="C126" s="83"/>
      <c r="D126" s="83"/>
      <c r="E126" s="83"/>
      <c r="F126" s="83"/>
      <c r="H126" s="83"/>
      <c r="I126" s="85"/>
      <c r="N126" s="85"/>
      <c r="O126" s="85"/>
    </row>
    <row r="127" spans="1:34">
      <c r="A127" s="137" t="s">
        <v>2811</v>
      </c>
      <c r="B127" s="137"/>
      <c r="C127" s="127" t="s">
        <v>2864</v>
      </c>
      <c r="D127" s="127" t="s">
        <v>2865</v>
      </c>
      <c r="E127" s="137" t="s">
        <v>2866</v>
      </c>
      <c r="F127" s="138" t="s">
        <v>2867</v>
      </c>
      <c r="G127" s="148"/>
      <c r="H127" s="137"/>
      <c r="I127" s="138"/>
      <c r="J127" s="137"/>
      <c r="K127" s="137"/>
      <c r="L127" s="137"/>
      <c r="M127" s="137"/>
      <c r="N127" s="138"/>
      <c r="O127" s="138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  <c r="AA127" s="137"/>
      <c r="AB127" s="137"/>
      <c r="AC127" s="137"/>
      <c r="AD127" s="137"/>
      <c r="AE127" s="137"/>
      <c r="AF127" s="137"/>
      <c r="AG127" s="137"/>
      <c r="AH127" s="137"/>
    </row>
    <row r="128" spans="1:34">
      <c r="A128" s="82" t="s">
        <v>2806</v>
      </c>
      <c r="B128" s="83"/>
      <c r="C128" s="83"/>
      <c r="D128" s="83"/>
      <c r="E128" s="83"/>
      <c r="F128" s="83"/>
      <c r="H128" s="83"/>
      <c r="I128" s="85"/>
      <c r="N128" s="85"/>
      <c r="O128" s="85"/>
    </row>
    <row r="129" spans="1:34">
      <c r="A129" s="82" t="s">
        <v>2807</v>
      </c>
      <c r="B129" s="83"/>
      <c r="D129" s="83"/>
      <c r="E129" s="83"/>
      <c r="H129" s="83"/>
      <c r="I129" s="85"/>
      <c r="N129" s="85"/>
      <c r="O129" s="85"/>
    </row>
    <row r="130" spans="1:34">
      <c r="A130" s="82" t="s">
        <v>2808</v>
      </c>
      <c r="B130" s="83"/>
      <c r="C130" s="83"/>
      <c r="D130" s="83"/>
      <c r="E130" s="83"/>
      <c r="F130" s="83"/>
      <c r="H130" s="83"/>
      <c r="I130" s="85"/>
      <c r="N130" s="85"/>
      <c r="O130" s="85"/>
    </row>
    <row r="131" spans="1:34">
      <c r="A131" s="15" t="s">
        <v>2809</v>
      </c>
      <c r="B131" s="83"/>
      <c r="C131" s="83"/>
      <c r="D131" s="83"/>
      <c r="E131" s="83"/>
      <c r="F131" s="83"/>
      <c r="H131" s="83"/>
      <c r="I131" s="85"/>
      <c r="J131" s="151"/>
      <c r="K131" s="151"/>
      <c r="L131" s="151"/>
      <c r="M131" s="151"/>
      <c r="N131" s="85"/>
      <c r="O131" s="85"/>
      <c r="P131" s="151"/>
      <c r="Q131" s="151"/>
      <c r="R131" s="151"/>
      <c r="S131" s="151"/>
      <c r="T131" s="151"/>
      <c r="U131" s="151"/>
      <c r="V131" s="151"/>
      <c r="W131" s="151"/>
      <c r="X131" s="151"/>
      <c r="Y131" s="151"/>
      <c r="Z131" s="151"/>
      <c r="AA131" s="151"/>
      <c r="AB131" s="151"/>
      <c r="AC131" s="151"/>
      <c r="AD131" s="151"/>
      <c r="AE131" s="151"/>
      <c r="AF131" s="151"/>
      <c r="AG131" s="151"/>
      <c r="AH131" s="151"/>
    </row>
    <row r="132" spans="1:34">
      <c r="A132" s="15" t="s">
        <v>2810</v>
      </c>
      <c r="B132" s="83"/>
      <c r="C132" s="83"/>
      <c r="D132" s="83"/>
      <c r="E132" s="83"/>
      <c r="F132" s="83"/>
      <c r="H132" s="83"/>
      <c r="I132" s="85"/>
      <c r="J132" s="151"/>
      <c r="K132" s="151"/>
      <c r="L132" s="151"/>
      <c r="M132" s="151"/>
      <c r="N132" s="85"/>
      <c r="O132" s="85"/>
      <c r="P132" s="151"/>
      <c r="Q132" s="151"/>
      <c r="R132" s="151"/>
      <c r="S132" s="151"/>
      <c r="T132" s="151"/>
      <c r="U132" s="151"/>
      <c r="V132" s="151"/>
      <c r="W132" s="151"/>
      <c r="X132" s="151"/>
      <c r="Y132" s="151"/>
      <c r="Z132" s="151"/>
      <c r="AA132" s="151"/>
      <c r="AB132" s="151"/>
      <c r="AC132" s="151"/>
      <c r="AD132" s="151"/>
      <c r="AE132" s="151"/>
      <c r="AF132" s="151"/>
      <c r="AG132" s="151"/>
      <c r="AH132" s="151"/>
    </row>
    <row r="133" spans="1:34">
      <c r="A133" s="137" t="s">
        <v>2812</v>
      </c>
      <c r="B133" s="137"/>
      <c r="C133" s="127" t="s">
        <v>2864</v>
      </c>
      <c r="D133" s="127" t="s">
        <v>2865</v>
      </c>
      <c r="E133" s="137" t="s">
        <v>2866</v>
      </c>
      <c r="F133" s="138" t="s">
        <v>2867</v>
      </c>
      <c r="G133" s="148"/>
      <c r="H133" s="137"/>
      <c r="I133" s="138"/>
      <c r="J133" s="137"/>
      <c r="K133" s="137"/>
      <c r="L133" s="137"/>
      <c r="M133" s="137"/>
      <c r="N133" s="138"/>
      <c r="O133" s="138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  <c r="AA133" s="137"/>
      <c r="AB133" s="137"/>
      <c r="AC133" s="137"/>
      <c r="AD133" s="137"/>
      <c r="AE133" s="137"/>
      <c r="AF133" s="137"/>
      <c r="AG133" s="137"/>
      <c r="AH133" s="137"/>
    </row>
    <row r="134" spans="1:34">
      <c r="A134" s="82" t="s">
        <v>2806</v>
      </c>
      <c r="B134" s="83"/>
      <c r="C134" s="83"/>
      <c r="D134" s="83"/>
      <c r="E134" s="83"/>
      <c r="F134" s="83"/>
      <c r="H134" s="83"/>
      <c r="I134" s="85"/>
      <c r="N134" s="85"/>
      <c r="O134" s="85"/>
    </row>
    <row r="135" spans="1:34">
      <c r="A135" s="82" t="s">
        <v>2807</v>
      </c>
      <c r="B135" s="83"/>
      <c r="D135" s="83"/>
      <c r="E135" s="83"/>
      <c r="H135" s="83"/>
      <c r="I135" s="85"/>
      <c r="N135" s="85"/>
      <c r="O135" s="85"/>
    </row>
    <row r="136" spans="1:34">
      <c r="A136" s="82" t="s">
        <v>2808</v>
      </c>
      <c r="B136" s="83"/>
      <c r="C136" s="83"/>
      <c r="D136" s="83"/>
      <c r="E136" s="83"/>
      <c r="F136" s="83"/>
      <c r="H136" s="83"/>
      <c r="I136" s="85"/>
      <c r="N136" s="85"/>
      <c r="O136" s="85"/>
    </row>
    <row r="137" spans="1:34">
      <c r="A137" s="15" t="s">
        <v>2809</v>
      </c>
      <c r="B137" s="83"/>
      <c r="C137" s="83"/>
      <c r="D137" s="83"/>
      <c r="E137" s="83"/>
      <c r="F137" s="83"/>
      <c r="H137" s="83"/>
      <c r="I137" s="85"/>
      <c r="J137" s="151"/>
      <c r="K137" s="151"/>
      <c r="L137" s="151"/>
      <c r="M137" s="151"/>
      <c r="N137" s="85"/>
      <c r="O137" s="85"/>
      <c r="P137" s="151"/>
      <c r="Q137" s="151"/>
      <c r="R137" s="151"/>
      <c r="S137" s="151"/>
      <c r="T137" s="151"/>
      <c r="U137" s="151"/>
      <c r="V137" s="151"/>
      <c r="W137" s="151"/>
      <c r="X137" s="151"/>
      <c r="Y137" s="151"/>
      <c r="Z137" s="151"/>
      <c r="AA137" s="151"/>
      <c r="AB137" s="151"/>
      <c r="AC137" s="151"/>
      <c r="AD137" s="151"/>
      <c r="AE137" s="151"/>
      <c r="AF137" s="151"/>
      <c r="AG137" s="151"/>
      <c r="AH137" s="151"/>
    </row>
    <row r="138" spans="1:34">
      <c r="A138" s="15" t="s">
        <v>2810</v>
      </c>
      <c r="B138" s="83"/>
      <c r="C138" s="83"/>
      <c r="D138" s="151"/>
      <c r="E138" s="83"/>
      <c r="F138" s="83"/>
      <c r="I138" s="85"/>
      <c r="N138" s="85"/>
      <c r="O138" s="85"/>
    </row>
    <row r="139" spans="1:34">
      <c r="A139" s="137" t="s">
        <v>2813</v>
      </c>
      <c r="B139" s="137"/>
      <c r="C139" s="127" t="s">
        <v>2864</v>
      </c>
      <c r="D139" s="127" t="s">
        <v>2865</v>
      </c>
      <c r="E139" s="137" t="s">
        <v>2866</v>
      </c>
      <c r="F139" s="138" t="s">
        <v>2867</v>
      </c>
      <c r="G139" s="148"/>
      <c r="H139" s="137"/>
      <c r="I139" s="138"/>
      <c r="J139" s="137"/>
      <c r="K139" s="137"/>
      <c r="L139" s="137"/>
      <c r="M139" s="137"/>
      <c r="N139" s="138"/>
      <c r="O139" s="138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  <c r="AA139" s="137"/>
      <c r="AB139" s="137"/>
      <c r="AC139" s="137"/>
      <c r="AD139" s="137"/>
      <c r="AE139" s="137"/>
      <c r="AF139" s="137"/>
      <c r="AG139" s="137"/>
      <c r="AH139" s="137"/>
    </row>
    <row r="140" spans="1:34">
      <c r="A140" s="82" t="s">
        <v>2806</v>
      </c>
      <c r="B140" s="83"/>
      <c r="C140" s="83"/>
      <c r="D140" s="83"/>
      <c r="E140" s="83"/>
      <c r="F140" s="83"/>
      <c r="H140" s="83"/>
      <c r="I140" s="85"/>
      <c r="N140" s="85"/>
      <c r="O140" s="85"/>
    </row>
    <row r="141" spans="1:34">
      <c r="A141" s="82" t="s">
        <v>2807</v>
      </c>
      <c r="B141" s="83"/>
      <c r="D141" s="83"/>
      <c r="E141" s="83"/>
      <c r="H141" s="83"/>
      <c r="I141" s="85"/>
      <c r="N141" s="85"/>
      <c r="O141" s="85"/>
    </row>
    <row r="142" spans="1:34">
      <c r="A142" s="82" t="s">
        <v>2808</v>
      </c>
      <c r="B142" s="83"/>
      <c r="C142" s="83"/>
      <c r="D142" s="83"/>
      <c r="E142" s="83"/>
      <c r="F142" s="83"/>
      <c r="H142" s="83"/>
      <c r="I142" s="85"/>
      <c r="N142" s="85"/>
      <c r="O142" s="85"/>
    </row>
    <row r="143" spans="1:34">
      <c r="A143" s="15" t="s">
        <v>2809</v>
      </c>
      <c r="B143" s="83"/>
      <c r="C143" s="83"/>
      <c r="D143" s="83"/>
      <c r="E143" s="83"/>
      <c r="F143" s="83"/>
      <c r="H143" s="83"/>
      <c r="I143" s="85"/>
      <c r="J143" s="151"/>
      <c r="K143" s="151"/>
      <c r="L143" s="151"/>
      <c r="M143" s="151"/>
      <c r="N143" s="85"/>
      <c r="O143" s="85"/>
      <c r="P143" s="151"/>
      <c r="Q143" s="151"/>
      <c r="R143" s="151"/>
      <c r="S143" s="151"/>
      <c r="T143" s="151"/>
      <c r="U143" s="151"/>
      <c r="V143" s="151"/>
      <c r="W143" s="151"/>
      <c r="X143" s="151"/>
      <c r="Y143" s="151"/>
      <c r="Z143" s="151"/>
      <c r="AA143" s="151"/>
      <c r="AB143" s="151"/>
      <c r="AC143" s="151"/>
      <c r="AD143" s="151"/>
      <c r="AE143" s="151"/>
      <c r="AF143" s="151"/>
      <c r="AG143" s="151"/>
      <c r="AH143" s="151"/>
    </row>
    <row r="144" spans="1:34">
      <c r="A144" s="15" t="s">
        <v>2810</v>
      </c>
      <c r="B144" s="83"/>
      <c r="C144" s="83"/>
      <c r="D144" s="83"/>
      <c r="E144" s="83"/>
      <c r="F144" s="83"/>
      <c r="I144" s="85"/>
      <c r="N144" s="85"/>
      <c r="O144" s="85"/>
    </row>
    <row r="145" spans="1:34">
      <c r="A145" s="137" t="s">
        <v>2814</v>
      </c>
      <c r="B145" s="137"/>
      <c r="C145" s="127" t="s">
        <v>2864</v>
      </c>
      <c r="D145" s="127" t="s">
        <v>2865</v>
      </c>
      <c r="E145" s="137" t="s">
        <v>2866</v>
      </c>
      <c r="F145" s="138" t="s">
        <v>2867</v>
      </c>
      <c r="G145" s="148"/>
      <c r="H145" s="137"/>
      <c r="I145" s="138"/>
      <c r="J145" s="137"/>
      <c r="K145" s="137"/>
      <c r="L145" s="137"/>
      <c r="M145" s="137"/>
      <c r="N145" s="138"/>
      <c r="O145" s="138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  <c r="AA145" s="137"/>
      <c r="AB145" s="137"/>
      <c r="AC145" s="137"/>
      <c r="AD145" s="137"/>
      <c r="AE145" s="137"/>
      <c r="AF145" s="137"/>
      <c r="AG145" s="137"/>
      <c r="AH145" s="137"/>
    </row>
    <row r="146" spans="1:34">
      <c r="A146" s="82" t="s">
        <v>2806</v>
      </c>
      <c r="B146" s="83"/>
      <c r="C146" s="83"/>
      <c r="D146" s="83"/>
      <c r="E146" s="83"/>
      <c r="F146" s="83"/>
      <c r="H146" s="83"/>
      <c r="I146" s="85"/>
      <c r="N146" s="85"/>
      <c r="O146" s="85"/>
    </row>
    <row r="147" spans="1:34">
      <c r="A147" s="82" t="s">
        <v>2807</v>
      </c>
      <c r="B147" s="83"/>
      <c r="D147" s="83"/>
      <c r="E147" s="83"/>
      <c r="H147" s="83"/>
      <c r="I147" s="85"/>
      <c r="N147" s="85"/>
      <c r="O147" s="85"/>
    </row>
    <row r="148" spans="1:34">
      <c r="A148" s="82" t="s">
        <v>2808</v>
      </c>
      <c r="B148" s="83"/>
      <c r="C148" s="83"/>
      <c r="D148" s="83"/>
      <c r="E148" s="83"/>
      <c r="F148" s="83"/>
      <c r="H148" s="83"/>
      <c r="I148" s="85"/>
      <c r="N148" s="85"/>
      <c r="O148" s="85"/>
    </row>
    <row r="149" spans="1:34">
      <c r="A149" s="15" t="s">
        <v>2809</v>
      </c>
      <c r="B149" s="83"/>
      <c r="C149" s="83"/>
      <c r="D149" s="83"/>
      <c r="E149" s="83"/>
      <c r="F149" s="83"/>
      <c r="H149" s="83"/>
      <c r="I149" s="85"/>
      <c r="J149" s="151"/>
      <c r="K149" s="151"/>
      <c r="L149" s="151"/>
      <c r="M149" s="151"/>
      <c r="N149" s="85"/>
      <c r="O149" s="85"/>
      <c r="P149" s="151"/>
      <c r="Q149" s="151"/>
      <c r="R149" s="151"/>
      <c r="S149" s="151"/>
      <c r="T149" s="151"/>
      <c r="U149" s="151"/>
      <c r="V149" s="151"/>
      <c r="W149" s="151"/>
      <c r="X149" s="151"/>
      <c r="Y149" s="151"/>
      <c r="Z149" s="151"/>
      <c r="AA149" s="151"/>
      <c r="AB149" s="151"/>
      <c r="AC149" s="151"/>
      <c r="AD149" s="151"/>
      <c r="AE149" s="151"/>
      <c r="AF149" s="151"/>
      <c r="AG149" s="151"/>
      <c r="AH149" s="151"/>
    </row>
    <row r="150" spans="1:34">
      <c r="A150" s="15" t="s">
        <v>2810</v>
      </c>
      <c r="B150" s="83"/>
      <c r="C150" s="83"/>
      <c r="D150" s="83"/>
      <c r="E150" s="83"/>
      <c r="F150" s="83"/>
      <c r="I150" s="85"/>
      <c r="N150" s="85"/>
      <c r="O150" s="85"/>
    </row>
    <row r="151" spans="1:34">
      <c r="A151" s="137" t="s">
        <v>2815</v>
      </c>
      <c r="B151" s="137"/>
      <c r="C151" s="127" t="s">
        <v>2864</v>
      </c>
      <c r="D151" s="127" t="s">
        <v>2865</v>
      </c>
      <c r="E151" s="137" t="s">
        <v>2866</v>
      </c>
      <c r="F151" s="138" t="s">
        <v>2867</v>
      </c>
      <c r="G151" s="148"/>
      <c r="H151" s="137"/>
      <c r="I151" s="138"/>
      <c r="J151" s="137"/>
      <c r="K151" s="137"/>
      <c r="L151" s="137"/>
      <c r="M151" s="137"/>
      <c r="N151" s="138"/>
      <c r="O151" s="138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  <c r="AA151" s="137"/>
      <c r="AB151" s="137"/>
      <c r="AC151" s="137"/>
      <c r="AD151" s="137"/>
      <c r="AE151" s="137"/>
      <c r="AF151" s="137"/>
      <c r="AG151" s="137"/>
      <c r="AH151" s="137"/>
    </row>
    <row r="152" spans="1:34">
      <c r="A152" s="82" t="s">
        <v>2806</v>
      </c>
      <c r="B152" s="83"/>
      <c r="C152" s="83"/>
      <c r="D152" s="83"/>
      <c r="E152" s="83"/>
      <c r="H152" s="83"/>
      <c r="I152" s="85"/>
      <c r="N152" s="85"/>
      <c r="O152" s="85"/>
    </row>
    <row r="153" spans="1:34">
      <c r="A153" s="82" t="s">
        <v>2807</v>
      </c>
      <c r="B153" s="83"/>
      <c r="D153" s="83"/>
      <c r="E153" s="83"/>
      <c r="H153" s="83"/>
      <c r="I153" s="85"/>
      <c r="N153" s="85"/>
      <c r="O153" s="85"/>
    </row>
    <row r="154" spans="1:34">
      <c r="A154" s="82" t="s">
        <v>2808</v>
      </c>
      <c r="B154" s="83"/>
      <c r="C154" s="83"/>
      <c r="D154" s="83"/>
      <c r="E154" s="83"/>
      <c r="F154" s="83"/>
      <c r="H154" s="83"/>
      <c r="I154" s="85"/>
      <c r="N154" s="85"/>
      <c r="O154" s="85"/>
    </row>
    <row r="155" spans="1:34">
      <c r="A155" s="15" t="s">
        <v>2809</v>
      </c>
      <c r="B155" s="83"/>
      <c r="C155" s="83"/>
      <c r="D155" s="83"/>
      <c r="E155" s="83"/>
      <c r="F155" s="83"/>
      <c r="H155" s="83"/>
      <c r="I155" s="85"/>
      <c r="J155" s="112"/>
      <c r="K155" s="112"/>
      <c r="L155" s="112"/>
      <c r="M155" s="112"/>
      <c r="N155" s="85"/>
      <c r="O155" s="85"/>
      <c r="P155" s="112"/>
      <c r="Q155" s="112"/>
      <c r="R155" s="112"/>
      <c r="S155" s="112"/>
      <c r="T155" s="112"/>
      <c r="U155" s="112"/>
      <c r="V155" s="112"/>
      <c r="W155" s="112"/>
      <c r="X155" s="112"/>
      <c r="Y155" s="112"/>
      <c r="Z155" s="112"/>
      <c r="AA155" s="112"/>
      <c r="AB155" s="112"/>
      <c r="AC155" s="112"/>
      <c r="AD155" s="112"/>
      <c r="AE155" s="112"/>
      <c r="AF155" s="112"/>
      <c r="AG155" s="112"/>
      <c r="AH155" s="112"/>
    </row>
    <row r="156" spans="1:34">
      <c r="A156" s="15" t="s">
        <v>2810</v>
      </c>
      <c r="B156" s="83"/>
      <c r="C156" s="83"/>
      <c r="D156" s="83"/>
      <c r="E156" s="83"/>
      <c r="F156" s="83"/>
      <c r="I156" s="85"/>
      <c r="N156" s="85"/>
      <c r="O156" s="85"/>
    </row>
    <row r="157" spans="1:34">
      <c r="A157" s="111" t="s">
        <v>2875</v>
      </c>
      <c r="B157" s="100"/>
      <c r="C157" s="100"/>
      <c r="D157" s="101" t="s">
        <v>4</v>
      </c>
      <c r="E157" s="101"/>
      <c r="F157" s="101" t="s">
        <v>9</v>
      </c>
      <c r="G157" s="100"/>
      <c r="H157" s="101" t="s">
        <v>15</v>
      </c>
      <c r="I157" s="101"/>
      <c r="J157" s="101" t="s">
        <v>12</v>
      </c>
      <c r="K157" s="101"/>
      <c r="L157" s="101" t="s">
        <v>1010</v>
      </c>
      <c r="M157" s="100"/>
      <c r="N157" s="101"/>
      <c r="O157" s="101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  <c r="AA157" s="100"/>
      <c r="AB157" s="100"/>
      <c r="AC157" s="100"/>
      <c r="AD157" s="100"/>
      <c r="AE157" s="100"/>
      <c r="AF157" s="100"/>
      <c r="AG157" s="100"/>
      <c r="AH157" s="100"/>
    </row>
    <row r="158" spans="1:34">
      <c r="A158" s="93" t="s">
        <v>2876</v>
      </c>
      <c r="B158" s="83"/>
      <c r="D158" s="93"/>
      <c r="G158" s="93"/>
      <c r="J158" s="93"/>
      <c r="M158" s="93"/>
      <c r="P158" s="93"/>
    </row>
    <row r="159" spans="1:34">
      <c r="A159" s="93" t="s">
        <v>2877</v>
      </c>
      <c r="D159" s="93"/>
      <c r="G159" s="93"/>
      <c r="J159" s="93"/>
      <c r="M159" s="93"/>
      <c r="P159" s="93"/>
    </row>
    <row r="160" spans="1:34">
      <c r="A160" s="93" t="s">
        <v>2309</v>
      </c>
      <c r="D160" s="93"/>
      <c r="G160" s="93"/>
      <c r="J160" s="93"/>
      <c r="M160" s="93"/>
      <c r="P160" s="93"/>
    </row>
    <row r="161" spans="1:34">
      <c r="A161" s="93" t="s">
        <v>2845</v>
      </c>
      <c r="D161" s="93"/>
      <c r="G161" s="93"/>
      <c r="J161" s="93"/>
      <c r="M161" s="93"/>
      <c r="P161" s="93"/>
    </row>
    <row r="162" spans="1:34">
      <c r="A162" s="79" t="s">
        <v>2878</v>
      </c>
      <c r="B162" s="81"/>
      <c r="C162" s="81"/>
      <c r="D162" s="101" t="s">
        <v>4</v>
      </c>
      <c r="E162" s="101"/>
      <c r="F162" s="101" t="s">
        <v>9</v>
      </c>
      <c r="G162" s="100"/>
      <c r="H162" s="101" t="s">
        <v>15</v>
      </c>
      <c r="I162" s="101"/>
      <c r="J162" s="101" t="s">
        <v>12</v>
      </c>
      <c r="K162" s="101"/>
      <c r="L162" s="101" t="s">
        <v>1010</v>
      </c>
      <c r="M162" s="100"/>
      <c r="N162" s="101"/>
      <c r="O162" s="101"/>
      <c r="P162" s="100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81"/>
    </row>
    <row r="163" spans="1:34">
      <c r="A163" s="15" t="s">
        <v>2818</v>
      </c>
      <c r="B163" s="83"/>
      <c r="C163" s="85"/>
      <c r="D163" s="15"/>
      <c r="E163" s="85"/>
      <c r="G163" s="15"/>
      <c r="H163" s="85"/>
      <c r="I163" s="85"/>
      <c r="J163" s="15"/>
      <c r="M163" s="15"/>
      <c r="N163" s="85"/>
      <c r="O163" s="85"/>
      <c r="P163" s="15"/>
    </row>
    <row r="164" spans="1:34">
      <c r="A164" s="15" t="s">
        <v>2829</v>
      </c>
      <c r="B164" s="83"/>
      <c r="C164" s="113"/>
      <c r="D164" s="15"/>
      <c r="E164" s="85"/>
      <c r="G164" s="15"/>
      <c r="I164" s="85"/>
      <c r="J164" s="15"/>
      <c r="M164" s="15"/>
      <c r="N164" s="85"/>
      <c r="O164" s="85"/>
      <c r="P164" s="15"/>
    </row>
    <row r="165" spans="1:34">
      <c r="A165" s="83" t="s">
        <v>2822</v>
      </c>
      <c r="B165" s="83"/>
      <c r="C165" s="113"/>
      <c r="D165" s="15"/>
      <c r="E165" s="85"/>
      <c r="G165" s="15"/>
      <c r="I165" s="85"/>
      <c r="J165" s="15"/>
      <c r="M165" s="15"/>
      <c r="N165" s="85"/>
      <c r="O165" s="85"/>
      <c r="P165" s="15"/>
    </row>
    <row r="166" spans="1:34">
      <c r="A166" s="15" t="s">
        <v>2830</v>
      </c>
      <c r="B166" s="83"/>
      <c r="C166" s="113"/>
      <c r="D166" s="15"/>
      <c r="E166" s="85"/>
      <c r="G166" s="15"/>
      <c r="I166" s="85"/>
      <c r="J166" s="15"/>
      <c r="M166" s="15"/>
      <c r="N166" s="85"/>
      <c r="O166" s="85"/>
      <c r="P166" s="15"/>
    </row>
    <row r="167" spans="1:34">
      <c r="A167" s="15" t="s">
        <v>2831</v>
      </c>
      <c r="B167" s="83"/>
      <c r="C167" s="113"/>
      <c r="D167" s="15"/>
      <c r="E167" s="85"/>
      <c r="G167" s="15"/>
      <c r="I167" s="85"/>
      <c r="J167" s="15"/>
      <c r="M167" s="15"/>
      <c r="N167" s="85"/>
      <c r="O167" s="85"/>
      <c r="P167" s="15"/>
    </row>
    <row r="168" spans="1:34">
      <c r="A168" s="83" t="s">
        <v>2832</v>
      </c>
      <c r="B168" s="83"/>
      <c r="C168" s="113"/>
      <c r="D168" s="15"/>
      <c r="E168" s="85"/>
      <c r="G168" s="15"/>
      <c r="I168" s="85"/>
      <c r="J168" s="15"/>
      <c r="M168" s="15"/>
      <c r="N168" s="85"/>
      <c r="O168" s="85"/>
      <c r="P168" s="15"/>
    </row>
    <row r="169" spans="1:34">
      <c r="A169" s="83" t="s">
        <v>2833</v>
      </c>
      <c r="B169" s="83"/>
      <c r="C169" s="113"/>
      <c r="D169" s="83"/>
      <c r="E169" s="85"/>
      <c r="G169" s="83"/>
      <c r="I169" s="85"/>
      <c r="J169" s="83"/>
      <c r="M169" s="83"/>
      <c r="N169" s="85"/>
      <c r="O169" s="85"/>
      <c r="P169" s="83"/>
    </row>
    <row r="170" spans="1:34">
      <c r="A170" t="s">
        <v>2879</v>
      </c>
      <c r="B170" s="83"/>
      <c r="C170" s="113"/>
      <c r="D170" s="83"/>
      <c r="E170" s="85"/>
      <c r="G170" s="83"/>
      <c r="I170" s="85"/>
      <c r="J170" s="83"/>
      <c r="M170" s="83"/>
      <c r="N170" s="85"/>
      <c r="O170" s="85"/>
      <c r="P170" s="83"/>
    </row>
    <row r="171" spans="1:34">
      <c r="A171" s="46" t="s">
        <v>2834</v>
      </c>
      <c r="B171" s="83"/>
      <c r="C171" s="113"/>
      <c r="D171" s="83"/>
      <c r="E171" s="85"/>
      <c r="G171" s="83"/>
      <c r="I171" s="85"/>
      <c r="J171" s="83"/>
      <c r="M171" s="83"/>
      <c r="N171" s="85"/>
      <c r="O171" s="85"/>
      <c r="P171" s="83"/>
    </row>
    <row r="172" spans="1:34">
      <c r="A172" s="46" t="s">
        <v>2828</v>
      </c>
      <c r="B172" s="83"/>
      <c r="C172" s="113"/>
      <c r="D172" s="83"/>
      <c r="E172" s="85"/>
      <c r="G172" s="83"/>
      <c r="I172" s="85"/>
      <c r="J172" s="83"/>
      <c r="M172" s="83"/>
      <c r="N172" s="85"/>
      <c r="O172" s="85"/>
      <c r="P172" s="83"/>
    </row>
    <row r="173" spans="1:34">
      <c r="A173" s="78" t="s">
        <v>2911</v>
      </c>
      <c r="B173" s="79"/>
      <c r="C173" s="92"/>
      <c r="D173" s="80"/>
      <c r="E173" s="79"/>
      <c r="F173" s="81"/>
      <c r="G173" s="79"/>
      <c r="H173" s="81"/>
      <c r="I173" s="79"/>
      <c r="J173" s="81"/>
      <c r="K173" s="81"/>
      <c r="L173" s="81"/>
      <c r="M173" s="81"/>
      <c r="N173" s="79"/>
      <c r="O173" s="79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81"/>
      <c r="AB173" s="81"/>
      <c r="AC173" s="81"/>
      <c r="AD173" s="81"/>
      <c r="AE173" s="81"/>
      <c r="AF173" s="81"/>
      <c r="AG173" s="81"/>
      <c r="AH173" s="81"/>
    </row>
    <row r="174" spans="1:34">
      <c r="A174" t="s">
        <v>2881</v>
      </c>
      <c r="B174" s="85"/>
      <c r="C174" s="113"/>
      <c r="D174" s="93"/>
      <c r="E174" s="85"/>
      <c r="G174" s="85"/>
      <c r="I174" s="85"/>
      <c r="N174" s="85"/>
      <c r="O174" s="85"/>
    </row>
    <row r="175" spans="1:34">
      <c r="A175" t="s">
        <v>2883</v>
      </c>
      <c r="B175" s="85"/>
      <c r="C175" s="113"/>
      <c r="D175" s="93"/>
      <c r="F175" s="83"/>
      <c r="I175" s="83"/>
      <c r="L175" s="83"/>
      <c r="M175" s="83"/>
      <c r="N175" s="85"/>
      <c r="O175" s="85"/>
    </row>
    <row r="176" spans="1:34">
      <c r="B176" s="85"/>
      <c r="F176" s="83"/>
      <c r="G176" s="83"/>
      <c r="H176" s="83"/>
      <c r="I176" s="83"/>
      <c r="L176" s="83"/>
      <c r="M176" s="83"/>
    </row>
    <row r="177" spans="1:34">
      <c r="A177" t="s">
        <v>2884</v>
      </c>
      <c r="B177" s="85"/>
      <c r="F177" s="83"/>
      <c r="G177" s="83"/>
      <c r="H177" s="83"/>
      <c r="I177" s="83"/>
      <c r="L177" s="83"/>
      <c r="M177" s="83"/>
    </row>
    <row r="178" spans="1:34">
      <c r="A178" t="s">
        <v>2885</v>
      </c>
      <c r="B178" s="85"/>
      <c r="F178" s="83"/>
      <c r="G178" s="83"/>
      <c r="H178" s="83"/>
      <c r="I178" s="83"/>
      <c r="L178" s="83"/>
      <c r="M178" s="83"/>
    </row>
    <row r="179" spans="1:34">
      <c r="B179" s="85"/>
      <c r="F179" s="83"/>
      <c r="G179" s="83"/>
      <c r="H179" s="83"/>
      <c r="I179" s="83"/>
      <c r="L179" s="83"/>
      <c r="M179" s="83"/>
    </row>
    <row r="180" spans="1:34">
      <c r="A180" t="s">
        <v>2886</v>
      </c>
      <c r="B180" s="85"/>
    </row>
    <row r="181" spans="1:34">
      <c r="A181" t="s">
        <v>2887</v>
      </c>
      <c r="B181" s="85"/>
    </row>
    <row r="184" spans="1:34">
      <c r="A184" s="78" t="s">
        <v>2911</v>
      </c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  <c r="AA184" s="100"/>
      <c r="AB184" s="100"/>
      <c r="AC184" s="100"/>
      <c r="AD184" s="100"/>
      <c r="AE184" s="100"/>
      <c r="AF184" s="100"/>
      <c r="AG184" s="100"/>
      <c r="AH184" s="100"/>
    </row>
    <row r="185" spans="1:34">
      <c r="A185" s="85" t="s">
        <v>2778</v>
      </c>
      <c r="B185" t="s">
        <v>2782</v>
      </c>
      <c r="C185" s="85" t="s">
        <v>2783</v>
      </c>
      <c r="D185" t="s">
        <v>2784</v>
      </c>
      <c r="E185" s="85" t="s">
        <v>2785</v>
      </c>
      <c r="F185" t="s">
        <v>2786</v>
      </c>
      <c r="G185" t="s">
        <v>2787</v>
      </c>
      <c r="H185" t="s">
        <v>2788</v>
      </c>
      <c r="I185" t="s">
        <v>2791</v>
      </c>
    </row>
    <row r="186" spans="1:34">
      <c r="A186">
        <v>1</v>
      </c>
      <c r="B186" s="83"/>
      <c r="E186" s="83"/>
      <c r="H186" s="83"/>
      <c r="I186" s="83"/>
    </row>
    <row r="187" spans="1:34">
      <c r="A187">
        <v>2</v>
      </c>
      <c r="B187" s="83"/>
      <c r="C187" s="83"/>
      <c r="D187" s="83"/>
      <c r="E187" s="83"/>
      <c r="H187" s="83"/>
      <c r="I187" s="83"/>
    </row>
    <row r="188" spans="1:34">
      <c r="A188">
        <v>3</v>
      </c>
      <c r="B188" s="83"/>
      <c r="C188" s="83"/>
      <c r="D188" s="83"/>
      <c r="E188" s="83"/>
      <c r="H188" s="83"/>
      <c r="I188" s="83"/>
    </row>
    <row r="189" spans="1:34">
      <c r="A189">
        <v>4</v>
      </c>
      <c r="B189" s="83"/>
      <c r="C189" s="83"/>
      <c r="D189" s="83"/>
      <c r="E189" s="83"/>
      <c r="H189" s="83"/>
      <c r="I189" s="83"/>
    </row>
    <row r="190" spans="1:34">
      <c r="A190" t="s">
        <v>2846</v>
      </c>
      <c r="B190" s="83"/>
      <c r="C190" s="83"/>
      <c r="D190" s="83"/>
      <c r="E190" s="83"/>
      <c r="H190" s="83"/>
      <c r="I190" s="83"/>
      <c r="J190" s="112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12"/>
      <c r="W190" s="112"/>
      <c r="X190" s="112"/>
      <c r="Y190" s="112"/>
      <c r="Z190" s="112"/>
      <c r="AA190" s="112"/>
      <c r="AB190" s="112"/>
      <c r="AC190" s="112"/>
      <c r="AD190" s="112"/>
      <c r="AE190" s="112"/>
      <c r="AF190" s="112"/>
      <c r="AG190" s="112"/>
      <c r="AH190" s="112"/>
    </row>
    <row r="191" spans="1:34">
      <c r="A191" s="131" t="s">
        <v>2888</v>
      </c>
      <c r="B191" s="132"/>
      <c r="C191" s="135"/>
      <c r="D191" s="133"/>
      <c r="E191" s="132" t="s">
        <v>2817</v>
      </c>
      <c r="F191" s="127"/>
      <c r="G191" s="132"/>
      <c r="H191" s="127"/>
      <c r="I191" s="132"/>
      <c r="J191" s="127"/>
      <c r="K191" s="127"/>
      <c r="L191" s="127"/>
      <c r="M191" s="127"/>
      <c r="N191" s="132"/>
      <c r="O191" s="132"/>
      <c r="P191" s="127"/>
      <c r="Q191" s="127"/>
      <c r="R191" s="127"/>
      <c r="S191" s="127"/>
      <c r="T191" s="127"/>
      <c r="U191" s="127"/>
      <c r="V191" s="127"/>
      <c r="W191" s="127"/>
      <c r="X191" s="127"/>
      <c r="Y191" s="127"/>
      <c r="Z191" s="127"/>
      <c r="AA191" s="127"/>
      <c r="AB191" s="127"/>
      <c r="AC191" s="127"/>
      <c r="AD191" s="127"/>
      <c r="AE191" s="127"/>
      <c r="AF191" s="127"/>
      <c r="AG191" s="127"/>
      <c r="AH191" s="127"/>
    </row>
    <row r="192" spans="1:34">
      <c r="A192" s="85" t="s">
        <v>2778</v>
      </c>
      <c r="B192" t="s">
        <v>2782</v>
      </c>
      <c r="C192" s="85" t="s">
        <v>2783</v>
      </c>
      <c r="D192" t="s">
        <v>2784</v>
      </c>
      <c r="E192" s="85" t="s">
        <v>2785</v>
      </c>
      <c r="F192" t="s">
        <v>2786</v>
      </c>
      <c r="G192" t="s">
        <v>2787</v>
      </c>
      <c r="H192" t="s">
        <v>2788</v>
      </c>
      <c r="I192" t="s">
        <v>2791</v>
      </c>
    </row>
    <row r="193" spans="1:34">
      <c r="A193">
        <v>1</v>
      </c>
      <c r="B193" s="83"/>
      <c r="C193" s="83"/>
      <c r="D193" s="83"/>
      <c r="E193" s="83"/>
      <c r="H193" s="83"/>
      <c r="I193" s="83"/>
    </row>
    <row r="194" spans="1:34">
      <c r="A194">
        <v>2</v>
      </c>
      <c r="B194" s="83"/>
      <c r="C194" s="83"/>
      <c r="D194" s="83"/>
      <c r="E194" s="83"/>
    </row>
    <row r="195" spans="1:34">
      <c r="A195">
        <v>3</v>
      </c>
      <c r="B195" s="83"/>
      <c r="C195" s="83"/>
      <c r="D195" s="83"/>
      <c r="E195" s="83"/>
      <c r="H195" s="83"/>
    </row>
    <row r="196" spans="1:34">
      <c r="A196">
        <v>4</v>
      </c>
      <c r="B196" s="83"/>
      <c r="C196" s="83"/>
      <c r="E196" s="83"/>
      <c r="H196" s="112"/>
      <c r="I196" s="83"/>
      <c r="N196" s="112"/>
      <c r="O196" s="112"/>
      <c r="P196" s="112"/>
      <c r="Q196" s="112"/>
      <c r="R196" s="112"/>
      <c r="S196" s="112"/>
      <c r="T196" s="112"/>
      <c r="U196" s="112"/>
      <c r="V196" s="112"/>
      <c r="W196" s="112"/>
      <c r="X196" s="112"/>
      <c r="Y196" s="112"/>
      <c r="Z196" s="112"/>
      <c r="AA196" s="112"/>
      <c r="AB196" s="112"/>
      <c r="AC196" s="112"/>
      <c r="AD196" s="112"/>
      <c r="AE196" s="112"/>
      <c r="AF196" s="112"/>
      <c r="AG196" s="112"/>
      <c r="AH196" s="112"/>
    </row>
    <row r="197" spans="1:34">
      <c r="A197" s="112" t="s">
        <v>2846</v>
      </c>
      <c r="B197" s="83"/>
      <c r="C197" s="83"/>
      <c r="D197" s="83"/>
      <c r="E197" s="83"/>
      <c r="H197" s="83"/>
      <c r="I197" s="83"/>
    </row>
    <row r="198" spans="1:34">
      <c r="A198" s="131" t="s">
        <v>2889</v>
      </c>
      <c r="B198" s="132"/>
      <c r="C198" s="135"/>
      <c r="D198" s="133"/>
      <c r="E198" s="148"/>
      <c r="F198" s="148"/>
      <c r="G198" s="148"/>
      <c r="H198" s="148"/>
      <c r="I198" s="148"/>
      <c r="J198" s="148"/>
      <c r="K198" s="148"/>
      <c r="L198" s="127"/>
      <c r="M198" s="127"/>
      <c r="N198" s="132"/>
      <c r="O198" s="132"/>
      <c r="P198" s="127"/>
      <c r="Q198" s="127"/>
      <c r="R198" s="127"/>
      <c r="S198" s="127"/>
      <c r="T198" s="127"/>
      <c r="U198" s="127"/>
      <c r="V198" s="127"/>
      <c r="W198" s="127"/>
      <c r="X198" s="127"/>
      <c r="Y198" s="127"/>
      <c r="Z198" s="127"/>
      <c r="AA198" s="127"/>
      <c r="AB198" s="127"/>
      <c r="AC198" s="127"/>
      <c r="AD198" s="127"/>
      <c r="AE198" s="127"/>
      <c r="AF198" s="127"/>
      <c r="AG198" s="127"/>
      <c r="AH198" s="127"/>
    </row>
    <row r="199" spans="1:34">
      <c r="A199">
        <v>1</v>
      </c>
      <c r="B199" s="83"/>
      <c r="C199" s="83"/>
      <c r="D199" s="83"/>
      <c r="E199" s="83"/>
      <c r="H199" s="83"/>
      <c r="L199" s="112"/>
      <c r="M199" s="112"/>
    </row>
    <row r="200" spans="1:34">
      <c r="A200">
        <v>2</v>
      </c>
      <c r="C200" s="83"/>
      <c r="D200" s="83"/>
      <c r="E200" s="83"/>
      <c r="H200" s="83"/>
      <c r="M200" s="83"/>
    </row>
    <row r="201" spans="1:34">
      <c r="A201">
        <v>3</v>
      </c>
      <c r="B201" s="83"/>
      <c r="C201" s="83"/>
      <c r="D201" s="83"/>
      <c r="E201" s="83"/>
      <c r="H201" s="83"/>
      <c r="I201" s="83"/>
    </row>
    <row r="202" spans="1:34">
      <c r="A202">
        <v>4</v>
      </c>
      <c r="B202" s="83"/>
      <c r="C202" s="83"/>
      <c r="D202" s="83"/>
      <c r="E202" s="83"/>
      <c r="H202" s="83"/>
    </row>
    <row r="203" spans="1:34">
      <c r="A203" s="112" t="s">
        <v>2846</v>
      </c>
      <c r="B203" s="83"/>
      <c r="C203" s="83"/>
      <c r="D203" s="83"/>
      <c r="E203" s="83"/>
      <c r="H203" s="83"/>
      <c r="I203" s="83"/>
    </row>
    <row r="204" spans="1:34">
      <c r="A204" s="131" t="s">
        <v>2890</v>
      </c>
      <c r="B204" s="132"/>
      <c r="C204" s="135"/>
      <c r="D204" s="133"/>
      <c r="E204" s="148"/>
      <c r="F204" s="148"/>
      <c r="G204" s="148"/>
      <c r="H204" s="148"/>
      <c r="I204" s="148"/>
      <c r="J204" s="148"/>
      <c r="K204" s="148"/>
      <c r="L204" s="127"/>
      <c r="M204" s="127"/>
      <c r="N204" s="127"/>
      <c r="O204" s="127"/>
      <c r="P204" s="127"/>
      <c r="Q204" s="127"/>
      <c r="R204" s="127"/>
      <c r="S204" s="127"/>
      <c r="T204" s="127"/>
      <c r="U204" s="127"/>
      <c r="V204" s="127"/>
      <c r="W204" s="127"/>
      <c r="X204" s="127"/>
      <c r="Y204" s="127"/>
      <c r="Z204" s="127"/>
      <c r="AA204" s="127"/>
      <c r="AB204" s="127"/>
      <c r="AC204" s="127"/>
      <c r="AD204" s="127"/>
      <c r="AE204" s="127"/>
      <c r="AF204" s="127"/>
      <c r="AG204" s="127"/>
      <c r="AH204" s="127"/>
    </row>
    <row r="205" spans="1:34">
      <c r="A205">
        <v>1</v>
      </c>
      <c r="B205" s="83"/>
      <c r="C205" s="83"/>
      <c r="D205" s="83"/>
      <c r="E205" s="83"/>
      <c r="H205" s="83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12"/>
      <c r="W205" s="112"/>
      <c r="X205" s="112"/>
      <c r="Y205" s="112"/>
      <c r="Z205" s="112"/>
      <c r="AA205" s="112"/>
      <c r="AB205" s="112"/>
      <c r="AC205" s="112"/>
      <c r="AD205" s="112"/>
      <c r="AE205" s="112"/>
      <c r="AF205" s="112"/>
      <c r="AG205" s="112"/>
      <c r="AH205" s="112"/>
    </row>
    <row r="206" spans="1:34">
      <c r="A206">
        <v>2</v>
      </c>
      <c r="B206" s="83"/>
      <c r="C206" s="83"/>
      <c r="D206" s="83"/>
      <c r="E206" s="83"/>
      <c r="H206" s="83"/>
      <c r="I206" s="83"/>
      <c r="L206" s="112"/>
      <c r="M206" s="112"/>
      <c r="N206" s="85"/>
      <c r="O206" s="85"/>
      <c r="P206" s="112"/>
      <c r="Q206" s="112"/>
      <c r="R206" s="112"/>
      <c r="S206" s="112"/>
      <c r="T206" s="112"/>
      <c r="U206" s="112"/>
      <c r="V206" s="112"/>
      <c r="W206" s="112"/>
      <c r="X206" s="112"/>
      <c r="Y206" s="112"/>
      <c r="Z206" s="112"/>
      <c r="AA206" s="112"/>
      <c r="AB206" s="112"/>
      <c r="AC206" s="112"/>
      <c r="AD206" s="112"/>
      <c r="AE206" s="112"/>
      <c r="AF206" s="112"/>
      <c r="AG206" s="112"/>
      <c r="AH206" s="112"/>
    </row>
    <row r="207" spans="1:34">
      <c r="A207">
        <v>3</v>
      </c>
      <c r="B207" s="83"/>
      <c r="C207" s="83"/>
      <c r="D207" s="112"/>
      <c r="E207" s="83"/>
      <c r="I207" s="83"/>
    </row>
    <row r="208" spans="1:34">
      <c r="A208">
        <v>4</v>
      </c>
      <c r="B208" s="83"/>
      <c r="C208" s="83"/>
      <c r="E208" s="83"/>
      <c r="H208" s="83"/>
      <c r="I208" s="83"/>
    </row>
    <row r="209" spans="1:34">
      <c r="A209" s="112" t="s">
        <v>2846</v>
      </c>
      <c r="C209" s="83"/>
      <c r="D209" s="83"/>
      <c r="E209" s="83"/>
      <c r="H209" s="83"/>
      <c r="I209" s="83"/>
      <c r="M209" s="83"/>
    </row>
    <row r="210" spans="1:34">
      <c r="A210" s="131" t="s">
        <v>2891</v>
      </c>
      <c r="B210" s="132"/>
      <c r="C210" s="135"/>
      <c r="D210" s="133"/>
      <c r="E210" s="148"/>
      <c r="F210" s="148"/>
      <c r="G210" s="148"/>
      <c r="H210" s="148"/>
      <c r="I210" s="148"/>
      <c r="J210" s="148"/>
      <c r="K210" s="148"/>
      <c r="L210" s="148"/>
      <c r="M210" s="148"/>
      <c r="N210" s="148"/>
      <c r="O210" s="148"/>
      <c r="P210" s="148"/>
      <c r="Q210" s="148"/>
      <c r="R210" s="148"/>
      <c r="S210" s="148"/>
      <c r="T210" s="148"/>
      <c r="U210" s="148"/>
      <c r="V210" s="148"/>
      <c r="W210" s="148"/>
      <c r="X210" s="148"/>
      <c r="Y210" s="148"/>
      <c r="Z210" s="148"/>
      <c r="AA210" s="148"/>
      <c r="AB210" s="148"/>
      <c r="AC210" s="148"/>
      <c r="AD210" s="148"/>
      <c r="AE210" s="148"/>
      <c r="AF210" s="148"/>
      <c r="AG210" s="148"/>
      <c r="AH210" s="148"/>
    </row>
    <row r="211" spans="1:34">
      <c r="A211">
        <v>1</v>
      </c>
      <c r="B211" s="83"/>
      <c r="C211" s="83"/>
      <c r="D211" s="83"/>
      <c r="E211" s="83"/>
      <c r="H211" s="83"/>
      <c r="I211" s="83"/>
    </row>
    <row r="212" spans="1:34">
      <c r="A212">
        <v>2</v>
      </c>
      <c r="B212" s="83"/>
      <c r="C212" s="83"/>
      <c r="D212" s="83"/>
      <c r="E212" s="83"/>
      <c r="H212" s="83"/>
      <c r="I212" s="83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12"/>
      <c r="W212" s="112"/>
      <c r="X212" s="112"/>
      <c r="Y212" s="112"/>
      <c r="Z212" s="112"/>
      <c r="AA212" s="112"/>
      <c r="AB212" s="112"/>
      <c r="AC212" s="112"/>
      <c r="AD212" s="112"/>
      <c r="AE212" s="112"/>
      <c r="AF212" s="112"/>
      <c r="AG212" s="112"/>
      <c r="AH212" s="112"/>
    </row>
    <row r="213" spans="1:34">
      <c r="A213">
        <v>3</v>
      </c>
      <c r="C213" s="83"/>
      <c r="D213" s="83"/>
      <c r="E213" s="83"/>
      <c r="H213" s="83"/>
      <c r="I213" s="83"/>
    </row>
    <row r="214" spans="1:34">
      <c r="A214">
        <v>4</v>
      </c>
      <c r="C214" s="83"/>
      <c r="D214" s="83"/>
      <c r="E214" s="83"/>
      <c r="I214" s="83"/>
      <c r="L214" s="112"/>
      <c r="M214" s="112"/>
      <c r="N214" s="85"/>
      <c r="O214" s="85"/>
      <c r="P214" s="112"/>
      <c r="Q214" s="112"/>
      <c r="R214" s="112"/>
      <c r="S214" s="112"/>
      <c r="T214" s="112"/>
      <c r="U214" s="112"/>
      <c r="V214" s="112"/>
      <c r="W214" s="112"/>
      <c r="X214" s="112"/>
      <c r="Y214" s="112"/>
      <c r="Z214" s="112"/>
      <c r="AA214" s="112"/>
      <c r="AB214" s="112"/>
      <c r="AC214" s="112"/>
      <c r="AD214" s="112"/>
      <c r="AE214" s="112"/>
      <c r="AF214" s="112"/>
      <c r="AG214" s="112"/>
      <c r="AH214" s="112"/>
    </row>
    <row r="215" spans="1:34">
      <c r="A215" s="112" t="s">
        <v>2846</v>
      </c>
      <c r="B215" s="83"/>
      <c r="C215" s="83"/>
      <c r="D215" s="112"/>
      <c r="E215" s="83"/>
      <c r="H215" s="83"/>
      <c r="I215" s="83"/>
      <c r="L215" s="112"/>
      <c r="M215" s="112"/>
      <c r="N215" s="85"/>
      <c r="O215" s="85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  <c r="Z215" s="112"/>
      <c r="AA215" s="112"/>
      <c r="AB215" s="112"/>
      <c r="AC215" s="112"/>
      <c r="AD215" s="112"/>
      <c r="AE215" s="112"/>
      <c r="AF215" s="112"/>
      <c r="AG215" s="112"/>
      <c r="AH215" s="112"/>
    </row>
    <row r="216" spans="1:34">
      <c r="A216" s="131" t="s">
        <v>2892</v>
      </c>
      <c r="B216" s="148"/>
      <c r="C216" s="148"/>
      <c r="D216" s="148"/>
      <c r="E216" s="148"/>
      <c r="F216" s="148"/>
      <c r="G216" s="148"/>
      <c r="H216" s="148"/>
      <c r="I216" s="148"/>
      <c r="J216" s="148"/>
      <c r="K216" s="148"/>
      <c r="L216" s="148"/>
      <c r="M216" s="148"/>
      <c r="N216" s="148"/>
      <c r="O216" s="148"/>
      <c r="P216" s="148"/>
      <c r="Q216" s="148"/>
      <c r="R216" s="148"/>
      <c r="S216" s="148"/>
      <c r="T216" s="148"/>
      <c r="U216" s="148"/>
      <c r="V216" s="148"/>
      <c r="W216" s="148"/>
      <c r="X216" s="148"/>
      <c r="Y216" s="148"/>
      <c r="Z216" s="148"/>
      <c r="AA216" s="148"/>
      <c r="AB216" s="148"/>
      <c r="AC216" s="148"/>
      <c r="AD216" s="148"/>
      <c r="AE216" s="148"/>
      <c r="AF216" s="148"/>
      <c r="AG216" s="148"/>
      <c r="AH216" s="148"/>
    </row>
    <row r="217" spans="1:34">
      <c r="A217">
        <v>1</v>
      </c>
      <c r="B217" s="83"/>
      <c r="C217" s="83"/>
      <c r="D217" s="83"/>
      <c r="E217" s="83"/>
      <c r="H217" s="83"/>
      <c r="M217" s="83"/>
    </row>
    <row r="218" spans="1:34">
      <c r="A218">
        <v>2</v>
      </c>
      <c r="B218" s="83"/>
      <c r="C218" s="83"/>
      <c r="D218" s="83"/>
      <c r="E218" s="83"/>
      <c r="H218" s="83"/>
    </row>
    <row r="219" spans="1:34">
      <c r="A219">
        <v>3</v>
      </c>
      <c r="B219" s="83"/>
      <c r="C219" s="83"/>
      <c r="D219" s="83"/>
      <c r="E219" s="83"/>
    </row>
    <row r="220" spans="1:34">
      <c r="A220">
        <v>4</v>
      </c>
      <c r="B220" s="83"/>
      <c r="D220" s="83"/>
      <c r="E220" s="83"/>
      <c r="H220" s="83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12"/>
      <c r="AA220" s="112"/>
      <c r="AB220" s="112"/>
      <c r="AC220" s="112"/>
      <c r="AD220" s="112"/>
      <c r="AE220" s="112"/>
      <c r="AF220" s="112"/>
      <c r="AG220" s="112"/>
      <c r="AH220" s="112"/>
    </row>
    <row r="221" spans="1:34">
      <c r="A221" t="s">
        <v>2846</v>
      </c>
      <c r="C221" s="83"/>
      <c r="D221" s="83"/>
      <c r="E221" s="83"/>
      <c r="H221" s="83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1"/>
  <sheetViews>
    <sheetView topLeftCell="A31" zoomScale="125" zoomScaleNormal="125" zoomScalePageLayoutView="125" workbookViewId="0">
      <selection activeCell="F56" sqref="F56:K56"/>
    </sheetView>
  </sheetViews>
  <sheetFormatPr baseColWidth="10" defaultColWidth="8.83203125" defaultRowHeight="14" x14ac:dyDescent="0"/>
  <cols>
    <col min="1" max="1" width="18.5" style="6" customWidth="1"/>
    <col min="2" max="2" width="11" style="6" customWidth="1"/>
    <col min="3" max="1025" width="8.83203125" style="6" customWidth="1"/>
  </cols>
  <sheetData>
    <row r="1" spans="1:21" s="196" customFormat="1">
      <c r="A1" s="156" t="s">
        <v>2953</v>
      </c>
      <c r="N1" s="158"/>
      <c r="O1" s="159"/>
      <c r="P1" s="160"/>
      <c r="Q1" s="158"/>
      <c r="R1" s="161"/>
    </row>
    <row r="2" spans="1:21" s="53" customFormat="1">
      <c r="A2" s="192" t="s">
        <v>2954</v>
      </c>
      <c r="B2" s="187"/>
      <c r="C2" s="193" t="s">
        <v>4</v>
      </c>
      <c r="D2" s="194" t="s">
        <v>9</v>
      </c>
      <c r="E2" s="187" t="s">
        <v>15</v>
      </c>
      <c r="F2" s="53" t="s">
        <v>12</v>
      </c>
      <c r="G2" s="187" t="s">
        <v>1010</v>
      </c>
      <c r="H2" s="197" t="s">
        <v>2955</v>
      </c>
      <c r="M2" s="192"/>
      <c r="N2" s="187"/>
      <c r="O2" s="187"/>
      <c r="P2" s="197"/>
      <c r="Q2" s="187"/>
      <c r="R2" s="193"/>
    </row>
    <row r="3" spans="1:21">
      <c r="A3" s="168" t="s">
        <v>2307</v>
      </c>
      <c r="B3" s="6">
        <v>20102</v>
      </c>
      <c r="C3" s="6">
        <v>20102</v>
      </c>
      <c r="D3" s="6">
        <v>20102</v>
      </c>
      <c r="E3" s="6">
        <v>20102</v>
      </c>
      <c r="F3" s="6">
        <v>20102</v>
      </c>
      <c r="G3" s="6">
        <v>20102</v>
      </c>
      <c r="H3" s="169"/>
      <c r="M3" s="46"/>
      <c r="N3" s="18"/>
      <c r="O3" s="18"/>
      <c r="P3" s="169"/>
      <c r="Q3" s="18"/>
      <c r="R3" s="57"/>
    </row>
    <row r="4" spans="1:21">
      <c r="A4" s="168" t="s">
        <v>2806</v>
      </c>
      <c r="B4" s="249">
        <v>891</v>
      </c>
      <c r="C4" s="7">
        <v>606</v>
      </c>
      <c r="D4" s="6">
        <v>502</v>
      </c>
      <c r="E4" s="7">
        <v>544</v>
      </c>
      <c r="F4" s="7">
        <v>452</v>
      </c>
      <c r="G4" s="7">
        <v>477</v>
      </c>
      <c r="H4" s="169"/>
      <c r="M4" s="46"/>
      <c r="N4" s="18"/>
      <c r="O4" s="18"/>
      <c r="P4" s="169"/>
      <c r="Q4" s="18"/>
      <c r="R4" s="57"/>
    </row>
    <row r="5" spans="1:21">
      <c r="A5" s="168" t="s">
        <v>2807</v>
      </c>
      <c r="B5" s="249">
        <v>14</v>
      </c>
      <c r="C5" s="7">
        <v>12</v>
      </c>
      <c r="D5" s="6">
        <v>7</v>
      </c>
      <c r="E5" s="6">
        <v>7</v>
      </c>
      <c r="F5" s="6">
        <v>3</v>
      </c>
      <c r="G5" s="6">
        <v>7</v>
      </c>
      <c r="H5" s="169"/>
      <c r="M5" s="46"/>
      <c r="N5" s="18"/>
      <c r="O5" s="18"/>
      <c r="P5" s="169"/>
      <c r="Q5" s="18"/>
      <c r="R5" s="57"/>
    </row>
    <row r="6" spans="1:21">
      <c r="A6" s="168" t="s">
        <v>2808</v>
      </c>
      <c r="B6" s="249">
        <v>2.6219510000000001</v>
      </c>
      <c r="C6" s="6">
        <v>2.5647060000000002</v>
      </c>
      <c r="D6" s="7">
        <v>2.2387100000000002</v>
      </c>
      <c r="E6" s="7">
        <v>2.602649</v>
      </c>
      <c r="F6" s="7">
        <v>2.3235290000000002</v>
      </c>
      <c r="G6" s="6">
        <v>2.5333329999999998</v>
      </c>
      <c r="H6" s="169"/>
      <c r="M6" s="46"/>
      <c r="N6" s="18"/>
      <c r="O6" s="18"/>
      <c r="P6" s="170"/>
      <c r="R6" s="57"/>
    </row>
    <row r="7" spans="1:21">
      <c r="A7" s="46" t="s">
        <v>2809</v>
      </c>
      <c r="B7" s="249">
        <v>268</v>
      </c>
      <c r="C7" s="7">
        <v>277</v>
      </c>
      <c r="D7" s="7">
        <v>283</v>
      </c>
      <c r="E7" s="7">
        <v>282</v>
      </c>
      <c r="F7" s="7">
        <v>292</v>
      </c>
      <c r="G7" s="6">
        <v>294</v>
      </c>
      <c r="H7" s="169"/>
      <c r="M7" s="46"/>
      <c r="P7" s="170"/>
      <c r="R7" s="57"/>
    </row>
    <row r="8" spans="1:21">
      <c r="A8" s="46" t="s">
        <v>2810</v>
      </c>
      <c r="B8" s="249">
        <v>1.333201E-2</v>
      </c>
      <c r="C8" s="7">
        <v>1.3779720000000001E-2</v>
      </c>
      <c r="D8" s="7">
        <v>1.4078200000000001E-2</v>
      </c>
      <c r="E8" s="7">
        <v>1.402845E-2</v>
      </c>
      <c r="F8" s="7">
        <v>1.4525919999999999E-2</v>
      </c>
      <c r="G8" s="7">
        <v>1.462541E-2</v>
      </c>
      <c r="H8" s="169" t="s">
        <v>2956</v>
      </c>
      <c r="M8" s="46"/>
      <c r="P8" s="170"/>
      <c r="R8" s="57"/>
    </row>
    <row r="9" spans="1:21" s="53" customFormat="1" ht="14.25" customHeight="1">
      <c r="A9" s="53" t="s">
        <v>2878</v>
      </c>
      <c r="B9" s="253"/>
      <c r="D9" s="194" t="s">
        <v>2957</v>
      </c>
      <c r="E9" s="187"/>
      <c r="G9" s="187"/>
      <c r="H9" s="197"/>
      <c r="M9" s="192"/>
      <c r="N9" s="187"/>
      <c r="O9" s="187"/>
      <c r="P9" s="198"/>
      <c r="R9" s="193"/>
    </row>
    <row r="10" spans="1:21" s="54" customFormat="1" ht="14.25" customHeight="1">
      <c r="B10" s="254" t="s">
        <v>2847</v>
      </c>
      <c r="D10" s="199" t="s">
        <v>4</v>
      </c>
      <c r="F10" s="55" t="s">
        <v>9</v>
      </c>
      <c r="H10" s="54" t="s">
        <v>15</v>
      </c>
      <c r="J10" s="55" t="s">
        <v>12</v>
      </c>
      <c r="L10" s="200" t="s">
        <v>1010</v>
      </c>
      <c r="M10" s="56"/>
      <c r="N10" s="55"/>
      <c r="O10" s="55"/>
      <c r="P10" s="201"/>
      <c r="R10" s="202"/>
    </row>
    <row r="11" spans="1:21">
      <c r="A11" s="46" t="s">
        <v>2818</v>
      </c>
      <c r="B11" s="249">
        <v>-2.3150559999999998</v>
      </c>
      <c r="C11" s="203"/>
      <c r="D11" s="7">
        <v>-1.96549</v>
      </c>
      <c r="E11" s="18"/>
      <c r="F11" s="7">
        <v>-2.3617010000000001</v>
      </c>
      <c r="G11" s="18"/>
      <c r="H11" s="7">
        <v>-2.377297</v>
      </c>
      <c r="I11" s="18"/>
      <c r="J11" s="7">
        <v>-2.3655439999999999</v>
      </c>
      <c r="K11" s="18"/>
      <c r="L11" s="6">
        <v>-2.36557</v>
      </c>
      <c r="M11" s="204"/>
      <c r="N11" s="18" t="s">
        <v>2958</v>
      </c>
      <c r="O11" s="18"/>
      <c r="R11" s="57"/>
    </row>
    <row r="12" spans="1:21">
      <c r="A12" s="46" t="s">
        <v>2829</v>
      </c>
      <c r="B12" s="249">
        <v>878</v>
      </c>
      <c r="C12" s="203"/>
      <c r="D12" s="7">
        <v>597</v>
      </c>
      <c r="E12" s="19"/>
      <c r="F12" s="7">
        <v>496</v>
      </c>
      <c r="G12" s="19"/>
      <c r="H12" s="7">
        <v>536</v>
      </c>
      <c r="I12" s="19"/>
      <c r="J12" s="7">
        <v>442</v>
      </c>
      <c r="K12" s="19"/>
      <c r="L12" s="7">
        <v>471</v>
      </c>
      <c r="M12" s="19"/>
      <c r="N12" s="19"/>
      <c r="O12" s="19"/>
      <c r="P12" s="19"/>
      <c r="Q12" s="19"/>
      <c r="R12" s="19"/>
      <c r="S12" s="19"/>
      <c r="T12" s="19"/>
      <c r="U12" s="19"/>
    </row>
    <row r="13" spans="1:21">
      <c r="A13" s="7" t="s">
        <v>2822</v>
      </c>
      <c r="B13" s="249">
        <v>8.9621100000000006E-3</v>
      </c>
      <c r="C13" s="203"/>
      <c r="D13" s="7">
        <v>2.1021689999999999E-2</v>
      </c>
      <c r="E13" s="19"/>
      <c r="F13" s="7">
        <v>1.461521E-2</v>
      </c>
      <c r="G13" s="19"/>
      <c r="H13" s="7">
        <v>1.219574E-2</v>
      </c>
      <c r="I13" s="19"/>
      <c r="J13" s="7">
        <v>1.248908E-2</v>
      </c>
      <c r="K13" s="19"/>
      <c r="L13" s="7">
        <v>1.3422969999999999E-2</v>
      </c>
      <c r="M13" s="19"/>
      <c r="N13" s="19"/>
      <c r="O13" s="19"/>
      <c r="P13" s="19"/>
      <c r="Q13" s="19"/>
      <c r="R13" s="19"/>
      <c r="S13" s="19"/>
      <c r="T13" s="19"/>
      <c r="U13" s="19"/>
    </row>
    <row r="14" spans="1:21">
      <c r="A14" s="46" t="s">
        <v>2830</v>
      </c>
      <c r="B14" s="249">
        <v>-5.1297800000000002</v>
      </c>
      <c r="C14" s="203"/>
      <c r="D14" s="7">
        <v>-2.1024639999999999</v>
      </c>
      <c r="E14" s="204"/>
      <c r="F14" s="7">
        <v>-1.9797610000000001</v>
      </c>
      <c r="G14" s="205"/>
      <c r="H14" s="26">
        <v>-2.6581090000000001</v>
      </c>
      <c r="I14" s="25"/>
      <c r="J14" s="26">
        <v>-1.7956479999999999</v>
      </c>
      <c r="K14" s="18"/>
      <c r="L14" s="26">
        <v>-1.837539</v>
      </c>
      <c r="M14" s="203"/>
      <c r="N14" s="18"/>
      <c r="O14" s="18"/>
      <c r="R14" s="57"/>
    </row>
    <row r="15" spans="1:21">
      <c r="A15" s="46" t="s">
        <v>2831</v>
      </c>
      <c r="B15" s="249">
        <v>-9.2412349999999996</v>
      </c>
      <c r="C15" s="203"/>
      <c r="D15" s="7">
        <v>-1.6469119999999999</v>
      </c>
      <c r="E15" s="204"/>
      <c r="F15" s="7">
        <v>-0.80109439999999998</v>
      </c>
      <c r="G15" s="205"/>
      <c r="H15" s="26">
        <v>-2.2340420000000001</v>
      </c>
      <c r="I15" s="25"/>
      <c r="J15" s="26">
        <v>-0.35337109999999999</v>
      </c>
      <c r="K15" s="18"/>
      <c r="L15" s="26">
        <v>-0.46966210000000003</v>
      </c>
      <c r="M15" s="203"/>
      <c r="N15" s="18"/>
      <c r="O15" s="18"/>
      <c r="R15" s="57"/>
    </row>
    <row r="16" spans="1:21">
      <c r="A16" s="7" t="s">
        <v>2832</v>
      </c>
      <c r="B16" s="7">
        <v>15.84506</v>
      </c>
      <c r="C16" s="203">
        <f>B16/B3</f>
        <v>7.8823301164063274E-4</v>
      </c>
      <c r="D16" s="7">
        <v>25.273340000000001</v>
      </c>
      <c r="E16" s="206">
        <f>D16/B3</f>
        <v>1.2572549995025371E-3</v>
      </c>
      <c r="F16" s="7">
        <v>14.70735</v>
      </c>
      <c r="G16" s="207">
        <f>F16/B3</f>
        <v>7.3163615560640734E-4</v>
      </c>
      <c r="H16" s="26">
        <v>13.261089999999999</v>
      </c>
      <c r="I16" s="208">
        <f>H16/B3</f>
        <v>6.5969008058899608E-4</v>
      </c>
      <c r="J16" s="26">
        <v>11.167479999999999</v>
      </c>
      <c r="K16" s="203">
        <f>J16/B3</f>
        <v>5.5554074221470494E-4</v>
      </c>
      <c r="L16" s="26">
        <v>12.81738</v>
      </c>
      <c r="M16" s="203">
        <f>L16/B3</f>
        <v>6.3761715252213711E-4</v>
      </c>
      <c r="N16" s="18" t="s">
        <v>2959</v>
      </c>
      <c r="O16" s="18"/>
    </row>
    <row r="17" spans="1:16">
      <c r="A17" s="7" t="s">
        <v>2833</v>
      </c>
      <c r="B17" s="7">
        <v>99.063280000000006</v>
      </c>
      <c r="C17" s="203">
        <f>B17/B3</f>
        <v>4.9280310416873942E-3</v>
      </c>
      <c r="D17" s="7">
        <v>79.428759999999997</v>
      </c>
      <c r="E17" s="206">
        <f>D17/B3</f>
        <v>3.9512864391602828E-3</v>
      </c>
      <c r="F17" s="7">
        <v>71.392099999999999</v>
      </c>
      <c r="G17" s="207">
        <f>F17/B3</f>
        <v>3.5514923888170331E-3</v>
      </c>
      <c r="H17" s="26">
        <v>72.606769999999997</v>
      </c>
      <c r="I17" s="208">
        <f>H17/B3</f>
        <v>3.6119177196298874E-3</v>
      </c>
      <c r="J17" s="26">
        <v>60.555619999999998</v>
      </c>
      <c r="K17" s="203">
        <f>J17/B3</f>
        <v>3.0124176698835933E-3</v>
      </c>
      <c r="L17" s="26">
        <v>65.737300000000005</v>
      </c>
      <c r="M17" s="203">
        <f>L17/B3</f>
        <v>3.2701870460650683E-3</v>
      </c>
      <c r="N17" s="18" t="s">
        <v>2956</v>
      </c>
      <c r="O17" s="18"/>
    </row>
    <row r="18" spans="1:16">
      <c r="A18" s="46" t="s">
        <v>2834</v>
      </c>
      <c r="B18" s="255">
        <v>1.2320080000000001E-7</v>
      </c>
      <c r="D18" s="255">
        <v>9.8782160000000002E-8</v>
      </c>
      <c r="F18" s="255">
        <v>8.8787309999999999E-8</v>
      </c>
      <c r="H18" s="255">
        <v>9.0297949999999996E-8</v>
      </c>
      <c r="J18" s="255">
        <v>7.5310439999999999E-8</v>
      </c>
      <c r="L18" s="255">
        <v>8.1754670000000001E-8</v>
      </c>
      <c r="N18" s="18" t="s">
        <v>2960</v>
      </c>
      <c r="O18" s="18"/>
    </row>
    <row r="19" spans="1:16" s="53" customFormat="1">
      <c r="A19" s="53" t="s">
        <v>2875</v>
      </c>
      <c r="D19" s="53" t="s">
        <v>2961</v>
      </c>
    </row>
    <row r="20" spans="1:16" s="54" customFormat="1">
      <c r="B20" s="54" t="s">
        <v>2847</v>
      </c>
      <c r="D20" s="199" t="s">
        <v>4</v>
      </c>
      <c r="F20" s="55" t="s">
        <v>9</v>
      </c>
      <c r="H20" s="54" t="s">
        <v>15</v>
      </c>
      <c r="J20" s="55" t="s">
        <v>12</v>
      </c>
      <c r="L20" s="200" t="s">
        <v>1010</v>
      </c>
    </row>
    <row r="21" spans="1:16">
      <c r="A21" s="6" t="s">
        <v>2842</v>
      </c>
      <c r="B21" s="7">
        <v>15.84506</v>
      </c>
      <c r="D21" s="7">
        <v>25.273340000000001</v>
      </c>
      <c r="F21" s="7">
        <v>14.70735</v>
      </c>
      <c r="H21" s="7">
        <v>13.261089999999999</v>
      </c>
      <c r="J21" s="7">
        <v>11.167479999999999</v>
      </c>
      <c r="L21" s="7">
        <v>12.81738</v>
      </c>
    </row>
    <row r="22" spans="1:16">
      <c r="A22" s="6" t="s">
        <v>2843</v>
      </c>
      <c r="B22" s="7">
        <v>0.97507889999999997</v>
      </c>
      <c r="D22" s="7">
        <v>0.99326380000000003</v>
      </c>
      <c r="F22" s="7">
        <v>0.96056549999999996</v>
      </c>
      <c r="H22" s="7">
        <v>0.96031549999999999</v>
      </c>
      <c r="J22" s="7">
        <v>0.95279230000000004</v>
      </c>
      <c r="L22" s="7">
        <v>0.95986850000000001</v>
      </c>
    </row>
    <row r="23" spans="1:16">
      <c r="A23" s="7" t="s">
        <v>2309</v>
      </c>
      <c r="B23" s="7">
        <v>16.118929999999999</v>
      </c>
      <c r="C23" s="6">
        <f>B23/B3</f>
        <v>8.0185702915132817E-4</v>
      </c>
      <c r="D23" s="7">
        <v>26.347460000000002</v>
      </c>
      <c r="E23" s="6">
        <f>D23/B3</f>
        <v>1.3106884887075913E-3</v>
      </c>
      <c r="F23" s="7">
        <v>16.678370000000001</v>
      </c>
      <c r="G23" s="6">
        <f>F23/B3</f>
        <v>8.2968709581136206E-4</v>
      </c>
      <c r="H23" s="7">
        <v>14.505739999999999</v>
      </c>
      <c r="I23" s="6">
        <f>H23/B3</f>
        <v>7.2160680529300563E-4</v>
      </c>
      <c r="J23" s="7">
        <v>12.447839999999999</v>
      </c>
      <c r="K23" s="6">
        <f>J23/B3</f>
        <v>6.1923390707392298E-4</v>
      </c>
      <c r="L23" s="7">
        <v>14.38739</v>
      </c>
      <c r="M23" s="6">
        <f>L23/B3</f>
        <v>7.1571933140980994E-4</v>
      </c>
    </row>
    <row r="24" spans="1:16">
      <c r="A24" s="6" t="s">
        <v>2962</v>
      </c>
      <c r="B24" s="6">
        <v>7.7579999999999999E-4</v>
      </c>
      <c r="C24" s="7"/>
      <c r="D24" s="6">
        <v>1.2083E-3</v>
      </c>
      <c r="E24" s="7"/>
      <c r="F24" s="6">
        <v>6.3739999999999999E-4</v>
      </c>
      <c r="G24" s="7"/>
      <c r="H24" s="6">
        <v>6.001E-4</v>
      </c>
      <c r="I24" s="7"/>
      <c r="J24" s="6">
        <v>4.9370000000000002E-4</v>
      </c>
      <c r="L24" s="6">
        <v>5.6229999999999995E-4</v>
      </c>
      <c r="M24" s="7"/>
      <c r="N24" s="6" t="s">
        <v>2956</v>
      </c>
    </row>
    <row r="25" spans="1:16" s="53" customFormat="1">
      <c r="A25" s="53" t="s">
        <v>2767</v>
      </c>
    </row>
    <row r="26" spans="1:16" s="54" customFormat="1">
      <c r="A26" s="54" t="s">
        <v>2768</v>
      </c>
      <c r="B26" s="54" t="s">
        <v>2769</v>
      </c>
      <c r="C26" s="55" t="s">
        <v>2770</v>
      </c>
      <c r="D26" s="54" t="s">
        <v>2771</v>
      </c>
      <c r="E26" s="54" t="s">
        <v>2772</v>
      </c>
      <c r="F26" s="56" t="s">
        <v>2773</v>
      </c>
      <c r="G26" s="54" t="s">
        <v>2774</v>
      </c>
      <c r="H26" s="54" t="s">
        <v>2775</v>
      </c>
      <c r="I26" s="54" t="s">
        <v>2776</v>
      </c>
      <c r="J26" s="54" t="s">
        <v>2777</v>
      </c>
      <c r="K26" s="54" t="s">
        <v>2848</v>
      </c>
      <c r="L26" s="54" t="s">
        <v>2849</v>
      </c>
      <c r="M26" s="54" t="s">
        <v>2850</v>
      </c>
      <c r="N26" s="54" t="s">
        <v>2851</v>
      </c>
      <c r="O26" s="54" t="s">
        <v>2852</v>
      </c>
    </row>
    <row r="27" spans="1:16">
      <c r="A27" s="7">
        <v>0.1097133</v>
      </c>
      <c r="B27" s="7">
        <v>0.13647790000000001</v>
      </c>
      <c r="C27" s="7">
        <v>0.1604759</v>
      </c>
      <c r="D27" s="7">
        <v>0.1433827</v>
      </c>
      <c r="E27" s="7">
        <v>1.2459670000000001E-2</v>
      </c>
      <c r="F27" s="7">
        <v>1.4233269999999999E-2</v>
      </c>
      <c r="G27" s="7">
        <v>4.8899319999999996E-3</v>
      </c>
      <c r="H27" s="7">
        <v>1.5974180000000001E-2</v>
      </c>
      <c r="I27" s="7">
        <v>1.438536E-2</v>
      </c>
      <c r="J27" s="7">
        <v>9.4659370000000007E-3</v>
      </c>
      <c r="K27" s="7">
        <v>0.137349</v>
      </c>
      <c r="L27" s="7">
        <v>4.7287540000000003E-2</v>
      </c>
      <c r="M27" s="7">
        <v>6.0407450000000001E-2</v>
      </c>
      <c r="N27" s="7">
        <v>6.9985290000000006E-2</v>
      </c>
      <c r="O27" s="7">
        <v>6.0480909999999999E-2</v>
      </c>
      <c r="P27" s="6" t="s">
        <v>2963</v>
      </c>
    </row>
    <row r="28" spans="1:16" s="196" customFormat="1">
      <c r="A28" s="181" t="s">
        <v>2863</v>
      </c>
      <c r="D28" s="182"/>
      <c r="E28" s="158"/>
      <c r="G28" s="158"/>
      <c r="I28" s="158"/>
      <c r="N28" s="158"/>
      <c r="O28" s="158"/>
    </row>
    <row r="29" spans="1:16" s="185" customFormat="1">
      <c r="A29" s="185" t="s">
        <v>2954</v>
      </c>
      <c r="C29" s="193" t="s">
        <v>4</v>
      </c>
      <c r="D29" s="194" t="s">
        <v>9</v>
      </c>
      <c r="E29" s="187" t="s">
        <v>15</v>
      </c>
      <c r="F29" s="53" t="s">
        <v>12</v>
      </c>
      <c r="G29" s="187" t="s">
        <v>1010</v>
      </c>
      <c r="I29" s="186"/>
      <c r="N29" s="186"/>
      <c r="O29" s="186"/>
    </row>
    <row r="30" spans="1:16">
      <c r="A30" s="168" t="s">
        <v>2307</v>
      </c>
      <c r="B30" s="7">
        <v>4805</v>
      </c>
      <c r="C30" s="7">
        <v>4805</v>
      </c>
      <c r="D30" s="7">
        <v>4805</v>
      </c>
      <c r="E30" s="7">
        <v>4805</v>
      </c>
      <c r="F30" s="7">
        <v>4805</v>
      </c>
      <c r="G30" s="7">
        <v>4805</v>
      </c>
      <c r="I30" s="18"/>
      <c r="N30" s="18"/>
      <c r="O30" s="18"/>
    </row>
    <row r="31" spans="1:16">
      <c r="A31" s="168" t="s">
        <v>2806</v>
      </c>
      <c r="B31" s="7">
        <v>232</v>
      </c>
      <c r="C31" s="7">
        <v>160</v>
      </c>
      <c r="D31" s="7">
        <v>138</v>
      </c>
      <c r="E31" s="7">
        <v>140</v>
      </c>
      <c r="F31" s="7">
        <v>131</v>
      </c>
      <c r="G31" s="7">
        <v>142</v>
      </c>
      <c r="I31" s="18"/>
      <c r="N31" s="18"/>
      <c r="O31" s="18"/>
    </row>
    <row r="32" spans="1:16">
      <c r="A32" s="168" t="s">
        <v>2807</v>
      </c>
      <c r="B32" s="7">
        <v>3</v>
      </c>
      <c r="C32" s="6">
        <v>2</v>
      </c>
      <c r="D32" s="6">
        <v>1</v>
      </c>
      <c r="E32" s="6">
        <v>2</v>
      </c>
      <c r="F32" s="7">
        <v>1</v>
      </c>
      <c r="G32" s="6">
        <v>1</v>
      </c>
      <c r="I32" s="18"/>
      <c r="N32" s="18"/>
      <c r="O32" s="18"/>
    </row>
    <row r="33" spans="1:15">
      <c r="A33" s="168" t="s">
        <v>2808</v>
      </c>
      <c r="B33" s="7">
        <v>3.0701749999999999</v>
      </c>
      <c r="C33" s="6">
        <v>3</v>
      </c>
      <c r="D33" s="7">
        <v>2.3658540000000001</v>
      </c>
      <c r="E33" s="6">
        <v>3</v>
      </c>
      <c r="F33" s="7">
        <v>2.3589699999999998</v>
      </c>
      <c r="G33" s="7">
        <v>2.6410260000000001</v>
      </c>
      <c r="I33" s="18"/>
      <c r="N33" s="18"/>
      <c r="O33" s="18"/>
    </row>
    <row r="34" spans="1:15">
      <c r="A34" s="46" t="s">
        <v>2809</v>
      </c>
      <c r="B34" s="7">
        <v>81</v>
      </c>
      <c r="C34" s="7">
        <v>82</v>
      </c>
      <c r="D34" s="19">
        <v>84</v>
      </c>
      <c r="E34" s="6">
        <v>84</v>
      </c>
      <c r="F34" s="6">
        <v>86</v>
      </c>
      <c r="G34" s="6">
        <v>86</v>
      </c>
      <c r="I34" s="18"/>
      <c r="N34" s="18"/>
      <c r="O34" s="18"/>
    </row>
    <row r="35" spans="1:15">
      <c r="A35" s="46" t="s">
        <v>2810</v>
      </c>
      <c r="B35" s="6">
        <v>1.6857440000000001E-2</v>
      </c>
      <c r="C35" s="6">
        <v>1.706556E-2</v>
      </c>
      <c r="D35" s="6">
        <v>1.7481790000000001E-2</v>
      </c>
      <c r="E35" s="6">
        <v>1.7481790000000001E-2</v>
      </c>
      <c r="F35" s="6">
        <v>1.7898020000000001E-2</v>
      </c>
      <c r="G35" s="6">
        <v>1.7898020000000001E-2</v>
      </c>
      <c r="I35" s="18"/>
      <c r="N35" s="18"/>
      <c r="O35" s="18"/>
    </row>
    <row r="36" spans="1:15" s="53" customFormat="1">
      <c r="A36" s="190" t="s">
        <v>2875</v>
      </c>
      <c r="B36" s="186"/>
      <c r="D36" s="193" t="s">
        <v>4</v>
      </c>
      <c r="F36" s="194" t="s">
        <v>9</v>
      </c>
      <c r="H36" s="187" t="s">
        <v>15</v>
      </c>
      <c r="J36" s="53" t="s">
        <v>12</v>
      </c>
      <c r="L36" s="187" t="s">
        <v>1010</v>
      </c>
      <c r="N36" s="187"/>
      <c r="O36" s="187"/>
    </row>
    <row r="37" spans="1:15">
      <c r="A37" s="19" t="s">
        <v>2876</v>
      </c>
      <c r="B37" s="7">
        <v>4.3173890000000004</v>
      </c>
      <c r="D37" s="7">
        <v>6.1878469999999997</v>
      </c>
      <c r="F37" s="7">
        <v>4.4573309999999999</v>
      </c>
      <c r="H37" s="7">
        <v>3.3435350000000001</v>
      </c>
      <c r="I37" s="18"/>
      <c r="J37" s="7">
        <v>3.1969750000000001</v>
      </c>
      <c r="L37" s="7">
        <v>4.6067660000000004</v>
      </c>
      <c r="N37" s="18"/>
      <c r="O37" s="18"/>
    </row>
    <row r="38" spans="1:15">
      <c r="A38" s="19" t="s">
        <v>2877</v>
      </c>
      <c r="B38" s="7">
        <v>0.82002439999999999</v>
      </c>
      <c r="D38" s="7">
        <v>0.93800240000000001</v>
      </c>
      <c r="F38" s="7">
        <v>0.8057396</v>
      </c>
      <c r="H38" s="7">
        <v>0.61408830000000003</v>
      </c>
      <c r="I38" s="18"/>
      <c r="J38" s="7">
        <v>0.73174629999999996</v>
      </c>
      <c r="L38" s="7">
        <v>0.8446825</v>
      </c>
      <c r="N38" s="18"/>
      <c r="O38" s="18"/>
    </row>
    <row r="39" spans="1:15">
      <c r="A39" s="19" t="s">
        <v>2309</v>
      </c>
      <c r="B39" s="7">
        <v>4.3951520000000004</v>
      </c>
      <c r="C39" s="6">
        <f>B39/B30</f>
        <v>9.1470385015608746E-4</v>
      </c>
      <c r="D39" s="7">
        <v>6.4951800000000004</v>
      </c>
      <c r="E39" s="6">
        <f>D39/B30</f>
        <v>1.3517544224765871E-3</v>
      </c>
      <c r="F39" s="7">
        <v>5.0155849999999997</v>
      </c>
      <c r="G39" s="6">
        <f>F39/B30</f>
        <v>1.0438262226847034E-3</v>
      </c>
      <c r="H39" s="7">
        <v>3.6931660000000002</v>
      </c>
      <c r="I39" s="18">
        <f>H39/B30</f>
        <v>7.6860894901144641E-4</v>
      </c>
      <c r="J39" s="7">
        <v>3.5601609999999999</v>
      </c>
      <c r="K39" s="6">
        <f>J39/B30</f>
        <v>7.4092840790842868E-4</v>
      </c>
      <c r="L39" s="7">
        <v>5.0530670000000004</v>
      </c>
      <c r="M39" s="6">
        <f>L39/B30</f>
        <v>1.0516268470343393E-3</v>
      </c>
      <c r="N39" s="18"/>
      <c r="O39" s="18"/>
    </row>
    <row r="40" spans="1:15">
      <c r="A40" s="19" t="s">
        <v>2962</v>
      </c>
      <c r="B40" s="7">
        <v>8.8340000000000001E-4</v>
      </c>
      <c r="C40" s="7"/>
      <c r="D40" s="251">
        <v>1.2271999999999999E-3</v>
      </c>
      <c r="E40" s="7"/>
      <c r="F40" s="18">
        <v>8.1459999999999996E-4</v>
      </c>
      <c r="G40" s="7"/>
      <c r="H40" s="6">
        <v>6.2480000000000001E-4</v>
      </c>
      <c r="I40" s="7"/>
      <c r="J40" s="6">
        <v>5.911E-4</v>
      </c>
      <c r="K40" s="7"/>
      <c r="L40" s="6">
        <v>8.6879999999999998E-4</v>
      </c>
      <c r="M40" s="7"/>
      <c r="N40" s="18"/>
      <c r="O40" s="18"/>
    </row>
    <row r="41" spans="1:15" s="53" customFormat="1">
      <c r="A41" s="187" t="s">
        <v>2878</v>
      </c>
      <c r="D41" s="194" t="s">
        <v>4</v>
      </c>
      <c r="F41" s="187" t="s">
        <v>9</v>
      </c>
      <c r="H41" s="53" t="s">
        <v>15</v>
      </c>
      <c r="J41" s="187" t="s">
        <v>12</v>
      </c>
      <c r="L41" s="197" t="s">
        <v>1010</v>
      </c>
      <c r="N41" s="187"/>
      <c r="O41" s="187"/>
    </row>
    <row r="42" spans="1:15">
      <c r="A42" s="46" t="s">
        <v>2818</v>
      </c>
      <c r="B42" s="7">
        <v>-2.2273160000000001</v>
      </c>
      <c r="C42" s="18"/>
      <c r="D42" s="7">
        <v>-1.96316</v>
      </c>
      <c r="E42" s="18"/>
      <c r="F42" s="7">
        <v>-2.2026509999999999</v>
      </c>
      <c r="G42" s="46"/>
      <c r="H42" s="7">
        <v>-2.3025509999999998</v>
      </c>
      <c r="I42" s="18"/>
      <c r="J42" s="7">
        <v>-2.2883900000000001</v>
      </c>
      <c r="L42" s="7">
        <v>-2.1654689999999999</v>
      </c>
      <c r="N42" s="18"/>
      <c r="O42" s="18"/>
    </row>
    <row r="43" spans="1:15">
      <c r="A43" s="46" t="s">
        <v>2829</v>
      </c>
      <c r="B43" s="7">
        <v>222</v>
      </c>
      <c r="C43" s="57"/>
      <c r="D43" s="7">
        <v>155</v>
      </c>
      <c r="E43" s="18"/>
      <c r="F43" s="7">
        <v>131</v>
      </c>
      <c r="G43" s="18"/>
      <c r="H43" s="7">
        <v>135</v>
      </c>
      <c r="I43" s="18"/>
      <c r="J43" s="7">
        <v>126</v>
      </c>
      <c r="L43" s="7">
        <v>137</v>
      </c>
      <c r="N43" s="18"/>
      <c r="O43" s="18"/>
    </row>
    <row r="44" spans="1:15">
      <c r="A44" s="46" t="s">
        <v>2822</v>
      </c>
      <c r="B44" s="7">
        <v>9.6775320000000008E-3</v>
      </c>
      <c r="C44" s="57"/>
      <c r="D44" s="7">
        <v>1.9845290000000002E-2</v>
      </c>
      <c r="E44" s="18"/>
      <c r="F44" s="7">
        <v>1.6849739999999998E-2</v>
      </c>
      <c r="G44" s="18"/>
      <c r="H44" s="7">
        <v>1.2254019999999999E-2</v>
      </c>
      <c r="I44" s="18"/>
      <c r="J44" s="7">
        <v>1.261084E-2</v>
      </c>
      <c r="L44" s="7">
        <v>1.6665579999999999E-2</v>
      </c>
      <c r="N44" s="18"/>
      <c r="O44" s="18"/>
    </row>
    <row r="45" spans="1:15">
      <c r="A45" s="46" t="s">
        <v>2830</v>
      </c>
      <c r="B45" s="7">
        <v>-4.0829399999999998</v>
      </c>
      <c r="C45" s="57"/>
      <c r="D45" s="7">
        <v>-1.726626</v>
      </c>
      <c r="E45" s="18"/>
      <c r="F45" s="7">
        <v>-1.0394540000000001</v>
      </c>
      <c r="G45" s="18"/>
      <c r="H45" s="7">
        <v>-2.106303</v>
      </c>
      <c r="I45" s="18"/>
      <c r="J45" s="7">
        <v>-1.4900119999999999</v>
      </c>
      <c r="L45" s="7">
        <v>-1.503253</v>
      </c>
      <c r="N45" s="18"/>
      <c r="O45" s="18"/>
    </row>
    <row r="46" spans="1:15">
      <c r="A46" s="46" t="s">
        <v>2831</v>
      </c>
      <c r="B46" s="7">
        <v>-5.4162689999999998</v>
      </c>
      <c r="C46" s="57"/>
      <c r="D46" s="7">
        <v>-0.82597449999999994</v>
      </c>
      <c r="E46" s="18"/>
      <c r="F46" s="7">
        <v>0.6493236</v>
      </c>
      <c r="G46" s="18"/>
      <c r="H46" s="7">
        <v>-1.1383749999999999</v>
      </c>
      <c r="I46" s="18"/>
      <c r="J46" s="7">
        <v>-2.3337630000000002E-2</v>
      </c>
      <c r="L46" s="7">
        <v>-0.20150399999999999</v>
      </c>
      <c r="N46" s="18"/>
      <c r="O46" s="18"/>
    </row>
    <row r="47" spans="1:15">
      <c r="A47" s="7" t="s">
        <v>2832</v>
      </c>
      <c r="B47" s="7">
        <v>4.3173890000000004</v>
      </c>
      <c r="C47" s="57">
        <f>B47/B30</f>
        <v>8.9852008324661813E-4</v>
      </c>
      <c r="D47" s="7">
        <v>6.1878469999999997</v>
      </c>
      <c r="E47" s="18">
        <f>D47/B30</f>
        <v>1.2877933402705515E-3</v>
      </c>
      <c r="F47" s="7">
        <v>4.4573309999999999</v>
      </c>
      <c r="G47" s="18">
        <f>F47/B30</f>
        <v>9.2764432882414146E-4</v>
      </c>
      <c r="H47" s="7">
        <v>3.3435350000000001</v>
      </c>
      <c r="I47" s="18">
        <f>H47/B30</f>
        <v>6.9584495317377736E-4</v>
      </c>
      <c r="J47" s="7">
        <v>3.1969750000000001</v>
      </c>
      <c r="K47" s="6">
        <f>J47/B30</f>
        <v>6.6534339229968784E-4</v>
      </c>
      <c r="L47" s="7">
        <v>4.6067660000000004</v>
      </c>
      <c r="M47" s="6">
        <f>L47/B30</f>
        <v>9.5874422476586898E-4</v>
      </c>
      <c r="N47" s="18"/>
      <c r="O47" s="18"/>
    </row>
    <row r="48" spans="1:15">
      <c r="A48" s="7" t="s">
        <v>2833</v>
      </c>
      <c r="B48" s="7">
        <v>25.79429</v>
      </c>
      <c r="C48" s="57">
        <f>B48/B30</f>
        <v>5.368218522372529E-3</v>
      </c>
      <c r="D48" s="7">
        <v>20.97137</v>
      </c>
      <c r="E48" s="18">
        <f>D48/B30</f>
        <v>4.3644890738813733E-3</v>
      </c>
      <c r="F48" s="7">
        <v>19.626059999999999</v>
      </c>
      <c r="G48" s="18">
        <f>F48/B30</f>
        <v>4.0845078043704472E-3</v>
      </c>
      <c r="H48" s="7">
        <v>18.685669999999998</v>
      </c>
      <c r="I48" s="18">
        <f>H48/B30</f>
        <v>3.8887970863683658E-3</v>
      </c>
      <c r="J48" s="7">
        <v>17.55049</v>
      </c>
      <c r="K48" s="6">
        <f>J48/B30</f>
        <v>3.6525473465140478E-3</v>
      </c>
      <c r="L48" s="7">
        <v>19.569749999999999</v>
      </c>
      <c r="M48" s="6">
        <f>L48/B30</f>
        <v>4.0727887617065554E-3</v>
      </c>
      <c r="N48" s="18"/>
      <c r="O48" s="18"/>
    </row>
    <row r="49" spans="1:15">
      <c r="A49" s="7" t="s">
        <v>2834</v>
      </c>
      <c r="B49" s="255">
        <v>1.3420549999999999E-7</v>
      </c>
      <c r="C49" s="7"/>
      <c r="D49" s="250">
        <v>1.091122E-7</v>
      </c>
      <c r="E49" s="7"/>
      <c r="F49" s="250">
        <v>1.0211270000000001E-7</v>
      </c>
      <c r="G49" s="7"/>
      <c r="H49" s="250">
        <v>9.7219930000000004E-8</v>
      </c>
      <c r="I49" s="7"/>
      <c r="J49" s="250">
        <v>9.131367E-8</v>
      </c>
      <c r="K49" s="7"/>
      <c r="L49" s="250">
        <v>1.018197E-7</v>
      </c>
      <c r="M49" s="7"/>
      <c r="N49" s="18" t="s">
        <v>2964</v>
      </c>
      <c r="O49" s="18"/>
    </row>
    <row r="50" spans="1:15" s="53" customFormat="1">
      <c r="A50" s="192" t="s">
        <v>2903</v>
      </c>
      <c r="B50" s="187"/>
      <c r="C50" s="193"/>
      <c r="D50" s="194"/>
      <c r="E50" s="187"/>
      <c r="F50" s="81" t="s">
        <v>2847</v>
      </c>
      <c r="G50" s="53" t="s">
        <v>4</v>
      </c>
      <c r="H50" s="187" t="s">
        <v>9</v>
      </c>
      <c r="I50" s="53" t="s">
        <v>15</v>
      </c>
      <c r="J50" s="53" t="s">
        <v>12</v>
      </c>
      <c r="K50" s="53" t="s">
        <v>1010</v>
      </c>
      <c r="M50" s="197"/>
      <c r="N50" s="187"/>
      <c r="O50" s="187"/>
    </row>
    <row r="51" spans="1:15">
      <c r="A51" s="6" t="s">
        <v>2881</v>
      </c>
      <c r="B51" s="18"/>
      <c r="C51" s="57"/>
      <c r="D51" s="19"/>
      <c r="E51" s="18" t="s">
        <v>2965</v>
      </c>
      <c r="F51" s="249">
        <v>891</v>
      </c>
      <c r="G51" s="7">
        <v>606</v>
      </c>
      <c r="H51" s="6">
        <v>502</v>
      </c>
      <c r="I51" s="7">
        <v>544</v>
      </c>
      <c r="J51" s="7">
        <v>452</v>
      </c>
      <c r="K51" s="7">
        <v>477</v>
      </c>
      <c r="N51" s="18"/>
      <c r="O51" s="18"/>
    </row>
    <row r="52" spans="1:15">
      <c r="A52" s="6" t="s">
        <v>2883</v>
      </c>
      <c r="B52" s="18"/>
      <c r="C52" s="57"/>
      <c r="D52" s="19"/>
      <c r="E52" s="6" t="s">
        <v>2966</v>
      </c>
      <c r="F52" s="7">
        <v>232</v>
      </c>
      <c r="G52" s="7">
        <v>160</v>
      </c>
      <c r="H52" s="7">
        <v>138</v>
      </c>
      <c r="I52" s="7">
        <v>140</v>
      </c>
      <c r="J52" s="7">
        <v>131</v>
      </c>
      <c r="K52" s="7">
        <v>142</v>
      </c>
      <c r="N52" s="18"/>
      <c r="O52" s="18"/>
    </row>
    <row r="53" spans="1:15">
      <c r="B53" s="18"/>
      <c r="E53" s="18" t="s">
        <v>2967</v>
      </c>
      <c r="F53" s="249">
        <v>268</v>
      </c>
      <c r="G53" s="7">
        <v>277</v>
      </c>
      <c r="H53" s="7">
        <v>283</v>
      </c>
      <c r="I53" s="7">
        <v>282</v>
      </c>
      <c r="J53" s="7">
        <v>292</v>
      </c>
      <c r="K53" s="6">
        <v>294</v>
      </c>
    </row>
    <row r="54" spans="1:15">
      <c r="A54" s="6" t="s">
        <v>2884</v>
      </c>
      <c r="B54" s="18"/>
      <c r="E54" s="6" t="s">
        <v>2968</v>
      </c>
      <c r="F54" s="7">
        <v>81</v>
      </c>
      <c r="G54" s="7">
        <v>82</v>
      </c>
      <c r="H54" s="19">
        <v>84</v>
      </c>
      <c r="I54" s="6">
        <v>84</v>
      </c>
      <c r="J54" s="6">
        <v>86</v>
      </c>
      <c r="K54" s="6">
        <v>86</v>
      </c>
    </row>
    <row r="55" spans="1:15">
      <c r="A55" s="6" t="s">
        <v>2885</v>
      </c>
      <c r="B55" s="18"/>
      <c r="E55" s="6" t="s">
        <v>2786</v>
      </c>
      <c r="F55" s="6">
        <f>(F51/F52)/(F53/F54)</f>
        <v>1.1607533453422543</v>
      </c>
      <c r="G55" s="6">
        <f t="shared" ref="G55:K55" si="0">(G51/G52)/(G53/G54)</f>
        <v>1.1212093862815886</v>
      </c>
      <c r="H55" s="6">
        <f t="shared" si="0"/>
        <v>1.0797357504993086</v>
      </c>
      <c r="I55" s="6">
        <f t="shared" si="0"/>
        <v>1.1574468085106382</v>
      </c>
      <c r="J55" s="6">
        <f t="shared" si="0"/>
        <v>1.0162083028338389</v>
      </c>
      <c r="K55" s="6">
        <f t="shared" si="0"/>
        <v>0.9826099453866054</v>
      </c>
    </row>
    <row r="56" spans="1:15">
      <c r="B56" s="18"/>
      <c r="E56" s="6" t="s">
        <v>2787</v>
      </c>
      <c r="F56" s="6">
        <f>1-F55</f>
        <v>-0.16075334534225427</v>
      </c>
      <c r="G56" s="6">
        <f t="shared" ref="G56:K56" si="1">1-G55</f>
        <v>-0.12120938628158862</v>
      </c>
      <c r="H56" s="6">
        <f t="shared" si="1"/>
        <v>-7.9735750499308589E-2</v>
      </c>
      <c r="I56" s="6">
        <f t="shared" si="1"/>
        <v>-0.15744680851063819</v>
      </c>
      <c r="J56" s="6">
        <f t="shared" si="1"/>
        <v>-1.6208302833838895E-2</v>
      </c>
      <c r="K56" s="6">
        <f t="shared" si="1"/>
        <v>1.7390054613394601E-2</v>
      </c>
      <c r="L56" s="6" t="s">
        <v>2969</v>
      </c>
    </row>
    <row r="57" spans="1:15">
      <c r="A57" s="6" t="s">
        <v>2886</v>
      </c>
      <c r="B57" s="18"/>
      <c r="E57" s="6" t="s">
        <v>2788</v>
      </c>
      <c r="F57" s="83">
        <v>1.0343</v>
      </c>
      <c r="G57" s="83">
        <v>0.55249000000000004</v>
      </c>
      <c r="H57" s="83">
        <v>0.23855999999999999</v>
      </c>
      <c r="I57" s="83">
        <v>0.87587999999999999</v>
      </c>
      <c r="J57" s="6">
        <v>1.0383E-2</v>
      </c>
      <c r="K57" s="6">
        <v>1.2734000000000001E-2</v>
      </c>
    </row>
    <row r="58" spans="1:15">
      <c r="A58" s="6" t="s">
        <v>2887</v>
      </c>
      <c r="B58" s="18"/>
      <c r="E58" s="6" t="s">
        <v>2970</v>
      </c>
      <c r="F58" s="83">
        <v>0.33479999999999999</v>
      </c>
      <c r="G58" s="83">
        <v>0.50319999999999998</v>
      </c>
      <c r="H58" s="83">
        <v>0.63719999999999999</v>
      </c>
      <c r="I58" s="83">
        <v>0.37080000000000002</v>
      </c>
      <c r="J58" s="83">
        <v>0.9325</v>
      </c>
      <c r="K58" s="83">
        <v>0.9335</v>
      </c>
    </row>
    <row r="60" spans="1:15">
      <c r="A60" s="209"/>
      <c r="B60" s="18"/>
      <c r="C60" s="57"/>
      <c r="D60" s="19"/>
    </row>
    <row r="61" spans="1:15">
      <c r="A61" s="6" t="s">
        <v>2935</v>
      </c>
    </row>
    <row r="62" spans="1:15">
      <c r="B62" s="6" t="s">
        <v>2936</v>
      </c>
      <c r="C62" s="6" t="s">
        <v>2937</v>
      </c>
      <c r="D62" s="6" t="s">
        <v>2938</v>
      </c>
    </row>
    <row r="63" spans="1:15">
      <c r="A63" s="6" t="s">
        <v>2939</v>
      </c>
      <c r="B63" s="7"/>
      <c r="C63" s="7"/>
    </row>
    <row r="64" spans="1:15">
      <c r="A64" s="6" t="s">
        <v>2940</v>
      </c>
      <c r="B64" s="7"/>
      <c r="C64" s="7"/>
    </row>
    <row r="65" spans="1:1">
      <c r="A65" s="6" t="s">
        <v>2938</v>
      </c>
    </row>
    <row r="67" spans="1:1">
      <c r="A67" s="6" t="s">
        <v>2949</v>
      </c>
    </row>
    <row r="69" spans="1:1">
      <c r="A69" s="62"/>
    </row>
    <row r="71" spans="1:1">
      <c r="A71" s="6" t="s">
        <v>2971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5"/>
  <sheetViews>
    <sheetView topLeftCell="A116" workbookViewId="0">
      <selection activeCell="B120" sqref="B120"/>
    </sheetView>
  </sheetViews>
  <sheetFormatPr baseColWidth="10" defaultColWidth="8.83203125" defaultRowHeight="14" x14ac:dyDescent="0"/>
  <cols>
    <col min="1" max="1" width="21" customWidth="1"/>
    <col min="2" max="1025" width="8.83203125" customWidth="1"/>
  </cols>
  <sheetData>
    <row r="1" spans="1:34">
      <c r="A1" s="72" t="s">
        <v>2794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4"/>
      <c r="O1" s="75"/>
      <c r="P1" s="76"/>
      <c r="Q1" s="74"/>
      <c r="R1" s="77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</row>
    <row r="2" spans="1:34">
      <c r="A2" s="78" t="s">
        <v>2795</v>
      </c>
      <c r="B2" s="79"/>
      <c r="C2" s="80" t="s">
        <v>2796</v>
      </c>
      <c r="D2" s="79" t="s">
        <v>2797</v>
      </c>
      <c r="E2" s="81" t="s">
        <v>2798</v>
      </c>
      <c r="F2" s="79" t="s">
        <v>2799</v>
      </c>
      <c r="G2" s="79" t="s">
        <v>2800</v>
      </c>
      <c r="H2" s="79" t="s">
        <v>2801</v>
      </c>
      <c r="I2" s="79"/>
      <c r="J2" s="81"/>
      <c r="K2" s="80"/>
      <c r="L2" s="79"/>
      <c r="M2" s="81"/>
      <c r="N2" s="79"/>
      <c r="O2" s="79"/>
      <c r="P2" s="79"/>
      <c r="Q2" s="79"/>
      <c r="R2" s="81"/>
      <c r="S2" s="79"/>
      <c r="T2" s="81"/>
      <c r="U2" s="79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</row>
    <row r="3" spans="1:34">
      <c r="A3" s="82" t="s">
        <v>2307</v>
      </c>
      <c r="B3" s="83">
        <f>SUM('chr22'!C3:H3)</f>
        <v>16387</v>
      </c>
      <c r="C3">
        <v>3283</v>
      </c>
      <c r="D3">
        <v>3538</v>
      </c>
      <c r="E3">
        <v>1507</v>
      </c>
      <c r="F3">
        <v>122</v>
      </c>
      <c r="G3">
        <v>6892</v>
      </c>
      <c r="H3">
        <v>1045</v>
      </c>
      <c r="I3" s="83"/>
      <c r="J3" s="83"/>
      <c r="K3" s="83"/>
      <c r="L3" s="83"/>
      <c r="M3" s="83"/>
      <c r="N3" s="85"/>
      <c r="O3" s="85"/>
      <c r="P3" s="129"/>
      <c r="Q3" s="85"/>
      <c r="R3" s="113"/>
    </row>
    <row r="4" spans="1:34">
      <c r="A4" s="82" t="s">
        <v>2806</v>
      </c>
      <c r="B4" s="83"/>
      <c r="C4" s="83"/>
      <c r="D4" s="83"/>
      <c r="E4" s="83"/>
      <c r="F4" s="83"/>
      <c r="G4" s="83"/>
      <c r="H4" s="84"/>
      <c r="J4" s="83"/>
      <c r="L4" s="83"/>
      <c r="M4" s="83"/>
      <c r="N4" s="85"/>
      <c r="O4" s="85"/>
      <c r="P4" s="129"/>
      <c r="Q4" s="85"/>
      <c r="R4" s="113"/>
    </row>
    <row r="5" spans="1:34">
      <c r="A5" s="82" t="s">
        <v>2807</v>
      </c>
      <c r="B5" s="83"/>
      <c r="H5" s="17"/>
      <c r="M5" s="15"/>
      <c r="N5" s="85"/>
      <c r="O5" s="85"/>
      <c r="P5" s="129"/>
      <c r="Q5" s="85"/>
      <c r="R5" s="113"/>
    </row>
    <row r="6" spans="1:34">
      <c r="A6" s="82" t="s">
        <v>2808</v>
      </c>
      <c r="B6" s="83"/>
      <c r="C6" s="83"/>
      <c r="D6" s="83"/>
      <c r="E6" s="83"/>
      <c r="F6" s="83"/>
      <c r="G6" s="83"/>
      <c r="H6" s="84"/>
      <c r="I6" s="83"/>
      <c r="J6" s="83"/>
      <c r="K6" s="83"/>
      <c r="L6" s="83"/>
      <c r="M6" s="83"/>
      <c r="N6" s="85"/>
      <c r="O6" s="85"/>
      <c r="P6" s="130"/>
      <c r="R6" s="113"/>
    </row>
    <row r="7" spans="1:34">
      <c r="A7" s="15" t="s">
        <v>2809</v>
      </c>
      <c r="B7" s="83"/>
      <c r="D7" s="83"/>
      <c r="E7" s="83"/>
      <c r="F7" s="83"/>
      <c r="G7" s="83"/>
      <c r="H7" s="84"/>
      <c r="I7" s="83"/>
      <c r="J7" s="83"/>
      <c r="K7" s="83"/>
      <c r="L7" s="83"/>
      <c r="M7" s="15"/>
      <c r="P7" s="130"/>
      <c r="R7" s="98"/>
    </row>
    <row r="8" spans="1:34">
      <c r="A8" s="15" t="s">
        <v>2810</v>
      </c>
      <c r="B8" s="83"/>
      <c r="D8" s="83"/>
      <c r="E8" s="83"/>
      <c r="F8" s="83"/>
      <c r="G8" s="83"/>
      <c r="H8" s="84"/>
      <c r="I8" s="83"/>
      <c r="J8" s="83"/>
      <c r="K8" s="83"/>
      <c r="L8" s="83"/>
      <c r="M8" s="15"/>
      <c r="P8" s="130"/>
      <c r="R8" s="98"/>
    </row>
    <row r="9" spans="1:34">
      <c r="A9" s="131" t="s">
        <v>2811</v>
      </c>
      <c r="B9" s="132"/>
      <c r="C9" s="133" t="s">
        <v>2796</v>
      </c>
      <c r="D9" s="132" t="s">
        <v>2797</v>
      </c>
      <c r="E9" s="127" t="s">
        <v>2798</v>
      </c>
      <c r="F9" s="132" t="s">
        <v>2799</v>
      </c>
      <c r="G9" s="132" t="s">
        <v>2800</v>
      </c>
      <c r="H9" s="132" t="s">
        <v>2801</v>
      </c>
      <c r="I9" s="154"/>
      <c r="J9" s="154"/>
      <c r="K9" s="154"/>
      <c r="L9" s="154"/>
      <c r="M9" s="131"/>
      <c r="N9" s="148"/>
      <c r="O9" s="148"/>
      <c r="P9" s="136"/>
      <c r="Q9" s="148"/>
      <c r="R9" s="135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148"/>
      <c r="AG9" s="148"/>
      <c r="AH9" s="148"/>
    </row>
    <row r="10" spans="1:34">
      <c r="A10" s="82" t="s">
        <v>2806</v>
      </c>
      <c r="B10" s="83"/>
      <c r="C10" s="83"/>
      <c r="D10" s="83"/>
      <c r="F10" s="83"/>
      <c r="G10" s="83"/>
      <c r="H10" s="84"/>
      <c r="I10" s="83"/>
      <c r="J10" s="83"/>
      <c r="K10" s="83"/>
      <c r="L10" s="83"/>
      <c r="M10" s="15"/>
      <c r="P10" s="130"/>
      <c r="R10" s="98"/>
    </row>
    <row r="11" spans="1:34">
      <c r="A11" s="82" t="s">
        <v>2807</v>
      </c>
      <c r="B11" s="83"/>
      <c r="H11" s="85"/>
      <c r="I11" s="85"/>
      <c r="J11" s="112"/>
      <c r="K11" s="93"/>
      <c r="L11" s="85"/>
      <c r="M11" s="112"/>
      <c r="N11" s="85"/>
      <c r="O11" s="85"/>
      <c r="P11" s="85"/>
      <c r="Q11" s="85"/>
      <c r="R11" s="112"/>
      <c r="S11" s="85"/>
      <c r="T11" s="112"/>
      <c r="U11" s="85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</row>
    <row r="12" spans="1:34">
      <c r="A12" s="82" t="s">
        <v>2808</v>
      </c>
      <c r="B12" s="83"/>
      <c r="C12" s="83"/>
      <c r="E12" s="83"/>
      <c r="F12" s="83"/>
      <c r="G12" s="83"/>
      <c r="H12" s="84"/>
      <c r="I12" s="83"/>
      <c r="J12" s="83"/>
      <c r="K12" s="83"/>
      <c r="L12" s="83"/>
      <c r="M12" s="15"/>
      <c r="P12" s="130"/>
      <c r="R12" s="98"/>
    </row>
    <row r="13" spans="1:34">
      <c r="A13" s="15" t="s">
        <v>2809</v>
      </c>
      <c r="B13" s="83"/>
      <c r="D13" s="83"/>
      <c r="E13" s="83"/>
      <c r="F13" s="83"/>
      <c r="G13" s="83"/>
      <c r="H13" s="84"/>
      <c r="I13" s="83"/>
      <c r="J13" s="83"/>
      <c r="K13" s="83"/>
      <c r="L13" s="83"/>
      <c r="M13" s="15"/>
      <c r="P13" s="130"/>
      <c r="R13" s="98"/>
    </row>
    <row r="14" spans="1:34">
      <c r="A14" s="15" t="s">
        <v>2810</v>
      </c>
      <c r="B14" s="83"/>
      <c r="D14" s="83"/>
      <c r="E14" s="83"/>
      <c r="F14" s="83"/>
      <c r="G14" s="83"/>
      <c r="H14" s="84"/>
      <c r="I14" s="83"/>
      <c r="J14" s="83"/>
      <c r="K14" s="83"/>
      <c r="L14" s="83"/>
      <c r="M14" s="15"/>
      <c r="P14" s="130"/>
      <c r="R14" s="98"/>
    </row>
    <row r="15" spans="1:34">
      <c r="A15" s="131" t="s">
        <v>2812</v>
      </c>
      <c r="B15" s="132"/>
      <c r="C15" s="133" t="s">
        <v>2796</v>
      </c>
      <c r="D15" s="132" t="s">
        <v>2797</v>
      </c>
      <c r="E15" s="127" t="s">
        <v>2798</v>
      </c>
      <c r="F15" s="132" t="s">
        <v>2799</v>
      </c>
      <c r="G15" s="132" t="s">
        <v>2800</v>
      </c>
      <c r="H15" s="132" t="s">
        <v>2801</v>
      </c>
      <c r="I15" s="154"/>
      <c r="J15" s="154"/>
      <c r="K15" s="154"/>
      <c r="L15" s="154"/>
      <c r="M15" s="131"/>
      <c r="N15" s="148"/>
      <c r="O15" s="148"/>
      <c r="P15" s="136"/>
      <c r="Q15" s="148"/>
      <c r="R15" s="135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  <c r="AF15" s="148"/>
      <c r="AG15" s="148"/>
      <c r="AH15" s="148"/>
    </row>
    <row r="16" spans="1:34">
      <c r="A16" s="82" t="s">
        <v>2806</v>
      </c>
      <c r="B16" s="83"/>
      <c r="C16" s="83"/>
      <c r="D16" s="83"/>
      <c r="F16" s="83"/>
      <c r="G16" s="83"/>
      <c r="H16" s="85"/>
      <c r="I16" s="85"/>
      <c r="J16" s="112"/>
      <c r="K16" s="93"/>
      <c r="L16" s="85"/>
      <c r="M16" s="112"/>
      <c r="N16" s="85"/>
      <c r="O16" s="85"/>
      <c r="P16" s="85"/>
      <c r="Q16" s="85"/>
      <c r="R16" s="112"/>
      <c r="S16" s="85"/>
      <c r="T16" s="112"/>
      <c r="U16" s="85"/>
      <c r="V16" s="112"/>
      <c r="W16" s="112"/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</row>
    <row r="17" spans="1:34">
      <c r="A17" s="82" t="s">
        <v>2807</v>
      </c>
      <c r="B17" s="83"/>
      <c r="H17" s="85"/>
      <c r="I17" s="85"/>
      <c r="J17" s="112"/>
      <c r="K17" s="93"/>
      <c r="L17" s="85"/>
      <c r="M17" s="112"/>
      <c r="N17" s="85"/>
      <c r="O17" s="85"/>
      <c r="P17" s="85"/>
      <c r="Q17" s="85"/>
      <c r="R17" s="112"/>
      <c r="S17" s="85"/>
      <c r="T17" s="112"/>
      <c r="U17" s="85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</row>
    <row r="18" spans="1:34">
      <c r="A18" s="82" t="s">
        <v>2808</v>
      </c>
      <c r="B18" s="83"/>
      <c r="C18" s="83"/>
      <c r="E18" s="83"/>
      <c r="F18" s="83"/>
      <c r="G18" s="83"/>
      <c r="H18" s="85"/>
      <c r="I18" s="85"/>
      <c r="J18" s="112"/>
      <c r="K18" s="93"/>
      <c r="L18" s="85"/>
      <c r="M18" s="112"/>
      <c r="N18" s="85"/>
      <c r="O18" s="85"/>
      <c r="P18" s="85"/>
      <c r="Q18" s="85"/>
      <c r="R18" s="112"/>
      <c r="S18" s="85"/>
      <c r="T18" s="112"/>
      <c r="U18" s="85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112"/>
    </row>
    <row r="19" spans="1:34">
      <c r="A19" s="15" t="s">
        <v>2809</v>
      </c>
      <c r="B19" s="83"/>
      <c r="D19" s="83"/>
      <c r="E19" s="83"/>
      <c r="F19" s="83"/>
      <c r="G19" s="83"/>
      <c r="H19" s="85"/>
      <c r="I19" s="85"/>
      <c r="J19" s="112"/>
      <c r="K19" s="93"/>
      <c r="L19" s="85"/>
      <c r="M19" s="112"/>
      <c r="N19" s="85"/>
      <c r="O19" s="85"/>
      <c r="P19" s="85"/>
      <c r="Q19" s="85"/>
      <c r="R19" s="112"/>
      <c r="S19" s="85"/>
      <c r="T19" s="112"/>
      <c r="U19" s="85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</row>
    <row r="20" spans="1:34">
      <c r="A20" s="15" t="s">
        <v>2810</v>
      </c>
      <c r="B20" s="83"/>
      <c r="D20" s="83"/>
      <c r="E20" s="83"/>
      <c r="F20" s="83"/>
      <c r="G20" s="83"/>
      <c r="H20" s="85"/>
      <c r="I20" s="85"/>
      <c r="J20" s="112"/>
      <c r="K20" s="93"/>
      <c r="L20" s="85"/>
      <c r="M20" s="112"/>
      <c r="N20" s="85"/>
      <c r="O20" s="85"/>
      <c r="P20" s="85"/>
      <c r="Q20" s="85"/>
      <c r="R20" s="112"/>
      <c r="S20" s="85"/>
      <c r="T20" s="112"/>
      <c r="U20" s="85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</row>
    <row r="21" spans="1:34">
      <c r="A21" s="131" t="s">
        <v>2813</v>
      </c>
      <c r="B21" s="132"/>
      <c r="C21" s="133" t="s">
        <v>2796</v>
      </c>
      <c r="D21" s="132" t="s">
        <v>2797</v>
      </c>
      <c r="E21" s="127" t="s">
        <v>2798</v>
      </c>
      <c r="F21" s="132" t="s">
        <v>2799</v>
      </c>
      <c r="G21" s="132" t="s">
        <v>2800</v>
      </c>
      <c r="H21" s="132" t="s">
        <v>2801</v>
      </c>
      <c r="I21" s="132"/>
      <c r="J21" s="127"/>
      <c r="K21" s="133"/>
      <c r="L21" s="132"/>
      <c r="M21" s="127"/>
      <c r="N21" s="132"/>
      <c r="O21" s="132"/>
      <c r="P21" s="132"/>
      <c r="Q21" s="132"/>
      <c r="R21" s="127"/>
      <c r="S21" s="132"/>
      <c r="T21" s="127"/>
      <c r="U21" s="132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</row>
    <row r="22" spans="1:34">
      <c r="A22" s="82" t="s">
        <v>2806</v>
      </c>
      <c r="B22" s="83"/>
      <c r="C22" s="83"/>
      <c r="D22" s="83"/>
      <c r="F22" s="83"/>
      <c r="G22" s="83"/>
      <c r="H22" s="85"/>
      <c r="I22" s="85"/>
      <c r="J22" s="112"/>
      <c r="K22" s="93"/>
      <c r="L22" s="85"/>
      <c r="M22" s="112"/>
      <c r="N22" s="85"/>
      <c r="O22" s="85"/>
      <c r="P22" s="85"/>
      <c r="Q22" s="85"/>
      <c r="R22" s="112"/>
      <c r="S22" s="85"/>
      <c r="T22" s="112"/>
      <c r="U22" s="85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</row>
    <row r="23" spans="1:34">
      <c r="A23" s="82" t="s">
        <v>2807</v>
      </c>
      <c r="B23" s="83"/>
      <c r="H23" s="85"/>
      <c r="I23" s="85"/>
      <c r="J23" s="112"/>
      <c r="K23" s="93"/>
      <c r="L23" s="85"/>
      <c r="M23" s="112"/>
      <c r="N23" s="85"/>
      <c r="O23" s="85"/>
      <c r="P23" s="85"/>
      <c r="Q23" s="85"/>
      <c r="R23" s="112"/>
      <c r="S23" s="85"/>
      <c r="T23" s="112"/>
      <c r="U23" s="85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</row>
    <row r="24" spans="1:34">
      <c r="A24" s="82" t="s">
        <v>2808</v>
      </c>
      <c r="B24" s="83"/>
      <c r="C24" s="83"/>
      <c r="E24" s="83"/>
      <c r="F24" s="83"/>
      <c r="G24" s="83"/>
      <c r="H24" s="85"/>
      <c r="I24" s="85"/>
      <c r="J24" s="112"/>
      <c r="K24" s="93"/>
      <c r="L24" s="85"/>
      <c r="M24" s="112"/>
      <c r="N24" s="85"/>
      <c r="O24" s="85"/>
      <c r="P24" s="85"/>
      <c r="Q24" s="85"/>
      <c r="R24" s="112"/>
      <c r="S24" s="85"/>
      <c r="T24" s="112"/>
      <c r="U24" s="85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</row>
    <row r="25" spans="1:34">
      <c r="A25" s="15" t="s">
        <v>2809</v>
      </c>
      <c r="B25" s="83"/>
      <c r="D25" s="83"/>
      <c r="E25" s="83"/>
      <c r="F25" s="83"/>
      <c r="G25" s="83"/>
      <c r="H25" s="85"/>
      <c r="I25" s="85"/>
      <c r="J25" s="112"/>
      <c r="K25" s="93"/>
      <c r="L25" s="85"/>
      <c r="M25" s="112"/>
      <c r="N25" s="85"/>
      <c r="O25" s="85"/>
      <c r="P25" s="85"/>
      <c r="Q25" s="85"/>
      <c r="R25" s="112"/>
      <c r="S25" s="85"/>
      <c r="T25" s="112"/>
      <c r="U25" s="85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</row>
    <row r="26" spans="1:34">
      <c r="A26" s="15" t="s">
        <v>2810</v>
      </c>
      <c r="B26" s="83"/>
      <c r="D26" s="83"/>
      <c r="E26" s="83"/>
      <c r="F26" s="83"/>
      <c r="G26" s="83"/>
      <c r="H26" s="84"/>
      <c r="I26" s="83"/>
      <c r="J26" s="83"/>
      <c r="K26" s="83"/>
      <c r="L26" s="83"/>
      <c r="M26" s="15"/>
      <c r="P26" s="130"/>
      <c r="R26" s="98"/>
    </row>
    <row r="27" spans="1:34">
      <c r="A27" s="131" t="s">
        <v>2814</v>
      </c>
      <c r="B27" s="132"/>
      <c r="C27" s="133" t="s">
        <v>2796</v>
      </c>
      <c r="D27" s="132" t="s">
        <v>2797</v>
      </c>
      <c r="E27" s="127" t="s">
        <v>2798</v>
      </c>
      <c r="F27" s="132" t="s">
        <v>2799</v>
      </c>
      <c r="G27" s="132" t="s">
        <v>2800</v>
      </c>
      <c r="H27" s="132" t="s">
        <v>2801</v>
      </c>
      <c r="I27" s="154"/>
      <c r="J27" s="154"/>
      <c r="K27" s="154"/>
      <c r="L27" s="154"/>
      <c r="M27" s="131"/>
      <c r="N27" s="148"/>
      <c r="O27" s="148"/>
      <c r="P27" s="136"/>
      <c r="Q27" s="148"/>
      <c r="R27" s="135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</row>
    <row r="28" spans="1:34">
      <c r="A28" s="82" t="s">
        <v>2806</v>
      </c>
      <c r="B28" s="83"/>
      <c r="C28" s="83"/>
      <c r="D28" s="83"/>
      <c r="F28" s="83"/>
      <c r="G28" s="83"/>
      <c r="H28" s="84"/>
      <c r="I28" s="83"/>
      <c r="J28" s="83"/>
      <c r="K28" s="83"/>
      <c r="L28" s="83"/>
      <c r="M28" s="15"/>
      <c r="P28" s="130"/>
      <c r="R28" s="98"/>
    </row>
    <row r="29" spans="1:34">
      <c r="A29" s="82" t="s">
        <v>2807</v>
      </c>
      <c r="B29" s="83"/>
      <c r="H29" s="84"/>
      <c r="I29" s="83"/>
      <c r="J29" s="83"/>
      <c r="K29" s="83"/>
      <c r="L29" s="83"/>
      <c r="M29" s="15"/>
      <c r="P29" s="130"/>
      <c r="R29" s="98"/>
    </row>
    <row r="30" spans="1:34">
      <c r="A30" s="82" t="s">
        <v>2808</v>
      </c>
      <c r="B30" s="83"/>
      <c r="C30" s="83"/>
      <c r="E30" s="83"/>
      <c r="F30" s="83"/>
      <c r="G30" s="83"/>
      <c r="H30" s="85"/>
      <c r="I30" s="85"/>
      <c r="J30" s="112"/>
      <c r="K30" s="93"/>
      <c r="L30" s="85"/>
      <c r="M30" s="112"/>
      <c r="N30" s="85"/>
      <c r="O30" s="85"/>
      <c r="P30" s="85"/>
      <c r="Q30" s="85"/>
      <c r="R30" s="112"/>
      <c r="S30" s="85"/>
      <c r="T30" s="112"/>
      <c r="U30" s="85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2"/>
    </row>
    <row r="31" spans="1:34">
      <c r="A31" s="15" t="s">
        <v>2809</v>
      </c>
      <c r="B31" s="83"/>
      <c r="D31" s="83"/>
      <c r="E31" s="83"/>
      <c r="F31" s="83"/>
      <c r="G31" s="83"/>
      <c r="H31" s="84"/>
      <c r="I31" s="83"/>
      <c r="J31" s="83"/>
      <c r="K31" s="83"/>
      <c r="L31" s="83"/>
      <c r="M31" s="15"/>
      <c r="P31" s="130"/>
      <c r="R31" s="98"/>
    </row>
    <row r="32" spans="1:34">
      <c r="A32" s="15" t="s">
        <v>2810</v>
      </c>
      <c r="B32" s="83"/>
      <c r="D32" s="83"/>
      <c r="E32" s="83"/>
      <c r="F32" s="83"/>
      <c r="G32" s="83"/>
      <c r="H32" s="84"/>
      <c r="I32" s="83"/>
      <c r="J32" s="83"/>
      <c r="K32" s="83"/>
      <c r="L32" s="83"/>
      <c r="M32" s="15"/>
      <c r="P32" s="130"/>
      <c r="R32" s="98"/>
    </row>
    <row r="33" spans="1:34">
      <c r="A33" s="131" t="s">
        <v>2815</v>
      </c>
      <c r="B33" s="132"/>
      <c r="C33" s="133" t="s">
        <v>2796</v>
      </c>
      <c r="D33" s="132" t="s">
        <v>2797</v>
      </c>
      <c r="E33" s="127" t="s">
        <v>2798</v>
      </c>
      <c r="F33" s="132" t="s">
        <v>2799</v>
      </c>
      <c r="G33" s="132" t="s">
        <v>2800</v>
      </c>
      <c r="H33" s="132" t="s">
        <v>2801</v>
      </c>
      <c r="I33" s="154"/>
      <c r="J33" s="154"/>
      <c r="K33" s="154"/>
      <c r="L33" s="154"/>
      <c r="M33" s="131"/>
      <c r="N33" s="148"/>
      <c r="O33" s="148"/>
      <c r="P33" s="136"/>
      <c r="Q33" s="148"/>
      <c r="R33" s="135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</row>
    <row r="34" spans="1:34">
      <c r="A34" s="82" t="s">
        <v>2806</v>
      </c>
      <c r="B34" s="83"/>
      <c r="C34" s="83"/>
      <c r="D34" s="83"/>
      <c r="F34" s="83"/>
      <c r="G34" s="83"/>
      <c r="H34" s="84"/>
      <c r="I34" s="83"/>
      <c r="J34" s="83"/>
      <c r="K34" s="83"/>
      <c r="L34" s="83"/>
      <c r="M34" s="15"/>
      <c r="P34" s="130"/>
      <c r="R34" s="98"/>
    </row>
    <row r="35" spans="1:34">
      <c r="A35" s="82" t="s">
        <v>2807</v>
      </c>
      <c r="B35" s="83"/>
      <c r="H35" s="85"/>
      <c r="I35" s="85"/>
      <c r="J35" s="112"/>
      <c r="K35" s="93"/>
      <c r="L35" s="85"/>
      <c r="M35" s="112"/>
      <c r="N35" s="85"/>
      <c r="O35" s="85"/>
      <c r="P35" s="85"/>
      <c r="Q35" s="85"/>
      <c r="R35" s="112"/>
      <c r="S35" s="85"/>
      <c r="T35" s="112"/>
      <c r="U35" s="85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</row>
    <row r="36" spans="1:34">
      <c r="A36" s="82" t="s">
        <v>2808</v>
      </c>
      <c r="B36" s="83"/>
      <c r="C36" s="83"/>
      <c r="E36" s="83"/>
      <c r="F36" s="83"/>
      <c r="G36" s="83"/>
      <c r="H36" s="84"/>
      <c r="I36" s="83"/>
      <c r="J36" s="83"/>
      <c r="K36" s="83"/>
      <c r="L36" s="83"/>
      <c r="M36" s="15"/>
      <c r="P36" s="130"/>
      <c r="R36" s="98"/>
    </row>
    <row r="37" spans="1:34">
      <c r="A37" s="15" t="s">
        <v>2809</v>
      </c>
      <c r="B37" s="83"/>
      <c r="D37" s="83"/>
      <c r="E37" s="83"/>
      <c r="F37" s="83"/>
      <c r="G37" s="83"/>
      <c r="H37" s="84"/>
      <c r="I37" s="83"/>
      <c r="J37" s="83"/>
      <c r="K37" s="83"/>
      <c r="L37" s="83"/>
      <c r="M37" s="15"/>
      <c r="P37" s="130"/>
      <c r="R37" s="98"/>
    </row>
    <row r="38" spans="1:34">
      <c r="A38" s="15" t="s">
        <v>2810</v>
      </c>
      <c r="B38" s="83"/>
      <c r="D38" s="83"/>
      <c r="E38" s="83"/>
      <c r="F38" s="83"/>
      <c r="G38" s="83"/>
      <c r="H38" s="84"/>
      <c r="I38" s="83"/>
      <c r="J38" s="83"/>
      <c r="K38" s="83"/>
      <c r="L38" s="83"/>
      <c r="M38" s="15"/>
      <c r="P38" s="130"/>
      <c r="R38" s="98"/>
    </row>
    <row r="39" spans="1:34">
      <c r="A39" s="81" t="s">
        <v>2878</v>
      </c>
      <c r="B39" s="81"/>
      <c r="C39" s="81"/>
      <c r="D39" s="79" t="s">
        <v>2836</v>
      </c>
      <c r="E39" s="79"/>
      <c r="F39" s="79"/>
      <c r="G39" s="81"/>
      <c r="H39" s="79"/>
      <c r="I39" s="91"/>
      <c r="J39" s="81"/>
      <c r="K39" s="81"/>
      <c r="L39" s="81"/>
      <c r="M39" s="81"/>
      <c r="N39" s="78"/>
      <c r="O39" s="79"/>
      <c r="P39" s="79"/>
      <c r="Q39" s="118"/>
      <c r="R39" s="81"/>
      <c r="S39" s="92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</row>
    <row r="40" spans="1:34" ht="28">
      <c r="A40" s="15" t="s">
        <v>2818</v>
      </c>
      <c r="B40" s="83"/>
      <c r="D40" s="112" t="s">
        <v>2314</v>
      </c>
      <c r="E40" s="112"/>
      <c r="F40" t="s">
        <v>2307</v>
      </c>
      <c r="G40" s="15" t="s">
        <v>2818</v>
      </c>
      <c r="H40" s="15" t="s">
        <v>2829</v>
      </c>
      <c r="I40" s="83" t="s">
        <v>2822</v>
      </c>
      <c r="J40" s="15" t="s">
        <v>2830</v>
      </c>
      <c r="K40" s="15" t="s">
        <v>2831</v>
      </c>
      <c r="L40" s="83" t="s">
        <v>2832</v>
      </c>
      <c r="M40" s="83" t="s">
        <v>2833</v>
      </c>
      <c r="N40" s="46" t="s">
        <v>2834</v>
      </c>
      <c r="O40" s="46" t="s">
        <v>2828</v>
      </c>
      <c r="P40" s="85"/>
    </row>
    <row r="41" spans="1:34">
      <c r="A41" s="15" t="s">
        <v>2829</v>
      </c>
      <c r="B41" s="83"/>
      <c r="D41">
        <v>18208834</v>
      </c>
      <c r="E41">
        <v>18217791</v>
      </c>
      <c r="F41">
        <v>3283</v>
      </c>
      <c r="G41" s="85"/>
      <c r="L41" s="85"/>
      <c r="P41" s="85"/>
    </row>
    <row r="42" spans="1:34">
      <c r="A42" s="83" t="s">
        <v>2822</v>
      </c>
      <c r="B42" s="83"/>
      <c r="D42">
        <v>21040679</v>
      </c>
      <c r="E42">
        <v>21049277</v>
      </c>
      <c r="F42">
        <v>3538</v>
      </c>
      <c r="G42" s="141"/>
      <c r="H42" s="142"/>
      <c r="I42" s="120"/>
      <c r="J42" s="85"/>
      <c r="L42" s="85"/>
      <c r="P42" s="85"/>
    </row>
    <row r="43" spans="1:34">
      <c r="A43" s="15" t="s">
        <v>2830</v>
      </c>
      <c r="B43" s="83"/>
      <c r="D43">
        <v>31671114</v>
      </c>
      <c r="E43">
        <v>31689434</v>
      </c>
      <c r="F43">
        <v>1507</v>
      </c>
      <c r="G43" s="141"/>
      <c r="H43" s="142"/>
      <c r="I43" s="120"/>
      <c r="J43" s="85"/>
      <c r="L43" s="85"/>
      <c r="P43" s="85"/>
    </row>
    <row r="44" spans="1:34">
      <c r="A44" s="15" t="s">
        <v>2831</v>
      </c>
      <c r="B44" s="83"/>
      <c r="D44">
        <v>39078331</v>
      </c>
      <c r="E44">
        <v>39087131</v>
      </c>
      <c r="F44">
        <v>122</v>
      </c>
      <c r="G44" s="141"/>
      <c r="H44" s="142"/>
      <c r="I44" s="120"/>
      <c r="J44" s="85"/>
      <c r="L44" s="85"/>
      <c r="P44" s="85"/>
    </row>
    <row r="45" spans="1:34">
      <c r="A45" s="83" t="s">
        <v>2832</v>
      </c>
      <c r="B45" s="83"/>
      <c r="D45">
        <v>50272669</v>
      </c>
      <c r="E45">
        <v>50290618</v>
      </c>
      <c r="F45">
        <v>6892</v>
      </c>
      <c r="G45" s="141"/>
      <c r="H45" s="142"/>
      <c r="I45" s="120"/>
      <c r="J45" s="85"/>
      <c r="L45" s="85"/>
      <c r="P45" s="85"/>
    </row>
    <row r="46" spans="1:34">
      <c r="A46" s="83" t="s">
        <v>2833</v>
      </c>
      <c r="B46" s="83"/>
      <c r="D46">
        <v>18832651</v>
      </c>
      <c r="E46">
        <v>18840619</v>
      </c>
      <c r="F46">
        <v>1045</v>
      </c>
      <c r="G46" s="141"/>
      <c r="H46" s="142"/>
      <c r="I46" s="120"/>
      <c r="J46" s="85"/>
      <c r="L46" s="85"/>
      <c r="P46" s="85"/>
    </row>
    <row r="47" spans="1:34">
      <c r="A47" s="46" t="s">
        <v>2834</v>
      </c>
      <c r="B47" s="83"/>
      <c r="D47" s="93"/>
      <c r="E47" s="93"/>
      <c r="F47" s="15"/>
      <c r="G47" s="15"/>
      <c r="H47" s="15"/>
      <c r="I47" s="141"/>
      <c r="J47" s="142"/>
      <c r="K47" s="95"/>
      <c r="L47" s="120"/>
      <c r="M47" s="85"/>
      <c r="N47" s="120"/>
      <c r="P47" s="85"/>
      <c r="Q47" s="85"/>
    </row>
    <row r="48" spans="1:34">
      <c r="A48" s="46" t="s">
        <v>2828</v>
      </c>
      <c r="B48" s="83"/>
      <c r="D48" s="93"/>
      <c r="E48" s="93"/>
      <c r="F48" s="15"/>
      <c r="G48" s="15"/>
      <c r="H48" s="15"/>
      <c r="I48" s="141"/>
      <c r="J48" s="142"/>
      <c r="K48" s="95"/>
      <c r="L48" s="120"/>
      <c r="M48" s="85"/>
      <c r="N48" s="120"/>
      <c r="P48" s="85"/>
      <c r="Q48" s="85"/>
    </row>
    <row r="49" spans="1:34">
      <c r="A49" s="127" t="s">
        <v>2894</v>
      </c>
      <c r="B49" s="127"/>
      <c r="C49" s="127"/>
      <c r="D49" s="132" t="s">
        <v>2836</v>
      </c>
      <c r="E49" s="132"/>
      <c r="F49" s="132"/>
      <c r="G49" s="127"/>
      <c r="H49" s="132"/>
      <c r="I49" s="134"/>
      <c r="J49" s="127"/>
      <c r="K49" s="127"/>
      <c r="L49" s="127"/>
      <c r="M49" s="127"/>
      <c r="N49" s="131"/>
      <c r="O49" s="132"/>
      <c r="P49" s="132"/>
      <c r="Q49" s="136"/>
      <c r="R49" s="127"/>
      <c r="S49" s="135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  <c r="AH49" s="127"/>
    </row>
    <row r="50" spans="1:34" ht="28">
      <c r="A50" s="15" t="s">
        <v>2818</v>
      </c>
      <c r="B50" s="83"/>
      <c r="D50" s="112" t="s">
        <v>2314</v>
      </c>
      <c r="E50" s="112"/>
      <c r="F50" t="s">
        <v>2307</v>
      </c>
      <c r="G50" s="15" t="s">
        <v>2818</v>
      </c>
      <c r="H50" s="15" t="s">
        <v>2829</v>
      </c>
      <c r="I50" s="83" t="s">
        <v>2822</v>
      </c>
      <c r="J50" s="15" t="s">
        <v>2830</v>
      </c>
      <c r="K50" s="15" t="s">
        <v>2831</v>
      </c>
      <c r="L50" s="83" t="s">
        <v>2832</v>
      </c>
      <c r="M50" s="83" t="s">
        <v>2833</v>
      </c>
      <c r="N50" s="46" t="s">
        <v>2834</v>
      </c>
      <c r="O50" s="46" t="s">
        <v>2828</v>
      </c>
      <c r="P50" s="85"/>
    </row>
    <row r="51" spans="1:34">
      <c r="A51" s="15" t="s">
        <v>2829</v>
      </c>
      <c r="B51" s="83"/>
      <c r="D51">
        <v>18208834</v>
      </c>
      <c r="E51">
        <v>18217791</v>
      </c>
      <c r="F51">
        <v>3283</v>
      </c>
      <c r="G51" s="85"/>
      <c r="L51" s="85"/>
      <c r="P51" s="85"/>
    </row>
    <row r="52" spans="1:34">
      <c r="A52" s="83" t="s">
        <v>2822</v>
      </c>
      <c r="B52" s="83"/>
      <c r="D52">
        <v>21040679</v>
      </c>
      <c r="E52">
        <v>21049277</v>
      </c>
      <c r="F52">
        <v>3538</v>
      </c>
      <c r="G52" s="141"/>
      <c r="H52" s="142"/>
      <c r="I52" s="120"/>
      <c r="J52" s="85"/>
      <c r="L52" s="85"/>
      <c r="P52" s="85"/>
    </row>
    <row r="53" spans="1:34">
      <c r="A53" s="15" t="s">
        <v>2830</v>
      </c>
      <c r="B53" s="83"/>
      <c r="D53">
        <v>31671114</v>
      </c>
      <c r="E53">
        <v>31689434</v>
      </c>
      <c r="F53">
        <v>1507</v>
      </c>
      <c r="G53" s="141"/>
      <c r="H53" s="142"/>
      <c r="I53" s="120"/>
      <c r="J53" s="85"/>
      <c r="L53" s="85"/>
      <c r="P53" s="85"/>
    </row>
    <row r="54" spans="1:34">
      <c r="A54" s="15" t="s">
        <v>2831</v>
      </c>
      <c r="B54" s="83"/>
      <c r="D54">
        <v>39078331</v>
      </c>
      <c r="E54">
        <v>39087131</v>
      </c>
      <c r="F54">
        <v>122</v>
      </c>
      <c r="G54" s="141"/>
      <c r="H54" s="142"/>
      <c r="I54" s="120"/>
      <c r="J54" s="85"/>
      <c r="L54" s="85"/>
      <c r="P54" s="85"/>
    </row>
    <row r="55" spans="1:34">
      <c r="A55" s="83" t="s">
        <v>2832</v>
      </c>
      <c r="B55" s="83"/>
      <c r="D55">
        <v>50272669</v>
      </c>
      <c r="E55">
        <v>50290618</v>
      </c>
      <c r="F55">
        <v>6892</v>
      </c>
      <c r="G55" s="141"/>
      <c r="H55" s="142"/>
      <c r="I55" s="120"/>
      <c r="J55" s="85"/>
      <c r="L55" s="85"/>
      <c r="P55" s="85"/>
    </row>
    <row r="56" spans="1:34">
      <c r="A56" s="83" t="s">
        <v>2833</v>
      </c>
      <c r="B56" s="83"/>
      <c r="D56">
        <v>18832651</v>
      </c>
      <c r="E56">
        <v>18840619</v>
      </c>
      <c r="F56">
        <v>1045</v>
      </c>
      <c r="G56" s="141"/>
      <c r="H56" s="142"/>
      <c r="I56" s="120"/>
      <c r="J56" s="85"/>
      <c r="L56" s="85"/>
      <c r="P56" s="85"/>
    </row>
    <row r="57" spans="1:34">
      <c r="A57" s="46" t="s">
        <v>2834</v>
      </c>
      <c r="B57" s="83"/>
      <c r="D57" s="93"/>
      <c r="E57" s="93"/>
      <c r="F57" s="15"/>
      <c r="G57" s="15"/>
      <c r="H57" s="15"/>
      <c r="I57" s="141"/>
      <c r="J57" s="142"/>
      <c r="K57" s="95"/>
      <c r="L57" s="120"/>
      <c r="M57" s="85"/>
      <c r="N57" s="120"/>
      <c r="P57" s="85"/>
      <c r="Q57" s="85"/>
    </row>
    <row r="58" spans="1:34">
      <c r="A58" s="46" t="s">
        <v>2828</v>
      </c>
      <c r="B58" s="83"/>
      <c r="D58" s="93"/>
      <c r="E58" s="93"/>
      <c r="F58" s="15"/>
      <c r="G58" s="15"/>
      <c r="H58" s="15"/>
      <c r="I58" s="141"/>
      <c r="J58" s="142"/>
      <c r="K58" s="95"/>
      <c r="L58" s="120"/>
      <c r="M58" s="85"/>
      <c r="N58" s="120"/>
      <c r="P58" s="85"/>
      <c r="Q58" s="85"/>
    </row>
    <row r="59" spans="1:34">
      <c r="A59" s="127" t="s">
        <v>2895</v>
      </c>
      <c r="B59" s="127"/>
      <c r="C59" s="127"/>
      <c r="D59" s="132" t="s">
        <v>2836</v>
      </c>
      <c r="E59" s="132"/>
      <c r="F59" s="132"/>
      <c r="G59" s="132"/>
      <c r="H59" s="127"/>
      <c r="I59" s="132"/>
      <c r="J59" s="134"/>
      <c r="K59" s="127"/>
      <c r="L59" s="127"/>
      <c r="M59" s="127"/>
      <c r="N59" s="127"/>
      <c r="O59" s="131"/>
      <c r="P59" s="132"/>
      <c r="Q59" s="132"/>
      <c r="R59" s="136"/>
      <c r="S59" s="127"/>
      <c r="T59" s="135"/>
      <c r="U59" s="127"/>
      <c r="V59" s="127"/>
      <c r="W59" s="127"/>
      <c r="X59" s="127"/>
      <c r="Y59" s="127"/>
      <c r="Z59" s="127"/>
      <c r="AA59" s="127"/>
      <c r="AB59" s="127"/>
      <c r="AC59" s="127"/>
      <c r="AD59" s="127"/>
      <c r="AE59" s="127"/>
      <c r="AF59" s="127"/>
      <c r="AG59" s="127"/>
      <c r="AH59" s="127"/>
    </row>
    <row r="60" spans="1:34" ht="28">
      <c r="A60" s="15" t="s">
        <v>2818</v>
      </c>
      <c r="B60" s="83"/>
      <c r="D60" s="112" t="s">
        <v>2314</v>
      </c>
      <c r="E60" s="112"/>
      <c r="F60" t="s">
        <v>2307</v>
      </c>
      <c r="G60" s="15" t="s">
        <v>2818</v>
      </c>
      <c r="H60" s="15" t="s">
        <v>2829</v>
      </c>
      <c r="I60" s="83" t="s">
        <v>2822</v>
      </c>
      <c r="J60" s="15" t="s">
        <v>2830</v>
      </c>
      <c r="K60" s="15" t="s">
        <v>2831</v>
      </c>
      <c r="L60" s="83" t="s">
        <v>2832</v>
      </c>
      <c r="M60" s="83" t="s">
        <v>2833</v>
      </c>
      <c r="N60" s="46" t="s">
        <v>2834</v>
      </c>
      <c r="O60" s="46" t="s">
        <v>2828</v>
      </c>
      <c r="P60" s="85"/>
    </row>
    <row r="61" spans="1:34">
      <c r="A61" s="15" t="s">
        <v>2829</v>
      </c>
      <c r="B61" s="83"/>
      <c r="D61">
        <v>18208834</v>
      </c>
      <c r="E61">
        <v>18217791</v>
      </c>
      <c r="F61">
        <v>3283</v>
      </c>
      <c r="G61" s="85"/>
      <c r="L61" s="85"/>
      <c r="P61" s="85"/>
    </row>
    <row r="62" spans="1:34">
      <c r="A62" s="83" t="s">
        <v>2822</v>
      </c>
      <c r="B62" s="83"/>
      <c r="D62">
        <v>21040679</v>
      </c>
      <c r="E62">
        <v>21049277</v>
      </c>
      <c r="F62">
        <v>3538</v>
      </c>
      <c r="G62" s="141"/>
      <c r="H62" s="142"/>
      <c r="I62" s="120"/>
      <c r="J62" s="85"/>
      <c r="L62" s="85"/>
      <c r="P62" s="85"/>
    </row>
    <row r="63" spans="1:34">
      <c r="A63" s="15" t="s">
        <v>2830</v>
      </c>
      <c r="B63" s="83"/>
      <c r="D63">
        <v>31671114</v>
      </c>
      <c r="E63">
        <v>31689434</v>
      </c>
      <c r="F63">
        <v>1507</v>
      </c>
      <c r="G63" s="141"/>
      <c r="H63" s="142"/>
      <c r="I63" s="120"/>
      <c r="J63" s="85"/>
      <c r="L63" s="85"/>
      <c r="P63" s="85"/>
    </row>
    <row r="64" spans="1:34">
      <c r="A64" s="15" t="s">
        <v>2831</v>
      </c>
      <c r="B64" s="83"/>
      <c r="D64">
        <v>39078331</v>
      </c>
      <c r="E64">
        <v>39087131</v>
      </c>
      <c r="F64">
        <v>122</v>
      </c>
      <c r="G64" s="141"/>
      <c r="H64" s="142"/>
      <c r="I64" s="120"/>
      <c r="J64" s="85"/>
      <c r="L64" s="85"/>
      <c r="P64" s="85"/>
    </row>
    <row r="65" spans="1:34">
      <c r="A65" s="83" t="s">
        <v>2832</v>
      </c>
      <c r="B65" s="83"/>
      <c r="D65">
        <v>50272669</v>
      </c>
      <c r="E65">
        <v>50290618</v>
      </c>
      <c r="F65">
        <v>6892</v>
      </c>
      <c r="G65" s="141"/>
      <c r="H65" s="142"/>
      <c r="I65" s="120"/>
      <c r="J65" s="85"/>
      <c r="L65" s="85"/>
      <c r="P65" s="85"/>
    </row>
    <row r="66" spans="1:34">
      <c r="A66" s="83" t="s">
        <v>2833</v>
      </c>
      <c r="B66" s="83"/>
      <c r="D66">
        <v>18832651</v>
      </c>
      <c r="E66">
        <v>18840619</v>
      </c>
      <c r="F66">
        <v>1045</v>
      </c>
      <c r="G66" s="141"/>
      <c r="H66" s="142"/>
      <c r="I66" s="120"/>
      <c r="J66" s="85"/>
      <c r="L66" s="85"/>
      <c r="P66" s="85"/>
    </row>
    <row r="67" spans="1:34">
      <c r="A67" s="46" t="s">
        <v>2834</v>
      </c>
      <c r="B67" s="83"/>
      <c r="D67" s="93"/>
      <c r="E67" s="93"/>
      <c r="F67" s="15"/>
      <c r="G67" s="15"/>
      <c r="H67" s="15"/>
      <c r="I67" s="141"/>
      <c r="J67" s="142"/>
      <c r="K67" s="95"/>
      <c r="L67" s="120"/>
      <c r="M67" s="85"/>
      <c r="N67" s="120"/>
      <c r="P67" s="85"/>
      <c r="Q67" s="85"/>
    </row>
    <row r="68" spans="1:34">
      <c r="A68" s="46" t="s">
        <v>2828</v>
      </c>
      <c r="B68" s="83"/>
      <c r="D68" s="93"/>
      <c r="E68" s="93"/>
      <c r="F68" s="15"/>
      <c r="G68" s="15"/>
      <c r="H68" s="15"/>
      <c r="I68" s="141"/>
      <c r="J68" s="142"/>
      <c r="K68" s="95"/>
      <c r="L68" s="120"/>
      <c r="M68" s="85"/>
      <c r="N68" s="120"/>
      <c r="P68" s="85"/>
      <c r="Q68" s="85"/>
    </row>
    <row r="69" spans="1:34">
      <c r="A69" s="127" t="s">
        <v>2896</v>
      </c>
      <c r="B69" s="127"/>
      <c r="C69" s="127"/>
      <c r="D69" s="132" t="s">
        <v>2836</v>
      </c>
      <c r="E69" s="132"/>
      <c r="F69" s="132"/>
      <c r="G69" s="132"/>
      <c r="H69" s="127"/>
      <c r="I69" s="132"/>
      <c r="J69" s="134"/>
      <c r="K69" s="127"/>
      <c r="L69" s="127"/>
      <c r="M69" s="127"/>
      <c r="N69" s="127"/>
      <c r="O69" s="131"/>
      <c r="P69" s="132"/>
      <c r="Q69" s="132"/>
      <c r="R69" s="136"/>
      <c r="S69" s="127"/>
      <c r="T69" s="135"/>
      <c r="U69" s="127"/>
      <c r="V69" s="127"/>
      <c r="W69" s="127"/>
      <c r="X69" s="127"/>
      <c r="Y69" s="127"/>
      <c r="Z69" s="127"/>
      <c r="AA69" s="127"/>
      <c r="AB69" s="127"/>
      <c r="AC69" s="127"/>
      <c r="AD69" s="127"/>
      <c r="AE69" s="127"/>
      <c r="AF69" s="127"/>
      <c r="AG69" s="127"/>
      <c r="AH69" s="127"/>
    </row>
    <row r="70" spans="1:34" ht="28">
      <c r="A70" s="15" t="s">
        <v>2818</v>
      </c>
      <c r="B70" s="83"/>
      <c r="D70" s="112" t="s">
        <v>2314</v>
      </c>
      <c r="E70" s="112"/>
      <c r="F70" t="s">
        <v>2307</v>
      </c>
      <c r="G70" s="15" t="s">
        <v>2818</v>
      </c>
      <c r="H70" s="15" t="s">
        <v>2829</v>
      </c>
      <c r="I70" s="83" t="s">
        <v>2822</v>
      </c>
      <c r="J70" s="15" t="s">
        <v>2830</v>
      </c>
      <c r="K70" s="15" t="s">
        <v>2831</v>
      </c>
      <c r="L70" s="83" t="s">
        <v>2832</v>
      </c>
      <c r="M70" s="83" t="s">
        <v>2833</v>
      </c>
      <c r="N70" s="46" t="s">
        <v>2834</v>
      </c>
      <c r="O70" s="46" t="s">
        <v>2828</v>
      </c>
      <c r="P70" s="85"/>
    </row>
    <row r="71" spans="1:34">
      <c r="A71" s="15" t="s">
        <v>2829</v>
      </c>
      <c r="B71" s="83"/>
      <c r="D71">
        <v>18208834</v>
      </c>
      <c r="E71">
        <v>18217791</v>
      </c>
      <c r="F71">
        <v>3283</v>
      </c>
      <c r="G71" s="85"/>
      <c r="L71" s="85"/>
      <c r="P71" s="85"/>
    </row>
    <row r="72" spans="1:34">
      <c r="A72" s="83" t="s">
        <v>2822</v>
      </c>
      <c r="B72" s="83"/>
      <c r="D72">
        <v>21040679</v>
      </c>
      <c r="E72">
        <v>21049277</v>
      </c>
      <c r="F72">
        <v>3538</v>
      </c>
      <c r="G72" s="141"/>
      <c r="H72" s="142"/>
      <c r="I72" s="120"/>
      <c r="J72" s="85"/>
      <c r="L72" s="85"/>
      <c r="P72" s="85"/>
    </row>
    <row r="73" spans="1:34">
      <c r="A73" s="15" t="s">
        <v>2830</v>
      </c>
      <c r="B73" s="83"/>
      <c r="D73">
        <v>31671114</v>
      </c>
      <c r="E73">
        <v>31689434</v>
      </c>
      <c r="F73">
        <v>1507</v>
      </c>
      <c r="G73" s="141"/>
      <c r="H73" s="142"/>
      <c r="I73" s="120"/>
      <c r="J73" s="85"/>
      <c r="L73" s="85"/>
      <c r="P73" s="85"/>
    </row>
    <row r="74" spans="1:34">
      <c r="A74" s="15" t="s">
        <v>2831</v>
      </c>
      <c r="B74" s="83"/>
      <c r="D74">
        <v>39078331</v>
      </c>
      <c r="E74">
        <v>39087131</v>
      </c>
      <c r="F74">
        <v>122</v>
      </c>
      <c r="G74" s="141"/>
      <c r="H74" s="142"/>
      <c r="I74" s="120"/>
      <c r="J74" s="85"/>
      <c r="L74" s="85"/>
      <c r="P74" s="85"/>
    </row>
    <row r="75" spans="1:34">
      <c r="A75" s="83" t="s">
        <v>2832</v>
      </c>
      <c r="B75" s="83"/>
      <c r="D75">
        <v>50272669</v>
      </c>
      <c r="E75">
        <v>50290618</v>
      </c>
      <c r="F75">
        <v>6892</v>
      </c>
      <c r="G75" s="141"/>
      <c r="H75" s="142"/>
      <c r="I75" s="120"/>
      <c r="J75" s="85"/>
      <c r="L75" s="85"/>
      <c r="P75" s="85"/>
    </row>
    <row r="76" spans="1:34">
      <c r="A76" s="83" t="s">
        <v>2833</v>
      </c>
      <c r="B76" s="83"/>
      <c r="D76">
        <v>18832651</v>
      </c>
      <c r="E76">
        <v>18840619</v>
      </c>
      <c r="F76">
        <v>1045</v>
      </c>
      <c r="G76" s="141"/>
      <c r="H76" s="142"/>
      <c r="I76" s="120"/>
      <c r="J76" s="85"/>
      <c r="L76" s="85"/>
      <c r="P76" s="85"/>
    </row>
    <row r="77" spans="1:34">
      <c r="A77" s="46" t="s">
        <v>2834</v>
      </c>
      <c r="B77" s="83"/>
      <c r="D77" s="93"/>
      <c r="E77" s="93"/>
      <c r="F77" s="15"/>
      <c r="G77" s="15"/>
      <c r="H77" s="15"/>
      <c r="I77" s="141"/>
      <c r="J77" s="142"/>
      <c r="K77" s="95"/>
      <c r="L77" s="120"/>
      <c r="M77" s="85"/>
      <c r="N77" s="120"/>
      <c r="P77" s="85"/>
      <c r="Q77" s="85"/>
    </row>
    <row r="78" spans="1:34">
      <c r="A78" s="46" t="s">
        <v>2828</v>
      </c>
      <c r="B78" s="83"/>
      <c r="D78" s="93"/>
      <c r="E78" s="93"/>
      <c r="F78" s="15"/>
      <c r="G78" s="15"/>
      <c r="H78" s="15"/>
      <c r="I78" s="141"/>
      <c r="J78" s="142"/>
      <c r="K78" s="95"/>
      <c r="L78" s="120"/>
      <c r="M78" s="85"/>
      <c r="N78" s="120"/>
      <c r="P78" s="85"/>
      <c r="Q78" s="85"/>
    </row>
    <row r="79" spans="1:34">
      <c r="A79" s="127" t="s">
        <v>2906</v>
      </c>
      <c r="B79" s="127"/>
      <c r="C79" s="127"/>
      <c r="D79" s="132" t="s">
        <v>2836</v>
      </c>
      <c r="E79" s="132"/>
      <c r="F79" s="132"/>
      <c r="G79" s="132"/>
      <c r="H79" s="127"/>
      <c r="I79" s="132"/>
      <c r="J79" s="134"/>
      <c r="K79" s="127"/>
      <c r="L79" s="127"/>
      <c r="M79" s="127"/>
      <c r="N79" s="127"/>
      <c r="O79" s="131"/>
      <c r="P79" s="132"/>
      <c r="Q79" s="132"/>
      <c r="R79" s="136"/>
      <c r="S79" s="127"/>
      <c r="T79" s="135"/>
      <c r="U79" s="127"/>
      <c r="V79" s="127"/>
      <c r="W79" s="127"/>
      <c r="X79" s="127"/>
      <c r="Y79" s="127"/>
      <c r="Z79" s="127"/>
      <c r="AA79" s="127"/>
      <c r="AB79" s="127"/>
      <c r="AC79" s="127"/>
      <c r="AD79" s="127"/>
      <c r="AE79" s="127"/>
      <c r="AF79" s="127"/>
      <c r="AG79" s="127"/>
      <c r="AH79" s="127"/>
    </row>
    <row r="80" spans="1:34" ht="28">
      <c r="A80" s="15" t="s">
        <v>2818</v>
      </c>
      <c r="B80" s="83"/>
      <c r="D80" s="112" t="s">
        <v>2314</v>
      </c>
      <c r="E80" s="112"/>
      <c r="F80" t="s">
        <v>2307</v>
      </c>
      <c r="G80" s="15" t="s">
        <v>2818</v>
      </c>
      <c r="H80" s="15" t="s">
        <v>2829</v>
      </c>
      <c r="I80" s="83" t="s">
        <v>2822</v>
      </c>
      <c r="J80" s="15" t="s">
        <v>2830</v>
      </c>
      <c r="K80" s="15" t="s">
        <v>2831</v>
      </c>
      <c r="L80" s="83" t="s">
        <v>2832</v>
      </c>
      <c r="M80" s="83" t="s">
        <v>2833</v>
      </c>
      <c r="N80" s="46" t="s">
        <v>2834</v>
      </c>
      <c r="O80" s="46" t="s">
        <v>2828</v>
      </c>
      <c r="P80" s="85"/>
    </row>
    <row r="81" spans="1:34">
      <c r="A81" s="15" t="s">
        <v>2829</v>
      </c>
      <c r="B81" s="83"/>
      <c r="D81">
        <v>18208834</v>
      </c>
      <c r="E81">
        <v>18217791</v>
      </c>
      <c r="F81">
        <v>3283</v>
      </c>
      <c r="G81" s="85"/>
      <c r="L81" s="85"/>
      <c r="P81" s="85"/>
    </row>
    <row r="82" spans="1:34">
      <c r="A82" s="83" t="s">
        <v>2822</v>
      </c>
      <c r="B82" s="83"/>
      <c r="D82">
        <v>21040679</v>
      </c>
      <c r="E82">
        <v>21049277</v>
      </c>
      <c r="F82">
        <v>3538</v>
      </c>
      <c r="G82" s="141"/>
      <c r="H82" s="142"/>
      <c r="I82" s="120"/>
      <c r="J82" s="85"/>
      <c r="L82" s="85"/>
      <c r="P82" s="85"/>
    </row>
    <row r="83" spans="1:34">
      <c r="A83" s="15" t="s">
        <v>2830</v>
      </c>
      <c r="B83" s="83"/>
      <c r="D83">
        <v>31671114</v>
      </c>
      <c r="E83">
        <v>31689434</v>
      </c>
      <c r="F83">
        <v>1507</v>
      </c>
      <c r="G83" s="141"/>
      <c r="H83" s="142"/>
      <c r="I83" s="120"/>
      <c r="J83" s="85"/>
      <c r="L83" s="85"/>
      <c r="P83" s="85"/>
    </row>
    <row r="84" spans="1:34">
      <c r="A84" s="15" t="s">
        <v>2831</v>
      </c>
      <c r="B84" s="83"/>
      <c r="D84">
        <v>39078331</v>
      </c>
      <c r="E84">
        <v>39087131</v>
      </c>
      <c r="F84">
        <v>122</v>
      </c>
      <c r="G84" s="141"/>
      <c r="H84" s="142"/>
      <c r="I84" s="120"/>
      <c r="J84" s="85"/>
      <c r="L84" s="85"/>
      <c r="P84" s="85"/>
    </row>
    <row r="85" spans="1:34">
      <c r="A85" s="83" t="s">
        <v>2832</v>
      </c>
      <c r="B85" s="83"/>
      <c r="D85">
        <v>50272669</v>
      </c>
      <c r="E85">
        <v>50290618</v>
      </c>
      <c r="F85">
        <v>6892</v>
      </c>
      <c r="G85" s="141"/>
      <c r="H85" s="142"/>
      <c r="I85" s="120"/>
      <c r="J85" s="85"/>
      <c r="L85" s="85"/>
      <c r="P85" s="85"/>
    </row>
    <row r="86" spans="1:34">
      <c r="A86" s="83" t="s">
        <v>2833</v>
      </c>
      <c r="B86" s="83"/>
      <c r="D86">
        <v>18832651</v>
      </c>
      <c r="E86">
        <v>18840619</v>
      </c>
      <c r="F86">
        <v>1045</v>
      </c>
      <c r="G86" s="141"/>
      <c r="H86" s="142"/>
      <c r="I86" s="120"/>
      <c r="J86" s="85"/>
      <c r="L86" s="85"/>
      <c r="P86" s="85"/>
    </row>
    <row r="87" spans="1:34">
      <c r="A87" s="46" t="s">
        <v>2834</v>
      </c>
      <c r="B87" s="83"/>
      <c r="D87" s="93"/>
      <c r="E87" s="93"/>
      <c r="F87" s="15"/>
      <c r="G87" s="15"/>
      <c r="H87" s="15"/>
      <c r="I87" s="141"/>
      <c r="J87" s="142"/>
      <c r="K87" s="95"/>
      <c r="L87" s="120"/>
      <c r="M87" s="85"/>
      <c r="N87" s="120"/>
      <c r="P87" s="85"/>
      <c r="Q87" s="85"/>
    </row>
    <row r="88" spans="1:34">
      <c r="A88" s="46" t="s">
        <v>2828</v>
      </c>
      <c r="B88" s="83"/>
      <c r="D88" s="93"/>
      <c r="E88" s="93"/>
      <c r="F88" s="15"/>
      <c r="G88" s="15"/>
      <c r="H88" s="15"/>
      <c r="I88" s="141"/>
      <c r="J88" s="142"/>
      <c r="K88" s="95"/>
      <c r="L88" s="120"/>
      <c r="M88" s="85"/>
      <c r="N88" s="120"/>
      <c r="P88" s="85"/>
      <c r="Q88" s="85"/>
    </row>
    <row r="89" spans="1:34">
      <c r="A89" s="127" t="s">
        <v>2907</v>
      </c>
      <c r="B89" s="127"/>
      <c r="C89" s="127"/>
      <c r="D89" s="132" t="s">
        <v>2836</v>
      </c>
      <c r="E89" s="132"/>
      <c r="F89" s="132"/>
      <c r="G89" s="132"/>
      <c r="H89" s="127"/>
      <c r="I89" s="132"/>
      <c r="J89" s="134"/>
      <c r="K89" s="127"/>
      <c r="L89" s="127"/>
      <c r="M89" s="127"/>
      <c r="N89" s="127"/>
      <c r="O89" s="131"/>
      <c r="P89" s="132"/>
      <c r="Q89" s="132"/>
      <c r="R89" s="136"/>
      <c r="S89" s="127"/>
      <c r="T89" s="135"/>
      <c r="U89" s="127"/>
      <c r="V89" s="127"/>
      <c r="W89" s="127"/>
      <c r="X89" s="127"/>
      <c r="Y89" s="127"/>
      <c r="Z89" s="127"/>
      <c r="AA89" s="127"/>
      <c r="AB89" s="127"/>
      <c r="AC89" s="127"/>
      <c r="AD89" s="127"/>
      <c r="AE89" s="127"/>
      <c r="AF89" s="127"/>
      <c r="AG89" s="127"/>
      <c r="AH89" s="127"/>
    </row>
    <row r="90" spans="1:34" ht="28">
      <c r="A90" s="15" t="s">
        <v>2818</v>
      </c>
      <c r="B90" s="83"/>
      <c r="D90" s="112" t="s">
        <v>2314</v>
      </c>
      <c r="E90" s="112"/>
      <c r="F90" t="s">
        <v>2307</v>
      </c>
      <c r="G90" s="15" t="s">
        <v>2818</v>
      </c>
      <c r="H90" s="15" t="s">
        <v>2829</v>
      </c>
      <c r="I90" s="83" t="s">
        <v>2822</v>
      </c>
      <c r="J90" s="15" t="s">
        <v>2830</v>
      </c>
      <c r="K90" s="15" t="s">
        <v>2831</v>
      </c>
      <c r="L90" s="83" t="s">
        <v>2832</v>
      </c>
      <c r="M90" s="83" t="s">
        <v>2833</v>
      </c>
      <c r="N90" s="46" t="s">
        <v>2834</v>
      </c>
      <c r="O90" s="46" t="s">
        <v>2828</v>
      </c>
      <c r="P90" s="85"/>
    </row>
    <row r="91" spans="1:34">
      <c r="A91" s="15" t="s">
        <v>2829</v>
      </c>
      <c r="B91" s="83"/>
      <c r="D91">
        <v>18208834</v>
      </c>
      <c r="E91">
        <v>18217791</v>
      </c>
      <c r="F91">
        <v>3283</v>
      </c>
      <c r="G91" s="85"/>
      <c r="L91" s="85"/>
      <c r="P91" s="85"/>
    </row>
    <row r="92" spans="1:34">
      <c r="A92" s="83" t="s">
        <v>2822</v>
      </c>
      <c r="B92" s="83"/>
      <c r="D92">
        <v>21040679</v>
      </c>
      <c r="E92">
        <v>21049277</v>
      </c>
      <c r="F92">
        <v>3538</v>
      </c>
      <c r="G92" s="141"/>
      <c r="H92" s="142"/>
      <c r="I92" s="120"/>
      <c r="J92" s="85"/>
      <c r="L92" s="85"/>
      <c r="P92" s="85"/>
    </row>
    <row r="93" spans="1:34">
      <c r="A93" s="15" t="s">
        <v>2830</v>
      </c>
      <c r="B93" s="83"/>
      <c r="D93">
        <v>31671114</v>
      </c>
      <c r="E93">
        <v>31689434</v>
      </c>
      <c r="F93">
        <v>1507</v>
      </c>
      <c r="G93" s="141"/>
      <c r="H93" s="142"/>
      <c r="I93" s="120"/>
      <c r="J93" s="85"/>
      <c r="L93" s="85"/>
      <c r="P93" s="85"/>
    </row>
    <row r="94" spans="1:34">
      <c r="A94" s="15" t="s">
        <v>2831</v>
      </c>
      <c r="B94" s="83"/>
      <c r="D94">
        <v>39078331</v>
      </c>
      <c r="E94">
        <v>39087131</v>
      </c>
      <c r="F94">
        <v>122</v>
      </c>
      <c r="G94" s="141"/>
      <c r="H94" s="142"/>
      <c r="I94" s="120"/>
      <c r="J94" s="85"/>
      <c r="L94" s="85"/>
      <c r="P94" s="85"/>
    </row>
    <row r="95" spans="1:34">
      <c r="A95" s="83" t="s">
        <v>2832</v>
      </c>
      <c r="B95" s="83"/>
      <c r="D95">
        <v>50272669</v>
      </c>
      <c r="E95">
        <v>50290618</v>
      </c>
      <c r="F95">
        <v>6892</v>
      </c>
      <c r="G95" s="141"/>
      <c r="H95" s="142"/>
      <c r="I95" s="120"/>
      <c r="J95" s="85"/>
      <c r="L95" s="85"/>
      <c r="P95" s="85"/>
    </row>
    <row r="96" spans="1:34">
      <c r="A96" s="83" t="s">
        <v>2833</v>
      </c>
      <c r="B96" s="83"/>
      <c r="D96">
        <v>18832651</v>
      </c>
      <c r="E96">
        <v>18840619</v>
      </c>
      <c r="F96">
        <v>1045</v>
      </c>
      <c r="G96" s="141"/>
      <c r="H96" s="142"/>
      <c r="I96" s="120"/>
      <c r="J96" s="85"/>
      <c r="L96" s="85"/>
      <c r="P96" s="85"/>
    </row>
    <row r="97" spans="1:34">
      <c r="A97" s="46" t="s">
        <v>2834</v>
      </c>
      <c r="B97" s="83"/>
      <c r="D97" s="93"/>
      <c r="E97" s="93"/>
      <c r="F97" s="15"/>
      <c r="G97" s="15"/>
      <c r="H97" s="15"/>
      <c r="I97" s="141"/>
      <c r="J97" s="142"/>
      <c r="K97" s="95"/>
      <c r="L97" s="120"/>
      <c r="M97" s="85"/>
      <c r="N97" s="120"/>
      <c r="P97" s="85"/>
      <c r="Q97" s="85"/>
    </row>
    <row r="98" spans="1:34">
      <c r="A98" s="46" t="s">
        <v>2828</v>
      </c>
      <c r="B98" s="83"/>
      <c r="D98" s="93"/>
      <c r="E98" s="93"/>
      <c r="F98" s="15"/>
      <c r="G98" s="15"/>
      <c r="H98" s="15"/>
      <c r="I98" s="141"/>
      <c r="J98" s="142"/>
      <c r="K98" s="95"/>
      <c r="L98" s="120"/>
      <c r="M98" s="85"/>
      <c r="N98" s="120"/>
      <c r="P98" s="85"/>
      <c r="Q98" s="85"/>
    </row>
    <row r="99" spans="1:34" ht="15">
      <c r="A99" s="99" t="s">
        <v>2841</v>
      </c>
      <c r="B99" s="81"/>
      <c r="C99" s="123" t="s">
        <v>2847</v>
      </c>
      <c r="D99" s="81"/>
      <c r="E99" s="81"/>
      <c r="F99" s="81"/>
      <c r="G99" s="100"/>
      <c r="H99" s="123" t="s">
        <v>4</v>
      </c>
      <c r="I99" s="81"/>
      <c r="J99" s="81"/>
      <c r="K99" s="81"/>
      <c r="L99" s="81"/>
      <c r="M99" s="123" t="s">
        <v>9</v>
      </c>
      <c r="N99" s="81"/>
      <c r="O99" s="81"/>
      <c r="P99" s="81"/>
      <c r="Q99" s="81"/>
      <c r="R99" s="123" t="s">
        <v>15</v>
      </c>
      <c r="S99" s="123"/>
      <c r="T99" s="123"/>
      <c r="U99" s="123"/>
      <c r="V99" s="81"/>
      <c r="W99" s="123" t="s">
        <v>12</v>
      </c>
      <c r="X99" s="123"/>
      <c r="Y99" s="123"/>
      <c r="Z99" s="81"/>
      <c r="AA99" s="81"/>
      <c r="AB99" s="123" t="s">
        <v>1010</v>
      </c>
      <c r="AC99" s="81"/>
      <c r="AD99" s="81"/>
      <c r="AE99" s="81"/>
      <c r="AF99" s="81"/>
      <c r="AG99" s="81"/>
      <c r="AH99" s="81"/>
    </row>
    <row r="100" spans="1:34">
      <c r="A100" s="102" t="s">
        <v>2314</v>
      </c>
      <c r="B100" s="102"/>
      <c r="C100" s="102" t="s">
        <v>2842</v>
      </c>
      <c r="D100" s="102" t="s">
        <v>2843</v>
      </c>
      <c r="E100" s="102" t="s">
        <v>2309</v>
      </c>
      <c r="F100" s="102"/>
      <c r="G100" s="102" t="s">
        <v>2908</v>
      </c>
      <c r="H100" s="102" t="s">
        <v>2842</v>
      </c>
      <c r="I100" s="102" t="s">
        <v>2843</v>
      </c>
      <c r="J100" s="102" t="s">
        <v>2309</v>
      </c>
      <c r="K100" s="102"/>
      <c r="L100" s="102" t="s">
        <v>2908</v>
      </c>
      <c r="M100" s="102" t="s">
        <v>2842</v>
      </c>
      <c r="N100" s="102" t="s">
        <v>2843</v>
      </c>
      <c r="O100" s="102" t="s">
        <v>2309</v>
      </c>
      <c r="P100" s="102"/>
      <c r="Q100" s="102" t="s">
        <v>2908</v>
      </c>
      <c r="R100" s="102" t="s">
        <v>2842</v>
      </c>
      <c r="S100" s="102" t="s">
        <v>2843</v>
      </c>
      <c r="T100" s="102" t="s">
        <v>2309</v>
      </c>
      <c r="U100" s="102"/>
      <c r="V100" s="102" t="s">
        <v>2908</v>
      </c>
      <c r="W100" s="102" t="s">
        <v>2842</v>
      </c>
      <c r="X100" s="102" t="s">
        <v>2843</v>
      </c>
      <c r="Y100" s="102" t="s">
        <v>2309</v>
      </c>
      <c r="Z100" s="102"/>
      <c r="AA100" s="102" t="s">
        <v>2908</v>
      </c>
      <c r="AB100" s="102" t="s">
        <v>2842</v>
      </c>
      <c r="AC100" s="102" t="s">
        <v>2843</v>
      </c>
      <c r="AD100" s="102" t="s">
        <v>2309</v>
      </c>
      <c r="AE100" s="102"/>
      <c r="AF100" s="102" t="s">
        <v>2908</v>
      </c>
      <c r="AG100" s="102"/>
      <c r="AH100" s="102"/>
    </row>
    <row r="101" spans="1:34">
      <c r="A101">
        <v>18208834</v>
      </c>
      <c r="B101">
        <v>18217791</v>
      </c>
    </row>
    <row r="102" spans="1:34">
      <c r="A102">
        <v>21040679</v>
      </c>
      <c r="B102">
        <v>21049277</v>
      </c>
    </row>
    <row r="103" spans="1:34">
      <c r="A103">
        <v>31671114</v>
      </c>
      <c r="B103">
        <v>31689434</v>
      </c>
    </row>
    <row r="104" spans="1:34">
      <c r="A104">
        <v>39078331</v>
      </c>
      <c r="B104">
        <v>39087131</v>
      </c>
    </row>
    <row r="105" spans="1:34">
      <c r="A105">
        <v>50272669</v>
      </c>
      <c r="B105">
        <v>50290618</v>
      </c>
    </row>
    <row r="106" spans="1:34">
      <c r="A106">
        <v>18832651</v>
      </c>
      <c r="B106">
        <v>18840619</v>
      </c>
    </row>
    <row r="107" spans="1:34">
      <c r="A107" t="s">
        <v>2846</v>
      </c>
    </row>
    <row r="108" spans="1:34">
      <c r="A108" s="81" t="s">
        <v>2767</v>
      </c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  <c r="AF108" s="81"/>
      <c r="AG108" s="81"/>
      <c r="AH108" s="81"/>
    </row>
    <row r="109" spans="1:34">
      <c r="A109" s="102" t="s">
        <v>2847</v>
      </c>
      <c r="B109" s="102" t="s">
        <v>2768</v>
      </c>
      <c r="C109" s="102" t="s">
        <v>2769</v>
      </c>
      <c r="D109" s="103" t="s">
        <v>2770</v>
      </c>
      <c r="E109" s="102" t="s">
        <v>2771</v>
      </c>
      <c r="F109" s="102"/>
      <c r="G109" s="102" t="s">
        <v>2772</v>
      </c>
      <c r="H109" s="104" t="s">
        <v>2773</v>
      </c>
      <c r="I109" s="102" t="s">
        <v>2774</v>
      </c>
      <c r="J109" s="102" t="s">
        <v>2775</v>
      </c>
      <c r="K109" s="102" t="s">
        <v>2776</v>
      </c>
      <c r="L109" s="102" t="s">
        <v>2777</v>
      </c>
      <c r="M109" s="54" t="s">
        <v>2848</v>
      </c>
      <c r="N109" s="54" t="s">
        <v>2849</v>
      </c>
      <c r="O109" s="54" t="s">
        <v>2850</v>
      </c>
      <c r="P109" s="54" t="s">
        <v>2851</v>
      </c>
      <c r="Q109" s="54" t="s">
        <v>2852</v>
      </c>
      <c r="R109" s="102"/>
      <c r="S109" s="102"/>
      <c r="T109" s="102"/>
      <c r="U109" s="102"/>
      <c r="V109" s="102"/>
      <c r="W109" s="102"/>
      <c r="X109" s="102"/>
      <c r="Y109" s="102"/>
      <c r="Z109" s="102"/>
      <c r="AA109" s="102"/>
      <c r="AB109" s="102"/>
      <c r="AC109" s="102"/>
      <c r="AD109" s="102"/>
      <c r="AE109" s="102"/>
      <c r="AF109" s="102"/>
      <c r="AG109" s="102"/>
      <c r="AH109" s="102"/>
    </row>
    <row r="111" spans="1:34">
      <c r="A111" s="104" t="s">
        <v>2778</v>
      </c>
      <c r="B111" s="102" t="s">
        <v>2768</v>
      </c>
      <c r="C111" s="102" t="s">
        <v>2769</v>
      </c>
      <c r="D111" s="103" t="s">
        <v>2770</v>
      </c>
      <c r="E111" s="102" t="s">
        <v>2771</v>
      </c>
      <c r="F111" s="102"/>
      <c r="G111" s="102" t="s">
        <v>2772</v>
      </c>
      <c r="H111" s="104" t="s">
        <v>2773</v>
      </c>
      <c r="I111" s="102" t="s">
        <v>2774</v>
      </c>
      <c r="J111" s="102" t="s">
        <v>2775</v>
      </c>
      <c r="K111" s="102" t="s">
        <v>2776</v>
      </c>
      <c r="L111" s="102" t="s">
        <v>2777</v>
      </c>
      <c r="M111" s="54" t="s">
        <v>2848</v>
      </c>
      <c r="N111" s="54" t="s">
        <v>2849</v>
      </c>
      <c r="O111" s="54" t="s">
        <v>2850</v>
      </c>
      <c r="P111" s="54" t="s">
        <v>2851</v>
      </c>
      <c r="Q111" s="54" t="s">
        <v>2852</v>
      </c>
      <c r="R111" s="102"/>
      <c r="S111" s="102"/>
      <c r="T111" s="102"/>
      <c r="U111" s="102"/>
      <c r="V111" s="102"/>
      <c r="W111" s="102"/>
      <c r="X111" s="102"/>
      <c r="Y111" s="102"/>
      <c r="Z111" s="102"/>
      <c r="AA111" s="102"/>
      <c r="AB111" s="102"/>
      <c r="AC111" s="102"/>
      <c r="AD111" s="102"/>
      <c r="AE111" s="102"/>
      <c r="AF111" s="102"/>
      <c r="AG111" s="102"/>
      <c r="AH111" s="102"/>
    </row>
    <row r="112" spans="1:34">
      <c r="A112" t="s">
        <v>2853</v>
      </c>
    </row>
    <row r="113" spans="1:34">
      <c r="A113" t="s">
        <v>2897</v>
      </c>
    </row>
    <row r="114" spans="1:34">
      <c r="A114" t="s">
        <v>2898</v>
      </c>
    </row>
    <row r="115" spans="1:34">
      <c r="A115" t="s">
        <v>2899</v>
      </c>
    </row>
    <row r="116" spans="1:34">
      <c r="A116" t="s">
        <v>2900</v>
      </c>
    </row>
    <row r="117" spans="1:34">
      <c r="A117" t="s">
        <v>2901</v>
      </c>
    </row>
    <row r="118" spans="1:34">
      <c r="A118" s="105" t="s">
        <v>2863</v>
      </c>
      <c r="B118" s="73"/>
      <c r="C118" s="73"/>
      <c r="D118" s="106"/>
      <c r="E118" s="74"/>
      <c r="F118" s="74"/>
      <c r="G118" s="73"/>
      <c r="H118" s="74"/>
      <c r="I118" s="73"/>
      <c r="J118" s="74"/>
      <c r="K118" s="73"/>
      <c r="L118" s="73"/>
      <c r="M118" s="73"/>
      <c r="N118" s="73"/>
      <c r="O118" s="74"/>
      <c r="P118" s="74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</row>
    <row r="119" spans="1:34">
      <c r="A119" s="107" t="s">
        <v>2795</v>
      </c>
      <c r="B119" s="107"/>
      <c r="C119" s="81" t="s">
        <v>2864</v>
      </c>
      <c r="D119" s="81" t="s">
        <v>2865</v>
      </c>
      <c r="E119" s="107" t="s">
        <v>2866</v>
      </c>
      <c r="F119" s="108" t="s">
        <v>2867</v>
      </c>
      <c r="G119" s="108" t="s">
        <v>2868</v>
      </c>
      <c r="H119" s="107" t="s">
        <v>2869</v>
      </c>
      <c r="I119" s="108"/>
      <c r="J119" s="107"/>
      <c r="K119" s="107"/>
      <c r="L119" s="107"/>
      <c r="M119" s="107"/>
      <c r="N119" s="107"/>
      <c r="O119" s="108"/>
      <c r="P119" s="108"/>
      <c r="Q119" s="107"/>
      <c r="R119" s="107"/>
      <c r="S119" s="107"/>
      <c r="T119" s="107"/>
      <c r="U119" s="107"/>
      <c r="V119" s="107"/>
      <c r="W119" s="107"/>
      <c r="X119" s="107"/>
      <c r="Y119" s="107"/>
      <c r="Z119" s="107"/>
      <c r="AA119" s="107"/>
      <c r="AB119" s="107"/>
      <c r="AC119" s="107"/>
      <c r="AD119" s="107"/>
      <c r="AE119" s="107"/>
      <c r="AF119" s="107"/>
      <c r="AG119" s="107"/>
      <c r="AH119" s="107"/>
    </row>
    <row r="120" spans="1:34">
      <c r="A120" s="82" t="s">
        <v>2307</v>
      </c>
      <c r="B120">
        <f>C120+D120+E120+G120+H120</f>
        <v>35953</v>
      </c>
      <c r="C120">
        <v>2552</v>
      </c>
      <c r="D120">
        <v>1738</v>
      </c>
      <c r="E120">
        <v>24238</v>
      </c>
      <c r="F120">
        <v>24238</v>
      </c>
      <c r="G120">
        <v>4167</v>
      </c>
      <c r="H120">
        <v>3258</v>
      </c>
      <c r="N120" s="85"/>
      <c r="O120" s="85"/>
    </row>
    <row r="121" spans="1:34">
      <c r="A121" s="82" t="s">
        <v>2806</v>
      </c>
      <c r="B121" s="83"/>
      <c r="C121" s="83"/>
      <c r="D121" s="83"/>
      <c r="E121" s="83"/>
      <c r="F121" s="83"/>
      <c r="H121" s="83"/>
      <c r="N121" s="85"/>
      <c r="O121" s="85"/>
    </row>
    <row r="122" spans="1:34">
      <c r="A122" s="82" t="s">
        <v>2807</v>
      </c>
      <c r="B122" s="83"/>
      <c r="C122" s="83"/>
      <c r="D122" s="83"/>
      <c r="E122" s="83"/>
      <c r="N122" s="85"/>
      <c r="O122" s="85"/>
    </row>
    <row r="123" spans="1:34">
      <c r="A123" s="82" t="s">
        <v>2808</v>
      </c>
      <c r="B123" s="83"/>
      <c r="C123" s="83"/>
      <c r="E123" s="83"/>
      <c r="F123" s="83"/>
      <c r="G123" s="83"/>
      <c r="H123" s="83"/>
      <c r="N123" s="85"/>
      <c r="O123" s="85"/>
    </row>
    <row r="124" spans="1:34">
      <c r="A124" s="15" t="s">
        <v>2809</v>
      </c>
      <c r="B124" s="83"/>
      <c r="C124" s="83"/>
      <c r="E124" s="83"/>
      <c r="F124" s="83"/>
      <c r="G124" s="83"/>
      <c r="H124" s="83"/>
      <c r="N124" s="85"/>
      <c r="O124" s="85"/>
    </row>
    <row r="125" spans="1:34">
      <c r="A125" s="15" t="s">
        <v>2810</v>
      </c>
      <c r="B125" s="83"/>
      <c r="C125" s="83"/>
      <c r="E125" s="83"/>
      <c r="F125" s="83"/>
      <c r="G125" s="83"/>
      <c r="H125" s="83"/>
      <c r="N125" s="85"/>
      <c r="O125" s="85"/>
    </row>
    <row r="126" spans="1:34">
      <c r="A126" s="137" t="s">
        <v>2811</v>
      </c>
      <c r="B126" s="137"/>
      <c r="C126" s="127" t="s">
        <v>2864</v>
      </c>
      <c r="D126" s="127" t="s">
        <v>2865</v>
      </c>
      <c r="E126" s="137" t="s">
        <v>2866</v>
      </c>
      <c r="F126" s="138" t="s">
        <v>2867</v>
      </c>
      <c r="G126" s="138" t="s">
        <v>2868</v>
      </c>
      <c r="H126" s="138" t="s">
        <v>2869</v>
      </c>
      <c r="I126" s="138"/>
      <c r="J126" s="137"/>
      <c r="K126" s="137"/>
      <c r="L126" s="137"/>
      <c r="M126" s="138"/>
      <c r="N126" s="138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  <c r="AA126" s="137"/>
      <c r="AB126" s="137"/>
      <c r="AC126" s="137"/>
      <c r="AD126" s="137"/>
      <c r="AE126" s="137"/>
      <c r="AF126" s="137"/>
      <c r="AG126" s="137"/>
      <c r="AH126" s="137"/>
    </row>
    <row r="127" spans="1:34">
      <c r="A127" s="82" t="s">
        <v>2806</v>
      </c>
      <c r="B127" s="83"/>
      <c r="C127" s="83"/>
      <c r="E127" s="83"/>
      <c r="F127" s="83"/>
      <c r="G127" s="83"/>
      <c r="H127" s="83"/>
      <c r="N127" s="85"/>
      <c r="O127" s="85"/>
    </row>
    <row r="128" spans="1:34">
      <c r="A128" s="82" t="s">
        <v>2807</v>
      </c>
      <c r="B128" s="83"/>
      <c r="C128" s="83"/>
      <c r="E128" s="83"/>
      <c r="F128" s="83"/>
      <c r="G128" s="83"/>
      <c r="H128" s="83"/>
      <c r="N128" s="85"/>
      <c r="O128" s="85"/>
    </row>
    <row r="129" spans="1:34">
      <c r="A129" s="82" t="s">
        <v>2808</v>
      </c>
      <c r="B129" s="83"/>
      <c r="C129" s="83"/>
      <c r="E129" s="83"/>
      <c r="F129" s="83"/>
      <c r="G129" s="83"/>
      <c r="H129" s="83"/>
      <c r="N129" s="85"/>
      <c r="O129" s="85"/>
    </row>
    <row r="130" spans="1:34">
      <c r="A130" s="15" t="s">
        <v>2809</v>
      </c>
      <c r="B130" s="83"/>
      <c r="C130" s="83"/>
      <c r="E130" s="83"/>
      <c r="F130" s="83"/>
      <c r="G130" s="83"/>
      <c r="H130" s="83"/>
      <c r="N130" s="85"/>
      <c r="O130" s="85"/>
    </row>
    <row r="131" spans="1:34">
      <c r="A131" s="15" t="s">
        <v>2810</v>
      </c>
      <c r="B131" s="83"/>
      <c r="C131" s="83"/>
      <c r="E131" s="83"/>
      <c r="F131" s="83"/>
      <c r="G131" s="83"/>
      <c r="H131" s="83"/>
      <c r="N131" s="85"/>
      <c r="O131" s="85"/>
    </row>
    <row r="132" spans="1:34">
      <c r="A132" s="137" t="s">
        <v>2812</v>
      </c>
      <c r="B132" s="137"/>
      <c r="C132" s="127" t="s">
        <v>2864</v>
      </c>
      <c r="D132" s="127" t="s">
        <v>2865</v>
      </c>
      <c r="E132" s="137" t="s">
        <v>2866</v>
      </c>
      <c r="F132" s="138" t="s">
        <v>2867</v>
      </c>
      <c r="G132" s="138" t="s">
        <v>2868</v>
      </c>
      <c r="H132" s="138" t="s">
        <v>2869</v>
      </c>
      <c r="I132" s="138"/>
      <c r="J132" s="137"/>
      <c r="K132" s="137"/>
      <c r="L132" s="137"/>
      <c r="M132" s="138"/>
      <c r="N132" s="138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  <c r="AA132" s="137"/>
      <c r="AB132" s="137"/>
      <c r="AC132" s="137"/>
      <c r="AD132" s="137"/>
      <c r="AE132" s="137"/>
      <c r="AF132" s="137"/>
      <c r="AG132" s="137"/>
      <c r="AH132" s="137"/>
    </row>
    <row r="133" spans="1:34">
      <c r="A133" s="82" t="s">
        <v>2806</v>
      </c>
      <c r="B133" s="83"/>
      <c r="C133" s="83"/>
      <c r="E133" s="83"/>
      <c r="F133" s="83"/>
      <c r="G133" s="83"/>
      <c r="H133" s="83"/>
      <c r="N133" s="85"/>
      <c r="O133" s="85"/>
    </row>
    <row r="134" spans="1:34">
      <c r="A134" s="82" t="s">
        <v>2807</v>
      </c>
      <c r="B134" s="83"/>
      <c r="C134" s="83"/>
      <c r="E134" s="83"/>
      <c r="F134" s="83"/>
      <c r="G134" s="83"/>
      <c r="H134" s="83"/>
      <c r="N134" s="85"/>
      <c r="O134" s="85"/>
    </row>
    <row r="135" spans="1:34">
      <c r="A135" s="82" t="s">
        <v>2808</v>
      </c>
      <c r="B135" s="83"/>
      <c r="C135" s="83"/>
      <c r="E135" s="83"/>
      <c r="F135" s="83"/>
      <c r="G135" s="83"/>
      <c r="H135" s="83"/>
      <c r="N135" s="85"/>
      <c r="O135" s="85"/>
    </row>
    <row r="136" spans="1:34">
      <c r="A136" s="15" t="s">
        <v>2809</v>
      </c>
      <c r="B136" s="83"/>
      <c r="C136" s="83"/>
      <c r="E136" s="83"/>
      <c r="F136" s="83"/>
      <c r="G136" s="83"/>
      <c r="H136" s="83"/>
      <c r="N136" s="85"/>
      <c r="O136" s="85"/>
    </row>
    <row r="137" spans="1:34">
      <c r="A137" s="15" t="s">
        <v>2810</v>
      </c>
      <c r="B137" s="83"/>
      <c r="C137" s="83"/>
      <c r="E137" s="83"/>
      <c r="F137" s="83"/>
      <c r="G137" s="83"/>
      <c r="H137" s="83"/>
      <c r="N137" s="85"/>
      <c r="O137" s="85"/>
    </row>
    <row r="138" spans="1:34">
      <c r="A138" s="137" t="s">
        <v>2813</v>
      </c>
      <c r="B138" s="137"/>
      <c r="C138" s="127" t="s">
        <v>2864</v>
      </c>
      <c r="D138" s="127" t="s">
        <v>2865</v>
      </c>
      <c r="E138" s="137" t="s">
        <v>2866</v>
      </c>
      <c r="F138" s="138" t="s">
        <v>2867</v>
      </c>
      <c r="G138" s="138" t="s">
        <v>2868</v>
      </c>
      <c r="H138" s="138" t="s">
        <v>2869</v>
      </c>
      <c r="I138" s="138"/>
      <c r="J138" s="137"/>
      <c r="K138" s="137"/>
      <c r="L138" s="137"/>
      <c r="M138" s="138"/>
      <c r="N138" s="138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  <c r="AA138" s="137"/>
      <c r="AB138" s="137"/>
      <c r="AC138" s="137"/>
      <c r="AD138" s="137"/>
      <c r="AE138" s="137"/>
      <c r="AF138" s="137"/>
      <c r="AG138" s="137"/>
      <c r="AH138" s="137"/>
    </row>
    <row r="139" spans="1:34">
      <c r="A139" s="82" t="s">
        <v>2806</v>
      </c>
      <c r="B139" s="83"/>
      <c r="C139" s="83"/>
      <c r="E139" s="83"/>
      <c r="F139" s="83"/>
      <c r="G139" s="83"/>
      <c r="H139" s="83"/>
      <c r="N139" s="85"/>
      <c r="O139" s="85"/>
    </row>
    <row r="140" spans="1:34">
      <c r="A140" s="82" t="s">
        <v>2807</v>
      </c>
      <c r="B140" s="83"/>
      <c r="C140" s="83"/>
      <c r="E140" s="83"/>
      <c r="F140" s="83"/>
      <c r="G140" s="83"/>
      <c r="H140" s="83"/>
      <c r="N140" s="85"/>
      <c r="O140" s="85"/>
    </row>
    <row r="141" spans="1:34">
      <c r="A141" s="82" t="s">
        <v>2808</v>
      </c>
      <c r="B141" s="83"/>
      <c r="C141" s="83"/>
      <c r="E141" s="83"/>
      <c r="F141" s="83"/>
      <c r="G141" s="83"/>
      <c r="H141" s="83"/>
      <c r="N141" s="85"/>
      <c r="O141" s="85"/>
    </row>
    <row r="142" spans="1:34">
      <c r="A142" s="15" t="s">
        <v>2809</v>
      </c>
      <c r="B142" s="83"/>
      <c r="C142" s="83"/>
      <c r="E142" s="83"/>
      <c r="F142" s="83"/>
      <c r="G142" s="83"/>
      <c r="H142" s="83"/>
      <c r="N142" s="85"/>
      <c r="O142" s="85"/>
    </row>
    <row r="143" spans="1:34">
      <c r="A143" s="15" t="s">
        <v>2810</v>
      </c>
      <c r="B143" s="83"/>
      <c r="C143" s="83"/>
      <c r="E143" s="83"/>
      <c r="F143" s="83"/>
      <c r="G143" s="83"/>
      <c r="H143" s="83"/>
      <c r="N143" s="85"/>
      <c r="O143" s="85"/>
    </row>
    <row r="144" spans="1:34">
      <c r="A144" s="137" t="s">
        <v>2814</v>
      </c>
      <c r="B144" s="137"/>
      <c r="C144" s="127" t="s">
        <v>2864</v>
      </c>
      <c r="D144" s="127" t="s">
        <v>2865</v>
      </c>
      <c r="E144" s="137" t="s">
        <v>2866</v>
      </c>
      <c r="F144" s="138" t="s">
        <v>2867</v>
      </c>
      <c r="G144" s="138" t="s">
        <v>2868</v>
      </c>
      <c r="H144" s="138" t="s">
        <v>2869</v>
      </c>
      <c r="I144" s="138"/>
      <c r="J144" s="137"/>
      <c r="K144" s="137"/>
      <c r="L144" s="137"/>
      <c r="M144" s="138"/>
      <c r="N144" s="138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  <c r="AA144" s="137"/>
      <c r="AB144" s="137"/>
      <c r="AC144" s="137"/>
      <c r="AD144" s="137"/>
      <c r="AE144" s="137"/>
      <c r="AF144" s="137"/>
      <c r="AG144" s="137"/>
      <c r="AH144" s="137"/>
    </row>
    <row r="145" spans="1:34">
      <c r="A145" s="82" t="s">
        <v>2806</v>
      </c>
      <c r="B145" s="83"/>
      <c r="C145" s="83"/>
      <c r="E145" s="83"/>
      <c r="F145" s="83"/>
      <c r="G145" s="83"/>
      <c r="H145" s="83"/>
      <c r="N145" s="85"/>
      <c r="O145" s="85"/>
    </row>
    <row r="146" spans="1:34">
      <c r="A146" s="82" t="s">
        <v>2807</v>
      </c>
      <c r="B146" s="83"/>
      <c r="C146" s="83"/>
      <c r="E146" s="83"/>
      <c r="F146" s="83"/>
      <c r="G146" s="83"/>
      <c r="H146" s="83"/>
      <c r="N146" s="85"/>
      <c r="O146" s="85"/>
    </row>
    <row r="147" spans="1:34">
      <c r="A147" s="82" t="s">
        <v>2808</v>
      </c>
      <c r="B147" s="83"/>
      <c r="C147" s="83"/>
      <c r="E147" s="83"/>
      <c r="F147" s="83"/>
      <c r="G147" s="83"/>
      <c r="H147" s="83"/>
      <c r="N147" s="85"/>
      <c r="O147" s="85"/>
    </row>
    <row r="148" spans="1:34">
      <c r="A148" s="15" t="s">
        <v>2809</v>
      </c>
      <c r="B148" s="83"/>
      <c r="C148" s="83"/>
      <c r="E148" s="83"/>
      <c r="F148" s="83"/>
      <c r="G148" s="83"/>
      <c r="H148" s="83"/>
      <c r="N148" s="85"/>
      <c r="O148" s="85"/>
    </row>
    <row r="149" spans="1:34">
      <c r="A149" s="15" t="s">
        <v>2810</v>
      </c>
      <c r="B149" s="83"/>
      <c r="C149" s="83"/>
      <c r="E149" s="83"/>
      <c r="F149" s="83"/>
      <c r="G149" s="83"/>
      <c r="H149" s="83"/>
      <c r="N149" s="85"/>
      <c r="O149" s="85"/>
    </row>
    <row r="150" spans="1:34">
      <c r="A150" s="137" t="s">
        <v>2815</v>
      </c>
      <c r="B150" s="137"/>
      <c r="C150" s="127" t="s">
        <v>2864</v>
      </c>
      <c r="D150" s="127" t="s">
        <v>2865</v>
      </c>
      <c r="E150" s="137" t="s">
        <v>2866</v>
      </c>
      <c r="F150" s="138" t="s">
        <v>2867</v>
      </c>
      <c r="G150" s="138" t="s">
        <v>2868</v>
      </c>
      <c r="H150" s="138" t="s">
        <v>2869</v>
      </c>
      <c r="I150" s="138"/>
      <c r="J150" s="137"/>
      <c r="K150" s="137"/>
      <c r="L150" s="137"/>
      <c r="M150" s="138"/>
      <c r="N150" s="138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  <c r="AA150" s="137"/>
      <c r="AB150" s="137"/>
      <c r="AC150" s="137"/>
      <c r="AD150" s="137"/>
      <c r="AE150" s="137"/>
      <c r="AF150" s="137"/>
      <c r="AG150" s="137"/>
      <c r="AH150" s="137"/>
    </row>
    <row r="151" spans="1:34">
      <c r="A151" s="82" t="s">
        <v>2806</v>
      </c>
      <c r="B151" s="83"/>
      <c r="C151" s="83"/>
      <c r="E151" s="83"/>
      <c r="F151" s="83"/>
      <c r="G151" s="83"/>
      <c r="H151" s="83"/>
      <c r="N151" s="85"/>
      <c r="O151" s="85"/>
    </row>
    <row r="152" spans="1:34">
      <c r="A152" s="82" t="s">
        <v>2807</v>
      </c>
      <c r="B152" s="83"/>
      <c r="C152" s="83"/>
      <c r="E152" s="83"/>
      <c r="F152" s="83"/>
      <c r="G152" s="83"/>
      <c r="H152" s="83"/>
      <c r="N152" s="85"/>
      <c r="O152" s="85"/>
    </row>
    <row r="153" spans="1:34">
      <c r="A153" s="82" t="s">
        <v>2808</v>
      </c>
      <c r="B153" s="83"/>
      <c r="C153" s="83"/>
      <c r="E153" s="83"/>
      <c r="F153" s="83"/>
      <c r="G153" s="83"/>
      <c r="H153" s="83"/>
      <c r="N153" s="85"/>
      <c r="O153" s="85"/>
    </row>
    <row r="154" spans="1:34">
      <c r="A154" s="15" t="s">
        <v>2809</v>
      </c>
      <c r="B154" s="83"/>
      <c r="C154" s="83"/>
      <c r="E154" s="83"/>
      <c r="F154" s="83"/>
      <c r="G154" s="83"/>
      <c r="H154" s="83"/>
      <c r="N154" s="85"/>
      <c r="O154" s="85"/>
    </row>
    <row r="155" spans="1:34">
      <c r="A155" s="15" t="s">
        <v>2810</v>
      </c>
      <c r="B155" s="83"/>
      <c r="C155" s="83"/>
      <c r="E155" s="83"/>
      <c r="F155" s="83"/>
      <c r="G155" s="83"/>
      <c r="H155" s="83"/>
      <c r="N155" s="85"/>
      <c r="O155" s="85"/>
    </row>
    <row r="156" spans="1:34">
      <c r="A156" s="111" t="s">
        <v>2875</v>
      </c>
      <c r="B156" s="100"/>
      <c r="C156" s="100"/>
      <c r="D156" s="101" t="s">
        <v>4</v>
      </c>
      <c r="E156" s="101"/>
      <c r="F156" s="101" t="s">
        <v>9</v>
      </c>
      <c r="G156" s="100"/>
      <c r="H156" s="101" t="s">
        <v>15</v>
      </c>
      <c r="I156" s="101"/>
      <c r="J156" s="101" t="s">
        <v>12</v>
      </c>
      <c r="K156" s="101"/>
      <c r="L156" s="101" t="s">
        <v>1010</v>
      </c>
      <c r="M156" s="100"/>
      <c r="N156" s="101"/>
      <c r="O156" s="101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  <c r="AA156" s="100"/>
      <c r="AB156" s="100"/>
      <c r="AC156" s="100"/>
      <c r="AD156" s="100"/>
      <c r="AE156" s="100"/>
      <c r="AF156" s="100"/>
      <c r="AG156" s="100"/>
      <c r="AH156" s="100"/>
    </row>
    <row r="157" spans="1:34">
      <c r="A157" s="93" t="s">
        <v>2876</v>
      </c>
      <c r="B157" s="83"/>
      <c r="D157" s="93"/>
      <c r="G157" s="93"/>
      <c r="J157" s="93"/>
      <c r="M157" s="93"/>
      <c r="P157" s="93"/>
    </row>
    <row r="158" spans="1:34">
      <c r="A158" s="93" t="s">
        <v>2877</v>
      </c>
      <c r="D158" s="93"/>
      <c r="G158" s="93"/>
      <c r="J158" s="93"/>
      <c r="M158" s="93"/>
      <c r="P158" s="93"/>
    </row>
    <row r="159" spans="1:34">
      <c r="A159" s="93" t="s">
        <v>2309</v>
      </c>
      <c r="D159" s="93"/>
      <c r="G159" s="93"/>
      <c r="J159" s="93"/>
      <c r="M159" s="93"/>
      <c r="P159" s="93"/>
    </row>
    <row r="160" spans="1:34">
      <c r="A160" s="93" t="s">
        <v>2845</v>
      </c>
      <c r="D160" s="93"/>
      <c r="G160" s="93"/>
      <c r="J160" s="93"/>
      <c r="M160" s="93"/>
      <c r="P160" s="93"/>
    </row>
    <row r="161" spans="1:34">
      <c r="A161" s="79" t="s">
        <v>2878</v>
      </c>
      <c r="B161" s="81"/>
      <c r="C161" s="81"/>
      <c r="D161" s="101" t="s">
        <v>4</v>
      </c>
      <c r="E161" s="101"/>
      <c r="F161" s="101" t="s">
        <v>9</v>
      </c>
      <c r="G161" s="100"/>
      <c r="H161" s="101" t="s">
        <v>15</v>
      </c>
      <c r="I161" s="101"/>
      <c r="J161" s="101" t="s">
        <v>12</v>
      </c>
      <c r="K161" s="101"/>
      <c r="L161" s="101" t="s">
        <v>1010</v>
      </c>
      <c r="M161" s="100"/>
      <c r="N161" s="101"/>
      <c r="O161" s="101"/>
      <c r="P161" s="100"/>
      <c r="Q161" s="81"/>
      <c r="R161" s="81"/>
      <c r="S161" s="81"/>
      <c r="T161" s="81"/>
      <c r="U161" s="81"/>
      <c r="V161" s="81"/>
      <c r="W161" s="81"/>
      <c r="X161" s="81"/>
      <c r="Y161" s="81"/>
      <c r="Z161" s="81"/>
      <c r="AA161" s="81"/>
      <c r="AB161" s="81"/>
      <c r="AC161" s="81"/>
      <c r="AD161" s="81"/>
      <c r="AE161" s="81"/>
      <c r="AF161" s="81"/>
      <c r="AG161" s="81"/>
      <c r="AH161" s="81"/>
    </row>
    <row r="162" spans="1:34">
      <c r="A162" s="15" t="s">
        <v>2818</v>
      </c>
      <c r="B162" s="83"/>
      <c r="C162" s="85"/>
      <c r="D162" s="15"/>
      <c r="E162" s="85"/>
      <c r="G162" s="15"/>
      <c r="H162" s="85"/>
      <c r="I162" s="85"/>
      <c r="J162" s="15"/>
      <c r="M162" s="15"/>
      <c r="N162" s="85"/>
      <c r="O162" s="85"/>
      <c r="P162" s="15"/>
    </row>
    <row r="163" spans="1:34">
      <c r="A163" s="15" t="s">
        <v>2829</v>
      </c>
      <c r="B163" s="83"/>
      <c r="C163" s="113"/>
      <c r="D163" s="15"/>
      <c r="E163" s="85"/>
      <c r="G163" s="15"/>
      <c r="I163" s="85"/>
      <c r="J163" s="15"/>
      <c r="M163" s="15"/>
      <c r="N163" s="85"/>
      <c r="O163" s="85"/>
      <c r="P163" s="15"/>
    </row>
    <row r="164" spans="1:34">
      <c r="A164" s="83" t="s">
        <v>2822</v>
      </c>
      <c r="B164" s="83"/>
      <c r="C164" s="113"/>
      <c r="D164" s="15"/>
      <c r="E164" s="85"/>
      <c r="G164" s="15"/>
      <c r="I164" s="85"/>
      <c r="J164" s="15"/>
      <c r="M164" s="15"/>
      <c r="N164" s="85"/>
      <c r="O164" s="85"/>
      <c r="P164" s="15"/>
    </row>
    <row r="165" spans="1:34">
      <c r="A165" s="15" t="s">
        <v>2830</v>
      </c>
      <c r="B165" s="83"/>
      <c r="C165" s="113"/>
      <c r="D165" s="15"/>
      <c r="E165" s="85"/>
      <c r="G165" s="15"/>
      <c r="I165" s="85"/>
      <c r="J165" s="15"/>
      <c r="M165" s="15"/>
      <c r="N165" s="85"/>
      <c r="O165" s="85"/>
      <c r="P165" s="15"/>
    </row>
    <row r="166" spans="1:34">
      <c r="A166" s="15" t="s">
        <v>2831</v>
      </c>
      <c r="B166" s="83"/>
      <c r="C166" s="113"/>
      <c r="D166" s="15"/>
      <c r="E166" s="85"/>
      <c r="G166" s="15"/>
      <c r="I166" s="85"/>
      <c r="J166" s="15"/>
      <c r="M166" s="15"/>
      <c r="N166" s="85"/>
      <c r="O166" s="85"/>
      <c r="P166" s="15"/>
    </row>
    <row r="167" spans="1:34">
      <c r="A167" s="83" t="s">
        <v>2832</v>
      </c>
      <c r="B167" s="83"/>
      <c r="C167" s="113"/>
      <c r="D167" s="15"/>
      <c r="E167" s="85"/>
      <c r="G167" s="15"/>
      <c r="I167" s="85"/>
      <c r="J167" s="15"/>
      <c r="M167" s="15"/>
      <c r="N167" s="85"/>
      <c r="O167" s="85"/>
      <c r="P167" s="15"/>
    </row>
    <row r="168" spans="1:34">
      <c r="A168" s="83" t="s">
        <v>2833</v>
      </c>
      <c r="B168" s="83"/>
      <c r="C168" s="113"/>
      <c r="D168" s="83"/>
      <c r="E168" s="85"/>
      <c r="G168" s="83"/>
      <c r="I168" s="85"/>
      <c r="J168" s="83"/>
      <c r="M168" s="83"/>
      <c r="N168" s="85"/>
      <c r="O168" s="85"/>
      <c r="P168" s="83"/>
    </row>
    <row r="169" spans="1:34">
      <c r="A169" t="s">
        <v>2879</v>
      </c>
      <c r="B169" s="83"/>
      <c r="C169" s="113"/>
      <c r="D169" s="83"/>
      <c r="E169" s="85"/>
      <c r="G169" s="83"/>
      <c r="I169" s="85"/>
      <c r="J169" s="83"/>
      <c r="M169" s="83"/>
      <c r="N169" s="85"/>
      <c r="O169" s="85"/>
      <c r="P169" s="83"/>
    </row>
    <row r="170" spans="1:34">
      <c r="A170" s="46" t="s">
        <v>2834</v>
      </c>
      <c r="B170" s="83"/>
      <c r="C170" s="113"/>
      <c r="D170" s="83"/>
      <c r="E170" s="85"/>
      <c r="G170" s="83"/>
      <c r="I170" s="85"/>
      <c r="J170" s="83"/>
      <c r="M170" s="83"/>
      <c r="N170" s="85"/>
      <c r="O170" s="85"/>
      <c r="P170" s="83"/>
    </row>
    <row r="171" spans="1:34">
      <c r="A171" s="46" t="s">
        <v>2828</v>
      </c>
      <c r="B171" s="83"/>
      <c r="C171" s="113"/>
      <c r="D171" s="83"/>
      <c r="E171" s="85"/>
      <c r="G171" s="83"/>
      <c r="I171" s="85"/>
      <c r="J171" s="83"/>
      <c r="M171" s="83"/>
      <c r="N171" s="85"/>
      <c r="O171" s="85"/>
      <c r="P171" s="83"/>
    </row>
    <row r="172" spans="1:34">
      <c r="A172" s="78" t="s">
        <v>2880</v>
      </c>
      <c r="B172" s="79"/>
      <c r="C172" s="92"/>
      <c r="D172" s="80"/>
      <c r="E172" s="79" t="s">
        <v>2817</v>
      </c>
      <c r="F172" s="79"/>
      <c r="G172" s="81"/>
      <c r="H172" s="79"/>
      <c r="I172" s="81"/>
      <c r="J172" s="79"/>
      <c r="K172" s="81"/>
      <c r="L172" s="81"/>
      <c r="M172" s="81"/>
      <c r="N172" s="81"/>
      <c r="O172" s="79"/>
      <c r="P172" s="79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</row>
    <row r="173" spans="1:34">
      <c r="A173" t="s">
        <v>2881</v>
      </c>
      <c r="B173" s="85"/>
      <c r="C173" s="113"/>
      <c r="D173" s="93"/>
      <c r="E173" s="85" t="s">
        <v>2778</v>
      </c>
      <c r="F173" t="s">
        <v>2782</v>
      </c>
      <c r="G173" s="85" t="s">
        <v>2783</v>
      </c>
      <c r="H173" t="s">
        <v>2784</v>
      </c>
      <c r="I173" s="85" t="s">
        <v>2785</v>
      </c>
      <c r="J173" t="s">
        <v>2786</v>
      </c>
      <c r="K173" t="s">
        <v>2787</v>
      </c>
      <c r="L173" t="s">
        <v>2788</v>
      </c>
      <c r="M173" t="s">
        <v>2791</v>
      </c>
      <c r="O173" s="85"/>
      <c r="P173" s="85"/>
    </row>
    <row r="174" spans="1:34">
      <c r="A174" t="s">
        <v>2883</v>
      </c>
      <c r="B174" s="85"/>
      <c r="C174" s="113"/>
      <c r="D174" s="93"/>
      <c r="E174">
        <v>1</v>
      </c>
      <c r="G174" s="83"/>
      <c r="H174" s="83"/>
      <c r="I174" s="83"/>
      <c r="L174" s="83"/>
      <c r="M174" s="83"/>
      <c r="O174" s="85"/>
      <c r="P174" s="85"/>
    </row>
    <row r="175" spans="1:34">
      <c r="B175" s="85"/>
      <c r="E175">
        <v>2</v>
      </c>
      <c r="F175" s="83"/>
      <c r="G175" s="83"/>
      <c r="H175" s="83"/>
      <c r="L175" s="83"/>
      <c r="M175" s="83"/>
    </row>
    <row r="176" spans="1:34">
      <c r="A176" t="s">
        <v>2884</v>
      </c>
      <c r="B176" s="85"/>
      <c r="E176">
        <v>3</v>
      </c>
      <c r="F176" s="83"/>
      <c r="G176" s="83"/>
      <c r="H176" s="83"/>
      <c r="I176" s="83"/>
      <c r="L176" s="83"/>
    </row>
    <row r="177" spans="1:34">
      <c r="A177" t="s">
        <v>2885</v>
      </c>
      <c r="B177" s="85"/>
      <c r="E177">
        <v>4</v>
      </c>
      <c r="G177" s="83"/>
      <c r="I177" s="83"/>
      <c r="L177" s="83"/>
      <c r="M177" s="115"/>
    </row>
    <row r="178" spans="1:34">
      <c r="B178" s="85"/>
      <c r="E178">
        <v>5</v>
      </c>
      <c r="F178" s="83"/>
      <c r="H178" s="83"/>
      <c r="I178" s="83"/>
      <c r="M178" s="83"/>
    </row>
    <row r="179" spans="1:34">
      <c r="A179" t="s">
        <v>2886</v>
      </c>
      <c r="B179" s="85"/>
      <c r="E179">
        <v>6</v>
      </c>
      <c r="F179" s="84"/>
      <c r="G179" s="83"/>
      <c r="H179" s="84"/>
      <c r="I179" s="83"/>
      <c r="M179" s="115"/>
    </row>
    <row r="180" spans="1:34">
      <c r="A180" t="s">
        <v>2887</v>
      </c>
      <c r="B180" s="85"/>
      <c r="E180" t="s">
        <v>2847</v>
      </c>
    </row>
    <row r="181" spans="1:34">
      <c r="A181" s="127" t="s">
        <v>2888</v>
      </c>
      <c r="B181" s="127"/>
      <c r="C181" s="127"/>
      <c r="D181" s="127"/>
      <c r="E181" s="127"/>
      <c r="F181" s="127"/>
      <c r="G181" s="127"/>
      <c r="H181" s="127"/>
      <c r="I181" s="127"/>
      <c r="J181" s="127"/>
      <c r="K181" s="127"/>
      <c r="L181" s="127"/>
      <c r="M181" s="127"/>
      <c r="N181" s="127"/>
      <c r="O181" s="127"/>
      <c r="P181" s="127"/>
      <c r="Q181" s="127"/>
      <c r="R181" s="127"/>
      <c r="S181" s="127"/>
      <c r="T181" s="127"/>
      <c r="U181" s="127"/>
      <c r="V181" s="127"/>
      <c r="W181" s="127"/>
      <c r="X181" s="127"/>
      <c r="Y181" s="127"/>
      <c r="Z181" s="127"/>
      <c r="AA181" s="127"/>
      <c r="AB181" s="127"/>
      <c r="AC181" s="127"/>
      <c r="AD181" s="127"/>
      <c r="AE181" s="127"/>
      <c r="AF181" s="127"/>
      <c r="AG181" s="127"/>
      <c r="AH181" s="127"/>
    </row>
    <row r="182" spans="1:34">
      <c r="A182" s="85" t="s">
        <v>2778</v>
      </c>
      <c r="B182" t="s">
        <v>2782</v>
      </c>
      <c r="C182" s="85" t="s">
        <v>2783</v>
      </c>
      <c r="D182" t="s">
        <v>2784</v>
      </c>
      <c r="E182" s="85" t="s">
        <v>2785</v>
      </c>
      <c r="F182" t="s">
        <v>2786</v>
      </c>
      <c r="G182" t="s">
        <v>2787</v>
      </c>
      <c r="H182" t="s">
        <v>2788</v>
      </c>
      <c r="I182" t="s">
        <v>2791</v>
      </c>
    </row>
    <row r="183" spans="1:34">
      <c r="A183">
        <v>1</v>
      </c>
      <c r="C183" s="83"/>
      <c r="D183" s="83"/>
      <c r="E183" s="83"/>
      <c r="H183" s="83"/>
      <c r="I183" s="83"/>
    </row>
    <row r="184" spans="1:34">
      <c r="A184">
        <v>2</v>
      </c>
      <c r="B184" s="83"/>
      <c r="C184" s="83"/>
      <c r="D184" s="83"/>
      <c r="H184" s="83"/>
      <c r="I184" s="83"/>
    </row>
    <row r="185" spans="1:34">
      <c r="A185">
        <v>3</v>
      </c>
      <c r="B185" s="83"/>
      <c r="C185" s="83"/>
      <c r="D185" s="83"/>
      <c r="E185" s="83"/>
      <c r="H185" s="83"/>
    </row>
    <row r="186" spans="1:34">
      <c r="A186">
        <v>4</v>
      </c>
      <c r="C186" s="83"/>
      <c r="E186" s="83"/>
      <c r="H186" s="83"/>
      <c r="I186" s="115"/>
    </row>
    <row r="187" spans="1:34">
      <c r="A187">
        <v>5</v>
      </c>
      <c r="B187" s="83"/>
      <c r="D187" s="83"/>
      <c r="E187" s="83"/>
      <c r="I187" s="83"/>
    </row>
    <row r="188" spans="1:34">
      <c r="A188">
        <v>6</v>
      </c>
      <c r="B188" s="83"/>
      <c r="D188" s="83"/>
      <c r="E188" s="83"/>
      <c r="I188" s="83"/>
    </row>
    <row r="189" spans="1:34">
      <c r="A189" s="112" t="s">
        <v>2847</v>
      </c>
      <c r="B189" s="83"/>
      <c r="D189" s="83"/>
      <c r="E189" s="83"/>
      <c r="I189" s="83"/>
    </row>
    <row r="190" spans="1:34">
      <c r="A190" s="127" t="s">
        <v>2889</v>
      </c>
      <c r="B190" s="127"/>
      <c r="C190" s="127"/>
      <c r="D190" s="127"/>
      <c r="E190" s="127"/>
      <c r="F190" s="127"/>
      <c r="G190" s="127"/>
      <c r="H190" s="127"/>
      <c r="I190" s="127"/>
      <c r="J190" s="127"/>
      <c r="K190" s="127"/>
      <c r="L190" s="127"/>
      <c r="M190" s="127"/>
      <c r="N190" s="127"/>
      <c r="O190" s="127"/>
      <c r="P190" s="127"/>
      <c r="Q190" s="127"/>
      <c r="R190" s="127"/>
      <c r="S190" s="127"/>
      <c r="T190" s="127"/>
      <c r="U190" s="127"/>
      <c r="V190" s="127"/>
      <c r="W190" s="127"/>
      <c r="X190" s="127"/>
      <c r="Y190" s="127"/>
      <c r="Z190" s="127"/>
      <c r="AA190" s="127"/>
      <c r="AB190" s="127"/>
      <c r="AC190" s="127"/>
      <c r="AD190" s="127"/>
      <c r="AE190" s="127"/>
      <c r="AF190" s="127"/>
      <c r="AG190" s="127"/>
      <c r="AH190" s="127"/>
    </row>
    <row r="191" spans="1:34">
      <c r="A191" s="85" t="s">
        <v>2778</v>
      </c>
      <c r="B191" t="s">
        <v>2782</v>
      </c>
      <c r="C191" s="85" t="s">
        <v>2783</v>
      </c>
      <c r="D191" t="s">
        <v>2784</v>
      </c>
      <c r="E191" s="85" t="s">
        <v>2785</v>
      </c>
      <c r="F191" t="s">
        <v>2786</v>
      </c>
      <c r="G191" t="s">
        <v>2787</v>
      </c>
      <c r="H191" t="s">
        <v>2788</v>
      </c>
      <c r="I191" t="s">
        <v>2791</v>
      </c>
    </row>
    <row r="192" spans="1:34">
      <c r="A192">
        <v>1</v>
      </c>
      <c r="C192" s="83"/>
      <c r="D192" s="83"/>
      <c r="E192" s="83"/>
      <c r="H192" s="83"/>
      <c r="I192" s="83"/>
    </row>
    <row r="193" spans="1:34">
      <c r="A193">
        <v>2</v>
      </c>
      <c r="B193" s="83"/>
      <c r="C193" s="83"/>
      <c r="D193" s="83"/>
      <c r="H193" s="83"/>
      <c r="I193" s="83"/>
    </row>
    <row r="194" spans="1:34">
      <c r="A194">
        <v>3</v>
      </c>
      <c r="B194" s="83"/>
      <c r="C194" s="83"/>
      <c r="D194" s="83"/>
      <c r="E194" s="83"/>
      <c r="H194" s="83"/>
    </row>
    <row r="195" spans="1:34">
      <c r="A195">
        <v>4</v>
      </c>
      <c r="C195" s="83"/>
      <c r="E195" s="83"/>
      <c r="H195" s="83"/>
      <c r="I195" s="115"/>
    </row>
    <row r="196" spans="1:34">
      <c r="A196">
        <v>5</v>
      </c>
      <c r="B196" s="83"/>
      <c r="D196" s="83"/>
      <c r="E196" s="83"/>
      <c r="I196" s="83"/>
    </row>
    <row r="197" spans="1:34">
      <c r="A197">
        <v>6</v>
      </c>
      <c r="B197" s="83"/>
      <c r="D197" s="83"/>
      <c r="E197" s="83"/>
      <c r="I197" s="83"/>
    </row>
    <row r="198" spans="1:34">
      <c r="A198" t="s">
        <v>2847</v>
      </c>
      <c r="B198" s="83"/>
      <c r="D198" s="83"/>
      <c r="E198" s="83"/>
      <c r="I198" s="83"/>
    </row>
    <row r="199" spans="1:34">
      <c r="A199" s="127" t="s">
        <v>2890</v>
      </c>
      <c r="B199" s="127"/>
      <c r="C199" s="127"/>
      <c r="D199" s="127"/>
      <c r="E199" s="127"/>
      <c r="F199" s="127"/>
      <c r="G199" s="127"/>
      <c r="H199" s="127"/>
      <c r="I199" s="127"/>
      <c r="J199" s="127"/>
      <c r="K199" s="127"/>
      <c r="L199" s="127"/>
      <c r="M199" s="127"/>
      <c r="N199" s="127"/>
      <c r="O199" s="127"/>
      <c r="P199" s="127"/>
      <c r="Q199" s="127"/>
      <c r="R199" s="127"/>
      <c r="S199" s="127"/>
      <c r="T199" s="127"/>
      <c r="U199" s="127"/>
      <c r="V199" s="127"/>
      <c r="W199" s="127"/>
      <c r="X199" s="127"/>
      <c r="Y199" s="127"/>
      <c r="Z199" s="127"/>
      <c r="AA199" s="127"/>
      <c r="AB199" s="127"/>
      <c r="AC199" s="127"/>
      <c r="AD199" s="127"/>
      <c r="AE199" s="127"/>
      <c r="AF199" s="127"/>
      <c r="AG199" s="127"/>
      <c r="AH199" s="127"/>
    </row>
    <row r="200" spans="1:34">
      <c r="A200" s="85" t="s">
        <v>2778</v>
      </c>
      <c r="B200" t="s">
        <v>2782</v>
      </c>
      <c r="C200" s="85" t="s">
        <v>2783</v>
      </c>
      <c r="D200" t="s">
        <v>2784</v>
      </c>
      <c r="E200" s="85" t="s">
        <v>2785</v>
      </c>
      <c r="F200" t="s">
        <v>2786</v>
      </c>
      <c r="G200" t="s">
        <v>2787</v>
      </c>
      <c r="H200" t="s">
        <v>2788</v>
      </c>
      <c r="I200" t="s">
        <v>2791</v>
      </c>
    </row>
    <row r="201" spans="1:34">
      <c r="A201">
        <v>1</v>
      </c>
      <c r="C201" s="83"/>
      <c r="D201" s="83"/>
      <c r="E201" s="83"/>
      <c r="H201" s="83"/>
      <c r="I201" s="83"/>
    </row>
    <row r="202" spans="1:34">
      <c r="A202">
        <v>2</v>
      </c>
      <c r="B202" s="83"/>
      <c r="C202" s="83"/>
      <c r="D202" s="83"/>
      <c r="H202" s="83"/>
      <c r="I202" s="83"/>
    </row>
    <row r="203" spans="1:34">
      <c r="A203">
        <v>3</v>
      </c>
      <c r="B203" s="83"/>
      <c r="C203" s="83"/>
      <c r="D203" s="83"/>
      <c r="E203" s="83"/>
      <c r="H203" s="83"/>
    </row>
    <row r="204" spans="1:34">
      <c r="A204">
        <v>4</v>
      </c>
      <c r="C204" s="83"/>
      <c r="E204" s="83"/>
      <c r="H204" s="83"/>
      <c r="I204" s="115"/>
    </row>
    <row r="205" spans="1:34">
      <c r="A205">
        <v>5</v>
      </c>
      <c r="B205" s="83"/>
      <c r="D205" s="83"/>
      <c r="E205" s="83"/>
      <c r="I205" s="83"/>
    </row>
    <row r="206" spans="1:34">
      <c r="A206">
        <v>6</v>
      </c>
      <c r="B206" s="83"/>
      <c r="D206" s="83"/>
      <c r="E206" s="83"/>
      <c r="I206" s="83"/>
    </row>
    <row r="207" spans="1:34">
      <c r="A207" t="s">
        <v>2847</v>
      </c>
      <c r="B207" s="83"/>
      <c r="D207" s="83"/>
      <c r="E207" s="83"/>
      <c r="I207" s="83"/>
    </row>
    <row r="208" spans="1:34">
      <c r="A208" s="127" t="s">
        <v>2891</v>
      </c>
      <c r="B208" s="127"/>
      <c r="C208" s="127"/>
      <c r="D208" s="127"/>
      <c r="E208" s="127"/>
      <c r="F208" s="127"/>
      <c r="G208" s="127"/>
      <c r="H208" s="127"/>
      <c r="I208" s="127"/>
      <c r="J208" s="127"/>
      <c r="K208" s="127"/>
      <c r="L208" s="127"/>
      <c r="M208" s="127"/>
      <c r="N208" s="127"/>
      <c r="O208" s="127"/>
      <c r="P208" s="127"/>
      <c r="Q208" s="127"/>
      <c r="R208" s="127"/>
      <c r="S208" s="127"/>
      <c r="T208" s="127"/>
      <c r="U208" s="127"/>
      <c r="V208" s="127"/>
      <c r="W208" s="127"/>
      <c r="X208" s="127"/>
      <c r="Y208" s="127"/>
      <c r="Z208" s="127"/>
      <c r="AA208" s="127"/>
      <c r="AB208" s="127"/>
      <c r="AC208" s="127"/>
      <c r="AD208" s="127"/>
      <c r="AE208" s="127"/>
      <c r="AF208" s="127"/>
      <c r="AG208" s="127"/>
      <c r="AH208" s="127"/>
    </row>
    <row r="209" spans="1:34">
      <c r="A209" s="85" t="s">
        <v>2778</v>
      </c>
      <c r="B209" t="s">
        <v>2782</v>
      </c>
      <c r="C209" s="85" t="s">
        <v>2783</v>
      </c>
      <c r="D209" t="s">
        <v>2784</v>
      </c>
      <c r="E209" s="85" t="s">
        <v>2785</v>
      </c>
      <c r="F209" t="s">
        <v>2786</v>
      </c>
      <c r="G209" t="s">
        <v>2787</v>
      </c>
      <c r="H209" t="s">
        <v>2788</v>
      </c>
      <c r="I209" t="s">
        <v>2791</v>
      </c>
    </row>
    <row r="210" spans="1:34">
      <c r="A210">
        <v>1</v>
      </c>
      <c r="C210" s="83"/>
      <c r="D210" s="83"/>
      <c r="E210" s="83"/>
      <c r="H210" s="83"/>
      <c r="I210" s="83"/>
    </row>
    <row r="211" spans="1:34">
      <c r="A211">
        <v>2</v>
      </c>
      <c r="B211" s="83"/>
      <c r="C211" s="83"/>
      <c r="D211" s="83"/>
      <c r="H211" s="83"/>
      <c r="I211" s="83"/>
    </row>
    <row r="212" spans="1:34">
      <c r="A212">
        <v>3</v>
      </c>
      <c r="B212" s="83"/>
      <c r="C212" s="83"/>
      <c r="D212" s="83"/>
      <c r="E212" s="83"/>
      <c r="H212" s="83"/>
    </row>
    <row r="213" spans="1:34">
      <c r="A213">
        <v>4</v>
      </c>
      <c r="C213" s="83"/>
      <c r="E213" s="83"/>
      <c r="H213" s="83"/>
      <c r="I213" s="115"/>
    </row>
    <row r="214" spans="1:34">
      <c r="A214">
        <v>5</v>
      </c>
      <c r="B214" s="83"/>
      <c r="D214" s="83"/>
      <c r="E214" s="83"/>
      <c r="I214" s="83"/>
    </row>
    <row r="215" spans="1:34">
      <c r="A215">
        <v>6</v>
      </c>
      <c r="B215" s="83"/>
      <c r="D215" s="83"/>
      <c r="E215" s="83"/>
      <c r="I215" s="83"/>
    </row>
    <row r="216" spans="1:34">
      <c r="A216" t="s">
        <v>2847</v>
      </c>
      <c r="B216" s="83"/>
      <c r="D216" s="83"/>
      <c r="E216" s="83"/>
      <c r="I216" s="83"/>
    </row>
    <row r="217" spans="1:34">
      <c r="A217" s="127" t="s">
        <v>2892</v>
      </c>
      <c r="B217" s="127"/>
      <c r="C217" s="127"/>
      <c r="D217" s="127"/>
      <c r="E217" s="127"/>
      <c r="F217" s="127"/>
      <c r="G217" s="127"/>
      <c r="H217" s="127"/>
      <c r="I217" s="127"/>
      <c r="J217" s="127"/>
      <c r="K217" s="127"/>
      <c r="L217" s="127"/>
      <c r="M217" s="127"/>
      <c r="N217" s="127"/>
      <c r="O217" s="127"/>
      <c r="P217" s="127"/>
      <c r="Q217" s="127"/>
      <c r="R217" s="127"/>
      <c r="S217" s="127"/>
      <c r="T217" s="127"/>
      <c r="U217" s="127"/>
      <c r="V217" s="127"/>
      <c r="W217" s="127"/>
      <c r="X217" s="127"/>
      <c r="Y217" s="127"/>
      <c r="Z217" s="127"/>
      <c r="AA217" s="127"/>
      <c r="AB217" s="127"/>
      <c r="AC217" s="127"/>
      <c r="AD217" s="127"/>
      <c r="AE217" s="127"/>
      <c r="AF217" s="127"/>
      <c r="AG217" s="127"/>
      <c r="AH217" s="127"/>
    </row>
    <row r="218" spans="1:34">
      <c r="A218" s="85" t="s">
        <v>2778</v>
      </c>
      <c r="B218" t="s">
        <v>2782</v>
      </c>
      <c r="C218" s="85" t="s">
        <v>2783</v>
      </c>
      <c r="D218" t="s">
        <v>2784</v>
      </c>
      <c r="E218" s="85" t="s">
        <v>2785</v>
      </c>
      <c r="F218" t="s">
        <v>2786</v>
      </c>
      <c r="G218" t="s">
        <v>2787</v>
      </c>
      <c r="H218" t="s">
        <v>2788</v>
      </c>
      <c r="I218" t="s">
        <v>2791</v>
      </c>
    </row>
    <row r="219" spans="1:34">
      <c r="A219">
        <v>1</v>
      </c>
      <c r="C219" s="83"/>
      <c r="D219" s="83"/>
      <c r="E219" s="83"/>
      <c r="H219" s="83"/>
      <c r="I219" s="83"/>
    </row>
    <row r="220" spans="1:34">
      <c r="A220">
        <v>2</v>
      </c>
      <c r="B220" s="83"/>
      <c r="C220" s="83"/>
      <c r="D220" s="83"/>
      <c r="H220" s="83"/>
      <c r="I220" s="83"/>
    </row>
    <row r="221" spans="1:34">
      <c r="A221">
        <v>3</v>
      </c>
      <c r="B221" s="83"/>
      <c r="C221" s="83"/>
      <c r="D221" s="83"/>
      <c r="E221" s="83"/>
      <c r="H221" s="83"/>
    </row>
    <row r="222" spans="1:34">
      <c r="A222">
        <v>4</v>
      </c>
      <c r="C222" s="83"/>
      <c r="E222" s="83"/>
      <c r="H222" s="83"/>
      <c r="I222" s="115"/>
    </row>
    <row r="223" spans="1:34">
      <c r="A223">
        <v>5</v>
      </c>
      <c r="B223" s="83"/>
      <c r="D223" s="83"/>
      <c r="E223" s="83"/>
      <c r="I223" s="83"/>
    </row>
    <row r="224" spans="1:34">
      <c r="A224">
        <v>6</v>
      </c>
      <c r="B224" s="83"/>
      <c r="D224" s="83"/>
      <c r="E224" s="83"/>
      <c r="I224" s="83"/>
    </row>
    <row r="225" spans="1:1">
      <c r="A225" t="s">
        <v>2847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3"/>
  <sheetViews>
    <sheetView topLeftCell="A112" workbookViewId="0">
      <selection activeCell="B124" sqref="B124"/>
    </sheetView>
  </sheetViews>
  <sheetFormatPr baseColWidth="10" defaultColWidth="8.83203125" defaultRowHeight="14" x14ac:dyDescent="0"/>
  <cols>
    <col min="1" max="1025" width="8.83203125" customWidth="1"/>
  </cols>
  <sheetData>
    <row r="1" spans="1:34">
      <c r="A1" s="156" t="s">
        <v>2794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8"/>
      <c r="Q1" s="158"/>
      <c r="R1" s="159"/>
      <c r="S1" s="159"/>
      <c r="T1" s="160"/>
      <c r="U1" s="160"/>
      <c r="V1" s="158"/>
      <c r="W1" s="158"/>
      <c r="X1" s="161"/>
      <c r="Y1" s="157"/>
      <c r="Z1" s="157"/>
      <c r="AA1" s="157"/>
      <c r="AB1" s="157"/>
      <c r="AC1" s="157"/>
      <c r="AD1" s="157"/>
      <c r="AE1" s="157"/>
      <c r="AF1" s="157"/>
      <c r="AG1" s="157"/>
      <c r="AH1" s="157"/>
    </row>
    <row r="2" spans="1:34">
      <c r="A2" s="162" t="s">
        <v>2795</v>
      </c>
      <c r="B2" s="163"/>
      <c r="C2" s="164" t="s">
        <v>2796</v>
      </c>
      <c r="D2" s="163" t="s">
        <v>2797</v>
      </c>
      <c r="E2" s="165"/>
      <c r="F2" s="163"/>
      <c r="G2" s="165"/>
      <c r="H2" s="166"/>
      <c r="I2" s="165"/>
      <c r="J2" s="165"/>
      <c r="K2" s="165"/>
      <c r="L2" s="165"/>
      <c r="M2" s="165"/>
      <c r="N2" s="162"/>
      <c r="O2" s="162"/>
      <c r="P2" s="163"/>
      <c r="Q2" s="163"/>
      <c r="R2" s="163"/>
      <c r="S2" s="163"/>
      <c r="T2" s="166"/>
      <c r="U2" s="166"/>
      <c r="V2" s="163"/>
      <c r="W2" s="163"/>
      <c r="X2" s="167"/>
      <c r="Y2" s="165"/>
      <c r="Z2" s="165"/>
      <c r="AA2" s="165"/>
      <c r="AB2" s="165"/>
      <c r="AC2" s="165"/>
      <c r="AD2" s="165"/>
      <c r="AE2" s="165"/>
      <c r="AF2" s="165"/>
      <c r="AG2" s="165"/>
      <c r="AH2" s="165"/>
    </row>
    <row r="3" spans="1:34">
      <c r="A3" s="168" t="s">
        <v>2307</v>
      </c>
      <c r="B3" s="7">
        <f>SUM(chrX!C3:D3)</f>
        <v>10330</v>
      </c>
      <c r="C3">
        <v>8247</v>
      </c>
      <c r="D3">
        <v>2083</v>
      </c>
      <c r="E3" s="7"/>
      <c r="F3" s="7"/>
      <c r="H3" s="169"/>
      <c r="N3" s="46"/>
      <c r="O3" s="46"/>
      <c r="P3" s="18"/>
      <c r="Q3" s="18"/>
      <c r="R3" s="18"/>
      <c r="S3" s="18"/>
      <c r="T3" s="169"/>
      <c r="U3" s="169"/>
      <c r="V3" s="18"/>
      <c r="W3" s="18"/>
      <c r="X3" s="57"/>
    </row>
    <row r="4" spans="1:34">
      <c r="A4" s="168" t="s">
        <v>2806</v>
      </c>
      <c r="B4" s="7"/>
      <c r="E4" s="7"/>
      <c r="F4" s="7"/>
      <c r="G4" s="7"/>
      <c r="H4" s="169"/>
      <c r="N4" s="46"/>
      <c r="O4" s="46"/>
      <c r="P4" s="18"/>
      <c r="Q4" s="18"/>
      <c r="R4" s="18"/>
      <c r="S4" s="18"/>
      <c r="T4" s="169"/>
      <c r="U4" s="169"/>
      <c r="V4" s="18"/>
      <c r="W4" s="18"/>
      <c r="X4" s="57"/>
    </row>
    <row r="5" spans="1:34">
      <c r="A5" s="168" t="s">
        <v>2807</v>
      </c>
      <c r="B5" s="7"/>
      <c r="H5" s="169"/>
      <c r="N5" s="46"/>
      <c r="O5" s="46"/>
      <c r="P5" s="18"/>
      <c r="Q5" s="18"/>
      <c r="R5" s="18"/>
      <c r="S5" s="18"/>
      <c r="T5" s="169"/>
      <c r="U5" s="169"/>
      <c r="V5" s="18"/>
      <c r="W5" s="18"/>
      <c r="X5" s="57"/>
    </row>
    <row r="6" spans="1:34">
      <c r="A6" s="168" t="s">
        <v>2808</v>
      </c>
      <c r="B6" s="7"/>
      <c r="D6" s="7"/>
      <c r="E6" s="7"/>
      <c r="G6" s="7"/>
      <c r="H6" s="169"/>
      <c r="N6" s="46"/>
      <c r="O6" s="46"/>
      <c r="P6" s="18"/>
      <c r="Q6" s="18"/>
      <c r="R6" s="18"/>
      <c r="S6" s="18"/>
      <c r="T6" s="170"/>
      <c r="U6" s="170"/>
      <c r="X6" s="57"/>
    </row>
    <row r="7" spans="1:34">
      <c r="A7" s="46" t="s">
        <v>2809</v>
      </c>
      <c r="B7" s="7"/>
      <c r="D7" s="7"/>
      <c r="E7" s="7"/>
      <c r="F7" s="7"/>
      <c r="H7" s="169"/>
      <c r="N7" s="46"/>
      <c r="O7" s="46"/>
      <c r="T7" s="170"/>
      <c r="U7" s="170"/>
      <c r="X7" s="57"/>
    </row>
    <row r="8" spans="1:34">
      <c r="A8" s="46" t="s">
        <v>2810</v>
      </c>
      <c r="B8" s="7"/>
      <c r="D8" s="7"/>
      <c r="E8" s="7"/>
      <c r="F8" s="7"/>
      <c r="H8" s="169"/>
      <c r="N8" s="46"/>
      <c r="O8" s="46"/>
      <c r="T8" s="170"/>
      <c r="U8" s="170"/>
      <c r="X8" s="57"/>
    </row>
    <row r="9" spans="1:34">
      <c r="A9" s="162" t="s">
        <v>2811</v>
      </c>
      <c r="B9" s="163"/>
      <c r="C9" s="164" t="s">
        <v>2796</v>
      </c>
      <c r="D9" s="163" t="s">
        <v>2797</v>
      </c>
      <c r="E9" s="165"/>
      <c r="F9" s="163"/>
      <c r="G9" s="165"/>
      <c r="H9" s="166"/>
      <c r="I9" s="165"/>
      <c r="J9" s="165"/>
      <c r="K9" s="165"/>
      <c r="L9" s="165"/>
      <c r="M9" s="165"/>
      <c r="N9" s="162"/>
      <c r="O9" s="162"/>
      <c r="P9" s="163"/>
      <c r="Q9" s="163"/>
      <c r="R9" s="163"/>
      <c r="S9" s="163"/>
      <c r="T9" s="166"/>
      <c r="U9" s="166"/>
      <c r="V9" s="163"/>
      <c r="W9" s="163"/>
      <c r="X9" s="167"/>
      <c r="Y9" s="165"/>
      <c r="Z9" s="165"/>
      <c r="AA9" s="165"/>
      <c r="AB9" s="165"/>
      <c r="AC9" s="165"/>
      <c r="AD9" s="165"/>
      <c r="AE9" s="165"/>
      <c r="AF9" s="165"/>
      <c r="AG9" s="165"/>
      <c r="AH9" s="165"/>
    </row>
    <row r="10" spans="1:34">
      <c r="A10" s="168" t="s">
        <v>2806</v>
      </c>
      <c r="B10" s="7"/>
      <c r="E10" s="7"/>
      <c r="F10" s="7"/>
      <c r="G10" s="7"/>
      <c r="H10" s="169"/>
      <c r="N10" s="46"/>
      <c r="O10" s="46"/>
      <c r="P10" s="18"/>
      <c r="Q10" s="18"/>
      <c r="R10" s="18"/>
      <c r="S10" s="18"/>
      <c r="T10" s="169"/>
      <c r="U10" s="169"/>
      <c r="V10" s="18"/>
      <c r="W10" s="18"/>
      <c r="X10" s="57"/>
    </row>
    <row r="11" spans="1:34">
      <c r="A11" s="168" t="s">
        <v>2807</v>
      </c>
      <c r="B11" s="7"/>
      <c r="H11" s="169"/>
      <c r="N11" s="46"/>
      <c r="O11" s="46"/>
      <c r="P11" s="18"/>
      <c r="Q11" s="18"/>
      <c r="R11" s="18"/>
      <c r="S11" s="18"/>
      <c r="T11" s="169"/>
      <c r="U11" s="169"/>
      <c r="V11" s="18"/>
      <c r="W11" s="18"/>
      <c r="X11" s="57"/>
    </row>
    <row r="12" spans="1:34">
      <c r="A12" s="168" t="s">
        <v>2808</v>
      </c>
      <c r="B12" s="7"/>
      <c r="D12" s="7"/>
      <c r="E12" s="7"/>
      <c r="G12" s="7"/>
      <c r="H12" s="169"/>
      <c r="N12" s="46"/>
      <c r="O12" s="46"/>
      <c r="P12" s="18"/>
      <c r="Q12" s="18"/>
      <c r="R12" s="18"/>
      <c r="S12" s="18"/>
      <c r="T12" s="170"/>
      <c r="U12" s="170"/>
      <c r="X12" s="57"/>
    </row>
    <row r="13" spans="1:34">
      <c r="A13" s="46" t="s">
        <v>2809</v>
      </c>
      <c r="B13" s="7"/>
      <c r="D13" s="7"/>
      <c r="E13" s="7"/>
      <c r="F13" s="7"/>
      <c r="H13" s="169"/>
      <c r="N13" s="46"/>
      <c r="O13" s="46"/>
      <c r="T13" s="170"/>
      <c r="U13" s="170"/>
      <c r="X13" s="57"/>
    </row>
    <row r="14" spans="1:34">
      <c r="A14" s="46" t="s">
        <v>2810</v>
      </c>
      <c r="B14" s="7"/>
      <c r="D14" s="7"/>
      <c r="E14" s="7"/>
      <c r="F14" s="7"/>
      <c r="H14" s="169"/>
      <c r="N14" s="46"/>
      <c r="O14" s="46"/>
      <c r="T14" s="170"/>
      <c r="U14" s="170"/>
      <c r="X14" s="57"/>
    </row>
    <row r="15" spans="1:34">
      <c r="A15" s="162" t="s">
        <v>2812</v>
      </c>
      <c r="B15" s="163"/>
      <c r="C15" s="164" t="s">
        <v>2796</v>
      </c>
      <c r="D15" s="163" t="s">
        <v>2797</v>
      </c>
      <c r="E15" s="165"/>
      <c r="F15" s="163"/>
      <c r="G15" s="165"/>
      <c r="H15" s="166"/>
      <c r="I15" s="165"/>
      <c r="J15" s="165"/>
      <c r="K15" s="165"/>
      <c r="L15" s="165"/>
      <c r="M15" s="165"/>
      <c r="N15" s="162"/>
      <c r="O15" s="162"/>
      <c r="P15" s="163"/>
      <c r="Q15" s="163"/>
      <c r="R15" s="163"/>
      <c r="S15" s="163"/>
      <c r="T15" s="166"/>
      <c r="U15" s="166"/>
      <c r="V15" s="163"/>
      <c r="W15" s="163"/>
      <c r="X15" s="167"/>
      <c r="Y15" s="165"/>
      <c r="Z15" s="165"/>
      <c r="AA15" s="165"/>
      <c r="AB15" s="165"/>
      <c r="AC15" s="165"/>
      <c r="AD15" s="165"/>
      <c r="AE15" s="165"/>
      <c r="AF15" s="165"/>
      <c r="AG15" s="165"/>
      <c r="AH15" s="165"/>
    </row>
    <row r="16" spans="1:34">
      <c r="A16" s="168" t="s">
        <v>2806</v>
      </c>
      <c r="B16" s="7"/>
      <c r="E16" s="7"/>
      <c r="F16" s="7"/>
      <c r="G16" s="7"/>
      <c r="H16" s="169"/>
      <c r="N16" s="46"/>
      <c r="O16" s="46"/>
      <c r="P16" s="18"/>
      <c r="Q16" s="18"/>
      <c r="R16" s="18"/>
      <c r="S16" s="18"/>
      <c r="T16" s="169"/>
      <c r="U16" s="169"/>
      <c r="V16" s="18"/>
      <c r="W16" s="18"/>
      <c r="X16" s="57"/>
    </row>
    <row r="17" spans="1:34">
      <c r="A17" s="168" t="s">
        <v>2807</v>
      </c>
      <c r="B17" s="7"/>
      <c r="H17" s="169"/>
      <c r="N17" s="46"/>
      <c r="O17" s="46"/>
      <c r="P17" s="18"/>
      <c r="Q17" s="18"/>
      <c r="R17" s="18"/>
      <c r="S17" s="18"/>
      <c r="T17" s="169"/>
      <c r="U17" s="169"/>
      <c r="V17" s="18"/>
      <c r="W17" s="18"/>
      <c r="X17" s="57"/>
    </row>
    <row r="18" spans="1:34">
      <c r="A18" s="168" t="s">
        <v>2808</v>
      </c>
      <c r="B18" s="7"/>
      <c r="D18" s="7"/>
      <c r="E18" s="7"/>
      <c r="G18" s="7"/>
      <c r="H18" s="169"/>
      <c r="N18" s="46"/>
      <c r="O18" s="46"/>
      <c r="P18" s="18"/>
      <c r="Q18" s="18"/>
      <c r="R18" s="18"/>
      <c r="S18" s="18"/>
      <c r="T18" s="170"/>
      <c r="U18" s="170"/>
      <c r="X18" s="57"/>
    </row>
    <row r="19" spans="1:34">
      <c r="A19" s="46" t="s">
        <v>2809</v>
      </c>
      <c r="B19" s="7"/>
      <c r="D19" s="7"/>
      <c r="E19" s="7"/>
      <c r="F19" s="7"/>
      <c r="H19" s="169"/>
      <c r="N19" s="46"/>
      <c r="O19" s="46"/>
      <c r="T19" s="170"/>
      <c r="U19" s="170"/>
      <c r="X19" s="57"/>
    </row>
    <row r="20" spans="1:34">
      <c r="A20" s="46" t="s">
        <v>2810</v>
      </c>
      <c r="B20" s="7"/>
      <c r="D20" s="7"/>
      <c r="E20" s="7"/>
      <c r="F20" s="7"/>
      <c r="H20" s="169"/>
      <c r="N20" s="46"/>
      <c r="O20" s="46"/>
      <c r="T20" s="170"/>
      <c r="U20" s="170"/>
      <c r="X20" s="57"/>
    </row>
    <row r="21" spans="1:34">
      <c r="A21" s="162" t="s">
        <v>2813</v>
      </c>
      <c r="B21" s="163"/>
      <c r="C21" s="164" t="s">
        <v>2796</v>
      </c>
      <c r="D21" s="163" t="s">
        <v>2797</v>
      </c>
      <c r="E21" s="165"/>
      <c r="F21" s="163"/>
      <c r="G21" s="165"/>
      <c r="H21" s="166"/>
      <c r="I21" s="165"/>
      <c r="J21" s="165"/>
      <c r="K21" s="165"/>
      <c r="L21" s="165"/>
      <c r="M21" s="165"/>
      <c r="N21" s="162"/>
      <c r="O21" s="162"/>
      <c r="P21" s="163"/>
      <c r="Q21" s="163"/>
      <c r="R21" s="163"/>
      <c r="S21" s="163"/>
      <c r="T21" s="166"/>
      <c r="U21" s="166"/>
      <c r="V21" s="163"/>
      <c r="W21" s="163"/>
      <c r="X21" s="167"/>
      <c r="Y21" s="165"/>
      <c r="Z21" s="165"/>
      <c r="AA21" s="165"/>
      <c r="AB21" s="165"/>
      <c r="AC21" s="165"/>
      <c r="AD21" s="165"/>
      <c r="AE21" s="165"/>
      <c r="AF21" s="165"/>
      <c r="AG21" s="165"/>
      <c r="AH21" s="165"/>
    </row>
    <row r="22" spans="1:34">
      <c r="A22" s="168" t="s">
        <v>2806</v>
      </c>
      <c r="B22" s="7"/>
      <c r="E22" s="7"/>
      <c r="F22" s="7"/>
      <c r="G22" s="7"/>
      <c r="H22" s="169"/>
      <c r="N22" s="46"/>
      <c r="O22" s="46"/>
      <c r="P22" s="18"/>
      <c r="Q22" s="18"/>
      <c r="R22" s="18"/>
      <c r="S22" s="18"/>
      <c r="T22" s="169"/>
      <c r="U22" s="169"/>
      <c r="V22" s="18"/>
      <c r="W22" s="18"/>
      <c r="X22" s="57"/>
    </row>
    <row r="23" spans="1:34">
      <c r="A23" s="168" t="s">
        <v>2807</v>
      </c>
      <c r="B23" s="7"/>
      <c r="H23" s="169"/>
      <c r="N23" s="46"/>
      <c r="O23" s="46"/>
      <c r="P23" s="18"/>
      <c r="Q23" s="18"/>
      <c r="R23" s="18"/>
      <c r="S23" s="18"/>
      <c r="T23" s="169"/>
      <c r="U23" s="169"/>
      <c r="V23" s="18"/>
      <c r="W23" s="18"/>
      <c r="X23" s="57"/>
    </row>
    <row r="24" spans="1:34">
      <c r="A24" s="168" t="s">
        <v>2808</v>
      </c>
      <c r="B24" s="7"/>
      <c r="D24" s="7"/>
      <c r="E24" s="7"/>
      <c r="G24" s="7"/>
      <c r="H24" s="169"/>
      <c r="N24" s="46"/>
      <c r="O24" s="46"/>
      <c r="P24" s="18"/>
      <c r="Q24" s="18"/>
      <c r="R24" s="18"/>
      <c r="S24" s="18"/>
      <c r="T24" s="170"/>
      <c r="U24" s="170"/>
      <c r="X24" s="57"/>
    </row>
    <row r="25" spans="1:34">
      <c r="A25" s="46" t="s">
        <v>2809</v>
      </c>
      <c r="B25" s="7"/>
      <c r="D25" s="7"/>
      <c r="E25" s="7"/>
      <c r="F25" s="7"/>
      <c r="H25" s="169"/>
      <c r="N25" s="46"/>
      <c r="O25" s="46"/>
      <c r="T25" s="170"/>
      <c r="U25" s="170"/>
      <c r="X25" s="57"/>
    </row>
    <row r="26" spans="1:34">
      <c r="A26" s="46" t="s">
        <v>2810</v>
      </c>
      <c r="B26" s="7"/>
      <c r="D26" s="7"/>
      <c r="E26" s="7"/>
      <c r="F26" s="7"/>
      <c r="H26" s="169"/>
      <c r="N26" s="46"/>
      <c r="O26" s="46"/>
      <c r="T26" s="170"/>
      <c r="U26" s="170"/>
      <c r="X26" s="57"/>
    </row>
    <row r="27" spans="1:34">
      <c r="A27" s="162" t="s">
        <v>2814</v>
      </c>
      <c r="B27" s="163"/>
      <c r="C27" s="164" t="s">
        <v>2796</v>
      </c>
      <c r="D27" s="163" t="s">
        <v>2797</v>
      </c>
      <c r="E27" s="165"/>
      <c r="F27" s="163"/>
      <c r="G27" s="165"/>
      <c r="H27" s="166"/>
      <c r="I27" s="165"/>
      <c r="J27" s="165"/>
      <c r="K27" s="165"/>
      <c r="L27" s="165"/>
      <c r="M27" s="165"/>
      <c r="N27" s="162"/>
      <c r="O27" s="162"/>
      <c r="P27" s="163"/>
      <c r="Q27" s="163"/>
      <c r="R27" s="163"/>
      <c r="S27" s="163"/>
      <c r="T27" s="166"/>
      <c r="U27" s="166"/>
      <c r="V27" s="163"/>
      <c r="W27" s="163"/>
      <c r="X27" s="167"/>
      <c r="Y27" s="165"/>
      <c r="Z27" s="165"/>
      <c r="AA27" s="165"/>
      <c r="AB27" s="165"/>
      <c r="AC27" s="165"/>
      <c r="AD27" s="165"/>
      <c r="AE27" s="165"/>
      <c r="AF27" s="165"/>
      <c r="AG27" s="165"/>
      <c r="AH27" s="165"/>
    </row>
    <row r="28" spans="1:34">
      <c r="A28" s="168" t="s">
        <v>2806</v>
      </c>
      <c r="B28" s="7"/>
      <c r="E28" s="7"/>
      <c r="F28" s="7"/>
      <c r="G28" s="7"/>
      <c r="H28" s="169"/>
      <c r="N28" s="46"/>
      <c r="O28" s="46"/>
      <c r="P28" s="18"/>
      <c r="Q28" s="18"/>
      <c r="R28" s="18"/>
      <c r="S28" s="18"/>
      <c r="T28" s="169"/>
      <c r="U28" s="169"/>
      <c r="V28" s="18"/>
      <c r="W28" s="18"/>
      <c r="X28" s="57"/>
    </row>
    <row r="29" spans="1:34">
      <c r="A29" s="168" t="s">
        <v>2807</v>
      </c>
      <c r="B29" s="7"/>
      <c r="H29" s="169"/>
      <c r="N29" s="46"/>
      <c r="O29" s="46"/>
      <c r="P29" s="18"/>
      <c r="Q29" s="18"/>
      <c r="R29" s="18"/>
      <c r="S29" s="18"/>
      <c r="T29" s="169"/>
      <c r="U29" s="169"/>
      <c r="V29" s="18"/>
      <c r="W29" s="18"/>
      <c r="X29" s="57"/>
    </row>
    <row r="30" spans="1:34">
      <c r="A30" s="168" t="s">
        <v>2808</v>
      </c>
      <c r="B30" s="7"/>
      <c r="D30" s="7"/>
      <c r="E30" s="7"/>
      <c r="G30" s="7"/>
      <c r="H30" s="169"/>
      <c r="N30" s="46"/>
      <c r="O30" s="46"/>
      <c r="P30" s="18"/>
      <c r="Q30" s="18"/>
      <c r="R30" s="18"/>
      <c r="S30" s="18"/>
      <c r="T30" s="170"/>
      <c r="U30" s="170"/>
      <c r="X30" s="57"/>
    </row>
    <row r="31" spans="1:34">
      <c r="A31" s="46" t="s">
        <v>2809</v>
      </c>
      <c r="B31" s="7"/>
      <c r="D31" s="7"/>
      <c r="E31" s="7"/>
      <c r="F31" s="7"/>
      <c r="H31" s="169"/>
      <c r="N31" s="46"/>
      <c r="O31" s="46"/>
      <c r="T31" s="170"/>
      <c r="U31" s="170"/>
      <c r="X31" s="57"/>
    </row>
    <row r="32" spans="1:34">
      <c r="A32" s="46" t="s">
        <v>2810</v>
      </c>
      <c r="B32" s="7"/>
      <c r="D32" s="7"/>
      <c r="E32" s="7"/>
      <c r="F32" s="7"/>
      <c r="H32" s="169"/>
      <c r="N32" s="46"/>
      <c r="O32" s="46"/>
      <c r="T32" s="170"/>
      <c r="U32" s="170"/>
      <c r="X32" s="57"/>
    </row>
    <row r="33" spans="1:34">
      <c r="A33" s="162" t="s">
        <v>2815</v>
      </c>
      <c r="B33" s="163"/>
      <c r="C33" s="164" t="s">
        <v>2796</v>
      </c>
      <c r="D33" s="163" t="s">
        <v>2797</v>
      </c>
      <c r="E33" s="165"/>
      <c r="F33" s="163"/>
      <c r="G33" s="165"/>
      <c r="H33" s="166"/>
      <c r="I33" s="165"/>
      <c r="J33" s="165"/>
      <c r="K33" s="165"/>
      <c r="L33" s="165"/>
      <c r="M33" s="165"/>
      <c r="N33" s="162"/>
      <c r="O33" s="162"/>
      <c r="P33" s="163"/>
      <c r="Q33" s="163"/>
      <c r="R33" s="163"/>
      <c r="S33" s="163"/>
      <c r="T33" s="166"/>
      <c r="U33" s="166"/>
      <c r="V33" s="163"/>
      <c r="W33" s="163"/>
      <c r="X33" s="167"/>
      <c r="Y33" s="165"/>
      <c r="Z33" s="165"/>
      <c r="AA33" s="165"/>
      <c r="AB33" s="165"/>
      <c r="AC33" s="165"/>
      <c r="AD33" s="165"/>
      <c r="AE33" s="165"/>
      <c r="AF33" s="165"/>
      <c r="AG33" s="165"/>
      <c r="AH33" s="165"/>
    </row>
    <row r="34" spans="1:34">
      <c r="A34" s="168" t="s">
        <v>2806</v>
      </c>
      <c r="B34" s="7"/>
      <c r="E34" s="7"/>
      <c r="F34" s="7"/>
      <c r="G34" s="7"/>
      <c r="H34" s="169"/>
      <c r="N34" s="46"/>
      <c r="O34" s="46"/>
      <c r="P34" s="18"/>
      <c r="Q34" s="18"/>
      <c r="R34" s="18"/>
      <c r="S34" s="18"/>
      <c r="T34" s="169"/>
      <c r="U34" s="169"/>
      <c r="V34" s="18"/>
      <c r="W34" s="18"/>
      <c r="X34" s="57"/>
    </row>
    <row r="35" spans="1:34">
      <c r="A35" s="168" t="s">
        <v>2807</v>
      </c>
      <c r="B35" s="7"/>
      <c r="H35" s="169"/>
      <c r="N35" s="46"/>
      <c r="O35" s="46"/>
      <c r="P35" s="18"/>
      <c r="Q35" s="18"/>
      <c r="R35" s="18"/>
      <c r="S35" s="18"/>
      <c r="T35" s="169"/>
      <c r="U35" s="169"/>
      <c r="V35" s="18"/>
      <c r="W35" s="18"/>
      <c r="X35" s="57"/>
    </row>
    <row r="36" spans="1:34">
      <c r="A36" s="168" t="s">
        <v>2808</v>
      </c>
      <c r="B36" s="7"/>
      <c r="D36" s="7"/>
      <c r="E36" s="7"/>
      <c r="G36" s="7"/>
      <c r="H36" s="169"/>
      <c r="N36" s="46"/>
      <c r="O36" s="46"/>
      <c r="P36" s="18"/>
      <c r="Q36" s="18"/>
      <c r="R36" s="18"/>
      <c r="S36" s="18"/>
      <c r="T36" s="170"/>
      <c r="U36" s="170"/>
      <c r="X36" s="57"/>
    </row>
    <row r="37" spans="1:34">
      <c r="A37" s="46" t="s">
        <v>2809</v>
      </c>
      <c r="B37" s="7"/>
      <c r="D37" s="7"/>
      <c r="E37" s="7"/>
      <c r="F37" s="7"/>
      <c r="H37" s="169"/>
      <c r="N37" s="46"/>
      <c r="O37" s="46"/>
      <c r="T37" s="170"/>
      <c r="U37" s="170"/>
      <c r="X37" s="57"/>
    </row>
    <row r="38" spans="1:34">
      <c r="A38" s="46" t="s">
        <v>2810</v>
      </c>
      <c r="B38" s="7"/>
      <c r="D38" s="7"/>
      <c r="E38" s="7"/>
      <c r="F38" s="7"/>
      <c r="H38" s="169"/>
      <c r="N38" s="46"/>
      <c r="O38" s="46"/>
      <c r="T38" s="170"/>
      <c r="U38" s="170"/>
      <c r="X38" s="57"/>
    </row>
    <row r="39" spans="1:34">
      <c r="A39" s="171" t="s">
        <v>2878</v>
      </c>
      <c r="B39" s="171"/>
      <c r="C39" s="171"/>
      <c r="D39" s="172" t="s">
        <v>2817</v>
      </c>
      <c r="E39" s="172"/>
      <c r="F39" s="171"/>
      <c r="G39" s="172"/>
      <c r="H39" s="173"/>
      <c r="I39" s="171"/>
      <c r="J39" s="171"/>
      <c r="K39" s="171"/>
      <c r="L39" s="171"/>
      <c r="M39" s="171"/>
      <c r="N39" s="174"/>
      <c r="O39" s="174"/>
      <c r="P39" s="172"/>
      <c r="Q39" s="172"/>
      <c r="R39" s="172"/>
      <c r="S39" s="172"/>
      <c r="T39" s="175"/>
      <c r="U39" s="175"/>
      <c r="V39" s="171"/>
      <c r="W39" s="171"/>
      <c r="X39" s="176"/>
      <c r="Y39" s="171"/>
      <c r="Z39" s="171"/>
      <c r="AA39" s="171"/>
      <c r="AB39" s="171"/>
      <c r="AC39" s="171"/>
      <c r="AD39" s="171"/>
      <c r="AE39" s="171"/>
      <c r="AF39" s="171"/>
      <c r="AG39" s="171"/>
      <c r="AH39" s="171"/>
    </row>
    <row r="40" spans="1:34" ht="28">
      <c r="A40" s="46" t="s">
        <v>2818</v>
      </c>
      <c r="B40" s="83"/>
      <c r="D40" s="19"/>
      <c r="E40" s="18"/>
      <c r="F40" s="6" t="s">
        <v>2952</v>
      </c>
      <c r="G40" s="46" t="s">
        <v>2818</v>
      </c>
      <c r="H40" s="46" t="s">
        <v>2829</v>
      </c>
      <c r="I40" s="7" t="s">
        <v>2822</v>
      </c>
      <c r="J40" s="46" t="s">
        <v>2830</v>
      </c>
      <c r="K40" s="46" t="s">
        <v>2831</v>
      </c>
      <c r="L40" s="7" t="s">
        <v>2832</v>
      </c>
      <c r="N40" s="7" t="s">
        <v>2833</v>
      </c>
      <c r="P40" s="6" t="s">
        <v>2879</v>
      </c>
      <c r="Q40" s="46" t="s">
        <v>2834</v>
      </c>
      <c r="R40" s="46" t="s">
        <v>2828</v>
      </c>
      <c r="S40" s="57"/>
    </row>
    <row r="41" spans="1:34">
      <c r="A41" s="46" t="s">
        <v>2829</v>
      </c>
      <c r="B41" s="83"/>
      <c r="D41">
        <v>9368056</v>
      </c>
      <c r="E41">
        <v>9385959</v>
      </c>
      <c r="F41">
        <v>8247</v>
      </c>
      <c r="H41" s="19"/>
      <c r="N41" s="18"/>
    </row>
    <row r="42" spans="1:34">
      <c r="A42" s="7" t="s">
        <v>2822</v>
      </c>
      <c r="B42" s="83"/>
      <c r="D42">
        <v>53168234</v>
      </c>
      <c r="E42">
        <v>53199943</v>
      </c>
      <c r="F42">
        <v>2083</v>
      </c>
      <c r="G42" s="46"/>
      <c r="H42" s="177"/>
      <c r="I42" s="25"/>
      <c r="J42" s="25"/>
      <c r="K42" s="25"/>
      <c r="N42" s="18"/>
    </row>
    <row r="43" spans="1:34">
      <c r="A43" s="46" t="s">
        <v>2830</v>
      </c>
      <c r="B43" s="7"/>
      <c r="D43" s="19"/>
      <c r="E43" s="46"/>
      <c r="F43" s="7"/>
      <c r="G43" s="46"/>
      <c r="H43" s="177"/>
      <c r="I43" s="25"/>
      <c r="J43" s="25"/>
      <c r="K43" s="25"/>
      <c r="N43" s="18"/>
    </row>
    <row r="44" spans="1:34">
      <c r="A44" s="46" t="s">
        <v>2831</v>
      </c>
      <c r="B44" s="83"/>
      <c r="D44" s="19"/>
      <c r="E44" s="46"/>
      <c r="F44" s="7"/>
      <c r="G44" s="46"/>
      <c r="H44" s="177"/>
      <c r="I44" s="25"/>
      <c r="J44" s="25"/>
      <c r="K44" s="25"/>
      <c r="N44" s="18"/>
    </row>
    <row r="45" spans="1:34" ht="28">
      <c r="A45" s="7" t="s">
        <v>2832</v>
      </c>
      <c r="B45" s="83"/>
      <c r="D45" s="19"/>
      <c r="E45" s="46"/>
      <c r="F45" s="46"/>
      <c r="G45" s="29"/>
      <c r="H45" s="28"/>
      <c r="I45" s="16"/>
      <c r="J45" s="25"/>
      <c r="K45" s="18"/>
      <c r="L45" s="18"/>
      <c r="N45" s="25"/>
      <c r="R45" s="18"/>
      <c r="S45" s="18"/>
    </row>
    <row r="46" spans="1:34" ht="28">
      <c r="A46" s="7" t="s">
        <v>2833</v>
      </c>
      <c r="B46" s="83"/>
      <c r="D46" s="19"/>
      <c r="E46" s="46"/>
      <c r="F46" s="46"/>
      <c r="G46" s="29"/>
      <c r="H46" s="28"/>
      <c r="I46" s="16"/>
      <c r="J46" s="25"/>
      <c r="K46" s="18"/>
      <c r="L46" s="18"/>
      <c r="N46" s="25"/>
      <c r="R46" s="18"/>
      <c r="S46" s="18"/>
    </row>
    <row r="47" spans="1:34">
      <c r="A47" s="6" t="s">
        <v>2879</v>
      </c>
      <c r="B47" s="7"/>
      <c r="D47" s="19"/>
      <c r="E47" s="46"/>
      <c r="F47" s="46"/>
      <c r="G47" s="29"/>
      <c r="H47" s="28"/>
      <c r="I47" s="16"/>
      <c r="J47" s="25"/>
      <c r="K47" s="18"/>
      <c r="L47" s="18"/>
      <c r="N47" s="25"/>
      <c r="R47" s="18"/>
      <c r="S47" s="18"/>
    </row>
    <row r="48" spans="1:34">
      <c r="A48" s="46" t="s">
        <v>2834</v>
      </c>
      <c r="B48" s="7"/>
      <c r="D48" s="19"/>
      <c r="E48" s="46"/>
      <c r="F48" s="46"/>
      <c r="G48" s="29"/>
      <c r="H48" s="28"/>
      <c r="I48" s="16"/>
      <c r="J48" s="25"/>
      <c r="K48" s="18"/>
      <c r="L48" s="18"/>
      <c r="N48" s="25"/>
      <c r="R48" s="18"/>
      <c r="S48" s="18"/>
    </row>
    <row r="49" spans="1:34">
      <c r="A49" s="46" t="s">
        <v>2828</v>
      </c>
      <c r="B49" s="7"/>
      <c r="D49" s="19"/>
      <c r="E49" s="46"/>
      <c r="F49" s="46"/>
      <c r="G49" s="29"/>
      <c r="H49" s="28"/>
      <c r="I49" s="16"/>
      <c r="J49" s="25"/>
      <c r="K49" s="18"/>
      <c r="L49" s="18"/>
      <c r="N49" s="18"/>
      <c r="R49" s="18"/>
      <c r="S49" s="18"/>
    </row>
    <row r="50" spans="1:34">
      <c r="A50" s="165" t="s">
        <v>2894</v>
      </c>
      <c r="B50" s="165"/>
      <c r="C50" s="165"/>
      <c r="D50" s="164"/>
      <c r="E50" s="163" t="s">
        <v>2817</v>
      </c>
      <c r="F50" s="165"/>
      <c r="G50" s="163"/>
      <c r="H50" s="166"/>
      <c r="I50" s="165"/>
      <c r="J50" s="165"/>
      <c r="K50" s="165"/>
      <c r="L50" s="165"/>
      <c r="M50" s="165"/>
      <c r="N50" s="165"/>
      <c r="O50" s="165"/>
      <c r="P50" s="162"/>
      <c r="Q50" s="162"/>
      <c r="R50" s="163"/>
      <c r="S50" s="163"/>
      <c r="T50" s="178"/>
      <c r="U50" s="178"/>
      <c r="V50" s="165"/>
      <c r="W50" s="165"/>
      <c r="X50" s="167"/>
      <c r="Y50" s="165"/>
      <c r="Z50" s="165"/>
      <c r="AA50" s="165"/>
      <c r="AB50" s="165"/>
      <c r="AC50" s="165"/>
      <c r="AD50" s="165"/>
      <c r="AE50" s="165"/>
      <c r="AF50" s="165"/>
      <c r="AG50" s="165"/>
      <c r="AH50" s="165"/>
    </row>
    <row r="51" spans="1:34" ht="28">
      <c r="A51" s="46" t="s">
        <v>2818</v>
      </c>
      <c r="B51" s="7"/>
      <c r="D51" s="19"/>
      <c r="E51" s="18"/>
      <c r="F51" s="6" t="s">
        <v>2952</v>
      </c>
      <c r="G51" s="46" t="s">
        <v>2818</v>
      </c>
      <c r="H51" s="46" t="s">
        <v>2829</v>
      </c>
      <c r="I51" s="7" t="s">
        <v>2822</v>
      </c>
      <c r="J51" s="46" t="s">
        <v>2830</v>
      </c>
      <c r="K51" s="46" t="s">
        <v>2831</v>
      </c>
      <c r="L51" s="7" t="s">
        <v>2832</v>
      </c>
      <c r="N51" s="7" t="s">
        <v>2833</v>
      </c>
      <c r="P51" s="6" t="s">
        <v>2879</v>
      </c>
      <c r="Q51" s="46" t="s">
        <v>2834</v>
      </c>
      <c r="R51" s="46" t="s">
        <v>2828</v>
      </c>
      <c r="S51" s="57"/>
    </row>
    <row r="52" spans="1:34">
      <c r="A52" s="46" t="s">
        <v>2829</v>
      </c>
      <c r="B52" s="7"/>
      <c r="D52">
        <v>9368056</v>
      </c>
      <c r="E52">
        <v>9385959</v>
      </c>
      <c r="F52">
        <v>8247</v>
      </c>
      <c r="H52" s="19"/>
      <c r="N52" s="18"/>
    </row>
    <row r="53" spans="1:34">
      <c r="A53" s="7" t="s">
        <v>2822</v>
      </c>
      <c r="B53" s="7"/>
      <c r="D53">
        <v>53168234</v>
      </c>
      <c r="E53">
        <v>53199943</v>
      </c>
      <c r="F53">
        <v>2083</v>
      </c>
      <c r="G53" s="46"/>
      <c r="H53" s="177"/>
      <c r="I53" s="25"/>
      <c r="J53" s="25"/>
      <c r="K53" s="25"/>
      <c r="N53" s="18"/>
    </row>
    <row r="54" spans="1:34">
      <c r="A54" s="46" t="s">
        <v>2830</v>
      </c>
      <c r="B54" s="7"/>
      <c r="D54" s="19"/>
      <c r="E54" s="46"/>
      <c r="F54" s="7"/>
      <c r="G54" s="46"/>
      <c r="H54" s="177"/>
      <c r="I54" s="25"/>
      <c r="J54" s="25"/>
      <c r="K54" s="25"/>
      <c r="N54" s="18"/>
    </row>
    <row r="55" spans="1:34">
      <c r="A55" s="46" t="s">
        <v>2831</v>
      </c>
      <c r="B55" s="7"/>
      <c r="D55" s="19"/>
      <c r="E55" s="46"/>
      <c r="F55" s="7"/>
      <c r="G55" s="46"/>
      <c r="H55" s="177"/>
      <c r="I55" s="25"/>
      <c r="J55" s="25"/>
      <c r="K55" s="25"/>
      <c r="N55" s="18"/>
    </row>
    <row r="56" spans="1:34" ht="28">
      <c r="A56" s="7" t="s">
        <v>2832</v>
      </c>
      <c r="B56" s="7"/>
      <c r="D56" s="19"/>
      <c r="E56" s="46"/>
      <c r="F56" s="46"/>
      <c r="G56" s="29"/>
      <c r="H56" s="28"/>
      <c r="I56" s="16"/>
      <c r="J56" s="25"/>
      <c r="K56" s="18"/>
      <c r="L56" s="18"/>
      <c r="N56" s="25"/>
      <c r="R56" s="18"/>
      <c r="S56" s="18"/>
    </row>
    <row r="57" spans="1:34" ht="28">
      <c r="A57" s="7" t="s">
        <v>2833</v>
      </c>
      <c r="B57" s="7"/>
      <c r="D57" s="19"/>
      <c r="E57" s="46"/>
      <c r="F57" s="46"/>
      <c r="G57" s="29"/>
      <c r="H57" s="28"/>
      <c r="I57" s="16"/>
      <c r="J57" s="25"/>
      <c r="K57" s="18"/>
      <c r="L57" s="18"/>
      <c r="N57" s="25"/>
      <c r="R57" s="18"/>
      <c r="S57" s="18"/>
    </row>
    <row r="58" spans="1:34">
      <c r="A58" s="6" t="s">
        <v>2879</v>
      </c>
      <c r="B58" s="7"/>
      <c r="D58" s="19"/>
      <c r="E58" s="46"/>
      <c r="F58" s="46"/>
      <c r="G58" s="29"/>
      <c r="H58" s="28"/>
      <c r="I58" s="16"/>
      <c r="J58" s="25"/>
      <c r="K58" s="18"/>
      <c r="L58" s="18"/>
      <c r="N58" s="25"/>
      <c r="R58" s="18"/>
      <c r="S58" s="18"/>
    </row>
    <row r="59" spans="1:34">
      <c r="A59" s="46" t="s">
        <v>2834</v>
      </c>
      <c r="B59" s="7"/>
      <c r="D59" s="19"/>
      <c r="E59" s="46"/>
      <c r="F59" s="46"/>
      <c r="G59" s="29"/>
      <c r="H59" s="28"/>
      <c r="I59" s="16"/>
      <c r="J59" s="25"/>
      <c r="K59" s="18"/>
      <c r="L59" s="18"/>
      <c r="N59" s="25"/>
      <c r="R59" s="18"/>
      <c r="S59" s="18"/>
    </row>
    <row r="60" spans="1:34">
      <c r="A60" s="46" t="s">
        <v>2828</v>
      </c>
      <c r="B60" s="7"/>
      <c r="D60" s="19"/>
      <c r="E60" s="46"/>
      <c r="F60" s="46"/>
      <c r="G60" s="29"/>
      <c r="H60" s="28"/>
      <c r="I60" s="16"/>
      <c r="J60" s="25"/>
      <c r="K60" s="18"/>
      <c r="L60" s="18"/>
      <c r="N60" s="18"/>
      <c r="R60" s="18"/>
      <c r="S60" s="18"/>
    </row>
    <row r="61" spans="1:34">
      <c r="A61" s="165" t="s">
        <v>2895</v>
      </c>
      <c r="B61" s="165"/>
      <c r="C61" s="165"/>
      <c r="D61" s="164"/>
      <c r="E61" s="163" t="s">
        <v>2817</v>
      </c>
      <c r="F61" s="165"/>
      <c r="G61" s="163"/>
      <c r="H61" s="166"/>
      <c r="I61" s="165"/>
      <c r="J61" s="165"/>
      <c r="K61" s="165"/>
      <c r="L61" s="165"/>
      <c r="M61" s="165"/>
      <c r="N61" s="165"/>
      <c r="O61" s="165"/>
      <c r="P61" s="162"/>
      <c r="Q61" s="162"/>
      <c r="R61" s="163"/>
      <c r="S61" s="163"/>
      <c r="T61" s="178"/>
      <c r="U61" s="178"/>
      <c r="V61" s="165"/>
      <c r="W61" s="165"/>
      <c r="X61" s="167"/>
      <c r="Y61" s="165"/>
      <c r="Z61" s="165"/>
      <c r="AA61" s="165"/>
      <c r="AB61" s="165"/>
      <c r="AC61" s="165"/>
      <c r="AD61" s="165"/>
      <c r="AE61" s="165"/>
      <c r="AF61" s="165"/>
      <c r="AG61" s="165"/>
      <c r="AH61" s="165"/>
    </row>
    <row r="62" spans="1:34" ht="28">
      <c r="A62" s="46" t="s">
        <v>2818</v>
      </c>
      <c r="B62" s="7"/>
      <c r="D62" s="19"/>
      <c r="E62" s="18"/>
      <c r="F62" s="6" t="s">
        <v>2952</v>
      </c>
      <c r="G62" s="46" t="s">
        <v>2818</v>
      </c>
      <c r="H62" s="46" t="s">
        <v>2829</v>
      </c>
      <c r="I62" s="7" t="s">
        <v>2822</v>
      </c>
      <c r="J62" s="46" t="s">
        <v>2830</v>
      </c>
      <c r="K62" s="46" t="s">
        <v>2831</v>
      </c>
      <c r="L62" s="7" t="s">
        <v>2832</v>
      </c>
      <c r="N62" s="7" t="s">
        <v>2833</v>
      </c>
      <c r="P62" s="6" t="s">
        <v>2879</v>
      </c>
      <c r="Q62" s="46" t="s">
        <v>2834</v>
      </c>
      <c r="R62" s="46" t="s">
        <v>2828</v>
      </c>
      <c r="S62" s="57"/>
    </row>
    <row r="63" spans="1:34">
      <c r="A63" s="46" t="s">
        <v>2829</v>
      </c>
      <c r="B63" s="7"/>
      <c r="D63">
        <v>9368056</v>
      </c>
      <c r="E63">
        <v>9385959</v>
      </c>
      <c r="F63">
        <v>8247</v>
      </c>
      <c r="H63" s="19"/>
      <c r="N63" s="18"/>
    </row>
    <row r="64" spans="1:34">
      <c r="A64" s="7" t="s">
        <v>2822</v>
      </c>
      <c r="B64" s="7"/>
      <c r="D64">
        <v>53168234</v>
      </c>
      <c r="E64">
        <v>53199943</v>
      </c>
      <c r="F64">
        <v>2083</v>
      </c>
      <c r="G64" s="46"/>
      <c r="H64" s="177"/>
      <c r="I64" s="25"/>
      <c r="J64" s="25"/>
      <c r="K64" s="25"/>
      <c r="N64" s="18"/>
    </row>
    <row r="65" spans="1:34">
      <c r="A65" s="46" t="s">
        <v>2830</v>
      </c>
      <c r="B65" s="7"/>
      <c r="D65" s="19"/>
      <c r="E65" s="46"/>
      <c r="F65" s="7"/>
      <c r="G65" s="46"/>
      <c r="H65" s="177"/>
      <c r="I65" s="25"/>
      <c r="J65" s="25"/>
      <c r="K65" s="25"/>
      <c r="N65" s="18"/>
    </row>
    <row r="66" spans="1:34">
      <c r="A66" s="46" t="s">
        <v>2831</v>
      </c>
      <c r="B66" s="7"/>
      <c r="D66" s="19"/>
      <c r="E66" s="46"/>
      <c r="F66" s="7"/>
      <c r="G66" s="46"/>
      <c r="H66" s="177"/>
      <c r="I66" s="25"/>
      <c r="J66" s="25"/>
      <c r="K66" s="25"/>
      <c r="N66" s="18"/>
    </row>
    <row r="67" spans="1:34" ht="28">
      <c r="A67" s="7" t="s">
        <v>2832</v>
      </c>
      <c r="B67" s="7"/>
      <c r="D67" s="19"/>
      <c r="E67" s="46"/>
      <c r="F67" s="46"/>
      <c r="G67" s="29"/>
      <c r="H67" s="28"/>
      <c r="I67" s="16"/>
      <c r="J67" s="25"/>
      <c r="K67" s="18"/>
      <c r="L67" s="18"/>
      <c r="N67" s="25"/>
      <c r="R67" s="18"/>
      <c r="S67" s="18"/>
    </row>
    <row r="68" spans="1:34" ht="28">
      <c r="A68" s="7" t="s">
        <v>2833</v>
      </c>
      <c r="B68" s="7"/>
      <c r="D68" s="19"/>
      <c r="E68" s="46"/>
      <c r="F68" s="46"/>
      <c r="G68" s="29"/>
      <c r="H68" s="28"/>
      <c r="I68" s="16"/>
      <c r="J68" s="25"/>
      <c r="K68" s="18"/>
      <c r="L68" s="18"/>
      <c r="N68" s="25"/>
      <c r="R68" s="18"/>
      <c r="S68" s="18"/>
    </row>
    <row r="69" spans="1:34">
      <c r="A69" s="6" t="s">
        <v>2879</v>
      </c>
      <c r="B69" s="7"/>
      <c r="D69" s="19"/>
      <c r="E69" s="46"/>
      <c r="F69" s="46"/>
      <c r="G69" s="29"/>
      <c r="H69" s="28"/>
      <c r="I69" s="16"/>
      <c r="J69" s="25"/>
      <c r="K69" s="18"/>
      <c r="L69" s="18"/>
      <c r="N69" s="25"/>
      <c r="R69" s="18"/>
      <c r="S69" s="18"/>
    </row>
    <row r="70" spans="1:34">
      <c r="A70" s="46" t="s">
        <v>2834</v>
      </c>
      <c r="B70" s="7"/>
      <c r="D70" s="19"/>
      <c r="E70" s="46"/>
      <c r="F70" s="46"/>
      <c r="G70" s="29"/>
      <c r="H70" s="28"/>
      <c r="I70" s="16"/>
      <c r="J70" s="25"/>
      <c r="K70" s="18"/>
      <c r="L70" s="18"/>
      <c r="N70" s="25"/>
      <c r="R70" s="18"/>
      <c r="S70" s="18"/>
    </row>
    <row r="71" spans="1:34">
      <c r="A71" s="46" t="s">
        <v>2828</v>
      </c>
      <c r="B71" s="7"/>
      <c r="D71" s="19"/>
      <c r="E71" s="46"/>
      <c r="F71" s="46"/>
      <c r="G71" s="29"/>
      <c r="H71" s="28"/>
      <c r="I71" s="16"/>
      <c r="J71" s="25"/>
      <c r="K71" s="18"/>
      <c r="L71" s="18"/>
      <c r="N71" s="18"/>
      <c r="R71" s="18"/>
      <c r="S71" s="18"/>
    </row>
    <row r="72" spans="1:34">
      <c r="A72" s="165" t="s">
        <v>2896</v>
      </c>
      <c r="B72" s="165"/>
      <c r="C72" s="165"/>
      <c r="D72" s="164"/>
      <c r="E72" s="163" t="s">
        <v>2817</v>
      </c>
      <c r="F72" s="165"/>
      <c r="G72" s="163"/>
      <c r="H72" s="166"/>
      <c r="I72" s="165"/>
      <c r="J72" s="165"/>
      <c r="K72" s="165"/>
      <c r="L72" s="165"/>
      <c r="M72" s="165"/>
      <c r="N72" s="165"/>
      <c r="O72" s="165"/>
      <c r="P72" s="162"/>
      <c r="Q72" s="162"/>
      <c r="R72" s="163"/>
      <c r="S72" s="163"/>
      <c r="T72" s="178"/>
      <c r="U72" s="178"/>
      <c r="V72" s="165"/>
      <c r="W72" s="165"/>
      <c r="X72" s="167"/>
      <c r="Y72" s="165"/>
      <c r="Z72" s="165"/>
      <c r="AA72" s="165"/>
      <c r="AB72" s="165"/>
      <c r="AC72" s="165"/>
      <c r="AD72" s="165"/>
      <c r="AE72" s="165"/>
      <c r="AF72" s="165"/>
      <c r="AG72" s="165"/>
      <c r="AH72" s="165"/>
    </row>
    <row r="73" spans="1:34" ht="28">
      <c r="A73" s="46" t="s">
        <v>2818</v>
      </c>
      <c r="B73" s="7"/>
      <c r="D73" s="19"/>
      <c r="E73" s="18"/>
      <c r="F73" s="6" t="s">
        <v>2952</v>
      </c>
      <c r="G73" s="46" t="s">
        <v>2818</v>
      </c>
      <c r="H73" s="46" t="s">
        <v>2829</v>
      </c>
      <c r="I73" s="7" t="s">
        <v>2822</v>
      </c>
      <c r="J73" s="46" t="s">
        <v>2830</v>
      </c>
      <c r="K73" s="46" t="s">
        <v>2831</v>
      </c>
      <c r="L73" s="7" t="s">
        <v>2832</v>
      </c>
      <c r="N73" s="7" t="s">
        <v>2833</v>
      </c>
      <c r="P73" s="6" t="s">
        <v>2879</v>
      </c>
      <c r="Q73" s="46" t="s">
        <v>2834</v>
      </c>
      <c r="R73" s="46" t="s">
        <v>2828</v>
      </c>
      <c r="S73" s="57"/>
    </row>
    <row r="74" spans="1:34">
      <c r="A74" s="46" t="s">
        <v>2829</v>
      </c>
      <c r="B74" s="7"/>
      <c r="D74">
        <v>9368056</v>
      </c>
      <c r="E74">
        <v>9385959</v>
      </c>
      <c r="F74">
        <v>8247</v>
      </c>
      <c r="H74" s="19"/>
      <c r="N74" s="18"/>
    </row>
    <row r="75" spans="1:34">
      <c r="A75" s="7" t="s">
        <v>2822</v>
      </c>
      <c r="B75" s="7"/>
      <c r="D75">
        <v>53168234</v>
      </c>
      <c r="E75">
        <v>53199943</v>
      </c>
      <c r="F75">
        <v>2083</v>
      </c>
      <c r="G75" s="46"/>
      <c r="H75" s="177"/>
      <c r="I75" s="25"/>
      <c r="J75" s="25"/>
      <c r="K75" s="25"/>
      <c r="N75" s="18"/>
    </row>
    <row r="76" spans="1:34">
      <c r="A76" s="46" t="s">
        <v>2830</v>
      </c>
      <c r="B76" s="7"/>
      <c r="D76" s="19"/>
      <c r="E76" s="46"/>
      <c r="F76" s="7"/>
      <c r="G76" s="46"/>
      <c r="H76" s="177"/>
      <c r="I76" s="25"/>
      <c r="J76" s="25"/>
      <c r="K76" s="25"/>
      <c r="N76" s="18"/>
    </row>
    <row r="77" spans="1:34">
      <c r="A77" s="46" t="s">
        <v>2831</v>
      </c>
      <c r="B77" s="7"/>
      <c r="D77" s="19"/>
      <c r="E77" s="46"/>
      <c r="F77" s="7"/>
      <c r="G77" s="46"/>
      <c r="H77" s="177"/>
      <c r="I77" s="25"/>
      <c r="J77" s="25"/>
      <c r="K77" s="25"/>
      <c r="N77" s="18"/>
    </row>
    <row r="78" spans="1:34" ht="28">
      <c r="A78" s="7" t="s">
        <v>2832</v>
      </c>
      <c r="B78" s="7"/>
      <c r="D78" s="19"/>
      <c r="E78" s="46"/>
      <c r="F78" s="46"/>
      <c r="G78" s="29"/>
      <c r="H78" s="28"/>
      <c r="I78" s="16"/>
      <c r="J78" s="25"/>
      <c r="K78" s="18"/>
      <c r="L78" s="18"/>
      <c r="N78" s="25"/>
      <c r="R78" s="18"/>
      <c r="S78" s="18"/>
    </row>
    <row r="79" spans="1:34" ht="28">
      <c r="A79" s="7" t="s">
        <v>2833</v>
      </c>
      <c r="B79" s="7"/>
      <c r="D79" s="19"/>
      <c r="E79" s="46"/>
      <c r="F79" s="46"/>
      <c r="G79" s="29"/>
      <c r="H79" s="28"/>
      <c r="I79" s="16"/>
      <c r="J79" s="25"/>
      <c r="K79" s="18"/>
      <c r="L79" s="18"/>
      <c r="N79" s="25"/>
      <c r="R79" s="18"/>
      <c r="S79" s="18"/>
    </row>
    <row r="80" spans="1:34">
      <c r="A80" s="6" t="s">
        <v>2879</v>
      </c>
      <c r="B80" s="7"/>
      <c r="D80" s="19"/>
      <c r="E80" s="46"/>
      <c r="F80" s="46"/>
      <c r="G80" s="29"/>
      <c r="H80" s="28"/>
      <c r="I80" s="16"/>
      <c r="J80" s="25"/>
      <c r="K80" s="18"/>
      <c r="L80" s="18"/>
      <c r="N80" s="25"/>
      <c r="R80" s="18"/>
      <c r="S80" s="18"/>
    </row>
    <row r="81" spans="1:34">
      <c r="A81" s="46" t="s">
        <v>2834</v>
      </c>
      <c r="B81" s="7"/>
      <c r="D81" s="19"/>
      <c r="E81" s="46"/>
      <c r="F81" s="46"/>
      <c r="G81" s="29"/>
      <c r="H81" s="28"/>
      <c r="I81" s="16"/>
      <c r="J81" s="25"/>
      <c r="K81" s="18"/>
      <c r="L81" s="18"/>
      <c r="N81" s="25"/>
      <c r="R81" s="18"/>
      <c r="S81" s="18"/>
    </row>
    <row r="82" spans="1:34">
      <c r="A82" s="46" t="s">
        <v>2828</v>
      </c>
      <c r="B82" s="7"/>
      <c r="D82" s="19"/>
      <c r="E82" s="46"/>
      <c r="F82" s="46"/>
      <c r="G82" s="29"/>
      <c r="H82" s="28"/>
      <c r="I82" s="16"/>
      <c r="J82" s="25"/>
      <c r="K82" s="18"/>
      <c r="L82" s="18"/>
      <c r="N82" s="18"/>
      <c r="R82" s="18"/>
      <c r="S82" s="18"/>
    </row>
    <row r="83" spans="1:34">
      <c r="A83" s="165" t="s">
        <v>2906</v>
      </c>
      <c r="B83" s="165"/>
      <c r="C83" s="165"/>
      <c r="D83" s="164"/>
      <c r="E83" s="163" t="s">
        <v>2817</v>
      </c>
      <c r="F83" s="165"/>
      <c r="G83" s="163"/>
      <c r="H83" s="166"/>
      <c r="I83" s="165"/>
      <c r="J83" s="165"/>
      <c r="K83" s="165"/>
      <c r="L83" s="165"/>
      <c r="M83" s="165"/>
      <c r="N83" s="165"/>
      <c r="O83" s="165"/>
      <c r="P83" s="162"/>
      <c r="Q83" s="162"/>
      <c r="R83" s="163"/>
      <c r="S83" s="163"/>
      <c r="T83" s="178"/>
      <c r="U83" s="178"/>
      <c r="V83" s="165"/>
      <c r="W83" s="165"/>
      <c r="X83" s="167"/>
      <c r="Y83" s="165"/>
      <c r="Z83" s="165"/>
      <c r="AA83" s="165"/>
      <c r="AB83" s="165"/>
      <c r="AC83" s="165"/>
      <c r="AD83" s="165"/>
      <c r="AE83" s="165"/>
      <c r="AF83" s="165"/>
      <c r="AG83" s="165"/>
      <c r="AH83" s="165"/>
    </row>
    <row r="84" spans="1:34" ht="28">
      <c r="A84" s="46" t="s">
        <v>2818</v>
      </c>
      <c r="B84" s="7"/>
      <c r="D84" s="19"/>
      <c r="E84" s="18"/>
      <c r="F84" s="6" t="s">
        <v>2952</v>
      </c>
      <c r="G84" s="46" t="s">
        <v>2818</v>
      </c>
      <c r="H84" s="46" t="s">
        <v>2829</v>
      </c>
      <c r="I84" s="7" t="s">
        <v>2822</v>
      </c>
      <c r="J84" s="46" t="s">
        <v>2830</v>
      </c>
      <c r="K84" s="46" t="s">
        <v>2831</v>
      </c>
      <c r="L84" s="7" t="s">
        <v>2832</v>
      </c>
      <c r="N84" s="7" t="s">
        <v>2833</v>
      </c>
      <c r="P84" s="6" t="s">
        <v>2879</v>
      </c>
      <c r="Q84" s="46" t="s">
        <v>2834</v>
      </c>
      <c r="R84" s="46" t="s">
        <v>2828</v>
      </c>
      <c r="S84" s="57"/>
    </row>
    <row r="85" spans="1:34">
      <c r="A85" s="46" t="s">
        <v>2829</v>
      </c>
      <c r="B85" s="7"/>
      <c r="D85">
        <v>9368056</v>
      </c>
      <c r="E85">
        <v>9385959</v>
      </c>
      <c r="F85">
        <v>8247</v>
      </c>
      <c r="H85" s="19"/>
      <c r="N85" s="18"/>
    </row>
    <row r="86" spans="1:34">
      <c r="A86" s="7" t="s">
        <v>2822</v>
      </c>
      <c r="B86" s="7"/>
      <c r="D86">
        <v>53168234</v>
      </c>
      <c r="E86">
        <v>53199943</v>
      </c>
      <c r="F86">
        <v>2083</v>
      </c>
      <c r="G86" s="46"/>
      <c r="H86" s="177"/>
      <c r="I86" s="25"/>
      <c r="J86" s="25"/>
      <c r="K86" s="25"/>
      <c r="N86" s="18"/>
    </row>
    <row r="87" spans="1:34">
      <c r="A87" s="46" t="s">
        <v>2830</v>
      </c>
      <c r="B87" s="7"/>
      <c r="D87" s="19"/>
      <c r="E87" s="46"/>
      <c r="F87" s="7"/>
      <c r="G87" s="46"/>
      <c r="H87" s="177"/>
      <c r="I87" s="25"/>
      <c r="J87" s="25"/>
      <c r="K87" s="25"/>
      <c r="N87" s="18"/>
    </row>
    <row r="88" spans="1:34">
      <c r="A88" s="46" t="s">
        <v>2831</v>
      </c>
      <c r="B88" s="7"/>
      <c r="D88" s="19"/>
      <c r="E88" s="46"/>
      <c r="F88" s="7"/>
      <c r="G88" s="46"/>
      <c r="H88" s="177"/>
      <c r="I88" s="25"/>
      <c r="J88" s="25"/>
      <c r="K88" s="25"/>
      <c r="N88" s="18"/>
    </row>
    <row r="89" spans="1:34" ht="28">
      <c r="A89" s="7" t="s">
        <v>2832</v>
      </c>
      <c r="B89" s="7"/>
      <c r="D89" s="19"/>
      <c r="E89" s="46"/>
      <c r="F89" s="46"/>
      <c r="G89" s="29"/>
      <c r="H89" s="28"/>
      <c r="I89" s="16"/>
      <c r="J89" s="25"/>
      <c r="K89" s="18"/>
      <c r="L89" s="18"/>
      <c r="N89" s="25"/>
      <c r="R89" s="18"/>
      <c r="S89" s="18"/>
    </row>
    <row r="90" spans="1:34" ht="28">
      <c r="A90" s="7" t="s">
        <v>2833</v>
      </c>
      <c r="B90" s="7"/>
      <c r="D90" s="19"/>
      <c r="E90" s="46"/>
      <c r="F90" s="46"/>
      <c r="G90" s="29"/>
      <c r="H90" s="28"/>
      <c r="I90" s="16"/>
      <c r="J90" s="25"/>
      <c r="K90" s="18"/>
      <c r="L90" s="18"/>
      <c r="N90" s="25"/>
      <c r="R90" s="18"/>
      <c r="S90" s="18"/>
    </row>
    <row r="91" spans="1:34">
      <c r="A91" s="6" t="s">
        <v>2879</v>
      </c>
      <c r="B91" s="7"/>
      <c r="D91" s="19"/>
      <c r="E91" s="46"/>
      <c r="F91" s="46"/>
      <c r="G91" s="29"/>
      <c r="H91" s="28"/>
      <c r="I91" s="16"/>
      <c r="J91" s="25"/>
      <c r="K91" s="18"/>
      <c r="L91" s="18"/>
      <c r="N91" s="25"/>
      <c r="R91" s="18"/>
      <c r="S91" s="18"/>
    </row>
    <row r="92" spans="1:34">
      <c r="A92" s="46" t="s">
        <v>2834</v>
      </c>
      <c r="B92" s="7"/>
      <c r="D92" s="19"/>
      <c r="E92" s="46"/>
      <c r="F92" s="46"/>
      <c r="G92" s="29"/>
      <c r="H92" s="28"/>
      <c r="I92" s="16"/>
      <c r="J92" s="25"/>
      <c r="K92" s="18"/>
      <c r="L92" s="18"/>
      <c r="N92" s="25"/>
      <c r="R92" s="18"/>
      <c r="S92" s="18"/>
    </row>
    <row r="93" spans="1:34">
      <c r="A93" s="46" t="s">
        <v>2828</v>
      </c>
      <c r="B93" s="7"/>
      <c r="D93" s="19"/>
      <c r="E93" s="46"/>
      <c r="F93" s="46"/>
      <c r="G93" s="29"/>
      <c r="H93" s="28"/>
      <c r="I93" s="16"/>
      <c r="J93" s="25"/>
      <c r="K93" s="18"/>
      <c r="L93" s="18"/>
      <c r="N93" s="18"/>
      <c r="R93" s="18"/>
      <c r="S93" s="18"/>
    </row>
    <row r="94" spans="1:34">
      <c r="A94" s="165" t="s">
        <v>2907</v>
      </c>
      <c r="B94" s="165"/>
      <c r="C94" s="165"/>
      <c r="D94" s="164"/>
      <c r="E94" s="163" t="s">
        <v>2817</v>
      </c>
      <c r="F94" s="165"/>
      <c r="G94" s="163"/>
      <c r="H94" s="166"/>
      <c r="I94" s="165"/>
      <c r="J94" s="165"/>
      <c r="K94" s="165"/>
      <c r="L94" s="165"/>
      <c r="M94" s="165"/>
      <c r="N94" s="165"/>
      <c r="O94" s="165"/>
      <c r="P94" s="162"/>
      <c r="Q94" s="162"/>
      <c r="R94" s="163"/>
      <c r="S94" s="163"/>
      <c r="T94" s="178"/>
      <c r="U94" s="178"/>
      <c r="V94" s="165"/>
      <c r="W94" s="165"/>
      <c r="X94" s="167"/>
      <c r="Y94" s="165"/>
      <c r="Z94" s="165"/>
      <c r="AA94" s="165"/>
      <c r="AB94" s="165"/>
      <c r="AC94" s="165"/>
      <c r="AD94" s="165"/>
      <c r="AE94" s="165"/>
      <c r="AF94" s="165"/>
      <c r="AG94" s="165"/>
      <c r="AH94" s="165"/>
    </row>
    <row r="95" spans="1:34" ht="28">
      <c r="A95" s="46" t="s">
        <v>2818</v>
      </c>
      <c r="B95" s="7"/>
      <c r="D95" s="19"/>
      <c r="E95" s="18"/>
      <c r="F95" s="6" t="s">
        <v>2952</v>
      </c>
      <c r="G95" s="46" t="s">
        <v>2818</v>
      </c>
      <c r="H95" s="46" t="s">
        <v>2829</v>
      </c>
      <c r="I95" s="7" t="s">
        <v>2822</v>
      </c>
      <c r="J95" s="46" t="s">
        <v>2830</v>
      </c>
      <c r="K95" s="46" t="s">
        <v>2831</v>
      </c>
      <c r="L95" s="7" t="s">
        <v>2832</v>
      </c>
      <c r="N95" s="7" t="s">
        <v>2833</v>
      </c>
      <c r="P95" s="6" t="s">
        <v>2879</v>
      </c>
      <c r="Q95" s="46" t="s">
        <v>2834</v>
      </c>
      <c r="R95" s="46" t="s">
        <v>2828</v>
      </c>
      <c r="S95" s="57"/>
    </row>
    <row r="96" spans="1:34">
      <c r="A96" s="46" t="s">
        <v>2829</v>
      </c>
      <c r="B96" s="7"/>
      <c r="D96">
        <v>9368056</v>
      </c>
      <c r="E96">
        <v>9385959</v>
      </c>
      <c r="F96">
        <v>8247</v>
      </c>
      <c r="H96" s="19"/>
      <c r="M96" s="18"/>
    </row>
    <row r="97" spans="1:34">
      <c r="A97" s="7" t="s">
        <v>2822</v>
      </c>
      <c r="B97" s="7"/>
      <c r="D97">
        <v>53168234</v>
      </c>
      <c r="E97">
        <v>53199943</v>
      </c>
      <c r="F97">
        <v>2083</v>
      </c>
      <c r="G97" s="46"/>
      <c r="H97" s="177"/>
      <c r="I97" s="25"/>
      <c r="J97" s="25"/>
      <c r="K97" s="25"/>
      <c r="M97" s="18"/>
    </row>
    <row r="98" spans="1:34">
      <c r="A98" s="46" t="s">
        <v>2830</v>
      </c>
      <c r="B98" s="7"/>
      <c r="D98" s="19"/>
      <c r="E98" s="46"/>
      <c r="F98" s="7"/>
      <c r="G98" s="46"/>
      <c r="H98" s="177"/>
      <c r="I98" s="25"/>
      <c r="J98" s="25"/>
      <c r="K98" s="25"/>
      <c r="M98" s="18"/>
    </row>
    <row r="99" spans="1:34">
      <c r="A99" s="46" t="s">
        <v>2831</v>
      </c>
      <c r="B99" s="7"/>
      <c r="D99" s="19"/>
      <c r="E99" s="46"/>
      <c r="F99" s="7"/>
      <c r="G99" s="46"/>
      <c r="H99" s="177"/>
      <c r="I99" s="25"/>
      <c r="J99" s="25"/>
      <c r="K99" s="25"/>
      <c r="M99" s="18"/>
    </row>
    <row r="100" spans="1:34" ht="28">
      <c r="A100" s="7" t="s">
        <v>2832</v>
      </c>
      <c r="B100" s="7"/>
      <c r="D100" s="19"/>
      <c r="E100" s="46"/>
      <c r="F100" s="46"/>
      <c r="G100" s="29"/>
      <c r="H100" s="28"/>
      <c r="I100" s="16"/>
      <c r="J100" s="25"/>
      <c r="K100" s="18"/>
      <c r="L100" s="18"/>
      <c r="M100" s="25"/>
      <c r="P100" s="18"/>
      <c r="Q100" s="18"/>
      <c r="R100" s="18"/>
      <c r="S100" s="18"/>
    </row>
    <row r="101" spans="1:34" ht="28">
      <c r="A101" s="7" t="s">
        <v>2833</v>
      </c>
      <c r="B101" s="7"/>
      <c r="D101" s="19"/>
      <c r="E101" s="46"/>
      <c r="F101" s="46"/>
      <c r="G101" s="29"/>
      <c r="H101" s="28"/>
      <c r="I101" s="16"/>
      <c r="J101" s="25"/>
      <c r="K101" s="18"/>
      <c r="L101" s="18"/>
      <c r="M101" s="25"/>
      <c r="P101" s="18"/>
      <c r="Q101" s="18"/>
      <c r="R101" s="18"/>
      <c r="S101" s="18"/>
    </row>
    <row r="102" spans="1:34">
      <c r="A102" s="6" t="s">
        <v>2879</v>
      </c>
      <c r="B102" s="7"/>
      <c r="D102" s="19"/>
      <c r="E102" s="46"/>
      <c r="F102" s="46"/>
      <c r="G102" s="29"/>
      <c r="H102" s="28"/>
      <c r="I102" s="16"/>
      <c r="J102" s="25"/>
      <c r="K102" s="18"/>
      <c r="L102" s="18"/>
      <c r="M102" s="25"/>
      <c r="P102" s="18"/>
      <c r="Q102" s="18"/>
      <c r="R102" s="18"/>
      <c r="S102" s="18"/>
    </row>
    <row r="103" spans="1:34">
      <c r="A103" s="46" t="s">
        <v>2834</v>
      </c>
      <c r="B103" s="7"/>
      <c r="D103" s="19"/>
      <c r="E103" s="46"/>
      <c r="F103" s="46"/>
      <c r="G103" s="29"/>
      <c r="H103" s="28"/>
      <c r="I103" s="16"/>
      <c r="J103" s="25"/>
      <c r="K103" s="18"/>
      <c r="L103" s="18"/>
      <c r="M103" s="25"/>
      <c r="P103" s="18"/>
      <c r="Q103" s="18"/>
      <c r="R103" s="18"/>
      <c r="S103" s="18"/>
    </row>
    <row r="104" spans="1:34">
      <c r="A104" s="46" t="s">
        <v>2828</v>
      </c>
      <c r="B104" s="7"/>
      <c r="D104" s="19"/>
      <c r="E104" s="46"/>
      <c r="F104" s="46"/>
      <c r="G104" s="29"/>
      <c r="H104" s="28"/>
      <c r="I104" s="16"/>
      <c r="J104" s="25"/>
      <c r="K104" s="18"/>
      <c r="L104" s="18"/>
      <c r="M104" s="18"/>
      <c r="P104" s="18"/>
      <c r="Q104" s="18"/>
      <c r="R104" s="18"/>
      <c r="S104" s="18"/>
    </row>
    <row r="105" spans="1:34">
      <c r="A105" s="53" t="s">
        <v>2841</v>
      </c>
      <c r="B105" s="53"/>
      <c r="C105" s="179" t="s">
        <v>2847</v>
      </c>
      <c r="D105" s="53"/>
      <c r="E105" s="53"/>
      <c r="F105" s="53"/>
      <c r="G105" s="53"/>
      <c r="H105" s="180" t="s">
        <v>4</v>
      </c>
      <c r="I105" s="180"/>
      <c r="J105" s="180"/>
      <c r="K105" s="180"/>
      <c r="L105" s="180"/>
      <c r="M105" s="180" t="s">
        <v>9</v>
      </c>
      <c r="N105" s="180"/>
      <c r="O105" s="180"/>
      <c r="P105" s="180"/>
      <c r="Q105" s="180"/>
      <c r="R105" s="180" t="s">
        <v>15</v>
      </c>
      <c r="S105" s="180"/>
      <c r="T105" s="180"/>
      <c r="U105" s="180"/>
      <c r="V105" s="180"/>
      <c r="W105" s="180" t="s">
        <v>12</v>
      </c>
      <c r="X105" s="180"/>
      <c r="Y105" s="180"/>
      <c r="Z105" s="180"/>
      <c r="AA105" s="53"/>
      <c r="AB105" s="180" t="s">
        <v>1010</v>
      </c>
      <c r="AC105" s="179"/>
      <c r="AD105" s="53"/>
      <c r="AE105" s="53"/>
      <c r="AF105" s="53"/>
      <c r="AG105" s="53"/>
      <c r="AH105" s="53"/>
    </row>
    <row r="106" spans="1:34">
      <c r="A106" s="54" t="s">
        <v>2314</v>
      </c>
      <c r="B106" s="54"/>
      <c r="C106" s="54" t="s">
        <v>2842</v>
      </c>
      <c r="D106" s="54" t="s">
        <v>2843</v>
      </c>
      <c r="E106" s="54" t="s">
        <v>2910</v>
      </c>
      <c r="F106" s="54"/>
      <c r="G106" s="54" t="s">
        <v>2845</v>
      </c>
      <c r="H106" s="54" t="s">
        <v>2842</v>
      </c>
      <c r="I106" s="54" t="s">
        <v>2843</v>
      </c>
      <c r="J106" s="54" t="s">
        <v>2844</v>
      </c>
      <c r="K106" s="54"/>
      <c r="L106" s="54" t="s">
        <v>2845</v>
      </c>
      <c r="M106" s="54" t="s">
        <v>2842</v>
      </c>
      <c r="N106" s="54" t="s">
        <v>2843</v>
      </c>
      <c r="O106" s="54" t="s">
        <v>2844</v>
      </c>
      <c r="P106" s="54"/>
      <c r="Q106" s="54" t="s">
        <v>2845</v>
      </c>
      <c r="R106" s="54" t="s">
        <v>2842</v>
      </c>
      <c r="S106" s="54" t="s">
        <v>2843</v>
      </c>
      <c r="T106" s="54" t="s">
        <v>2844</v>
      </c>
      <c r="U106" s="54"/>
      <c r="V106" s="54" t="s">
        <v>2845</v>
      </c>
      <c r="W106" s="54" t="s">
        <v>2842</v>
      </c>
      <c r="X106" s="54" t="s">
        <v>2843</v>
      </c>
      <c r="Y106" s="54" t="s">
        <v>2309</v>
      </c>
      <c r="Z106" s="54"/>
      <c r="AA106" s="54" t="s">
        <v>2845</v>
      </c>
      <c r="AB106" s="54" t="s">
        <v>2842</v>
      </c>
      <c r="AC106" s="54" t="s">
        <v>2843</v>
      </c>
      <c r="AD106" s="54" t="s">
        <v>2309</v>
      </c>
      <c r="AE106" s="54"/>
      <c r="AF106" s="54" t="s">
        <v>2845</v>
      </c>
      <c r="AG106" s="54"/>
      <c r="AH106" s="54"/>
    </row>
    <row r="107" spans="1:34">
      <c r="A107">
        <v>9368056</v>
      </c>
      <c r="B107">
        <v>9385959</v>
      </c>
      <c r="G107" s="7"/>
      <c r="L107" s="7"/>
      <c r="Q107" s="7"/>
      <c r="V107" s="7"/>
      <c r="AA107" s="7"/>
      <c r="AF107" s="7"/>
    </row>
    <row r="108" spans="1:34">
      <c r="A108">
        <v>53168234</v>
      </c>
      <c r="B108">
        <v>53199943</v>
      </c>
      <c r="G108" s="7"/>
      <c r="L108" s="7"/>
      <c r="V108" s="7"/>
      <c r="AA108" s="7"/>
      <c r="AF108" s="7"/>
    </row>
    <row r="109" spans="1:34">
      <c r="A109" s="53" t="s">
        <v>2767</v>
      </c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</row>
    <row r="110" spans="1:34">
      <c r="A110" s="54" t="s">
        <v>2847</v>
      </c>
      <c r="B110" s="54" t="s">
        <v>2768</v>
      </c>
      <c r="C110" s="54" t="s">
        <v>2769</v>
      </c>
      <c r="D110" s="55" t="s">
        <v>2770</v>
      </c>
      <c r="E110" s="54" t="s">
        <v>2771</v>
      </c>
      <c r="F110" s="54" t="s">
        <v>2772</v>
      </c>
      <c r="G110" s="56" t="s">
        <v>2773</v>
      </c>
      <c r="H110" s="54" t="s">
        <v>2774</v>
      </c>
      <c r="I110" s="54" t="s">
        <v>2775</v>
      </c>
      <c r="J110" s="54" t="s">
        <v>2776</v>
      </c>
      <c r="K110" s="54" t="s">
        <v>2777</v>
      </c>
      <c r="L110" s="54" t="s">
        <v>2848</v>
      </c>
      <c r="M110" s="54" t="s">
        <v>2849</v>
      </c>
      <c r="N110" s="54" t="s">
        <v>2850</v>
      </c>
      <c r="O110" s="54" t="s">
        <v>2851</v>
      </c>
      <c r="P110" s="54" t="s">
        <v>2852</v>
      </c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</row>
    <row r="111" spans="1:34">
      <c r="F111" s="46"/>
      <c r="G111" s="18"/>
      <c r="H111" s="18"/>
      <c r="I111" s="57"/>
    </row>
    <row r="112" spans="1:34">
      <c r="A112" s="56" t="s">
        <v>2314</v>
      </c>
      <c r="B112" s="54" t="s">
        <v>2768</v>
      </c>
      <c r="C112" s="54" t="s">
        <v>2769</v>
      </c>
      <c r="D112" s="55" t="s">
        <v>2770</v>
      </c>
      <c r="E112" s="54" t="s">
        <v>2771</v>
      </c>
      <c r="F112" s="54" t="s">
        <v>2772</v>
      </c>
      <c r="G112" s="56" t="s">
        <v>2773</v>
      </c>
      <c r="H112" s="54" t="s">
        <v>2774</v>
      </c>
      <c r="I112" s="54" t="s">
        <v>2775</v>
      </c>
      <c r="J112" s="54" t="s">
        <v>2776</v>
      </c>
      <c r="K112" s="54" t="s">
        <v>2777</v>
      </c>
      <c r="L112" s="54" t="s">
        <v>2848</v>
      </c>
      <c r="M112" s="54" t="s">
        <v>2849</v>
      </c>
      <c r="N112" s="54" t="s">
        <v>2850</v>
      </c>
      <c r="O112" s="54" t="s">
        <v>2851</v>
      </c>
      <c r="P112" s="54" t="s">
        <v>2852</v>
      </c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</row>
    <row r="113" spans="1:34">
      <c r="A113" t="s">
        <v>2920</v>
      </c>
      <c r="D113" s="46"/>
      <c r="E113" s="46"/>
      <c r="F113" s="18"/>
      <c r="G113" s="18"/>
      <c r="H113" s="57"/>
    </row>
    <row r="114" spans="1:34">
      <c r="A114" t="s">
        <v>2854</v>
      </c>
      <c r="D114" s="46"/>
      <c r="E114" s="46"/>
      <c r="F114" s="18"/>
      <c r="G114" s="18"/>
      <c r="H114" s="57"/>
    </row>
    <row r="115" spans="1:34">
      <c r="A115" s="181" t="s">
        <v>2863</v>
      </c>
      <c r="B115" s="157"/>
      <c r="C115" s="157"/>
      <c r="D115" s="182"/>
      <c r="E115" s="183"/>
      <c r="F115" s="184"/>
      <c r="G115" s="183"/>
      <c r="H115" s="184"/>
      <c r="I115" s="183"/>
      <c r="J115" s="184"/>
      <c r="K115" s="157"/>
      <c r="L115" s="157"/>
      <c r="M115" s="157"/>
      <c r="N115" s="157"/>
      <c r="O115" s="157"/>
      <c r="P115" s="158"/>
      <c r="Q115" s="158"/>
      <c r="R115" s="158"/>
      <c r="S115" s="158"/>
      <c r="T115" s="157"/>
      <c r="U115" s="157"/>
      <c r="V115" s="157"/>
      <c r="W115" s="157"/>
      <c r="X115" s="157"/>
      <c r="Y115" s="157"/>
      <c r="Z115" s="157"/>
      <c r="AA115" s="157"/>
      <c r="AB115" s="157"/>
      <c r="AC115" s="157"/>
      <c r="AD115" s="157"/>
      <c r="AE115" s="157"/>
      <c r="AF115" s="157"/>
      <c r="AG115" s="157"/>
      <c r="AH115" s="157"/>
    </row>
    <row r="116" spans="1:34">
      <c r="A116" s="185" t="s">
        <v>2795</v>
      </c>
      <c r="B116" s="53"/>
      <c r="C116" s="53" t="s">
        <v>2864</v>
      </c>
      <c r="D116" s="53" t="s">
        <v>2865</v>
      </c>
      <c r="E116" s="185"/>
      <c r="F116" s="186"/>
      <c r="G116" s="53"/>
      <c r="H116" s="187"/>
      <c r="I116" s="53"/>
      <c r="J116" s="53"/>
      <c r="K116" s="53"/>
      <c r="L116" s="53"/>
      <c r="M116" s="53"/>
      <c r="N116" s="53"/>
      <c r="O116" s="186"/>
      <c r="P116" s="186"/>
      <c r="Q116" s="186"/>
      <c r="R116" s="186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</row>
    <row r="117" spans="1:34">
      <c r="A117" s="168" t="s">
        <v>2307</v>
      </c>
      <c r="B117" s="6">
        <f>SUM(chrX!C117:D117)</f>
        <v>145210</v>
      </c>
      <c r="C117">
        <v>124809</v>
      </c>
      <c r="D117">
        <v>20401</v>
      </c>
      <c r="E117" s="7"/>
      <c r="F117" s="7"/>
      <c r="H117" s="18"/>
      <c r="O117" s="18"/>
      <c r="P117" s="18"/>
      <c r="Q117" s="18"/>
      <c r="R117" s="18"/>
    </row>
    <row r="118" spans="1:34">
      <c r="A118" s="168" t="s">
        <v>2806</v>
      </c>
      <c r="B118" s="7"/>
      <c r="D118" s="7"/>
      <c r="E118" s="7"/>
      <c r="F118" s="7"/>
      <c r="G118" s="7"/>
      <c r="H118" s="18"/>
      <c r="O118" s="18"/>
      <c r="P118" s="18"/>
      <c r="Q118" s="18"/>
      <c r="R118" s="18"/>
    </row>
    <row r="119" spans="1:34">
      <c r="A119" s="168" t="s">
        <v>2807</v>
      </c>
      <c r="B119" s="7"/>
      <c r="H119" s="18"/>
      <c r="O119" s="18"/>
      <c r="P119" s="18"/>
      <c r="Q119" s="18"/>
      <c r="R119" s="18"/>
    </row>
    <row r="120" spans="1:34">
      <c r="A120" s="168" t="s">
        <v>2808</v>
      </c>
      <c r="B120" s="7"/>
      <c r="D120" s="7"/>
      <c r="F120" s="18"/>
      <c r="H120" s="18"/>
      <c r="O120" s="18"/>
      <c r="P120" s="18"/>
      <c r="Q120" s="18"/>
      <c r="R120" s="18"/>
    </row>
    <row r="121" spans="1:34">
      <c r="A121" s="46" t="s">
        <v>2809</v>
      </c>
      <c r="B121" s="7"/>
      <c r="D121" s="7"/>
      <c r="E121" s="7"/>
      <c r="F121" s="7"/>
      <c r="O121" s="18"/>
      <c r="P121" s="18"/>
      <c r="Q121" s="18"/>
      <c r="R121" s="18"/>
    </row>
    <row r="122" spans="1:34">
      <c r="A122" s="46" t="s">
        <v>2810</v>
      </c>
      <c r="B122" s="7"/>
      <c r="D122" s="7"/>
      <c r="E122" s="7"/>
      <c r="F122" s="7"/>
      <c r="O122" s="18"/>
      <c r="P122" s="18"/>
      <c r="Q122" s="18"/>
      <c r="R122" s="18"/>
    </row>
    <row r="123" spans="1:34">
      <c r="A123" s="188" t="s">
        <v>2811</v>
      </c>
      <c r="B123" s="165"/>
      <c r="C123" s="165" t="s">
        <v>2864</v>
      </c>
      <c r="D123" s="165" t="s">
        <v>2865</v>
      </c>
      <c r="E123" s="188"/>
      <c r="F123" s="189"/>
      <c r="G123" s="165"/>
      <c r="H123" s="165"/>
      <c r="I123" s="165"/>
      <c r="J123" s="165"/>
      <c r="K123" s="165"/>
      <c r="L123" s="165"/>
      <c r="M123" s="165"/>
      <c r="N123" s="165"/>
      <c r="O123" s="163"/>
      <c r="P123" s="163"/>
      <c r="Q123" s="163"/>
      <c r="R123" s="163"/>
      <c r="S123" s="165"/>
      <c r="T123" s="165"/>
      <c r="U123" s="165"/>
      <c r="V123" s="165"/>
      <c r="W123" s="165"/>
      <c r="X123" s="165"/>
      <c r="Y123" s="165"/>
      <c r="Z123" s="165"/>
      <c r="AA123" s="165"/>
      <c r="AB123" s="165"/>
      <c r="AC123" s="165"/>
      <c r="AD123" s="165"/>
      <c r="AE123" s="165"/>
      <c r="AF123" s="165"/>
      <c r="AG123" s="165"/>
      <c r="AH123" s="165"/>
    </row>
    <row r="124" spans="1:34">
      <c r="A124" s="168" t="s">
        <v>2806</v>
      </c>
      <c r="B124" s="7"/>
      <c r="D124" s="7"/>
      <c r="E124" s="7"/>
      <c r="F124" s="7"/>
      <c r="O124" s="18"/>
      <c r="P124" s="18"/>
      <c r="Q124" s="18"/>
      <c r="R124" s="18"/>
    </row>
    <row r="125" spans="1:34">
      <c r="A125" s="168" t="s">
        <v>2807</v>
      </c>
      <c r="B125" s="7"/>
      <c r="O125" s="18"/>
      <c r="P125" s="18"/>
      <c r="Q125" s="18"/>
      <c r="R125" s="18"/>
    </row>
    <row r="126" spans="1:34">
      <c r="A126" s="168" t="s">
        <v>2808</v>
      </c>
      <c r="B126" s="7"/>
      <c r="D126" s="7"/>
      <c r="F126" s="18"/>
      <c r="O126" s="18"/>
      <c r="P126" s="18"/>
      <c r="Q126" s="18"/>
      <c r="R126" s="18"/>
    </row>
    <row r="127" spans="1:34">
      <c r="A127" s="46" t="s">
        <v>2809</v>
      </c>
      <c r="B127" s="7"/>
      <c r="D127" s="7"/>
      <c r="E127" s="7"/>
      <c r="F127" s="7"/>
      <c r="O127" s="18"/>
      <c r="P127" s="18"/>
      <c r="Q127" s="18"/>
      <c r="R127" s="18"/>
    </row>
    <row r="128" spans="1:34">
      <c r="A128" s="46" t="s">
        <v>2810</v>
      </c>
      <c r="B128" s="7"/>
      <c r="D128" s="7"/>
      <c r="E128" s="7"/>
      <c r="F128" s="7"/>
      <c r="O128" s="18"/>
      <c r="P128" s="18"/>
      <c r="Q128" s="18"/>
      <c r="R128" s="18"/>
    </row>
    <row r="129" spans="1:34">
      <c r="A129" s="188" t="s">
        <v>2812</v>
      </c>
      <c r="B129" s="165"/>
      <c r="C129" s="165" t="s">
        <v>2864</v>
      </c>
      <c r="D129" s="165" t="s">
        <v>2865</v>
      </c>
      <c r="E129" s="188"/>
      <c r="F129" s="189"/>
      <c r="G129" s="165"/>
      <c r="H129" s="165"/>
      <c r="I129" s="165"/>
      <c r="J129" s="165"/>
      <c r="K129" s="165"/>
      <c r="L129" s="165"/>
      <c r="M129" s="165"/>
      <c r="N129" s="165"/>
      <c r="O129" s="163"/>
      <c r="P129" s="163"/>
      <c r="Q129" s="163"/>
      <c r="R129" s="163"/>
      <c r="S129" s="165"/>
      <c r="T129" s="165"/>
      <c r="U129" s="165"/>
      <c r="V129" s="165"/>
      <c r="W129" s="165"/>
      <c r="X129" s="165"/>
      <c r="Y129" s="165"/>
      <c r="Z129" s="165"/>
      <c r="AA129" s="165"/>
      <c r="AB129" s="165"/>
      <c r="AC129" s="165"/>
      <c r="AD129" s="165"/>
      <c r="AE129" s="165"/>
      <c r="AF129" s="165"/>
      <c r="AG129" s="165"/>
      <c r="AH129" s="165"/>
    </row>
    <row r="130" spans="1:34">
      <c r="A130" s="168" t="s">
        <v>2806</v>
      </c>
      <c r="B130" s="7"/>
      <c r="D130" s="7"/>
      <c r="E130" s="7"/>
      <c r="F130" s="7"/>
      <c r="O130" s="18"/>
      <c r="P130" s="18"/>
      <c r="Q130" s="18"/>
      <c r="R130" s="18"/>
    </row>
    <row r="131" spans="1:34">
      <c r="A131" s="168" t="s">
        <v>2807</v>
      </c>
      <c r="B131" s="7"/>
      <c r="O131" s="18"/>
      <c r="P131" s="18"/>
      <c r="Q131" s="18"/>
      <c r="R131" s="18"/>
    </row>
    <row r="132" spans="1:34">
      <c r="A132" s="168" t="s">
        <v>2808</v>
      </c>
      <c r="B132" s="7"/>
      <c r="D132" s="7"/>
      <c r="F132" s="18"/>
      <c r="O132" s="18"/>
      <c r="P132" s="18"/>
      <c r="Q132" s="18"/>
      <c r="R132" s="18"/>
    </row>
    <row r="133" spans="1:34">
      <c r="A133" s="46" t="s">
        <v>2809</v>
      </c>
      <c r="B133" s="7"/>
      <c r="D133" s="7"/>
      <c r="E133" s="7"/>
      <c r="F133" s="7"/>
      <c r="O133" s="18"/>
      <c r="P133" s="18"/>
      <c r="Q133" s="18"/>
      <c r="R133" s="18"/>
    </row>
    <row r="134" spans="1:34">
      <c r="A134" s="46" t="s">
        <v>2810</v>
      </c>
      <c r="B134" s="7"/>
      <c r="D134" s="7"/>
      <c r="E134" s="7"/>
      <c r="F134" s="7"/>
      <c r="O134" s="18"/>
      <c r="P134" s="18"/>
      <c r="Q134" s="18"/>
      <c r="R134" s="18"/>
    </row>
    <row r="135" spans="1:34">
      <c r="A135" s="188" t="s">
        <v>2813</v>
      </c>
      <c r="B135" s="165"/>
      <c r="C135" s="165" t="s">
        <v>2864</v>
      </c>
      <c r="D135" s="165" t="s">
        <v>2865</v>
      </c>
      <c r="E135" s="188"/>
      <c r="F135" s="189"/>
      <c r="G135" s="165"/>
      <c r="H135" s="165"/>
      <c r="I135" s="165"/>
      <c r="J135" s="165"/>
      <c r="K135" s="165"/>
      <c r="L135" s="165"/>
      <c r="M135" s="165"/>
      <c r="N135" s="165"/>
      <c r="O135" s="163"/>
      <c r="P135" s="163"/>
      <c r="Q135" s="163"/>
      <c r="R135" s="163"/>
      <c r="S135" s="165"/>
      <c r="T135" s="165"/>
      <c r="U135" s="165"/>
      <c r="V135" s="165"/>
      <c r="W135" s="165"/>
      <c r="X135" s="165"/>
      <c r="Y135" s="165"/>
      <c r="Z135" s="165"/>
      <c r="AA135" s="165"/>
      <c r="AB135" s="165"/>
      <c r="AC135" s="165"/>
      <c r="AD135" s="165"/>
      <c r="AE135" s="165"/>
      <c r="AF135" s="165"/>
      <c r="AG135" s="165"/>
      <c r="AH135" s="165"/>
    </row>
    <row r="136" spans="1:34">
      <c r="A136" s="168" t="s">
        <v>2806</v>
      </c>
      <c r="B136" s="7"/>
      <c r="D136" s="7"/>
      <c r="E136" s="7"/>
      <c r="F136" s="7"/>
      <c r="O136" s="18"/>
      <c r="P136" s="18"/>
      <c r="Q136" s="18"/>
      <c r="R136" s="18"/>
    </row>
    <row r="137" spans="1:34">
      <c r="A137" s="168" t="s">
        <v>2807</v>
      </c>
      <c r="B137" s="7"/>
      <c r="O137" s="18"/>
      <c r="P137" s="18"/>
      <c r="Q137" s="18"/>
      <c r="R137" s="18"/>
    </row>
    <row r="138" spans="1:34">
      <c r="A138" s="168" t="s">
        <v>2808</v>
      </c>
      <c r="B138" s="7"/>
      <c r="D138" s="7"/>
      <c r="F138" s="18"/>
      <c r="O138" s="18"/>
      <c r="P138" s="18"/>
      <c r="Q138" s="18"/>
      <c r="R138" s="18"/>
    </row>
    <row r="139" spans="1:34">
      <c r="A139" s="46" t="s">
        <v>2809</v>
      </c>
      <c r="B139" s="7"/>
      <c r="D139" s="7"/>
      <c r="E139" s="7"/>
      <c r="F139" s="7"/>
      <c r="O139" s="18"/>
      <c r="P139" s="18"/>
      <c r="Q139" s="18"/>
      <c r="R139" s="18"/>
    </row>
    <row r="140" spans="1:34">
      <c r="A140" s="46" t="s">
        <v>2810</v>
      </c>
      <c r="B140" s="7"/>
      <c r="D140" s="7"/>
      <c r="E140" s="7"/>
      <c r="F140" s="7"/>
      <c r="O140" s="18"/>
      <c r="P140" s="18"/>
      <c r="Q140" s="18"/>
      <c r="R140" s="18"/>
    </row>
    <row r="141" spans="1:34">
      <c r="A141" s="188" t="s">
        <v>2814</v>
      </c>
      <c r="B141" s="165"/>
      <c r="C141" s="165" t="s">
        <v>2864</v>
      </c>
      <c r="D141" s="165" t="s">
        <v>2865</v>
      </c>
      <c r="E141" s="188"/>
      <c r="F141" s="189"/>
      <c r="G141" s="165"/>
      <c r="H141" s="165"/>
      <c r="I141" s="165"/>
      <c r="J141" s="165"/>
      <c r="K141" s="165"/>
      <c r="L141" s="165"/>
      <c r="M141" s="165"/>
      <c r="N141" s="165"/>
      <c r="O141" s="163"/>
      <c r="P141" s="163"/>
      <c r="Q141" s="163"/>
      <c r="R141" s="163"/>
      <c r="S141" s="165"/>
      <c r="T141" s="165"/>
      <c r="U141" s="165"/>
      <c r="V141" s="165"/>
      <c r="W141" s="165"/>
      <c r="X141" s="165"/>
      <c r="Y141" s="165"/>
      <c r="Z141" s="165"/>
      <c r="AA141" s="165"/>
      <c r="AB141" s="165"/>
      <c r="AC141" s="165"/>
      <c r="AD141" s="165"/>
      <c r="AE141" s="165"/>
      <c r="AF141" s="165"/>
      <c r="AG141" s="165"/>
      <c r="AH141" s="165"/>
    </row>
    <row r="142" spans="1:34">
      <c r="A142" s="168" t="s">
        <v>2806</v>
      </c>
      <c r="B142" s="7"/>
      <c r="D142" s="7"/>
      <c r="E142" s="7"/>
      <c r="F142" s="7"/>
      <c r="O142" s="18"/>
      <c r="P142" s="18"/>
      <c r="Q142" s="18"/>
      <c r="R142" s="18"/>
    </row>
    <row r="143" spans="1:34">
      <c r="A143" s="168" t="s">
        <v>2807</v>
      </c>
      <c r="B143" s="7"/>
      <c r="O143" s="18"/>
      <c r="P143" s="18"/>
      <c r="Q143" s="18"/>
      <c r="R143" s="18"/>
    </row>
    <row r="144" spans="1:34">
      <c r="A144" s="168" t="s">
        <v>2808</v>
      </c>
      <c r="B144" s="7"/>
      <c r="D144" s="7"/>
      <c r="F144" s="18"/>
      <c r="O144" s="18"/>
      <c r="P144" s="18"/>
      <c r="Q144" s="18"/>
      <c r="R144" s="18"/>
    </row>
    <row r="145" spans="1:34">
      <c r="A145" s="46" t="s">
        <v>2809</v>
      </c>
      <c r="B145" s="7"/>
      <c r="D145" s="7"/>
      <c r="E145" s="7"/>
      <c r="F145" s="7"/>
      <c r="O145" s="18"/>
      <c r="P145" s="18"/>
      <c r="Q145" s="18"/>
      <c r="R145" s="18"/>
    </row>
    <row r="146" spans="1:34">
      <c r="A146" s="46" t="s">
        <v>2810</v>
      </c>
      <c r="B146" s="7"/>
      <c r="D146" s="7"/>
      <c r="E146" s="7"/>
      <c r="F146" s="7"/>
      <c r="O146" s="18"/>
      <c r="P146" s="18"/>
      <c r="Q146" s="18"/>
      <c r="R146" s="18"/>
    </row>
    <row r="147" spans="1:34">
      <c r="A147" s="188" t="s">
        <v>2815</v>
      </c>
      <c r="B147" s="165"/>
      <c r="C147" s="165" t="s">
        <v>2864</v>
      </c>
      <c r="D147" s="165" t="s">
        <v>2865</v>
      </c>
      <c r="E147" s="188"/>
      <c r="F147" s="189"/>
      <c r="G147" s="165"/>
      <c r="H147" s="165"/>
      <c r="I147" s="165"/>
      <c r="J147" s="165"/>
      <c r="K147" s="165"/>
      <c r="L147" s="165"/>
      <c r="M147" s="165"/>
      <c r="N147" s="165"/>
      <c r="O147" s="163"/>
      <c r="P147" s="163"/>
      <c r="Q147" s="163"/>
      <c r="R147" s="163"/>
      <c r="S147" s="165"/>
      <c r="T147" s="165"/>
      <c r="U147" s="165"/>
      <c r="V147" s="165"/>
      <c r="W147" s="165"/>
      <c r="X147" s="165"/>
      <c r="Y147" s="165"/>
      <c r="Z147" s="165"/>
      <c r="AA147" s="165"/>
      <c r="AB147" s="165"/>
      <c r="AC147" s="165"/>
      <c r="AD147" s="165"/>
      <c r="AE147" s="165"/>
      <c r="AF147" s="165"/>
      <c r="AG147" s="165"/>
      <c r="AH147" s="165"/>
    </row>
    <row r="148" spans="1:34">
      <c r="A148" s="168" t="s">
        <v>2806</v>
      </c>
      <c r="B148" s="7"/>
      <c r="D148" s="7"/>
      <c r="E148" s="7"/>
      <c r="F148" s="7"/>
      <c r="O148" s="18"/>
      <c r="P148" s="18"/>
      <c r="Q148" s="18"/>
      <c r="R148" s="18"/>
    </row>
    <row r="149" spans="1:34">
      <c r="A149" s="168" t="s">
        <v>2807</v>
      </c>
      <c r="B149" s="7"/>
      <c r="O149" s="18"/>
      <c r="P149" s="18"/>
      <c r="Q149" s="18"/>
      <c r="R149" s="18"/>
    </row>
    <row r="150" spans="1:34">
      <c r="A150" s="168" t="s">
        <v>2808</v>
      </c>
      <c r="B150" s="7"/>
      <c r="D150" s="7"/>
      <c r="F150" s="18"/>
      <c r="O150" s="18"/>
      <c r="P150" s="18"/>
      <c r="Q150" s="18"/>
      <c r="R150" s="18"/>
    </row>
    <row r="151" spans="1:34">
      <c r="A151" s="46" t="s">
        <v>2809</v>
      </c>
      <c r="B151" s="7"/>
      <c r="D151" s="7"/>
      <c r="E151" s="7"/>
      <c r="F151" s="7"/>
      <c r="O151" s="18"/>
      <c r="P151" s="18"/>
      <c r="Q151" s="18"/>
      <c r="R151" s="18"/>
    </row>
    <row r="152" spans="1:34">
      <c r="A152" s="46" t="s">
        <v>2810</v>
      </c>
      <c r="B152" s="7"/>
      <c r="D152" s="7"/>
      <c r="E152" s="7"/>
      <c r="F152" s="7"/>
      <c r="O152" s="18"/>
      <c r="P152" s="18"/>
      <c r="Q152" s="18"/>
      <c r="R152" s="18"/>
    </row>
    <row r="153" spans="1:34">
      <c r="A153" s="190" t="s">
        <v>2875</v>
      </c>
      <c r="B153" s="191"/>
      <c r="C153" s="53"/>
      <c r="D153" s="180" t="s">
        <v>4</v>
      </c>
      <c r="E153" s="180"/>
      <c r="F153" s="180"/>
      <c r="G153" s="180" t="s">
        <v>9</v>
      </c>
      <c r="H153" s="180"/>
      <c r="I153" s="180"/>
      <c r="J153" s="180" t="s">
        <v>15</v>
      </c>
      <c r="K153" s="180"/>
      <c r="L153" s="180"/>
      <c r="M153" s="180" t="s">
        <v>12</v>
      </c>
      <c r="N153" s="180"/>
      <c r="O153" s="180"/>
      <c r="P153" s="180" t="s">
        <v>1010</v>
      </c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</row>
    <row r="154" spans="1:34">
      <c r="A154" s="19" t="s">
        <v>2876</v>
      </c>
      <c r="B154" s="7"/>
      <c r="D154" s="7"/>
      <c r="E154" s="18"/>
      <c r="G154" s="7"/>
      <c r="I154" s="18"/>
      <c r="J154" s="7"/>
      <c r="M154" s="7"/>
      <c r="N154" s="18"/>
      <c r="O154" s="18"/>
      <c r="P154" s="7"/>
    </row>
    <row r="155" spans="1:34">
      <c r="A155" s="19" t="s">
        <v>2877</v>
      </c>
      <c r="B155" s="7"/>
      <c r="D155" s="7"/>
      <c r="E155" s="18"/>
      <c r="G155" s="7"/>
      <c r="I155" s="18"/>
      <c r="M155" s="7"/>
      <c r="N155" s="18"/>
      <c r="O155" s="18"/>
    </row>
    <row r="156" spans="1:34">
      <c r="A156" s="19" t="s">
        <v>2309</v>
      </c>
      <c r="B156" s="7"/>
      <c r="D156" s="7"/>
      <c r="E156" s="18"/>
      <c r="G156" s="7"/>
      <c r="I156" s="18"/>
      <c r="J156" s="7"/>
      <c r="N156" s="18"/>
      <c r="O156" s="18"/>
      <c r="P156" s="7"/>
    </row>
    <row r="157" spans="1:34">
      <c r="A157" s="19" t="s">
        <v>2845</v>
      </c>
      <c r="B157" s="7"/>
      <c r="D157" s="19"/>
      <c r="E157" s="18"/>
      <c r="G157" s="18"/>
      <c r="I157" s="18"/>
      <c r="N157" s="18"/>
      <c r="O157" s="18"/>
    </row>
    <row r="158" spans="1:34">
      <c r="A158" s="187" t="s">
        <v>2878</v>
      </c>
      <c r="B158" s="53"/>
      <c r="C158" s="53"/>
      <c r="D158" s="180" t="s">
        <v>4</v>
      </c>
      <c r="E158" s="180"/>
      <c r="F158" s="180"/>
      <c r="G158" s="180" t="s">
        <v>9</v>
      </c>
      <c r="H158" s="180"/>
      <c r="I158" s="180"/>
      <c r="J158" s="180" t="s">
        <v>15</v>
      </c>
      <c r="K158" s="180"/>
      <c r="L158" s="180"/>
      <c r="M158" s="180" t="s">
        <v>12</v>
      </c>
      <c r="N158" s="180"/>
      <c r="O158" s="180"/>
      <c r="P158" s="180" t="s">
        <v>1010</v>
      </c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</row>
    <row r="159" spans="1:34">
      <c r="A159" s="46" t="s">
        <v>2818</v>
      </c>
      <c r="B159" s="7"/>
      <c r="C159" s="18"/>
      <c r="D159" s="7"/>
      <c r="E159" s="18"/>
      <c r="G159" s="7"/>
      <c r="H159" s="18"/>
      <c r="I159" s="18"/>
      <c r="J159" s="7"/>
      <c r="M159" s="7"/>
      <c r="N159" s="18"/>
      <c r="O159" s="18"/>
      <c r="P159" s="7"/>
    </row>
    <row r="160" spans="1:34">
      <c r="A160" s="46" t="s">
        <v>2829</v>
      </c>
      <c r="B160" s="7"/>
      <c r="C160" s="57"/>
      <c r="D160" s="7"/>
      <c r="E160" s="18"/>
      <c r="G160" s="7"/>
      <c r="I160" s="18"/>
      <c r="J160" s="7"/>
      <c r="M160" s="7"/>
      <c r="N160" s="18"/>
      <c r="O160" s="18"/>
      <c r="P160" s="7"/>
    </row>
    <row r="161" spans="1:34">
      <c r="A161" s="7" t="s">
        <v>2822</v>
      </c>
      <c r="B161" s="7"/>
      <c r="C161" s="57"/>
      <c r="D161" s="7"/>
      <c r="E161" s="18"/>
      <c r="G161" s="18"/>
      <c r="I161" s="18"/>
      <c r="J161" s="7"/>
      <c r="M161" s="7"/>
      <c r="N161" s="18"/>
      <c r="O161" s="18"/>
      <c r="P161" s="7"/>
    </row>
    <row r="162" spans="1:34">
      <c r="A162" s="46" t="s">
        <v>2830</v>
      </c>
      <c r="B162" s="7"/>
      <c r="C162" s="57"/>
      <c r="D162" s="7"/>
      <c r="E162" s="18"/>
      <c r="G162" s="7"/>
      <c r="I162" s="18"/>
      <c r="M162" s="7"/>
      <c r="N162" s="18"/>
      <c r="O162" s="18"/>
      <c r="P162" s="7"/>
    </row>
    <row r="163" spans="1:34">
      <c r="A163" s="46" t="s">
        <v>2831</v>
      </c>
      <c r="B163" s="7"/>
      <c r="C163" s="57"/>
      <c r="D163" s="7"/>
      <c r="E163" s="18"/>
      <c r="G163" s="18"/>
      <c r="I163" s="18"/>
      <c r="J163" s="7"/>
      <c r="M163" s="7"/>
      <c r="N163" s="18"/>
      <c r="O163" s="18"/>
      <c r="P163" s="7"/>
    </row>
    <row r="164" spans="1:34" ht="28">
      <c r="A164" s="7" t="s">
        <v>2832</v>
      </c>
      <c r="B164" s="7"/>
      <c r="C164" s="57"/>
      <c r="D164" s="7"/>
      <c r="E164" s="18"/>
      <c r="G164" s="7"/>
      <c r="I164" s="18"/>
      <c r="J164" s="7"/>
      <c r="M164" s="7"/>
      <c r="N164" s="18"/>
      <c r="O164" s="18"/>
      <c r="P164" s="7"/>
    </row>
    <row r="165" spans="1:34" ht="28">
      <c r="A165" s="7" t="s">
        <v>2833</v>
      </c>
      <c r="B165" s="7"/>
      <c r="C165" s="57"/>
      <c r="D165" s="7"/>
      <c r="E165" s="18"/>
      <c r="G165" s="7"/>
      <c r="I165" s="18"/>
      <c r="J165" s="7"/>
      <c r="M165" s="7"/>
      <c r="N165" s="18"/>
      <c r="O165" s="18"/>
    </row>
    <row r="166" spans="1:34">
      <c r="A166" s="6" t="s">
        <v>2879</v>
      </c>
      <c r="B166" s="7"/>
      <c r="C166" s="57"/>
      <c r="D166" s="19"/>
      <c r="E166" s="18"/>
      <c r="G166" s="18"/>
      <c r="I166" s="18"/>
      <c r="N166" s="18"/>
      <c r="O166" s="18"/>
    </row>
    <row r="167" spans="1:34">
      <c r="A167" s="46" t="s">
        <v>2834</v>
      </c>
      <c r="B167" s="7"/>
      <c r="C167" s="57"/>
      <c r="D167" s="7"/>
      <c r="E167" s="18"/>
      <c r="G167" s="7"/>
      <c r="I167" s="18"/>
      <c r="J167" s="7"/>
      <c r="M167" s="7"/>
      <c r="N167" s="18"/>
      <c r="O167" s="18"/>
      <c r="P167" s="7"/>
    </row>
    <row r="168" spans="1:34">
      <c r="A168" s="46" t="s">
        <v>2828</v>
      </c>
      <c r="B168" s="7"/>
      <c r="C168" s="57"/>
      <c r="D168" s="19"/>
      <c r="E168" s="18"/>
      <c r="G168" s="18"/>
      <c r="I168" s="18"/>
      <c r="N168" s="18"/>
      <c r="O168" s="18"/>
    </row>
    <row r="169" spans="1:34">
      <c r="A169" s="192" t="s">
        <v>2880</v>
      </c>
      <c r="B169" s="187"/>
      <c r="C169" s="193"/>
      <c r="D169" s="194"/>
      <c r="E169" s="187"/>
      <c r="F169" s="53"/>
      <c r="G169" s="187"/>
      <c r="H169" s="53"/>
      <c r="I169" s="187"/>
      <c r="J169" s="53"/>
      <c r="K169" s="53"/>
      <c r="L169" s="53"/>
      <c r="M169" s="53"/>
      <c r="N169" s="53"/>
      <c r="O169" s="53"/>
      <c r="P169" s="187"/>
      <c r="Q169" s="187"/>
      <c r="R169" s="187"/>
      <c r="S169" s="187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</row>
    <row r="170" spans="1:34">
      <c r="A170" s="6" t="s">
        <v>2881</v>
      </c>
      <c r="B170" s="18"/>
      <c r="C170" s="57"/>
      <c r="D170" s="19"/>
      <c r="E170" s="18"/>
      <c r="G170" s="18"/>
      <c r="I170" s="18"/>
      <c r="P170" s="18"/>
      <c r="Q170" s="18"/>
      <c r="R170" s="18"/>
      <c r="S170" s="18"/>
    </row>
    <row r="171" spans="1:34">
      <c r="A171" s="6" t="s">
        <v>2883</v>
      </c>
      <c r="B171" s="18"/>
      <c r="C171" s="57"/>
      <c r="D171" s="19"/>
      <c r="G171" s="7"/>
      <c r="H171" s="7"/>
      <c r="I171" s="7"/>
      <c r="L171" s="7"/>
      <c r="M171" s="62"/>
      <c r="P171" s="18"/>
      <c r="Q171" s="18"/>
      <c r="R171" s="18"/>
      <c r="S171" s="18"/>
    </row>
    <row r="172" spans="1:34">
      <c r="B172" s="18"/>
      <c r="F172" s="7"/>
      <c r="G172" s="7"/>
      <c r="H172" s="7"/>
      <c r="I172" s="7"/>
      <c r="L172" s="7"/>
      <c r="M172" s="62"/>
    </row>
    <row r="173" spans="1:34">
      <c r="A173" s="6" t="s">
        <v>2884</v>
      </c>
      <c r="B173" s="18"/>
      <c r="F173" s="7"/>
      <c r="G173" s="7"/>
      <c r="H173" s="7"/>
      <c r="I173" s="7"/>
      <c r="M173" s="62"/>
    </row>
    <row r="174" spans="1:34">
      <c r="A174" s="6" t="s">
        <v>2885</v>
      </c>
      <c r="B174" s="18"/>
      <c r="F174" s="7"/>
      <c r="G174" s="7"/>
      <c r="L174" s="7"/>
      <c r="M174" s="62"/>
    </row>
    <row r="175" spans="1:34">
      <c r="B175" s="18"/>
    </row>
    <row r="176" spans="1:34">
      <c r="A176" s="6" t="s">
        <v>2886</v>
      </c>
      <c r="B176" s="18"/>
    </row>
    <row r="177" spans="1:34">
      <c r="A177" s="6" t="s">
        <v>2887</v>
      </c>
      <c r="B177" s="18"/>
    </row>
    <row r="178" spans="1:34">
      <c r="A178" s="78" t="s">
        <v>2911</v>
      </c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</row>
    <row r="179" spans="1:34">
      <c r="A179" s="18" t="s">
        <v>2778</v>
      </c>
      <c r="B179" s="6" t="s">
        <v>2782</v>
      </c>
      <c r="C179" s="18" t="s">
        <v>2783</v>
      </c>
      <c r="D179" s="6" t="s">
        <v>2784</v>
      </c>
      <c r="E179" s="18" t="s">
        <v>2785</v>
      </c>
      <c r="F179" s="6" t="s">
        <v>2786</v>
      </c>
      <c r="G179" s="6" t="s">
        <v>2787</v>
      </c>
      <c r="H179" s="6" t="s">
        <v>2788</v>
      </c>
      <c r="I179" s="6" t="s">
        <v>2791</v>
      </c>
    </row>
    <row r="180" spans="1:34">
      <c r="A180" s="46">
        <v>1</v>
      </c>
      <c r="B180" s="7"/>
      <c r="E180" s="7"/>
      <c r="H180" s="7"/>
      <c r="I180" s="7"/>
    </row>
    <row r="181" spans="1:34">
      <c r="A181" s="46">
        <v>2</v>
      </c>
      <c r="B181" s="7"/>
      <c r="C181" s="7"/>
      <c r="D181" s="7"/>
      <c r="E181" s="7"/>
      <c r="H181" s="7"/>
      <c r="I181" s="7"/>
    </row>
    <row r="182" spans="1:34">
      <c r="A182" s="6" t="s">
        <v>2846</v>
      </c>
      <c r="B182" s="7"/>
      <c r="C182" s="7"/>
      <c r="D182" s="7"/>
      <c r="E182" s="7"/>
      <c r="H182" s="7"/>
      <c r="I182" s="7"/>
    </row>
    <row r="183" spans="1:34">
      <c r="A183" s="131" t="s">
        <v>2888</v>
      </c>
      <c r="B183" s="163"/>
      <c r="C183" s="167"/>
      <c r="D183" s="164"/>
      <c r="E183" s="163" t="s">
        <v>2817</v>
      </c>
      <c r="F183" s="165"/>
      <c r="G183" s="163"/>
      <c r="H183" s="165"/>
      <c r="I183" s="163"/>
      <c r="J183" s="165"/>
      <c r="K183" s="165"/>
      <c r="L183" s="165"/>
      <c r="M183" s="165"/>
      <c r="N183" s="163"/>
      <c r="O183" s="163"/>
      <c r="P183" s="165"/>
      <c r="Q183" s="165"/>
      <c r="R183" s="165"/>
      <c r="S183" s="165"/>
      <c r="T183" s="165"/>
      <c r="U183" s="165"/>
      <c r="V183" s="165"/>
      <c r="W183" s="165"/>
      <c r="X183" s="165"/>
      <c r="Y183" s="165"/>
      <c r="Z183" s="165"/>
      <c r="AA183" s="165"/>
      <c r="AB183" s="165"/>
      <c r="AC183" s="165"/>
      <c r="AD183" s="165"/>
      <c r="AE183" s="165"/>
      <c r="AF183" s="165"/>
      <c r="AG183" s="165"/>
      <c r="AH183" s="165"/>
    </row>
    <row r="184" spans="1:34">
      <c r="A184" s="18" t="s">
        <v>2778</v>
      </c>
      <c r="B184" s="6" t="s">
        <v>2782</v>
      </c>
      <c r="C184" s="18" t="s">
        <v>2783</v>
      </c>
      <c r="D184" s="6" t="s">
        <v>2784</v>
      </c>
      <c r="E184" s="18" t="s">
        <v>2785</v>
      </c>
      <c r="F184" s="6" t="s">
        <v>2786</v>
      </c>
      <c r="G184" s="6" t="s">
        <v>2787</v>
      </c>
      <c r="H184" s="6" t="s">
        <v>2788</v>
      </c>
      <c r="I184" s="6" t="s">
        <v>2791</v>
      </c>
    </row>
    <row r="185" spans="1:34">
      <c r="A185" s="46">
        <v>1</v>
      </c>
      <c r="B185" s="7"/>
      <c r="C185" s="7"/>
      <c r="D185" s="7"/>
      <c r="E185" s="7"/>
      <c r="H185" s="7"/>
      <c r="I185" s="7"/>
    </row>
    <row r="186" spans="1:34">
      <c r="A186" s="46">
        <v>2</v>
      </c>
      <c r="B186" s="7"/>
      <c r="C186" s="7"/>
      <c r="D186" s="7"/>
      <c r="E186" s="7"/>
    </row>
    <row r="187" spans="1:34">
      <c r="A187" s="6" t="s">
        <v>2846</v>
      </c>
      <c r="B187" s="7"/>
      <c r="C187" s="7"/>
      <c r="D187" s="7"/>
      <c r="E187" s="7"/>
      <c r="H187" s="7"/>
      <c r="I187" s="7"/>
    </row>
    <row r="188" spans="1:34">
      <c r="A188" s="131" t="s">
        <v>2889</v>
      </c>
      <c r="B188" s="163"/>
      <c r="C188" s="167"/>
      <c r="D188" s="164"/>
      <c r="E188" s="165"/>
      <c r="F188" s="165"/>
      <c r="G188" s="165"/>
      <c r="H188" s="165"/>
      <c r="I188" s="165"/>
      <c r="J188" s="165"/>
      <c r="K188" s="165"/>
      <c r="L188" s="165"/>
      <c r="M188" s="165"/>
      <c r="N188" s="163"/>
      <c r="O188" s="163"/>
      <c r="P188" s="165"/>
      <c r="Q188" s="165"/>
      <c r="R188" s="165"/>
      <c r="S188" s="165"/>
      <c r="T188" s="165"/>
      <c r="U188" s="165"/>
      <c r="V188" s="165"/>
      <c r="W188" s="165"/>
      <c r="X188" s="165"/>
      <c r="Y188" s="165"/>
      <c r="Z188" s="165"/>
      <c r="AA188" s="165"/>
      <c r="AB188" s="165"/>
      <c r="AC188" s="165"/>
      <c r="AD188" s="165"/>
      <c r="AE188" s="165"/>
      <c r="AF188" s="165"/>
      <c r="AG188" s="165"/>
      <c r="AH188" s="165"/>
    </row>
    <row r="189" spans="1:34">
      <c r="A189" s="46">
        <v>1</v>
      </c>
      <c r="B189" s="7"/>
      <c r="C189" s="7"/>
      <c r="D189" s="7"/>
      <c r="E189" s="7"/>
      <c r="H189" s="7"/>
    </row>
    <row r="190" spans="1:34">
      <c r="A190" s="46">
        <v>2</v>
      </c>
      <c r="C190" s="7"/>
      <c r="D190" s="7"/>
      <c r="E190" s="7"/>
      <c r="H190" s="7"/>
      <c r="M190" s="7"/>
    </row>
    <row r="191" spans="1:34">
      <c r="A191" s="6" t="s">
        <v>2846</v>
      </c>
      <c r="B191" s="7"/>
      <c r="C191" s="7"/>
      <c r="D191" s="7"/>
      <c r="E191" s="7"/>
      <c r="H191" s="7"/>
      <c r="I191" s="7"/>
    </row>
    <row r="192" spans="1:34">
      <c r="A192" s="131" t="s">
        <v>2890</v>
      </c>
      <c r="B192" s="163"/>
      <c r="C192" s="167"/>
      <c r="D192" s="164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  <c r="V192" s="165"/>
      <c r="W192" s="165"/>
      <c r="X192" s="165"/>
      <c r="Y192" s="165"/>
      <c r="Z192" s="165"/>
      <c r="AA192" s="165"/>
      <c r="AB192" s="165"/>
      <c r="AC192" s="165"/>
      <c r="AD192" s="165"/>
      <c r="AE192" s="165"/>
      <c r="AF192" s="165"/>
      <c r="AG192" s="165"/>
      <c r="AH192" s="165"/>
    </row>
    <row r="193" spans="1:34">
      <c r="A193" s="46">
        <v>1</v>
      </c>
      <c r="B193" s="7"/>
      <c r="C193" s="7"/>
      <c r="D193" s="7"/>
      <c r="E193" s="7"/>
      <c r="H193" s="7"/>
    </row>
    <row r="194" spans="1:34">
      <c r="A194" s="46">
        <v>2</v>
      </c>
      <c r="B194" s="7"/>
      <c r="C194" s="7"/>
      <c r="D194" s="7"/>
      <c r="E194" s="7"/>
      <c r="H194" s="7"/>
      <c r="I194" s="7"/>
      <c r="N194" s="18"/>
      <c r="O194" s="18"/>
    </row>
    <row r="195" spans="1:34">
      <c r="A195" s="6" t="s">
        <v>2846</v>
      </c>
      <c r="C195" s="7"/>
      <c r="D195" s="7"/>
      <c r="E195" s="7"/>
      <c r="H195" s="7"/>
      <c r="I195" s="7"/>
      <c r="M195" s="7"/>
    </row>
    <row r="196" spans="1:34">
      <c r="A196" s="131" t="s">
        <v>2891</v>
      </c>
      <c r="B196" s="163"/>
      <c r="C196" s="167"/>
      <c r="D196" s="164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  <c r="S196" s="165"/>
      <c r="T196" s="165"/>
      <c r="U196" s="165"/>
      <c r="V196" s="165"/>
      <c r="W196" s="165"/>
      <c r="X196" s="165"/>
      <c r="Y196" s="165"/>
      <c r="Z196" s="165"/>
      <c r="AA196" s="165"/>
      <c r="AB196" s="165"/>
      <c r="AC196" s="165"/>
      <c r="AD196" s="165"/>
      <c r="AE196" s="165"/>
      <c r="AF196" s="165"/>
      <c r="AG196" s="165"/>
      <c r="AH196" s="165"/>
    </row>
    <row r="197" spans="1:34">
      <c r="A197" s="46">
        <v>1</v>
      </c>
      <c r="B197" s="7"/>
      <c r="C197" s="7"/>
      <c r="D197" s="7"/>
      <c r="E197" s="7"/>
      <c r="H197" s="7"/>
      <c r="I197" s="7"/>
    </row>
    <row r="198" spans="1:34">
      <c r="A198" s="46">
        <v>2</v>
      </c>
      <c r="B198" s="7"/>
      <c r="C198" s="7"/>
      <c r="D198" s="7"/>
      <c r="E198" s="7"/>
      <c r="H198" s="7"/>
      <c r="I198" s="7"/>
    </row>
    <row r="199" spans="1:34">
      <c r="A199" s="6" t="s">
        <v>2846</v>
      </c>
      <c r="B199" s="7"/>
      <c r="C199" s="7"/>
      <c r="E199" s="7"/>
      <c r="H199" s="7"/>
      <c r="I199" s="7"/>
      <c r="N199" s="18"/>
      <c r="O199" s="18"/>
    </row>
    <row r="200" spans="1:34">
      <c r="A200" s="131" t="s">
        <v>2892</v>
      </c>
      <c r="B200" s="165"/>
      <c r="C200" s="165"/>
      <c r="D200" s="165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  <c r="T200" s="165"/>
      <c r="U200" s="165"/>
      <c r="V200" s="165"/>
      <c r="W200" s="165"/>
      <c r="X200" s="165"/>
      <c r="Y200" s="165"/>
      <c r="Z200" s="165"/>
      <c r="AA200" s="165"/>
      <c r="AB200" s="165"/>
      <c r="AC200" s="165"/>
      <c r="AD200" s="165"/>
      <c r="AE200" s="165"/>
      <c r="AF200" s="165"/>
      <c r="AG200" s="165"/>
      <c r="AH200" s="165"/>
    </row>
    <row r="201" spans="1:34">
      <c r="A201" s="46">
        <v>1</v>
      </c>
      <c r="B201" s="7"/>
      <c r="C201" s="7"/>
      <c r="D201" s="7"/>
      <c r="E201" s="7"/>
      <c r="F201" s="6"/>
      <c r="G201" s="6"/>
      <c r="H201" s="7"/>
      <c r="I201" s="6"/>
      <c r="J201" s="6"/>
      <c r="K201" s="6"/>
      <c r="L201" s="6"/>
      <c r="M201" s="7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</row>
    <row r="202" spans="1:34">
      <c r="A202" s="46">
        <v>2</v>
      </c>
      <c r="B202" s="7"/>
      <c r="C202" s="7"/>
      <c r="D202" s="7"/>
      <c r="E202" s="7"/>
      <c r="F202" s="6"/>
      <c r="G202" s="6"/>
      <c r="H202" s="7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</row>
    <row r="203" spans="1:34">
      <c r="A203" s="6" t="s">
        <v>2846</v>
      </c>
      <c r="B203" s="6"/>
      <c r="C203" s="7"/>
      <c r="D203" s="7"/>
      <c r="E203" s="7"/>
      <c r="F203" s="6"/>
      <c r="G203" s="6"/>
      <c r="H203" s="7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0"/>
  <sheetViews>
    <sheetView topLeftCell="E10" workbookViewId="0">
      <selection activeCell="E27" sqref="E27"/>
    </sheetView>
  </sheetViews>
  <sheetFormatPr baseColWidth="10" defaultColWidth="8.83203125" defaultRowHeight="14" x14ac:dyDescent="0"/>
  <cols>
    <col min="1" max="1025" width="8.83203125" customWidth="1"/>
  </cols>
  <sheetData>
    <row r="1" spans="1:13">
      <c r="E1" t="s">
        <v>2972</v>
      </c>
      <c r="H1" t="s">
        <v>2973</v>
      </c>
      <c r="J1" t="s">
        <v>2974</v>
      </c>
      <c r="K1" t="s">
        <v>2975</v>
      </c>
    </row>
    <row r="2" spans="1:13">
      <c r="A2" s="217" t="s">
        <v>2976</v>
      </c>
      <c r="B2" s="217">
        <v>1589488</v>
      </c>
      <c r="C2" s="217">
        <v>1598460</v>
      </c>
      <c r="D2" s="217" t="s">
        <v>2976</v>
      </c>
      <c r="E2" s="217">
        <v>1570603</v>
      </c>
      <c r="F2" s="217">
        <v>1590473</v>
      </c>
      <c r="G2" s="217">
        <v>985</v>
      </c>
      <c r="H2" s="217" t="s">
        <v>2977</v>
      </c>
    </row>
    <row r="3" spans="1:13">
      <c r="A3" s="217" t="s">
        <v>2976</v>
      </c>
      <c r="B3" s="217">
        <v>1589488</v>
      </c>
      <c r="C3" s="217">
        <v>1598460</v>
      </c>
      <c r="D3" s="217" t="s">
        <v>2976</v>
      </c>
      <c r="E3" s="217">
        <v>1590786</v>
      </c>
      <c r="F3" s="217">
        <v>1594063</v>
      </c>
      <c r="G3" s="217">
        <v>3277</v>
      </c>
    </row>
    <row r="4" spans="1:13">
      <c r="A4" s="217" t="s">
        <v>2976</v>
      </c>
      <c r="B4" s="217">
        <v>1589488</v>
      </c>
      <c r="C4" s="217">
        <v>1598460</v>
      </c>
      <c r="D4" s="217" t="s">
        <v>2976</v>
      </c>
      <c r="E4" s="217">
        <v>1590990</v>
      </c>
      <c r="F4" s="217">
        <v>1624167</v>
      </c>
      <c r="G4" s="217">
        <v>7470</v>
      </c>
    </row>
    <row r="5" spans="1:13">
      <c r="A5" s="217" t="s">
        <v>2976</v>
      </c>
      <c r="B5" s="217">
        <v>1589488</v>
      </c>
      <c r="C5" s="217">
        <v>1598460</v>
      </c>
      <c r="D5" s="217" t="s">
        <v>2976</v>
      </c>
      <c r="E5" s="217">
        <v>1598012</v>
      </c>
      <c r="F5" s="217">
        <v>1598013</v>
      </c>
      <c r="G5" s="217">
        <v>1</v>
      </c>
    </row>
    <row r="6" spans="1:13" s="219" customFormat="1">
      <c r="A6" s="218" t="s">
        <v>2976</v>
      </c>
      <c r="B6" s="218">
        <v>2330653</v>
      </c>
      <c r="C6" s="218">
        <v>2340397</v>
      </c>
      <c r="D6" s="218" t="s">
        <v>2976</v>
      </c>
      <c r="E6" s="218">
        <v>2323214</v>
      </c>
      <c r="F6" s="218">
        <v>2336883</v>
      </c>
      <c r="G6" s="218">
        <v>6230</v>
      </c>
      <c r="H6" s="219" t="s">
        <v>2977</v>
      </c>
      <c r="J6" s="220"/>
      <c r="K6" s="220"/>
      <c r="L6" s="220"/>
      <c r="M6" s="220"/>
    </row>
    <row r="7" spans="1:13">
      <c r="A7" s="217" t="s">
        <v>2976</v>
      </c>
      <c r="B7" s="217">
        <v>2330653</v>
      </c>
      <c r="C7" s="217">
        <v>2340397</v>
      </c>
      <c r="D7" s="217" t="s">
        <v>2976</v>
      </c>
      <c r="E7" s="217">
        <v>2335403</v>
      </c>
      <c r="F7" s="217">
        <v>2345236</v>
      </c>
      <c r="G7" s="217">
        <v>4994</v>
      </c>
    </row>
    <row r="8" spans="1:13" s="219" customFormat="1">
      <c r="A8" s="218" t="s">
        <v>2976</v>
      </c>
      <c r="B8" s="218">
        <v>6675490</v>
      </c>
      <c r="C8" s="218">
        <v>6687718</v>
      </c>
      <c r="D8" s="218" t="s">
        <v>2976</v>
      </c>
      <c r="E8" s="218">
        <v>6673745</v>
      </c>
      <c r="F8" s="218">
        <v>6684093</v>
      </c>
      <c r="G8" s="218">
        <v>8603</v>
      </c>
      <c r="J8" s="220">
        <v>832</v>
      </c>
      <c r="K8" s="220">
        <v>6684094</v>
      </c>
      <c r="L8" s="220">
        <v>6684925</v>
      </c>
      <c r="M8" s="220"/>
    </row>
    <row r="9" spans="1:13">
      <c r="A9" s="217" t="s">
        <v>2976</v>
      </c>
      <c r="B9" s="217">
        <v>6675490</v>
      </c>
      <c r="C9" s="217">
        <v>6687718</v>
      </c>
      <c r="D9" s="217" t="s">
        <v>2976</v>
      </c>
      <c r="E9" s="217">
        <v>6684926</v>
      </c>
      <c r="F9" s="217">
        <v>6695646</v>
      </c>
      <c r="G9" s="217">
        <v>2792</v>
      </c>
    </row>
    <row r="10" spans="1:13" s="219" customFormat="1">
      <c r="A10" s="218" t="s">
        <v>2976</v>
      </c>
      <c r="B10" s="218">
        <v>10434145</v>
      </c>
      <c r="C10" s="218">
        <v>10443830</v>
      </c>
      <c r="D10" s="218" t="s">
        <v>2976</v>
      </c>
      <c r="E10" s="218">
        <v>10270863</v>
      </c>
      <c r="F10" s="218">
        <v>10441661</v>
      </c>
      <c r="G10" s="218">
        <v>7516</v>
      </c>
      <c r="J10" s="220">
        <v>1024</v>
      </c>
      <c r="K10" s="220">
        <v>10441662</v>
      </c>
      <c r="L10" s="220">
        <v>10442685</v>
      </c>
      <c r="M10" s="220"/>
    </row>
    <row r="11" spans="1:13">
      <c r="A11" s="217" t="s">
        <v>2976</v>
      </c>
      <c r="B11" s="217">
        <v>10434145</v>
      </c>
      <c r="C11" s="217">
        <v>10443830</v>
      </c>
      <c r="D11" s="217" t="s">
        <v>2976</v>
      </c>
      <c r="E11" s="217">
        <v>10442686</v>
      </c>
      <c r="F11" s="217">
        <v>10442691</v>
      </c>
      <c r="G11" s="217">
        <v>5</v>
      </c>
      <c r="J11">
        <v>16</v>
      </c>
      <c r="K11">
        <v>10442692</v>
      </c>
      <c r="L11">
        <v>10442707</v>
      </c>
    </row>
    <row r="12" spans="1:13">
      <c r="A12" s="217" t="s">
        <v>2976</v>
      </c>
      <c r="B12" s="217">
        <v>10434145</v>
      </c>
      <c r="C12" s="217">
        <v>10443830</v>
      </c>
      <c r="D12" s="217" t="s">
        <v>2976</v>
      </c>
      <c r="E12" s="217">
        <v>10442708</v>
      </c>
      <c r="F12" s="217">
        <v>10442709</v>
      </c>
      <c r="G12" s="217">
        <v>1</v>
      </c>
      <c r="J12">
        <v>13</v>
      </c>
      <c r="K12">
        <v>10442795</v>
      </c>
      <c r="L12">
        <v>10442807</v>
      </c>
    </row>
    <row r="13" spans="1:13">
      <c r="A13" s="217" t="s">
        <v>2976</v>
      </c>
      <c r="B13" s="217">
        <v>10434145</v>
      </c>
      <c r="C13" s="217">
        <v>10443830</v>
      </c>
      <c r="D13" s="217" t="s">
        <v>2976</v>
      </c>
      <c r="E13" s="217">
        <v>10442789</v>
      </c>
      <c r="F13" s="217">
        <v>10442794</v>
      </c>
      <c r="G13" s="217">
        <v>5</v>
      </c>
    </row>
    <row r="14" spans="1:13">
      <c r="A14" s="217" t="s">
        <v>2976</v>
      </c>
      <c r="B14" s="217">
        <v>10434145</v>
      </c>
      <c r="C14" s="217">
        <v>10443830</v>
      </c>
      <c r="D14" s="217" t="s">
        <v>2976</v>
      </c>
      <c r="E14" s="217">
        <v>10442808</v>
      </c>
      <c r="F14" s="217">
        <v>10442809</v>
      </c>
      <c r="G14" s="217">
        <v>1</v>
      </c>
      <c r="J14">
        <v>1053</v>
      </c>
    </row>
    <row r="15" spans="1:13" s="219" customFormat="1">
      <c r="A15" s="218" t="s">
        <v>2976</v>
      </c>
      <c r="B15" s="218">
        <v>20230789</v>
      </c>
      <c r="C15" s="218">
        <v>20241453</v>
      </c>
      <c r="D15" s="218" t="s">
        <v>2976</v>
      </c>
      <c r="E15" s="218">
        <v>20209006</v>
      </c>
      <c r="F15" s="218">
        <v>20239438</v>
      </c>
      <c r="G15" s="218">
        <v>8649</v>
      </c>
      <c r="J15" s="220">
        <v>2015</v>
      </c>
      <c r="K15" s="220">
        <v>20239439</v>
      </c>
      <c r="L15" s="220">
        <v>20241453</v>
      </c>
      <c r="M15" s="220"/>
    </row>
    <row r="16" spans="1:13">
      <c r="A16" s="218" t="s">
        <v>2976</v>
      </c>
      <c r="B16" s="218">
        <v>24082785</v>
      </c>
      <c r="C16" s="218">
        <v>24091256</v>
      </c>
      <c r="D16" s="218" t="s">
        <v>2976</v>
      </c>
      <c r="E16" s="218">
        <v>24069645</v>
      </c>
      <c r="F16" s="218">
        <v>24088549</v>
      </c>
      <c r="G16" s="218">
        <v>5764</v>
      </c>
      <c r="H16" s="219" t="s">
        <v>2977</v>
      </c>
      <c r="J16" s="220"/>
      <c r="K16" s="220"/>
      <c r="L16" s="220"/>
      <c r="M16" s="220"/>
    </row>
    <row r="17" spans="1:13">
      <c r="A17" s="217" t="s">
        <v>2976</v>
      </c>
      <c r="B17" s="217">
        <v>24082785</v>
      </c>
      <c r="C17" s="217">
        <v>24091256</v>
      </c>
      <c r="D17" s="217" t="s">
        <v>2976</v>
      </c>
      <c r="E17" s="217">
        <v>24086872</v>
      </c>
      <c r="F17" s="217">
        <v>24104777</v>
      </c>
      <c r="G17" s="217">
        <v>4384</v>
      </c>
    </row>
    <row r="18" spans="1:13" s="219" customFormat="1">
      <c r="A18" s="218" t="s">
        <v>2976</v>
      </c>
      <c r="B18" s="218">
        <v>27647875</v>
      </c>
      <c r="C18" s="218">
        <v>27656513</v>
      </c>
      <c r="D18" s="218" t="s">
        <v>2976</v>
      </c>
      <c r="E18" s="218">
        <v>27648636</v>
      </c>
      <c r="F18" s="218">
        <v>27662891</v>
      </c>
      <c r="G18" s="218">
        <v>7877</v>
      </c>
      <c r="J18" s="220">
        <v>761</v>
      </c>
      <c r="K18" s="220">
        <v>27647875</v>
      </c>
      <c r="L18" s="220">
        <v>27648635</v>
      </c>
      <c r="M18" s="220"/>
    </row>
    <row r="19" spans="1:13">
      <c r="A19" s="217" t="s">
        <v>2976</v>
      </c>
      <c r="B19" s="217">
        <v>27647875</v>
      </c>
      <c r="C19" s="217">
        <v>27656513</v>
      </c>
      <c r="D19" s="217" t="s">
        <v>2976</v>
      </c>
      <c r="E19" s="217">
        <v>27649920</v>
      </c>
      <c r="F19" s="217">
        <v>27649925</v>
      </c>
      <c r="G19" s="217">
        <v>5</v>
      </c>
    </row>
    <row r="20" spans="1:13">
      <c r="A20" s="217" t="s">
        <v>2976</v>
      </c>
      <c r="B20" s="217">
        <v>27647875</v>
      </c>
      <c r="C20" s="217">
        <v>27656513</v>
      </c>
      <c r="D20" s="217" t="s">
        <v>2976</v>
      </c>
      <c r="E20" s="217">
        <v>27651710</v>
      </c>
      <c r="F20" s="217">
        <v>27651816</v>
      </c>
      <c r="G20" s="217">
        <v>106</v>
      </c>
    </row>
    <row r="21" spans="1:13">
      <c r="A21" s="217" t="s">
        <v>2976</v>
      </c>
      <c r="B21" s="217">
        <v>27647875</v>
      </c>
      <c r="C21" s="217">
        <v>27656513</v>
      </c>
      <c r="D21" s="217" t="s">
        <v>2976</v>
      </c>
      <c r="E21" s="217">
        <v>27651820</v>
      </c>
      <c r="F21" s="217">
        <v>27652287</v>
      </c>
      <c r="G21" s="217">
        <v>467</v>
      </c>
    </row>
    <row r="22" spans="1:13" s="219" customFormat="1">
      <c r="A22" s="218" t="s">
        <v>2976</v>
      </c>
      <c r="B22" s="218">
        <v>27728548</v>
      </c>
      <c r="C22" s="218">
        <v>27736940</v>
      </c>
      <c r="D22" s="218" t="s">
        <v>2976</v>
      </c>
      <c r="E22" s="218">
        <v>27730730</v>
      </c>
      <c r="F22" s="218">
        <v>27816669</v>
      </c>
      <c r="G22" s="218">
        <v>6210</v>
      </c>
      <c r="J22" s="220">
        <v>2182</v>
      </c>
      <c r="K22" s="220">
        <v>27728548</v>
      </c>
      <c r="L22" s="220">
        <v>27730729</v>
      </c>
      <c r="M22" s="220"/>
    </row>
    <row r="23" spans="1:13" s="219" customFormat="1">
      <c r="A23" s="218" t="s">
        <v>2976</v>
      </c>
      <c r="B23" s="218">
        <v>28293521</v>
      </c>
      <c r="C23" s="218">
        <v>28302527</v>
      </c>
      <c r="D23" s="218" t="s">
        <v>2976</v>
      </c>
      <c r="E23" s="218">
        <v>28285973</v>
      </c>
      <c r="F23" s="218">
        <v>28294607</v>
      </c>
      <c r="G23" s="218">
        <v>1086</v>
      </c>
      <c r="J23" s="220">
        <v>2247</v>
      </c>
      <c r="K23" s="220">
        <v>28294608</v>
      </c>
      <c r="L23" s="220">
        <v>28296854</v>
      </c>
      <c r="M23" s="220"/>
    </row>
    <row r="24" spans="1:13">
      <c r="A24" s="217" t="s">
        <v>2976</v>
      </c>
      <c r="B24" s="217">
        <v>28293521</v>
      </c>
      <c r="C24" s="217">
        <v>28302527</v>
      </c>
      <c r="D24" s="217" t="s">
        <v>2976</v>
      </c>
      <c r="E24" s="217">
        <v>28296855</v>
      </c>
      <c r="F24" s="217">
        <v>28415207</v>
      </c>
      <c r="G24" s="217">
        <v>5672</v>
      </c>
    </row>
    <row r="25" spans="1:13" s="219" customFormat="1">
      <c r="A25" s="218" t="s">
        <v>2976</v>
      </c>
      <c r="B25" s="218">
        <v>36383977</v>
      </c>
      <c r="C25" s="218">
        <v>36395547</v>
      </c>
      <c r="D25" s="218" t="s">
        <v>2976</v>
      </c>
      <c r="E25" s="218">
        <v>36335409</v>
      </c>
      <c r="F25" s="218">
        <v>36396129</v>
      </c>
      <c r="G25" s="218">
        <v>11570</v>
      </c>
      <c r="H25" s="219" t="s">
        <v>2977</v>
      </c>
      <c r="J25" s="220"/>
      <c r="K25" s="220"/>
      <c r="L25" s="220"/>
      <c r="M25" s="220"/>
    </row>
    <row r="26" spans="1:13">
      <c r="A26" s="217" t="s">
        <v>2976</v>
      </c>
      <c r="B26" s="217">
        <v>36383977</v>
      </c>
      <c r="C26" s="217">
        <v>36395547</v>
      </c>
      <c r="D26" s="217" t="s">
        <v>2976</v>
      </c>
      <c r="E26" s="217">
        <v>36395321</v>
      </c>
      <c r="F26" s="217">
        <v>36395716</v>
      </c>
      <c r="G26" s="217">
        <v>226</v>
      </c>
    </row>
    <row r="27" spans="1:13" s="219" customFormat="1">
      <c r="A27" s="218" t="s">
        <v>2976</v>
      </c>
      <c r="B27" s="218">
        <v>39325738</v>
      </c>
      <c r="C27" s="218">
        <v>39334558</v>
      </c>
      <c r="D27" s="218" t="s">
        <v>2976</v>
      </c>
      <c r="E27" s="218">
        <v>39305005</v>
      </c>
      <c r="F27" s="218">
        <v>39340166</v>
      </c>
      <c r="G27" s="218">
        <v>8820</v>
      </c>
      <c r="H27" s="219" t="s">
        <v>2977</v>
      </c>
      <c r="J27" s="220"/>
      <c r="K27" s="220"/>
      <c r="L27" s="220"/>
      <c r="M27" s="220"/>
    </row>
    <row r="28" spans="1:13">
      <c r="A28" s="217" t="s">
        <v>2976</v>
      </c>
      <c r="B28" s="217">
        <v>39325738</v>
      </c>
      <c r="C28" s="217">
        <v>39334558</v>
      </c>
      <c r="D28" s="217" t="s">
        <v>2976</v>
      </c>
      <c r="E28" s="217">
        <v>39325672</v>
      </c>
      <c r="F28" s="217">
        <v>39385068</v>
      </c>
      <c r="G28" s="217">
        <v>8820</v>
      </c>
    </row>
    <row r="29" spans="1:13">
      <c r="A29" s="217" t="s">
        <v>2976</v>
      </c>
      <c r="B29" s="217">
        <v>39325738</v>
      </c>
      <c r="C29" s="217">
        <v>39334558</v>
      </c>
      <c r="D29" s="217" t="s">
        <v>2976</v>
      </c>
      <c r="E29" s="217">
        <v>39328636</v>
      </c>
      <c r="F29" s="217">
        <v>39339777</v>
      </c>
      <c r="G29" s="217">
        <v>5922</v>
      </c>
    </row>
    <row r="30" spans="1:13">
      <c r="A30" s="217" t="s">
        <v>2976</v>
      </c>
      <c r="B30" s="217">
        <v>39325738</v>
      </c>
      <c r="C30" s="217">
        <v>39334558</v>
      </c>
      <c r="D30" s="217" t="s">
        <v>2976</v>
      </c>
      <c r="E30" s="217">
        <v>39330173</v>
      </c>
      <c r="F30" s="217">
        <v>39347289</v>
      </c>
      <c r="G30" s="217">
        <v>4385</v>
      </c>
    </row>
    <row r="31" spans="1:13" s="219" customFormat="1">
      <c r="A31" s="218" t="s">
        <v>2976</v>
      </c>
      <c r="B31" s="218">
        <v>46503659</v>
      </c>
      <c r="C31" s="218">
        <v>46511691</v>
      </c>
      <c r="D31" s="218" t="s">
        <v>2976</v>
      </c>
      <c r="E31" s="218">
        <v>46505812</v>
      </c>
      <c r="F31" s="218">
        <v>46598708</v>
      </c>
      <c r="G31" s="218">
        <v>5879</v>
      </c>
      <c r="J31" s="220">
        <v>2153</v>
      </c>
      <c r="K31" s="220">
        <v>46503659</v>
      </c>
      <c r="L31" s="220">
        <v>46505811</v>
      </c>
      <c r="M31" s="220"/>
    </row>
    <row r="32" spans="1:13">
      <c r="A32" s="217" t="s">
        <v>2976</v>
      </c>
      <c r="B32" s="217">
        <v>46503659</v>
      </c>
      <c r="C32" s="217">
        <v>46511691</v>
      </c>
      <c r="D32" s="217" t="s">
        <v>2976</v>
      </c>
      <c r="E32" s="217">
        <v>46509333</v>
      </c>
      <c r="F32" s="217">
        <v>46642160</v>
      </c>
      <c r="G32" s="217">
        <v>2358</v>
      </c>
    </row>
    <row r="33" spans="1:13" s="219" customFormat="1">
      <c r="A33" s="218" t="s">
        <v>2976</v>
      </c>
      <c r="B33" s="218">
        <v>110036254</v>
      </c>
      <c r="C33" s="218">
        <v>110044254</v>
      </c>
      <c r="D33" s="218" t="s">
        <v>2976</v>
      </c>
      <c r="E33" s="218">
        <v>110036674</v>
      </c>
      <c r="F33" s="218">
        <v>110045554</v>
      </c>
      <c r="G33" s="218">
        <v>7580</v>
      </c>
      <c r="J33" s="220">
        <v>420</v>
      </c>
      <c r="K33" s="220">
        <v>110036254</v>
      </c>
      <c r="L33" s="220">
        <v>110036673</v>
      </c>
      <c r="M33" s="220"/>
    </row>
    <row r="34" spans="1:13">
      <c r="A34" s="218" t="s">
        <v>2976</v>
      </c>
      <c r="B34" s="218">
        <v>110596285</v>
      </c>
      <c r="C34" s="218">
        <v>110607544</v>
      </c>
      <c r="D34" s="218" t="s">
        <v>2976</v>
      </c>
      <c r="E34" s="218">
        <v>110574199</v>
      </c>
      <c r="F34" s="218">
        <v>110617263</v>
      </c>
      <c r="G34" s="218">
        <v>11259</v>
      </c>
      <c r="H34" s="219" t="s">
        <v>2977</v>
      </c>
      <c r="J34" s="220"/>
      <c r="K34" s="220"/>
      <c r="L34" s="220"/>
      <c r="M34" s="220"/>
    </row>
    <row r="35" spans="1:13">
      <c r="A35" s="217" t="s">
        <v>2976</v>
      </c>
      <c r="B35" s="217">
        <v>110596285</v>
      </c>
      <c r="C35" s="217">
        <v>110607544</v>
      </c>
      <c r="D35" s="217" t="s">
        <v>2976</v>
      </c>
      <c r="E35" s="217">
        <v>110600962</v>
      </c>
      <c r="F35" s="217">
        <v>110605177</v>
      </c>
      <c r="G35" s="217">
        <v>4215</v>
      </c>
    </row>
    <row r="36" spans="1:13">
      <c r="A36" s="217" t="s">
        <v>2976</v>
      </c>
      <c r="B36" s="217">
        <v>110596285</v>
      </c>
      <c r="C36" s="217">
        <v>110607544</v>
      </c>
      <c r="D36" s="217" t="s">
        <v>2976</v>
      </c>
      <c r="E36" s="217">
        <v>110602616</v>
      </c>
      <c r="F36" s="217">
        <v>110613322</v>
      </c>
      <c r="G36" s="217">
        <v>4928</v>
      </c>
    </row>
    <row r="37" spans="1:13">
      <c r="A37" s="217" t="s">
        <v>2976</v>
      </c>
      <c r="B37" s="217">
        <v>110596285</v>
      </c>
      <c r="C37" s="217">
        <v>110607544</v>
      </c>
      <c r="D37" s="217" t="s">
        <v>2976</v>
      </c>
      <c r="E37" s="217">
        <v>110603154</v>
      </c>
      <c r="F37" s="217">
        <v>110603155</v>
      </c>
      <c r="G37" s="217">
        <v>1</v>
      </c>
    </row>
    <row r="38" spans="1:13" s="219" customFormat="1">
      <c r="A38" s="218" t="s">
        <v>2976</v>
      </c>
      <c r="B38" s="218">
        <v>152185477</v>
      </c>
      <c r="C38" s="218">
        <v>152193479</v>
      </c>
      <c r="D38" s="218" t="s">
        <v>2976</v>
      </c>
      <c r="E38" s="218">
        <v>152140601</v>
      </c>
      <c r="F38" s="218">
        <v>152417932</v>
      </c>
      <c r="G38" s="218">
        <v>8002</v>
      </c>
      <c r="H38" s="219" t="s">
        <v>2977</v>
      </c>
      <c r="J38" s="220"/>
      <c r="K38" s="220"/>
      <c r="L38" s="220"/>
      <c r="M38" s="220"/>
    </row>
    <row r="39" spans="1:13">
      <c r="A39" s="217" t="s">
        <v>2976</v>
      </c>
      <c r="B39" s="217">
        <v>152185477</v>
      </c>
      <c r="C39" s="217">
        <v>152193479</v>
      </c>
      <c r="D39" s="217" t="s">
        <v>2976</v>
      </c>
      <c r="E39" s="217">
        <v>152184558</v>
      </c>
      <c r="F39" s="217">
        <v>152196669</v>
      </c>
      <c r="G39" s="217">
        <v>8002</v>
      </c>
    </row>
    <row r="40" spans="1:13" s="219" customFormat="1">
      <c r="A40" s="218" t="s">
        <v>2976</v>
      </c>
      <c r="B40" s="218">
        <v>168210444</v>
      </c>
      <c r="C40" s="218">
        <v>168221992</v>
      </c>
      <c r="D40" s="218" t="s">
        <v>2976</v>
      </c>
      <c r="E40" s="218">
        <v>168195176</v>
      </c>
      <c r="F40" s="218">
        <v>168222263</v>
      </c>
      <c r="G40" s="218">
        <v>11548</v>
      </c>
      <c r="H40" s="219" t="s">
        <v>2977</v>
      </c>
      <c r="J40" s="220"/>
      <c r="K40" s="220"/>
      <c r="L40" s="220"/>
      <c r="M40" s="220"/>
    </row>
    <row r="41" spans="1:13">
      <c r="A41" s="217" t="s">
        <v>2976</v>
      </c>
      <c r="B41" s="217">
        <v>168210444</v>
      </c>
      <c r="C41" s="217">
        <v>168221992</v>
      </c>
      <c r="D41" s="217" t="s">
        <v>2976</v>
      </c>
      <c r="E41" s="217">
        <v>168210616</v>
      </c>
      <c r="F41" s="217">
        <v>168210966</v>
      </c>
      <c r="G41" s="217">
        <v>350</v>
      </c>
    </row>
    <row r="42" spans="1:13">
      <c r="A42" s="217" t="s">
        <v>2976</v>
      </c>
      <c r="B42" s="217">
        <v>168210444</v>
      </c>
      <c r="C42" s="217">
        <v>168221992</v>
      </c>
      <c r="D42" s="217" t="s">
        <v>2976</v>
      </c>
      <c r="E42" s="217">
        <v>168210965</v>
      </c>
      <c r="F42" s="217">
        <v>168210970</v>
      </c>
      <c r="G42" s="217">
        <v>5</v>
      </c>
    </row>
    <row r="43" spans="1:13">
      <c r="A43" s="217" t="s">
        <v>2976</v>
      </c>
      <c r="B43" s="217">
        <v>168210444</v>
      </c>
      <c r="C43" s="217">
        <v>168221992</v>
      </c>
      <c r="D43" s="217" t="s">
        <v>2976</v>
      </c>
      <c r="E43" s="217">
        <v>168214803</v>
      </c>
      <c r="F43" s="217">
        <v>168216581</v>
      </c>
      <c r="G43" s="217">
        <v>1778</v>
      </c>
    </row>
    <row r="44" spans="1:13">
      <c r="A44" s="217" t="s">
        <v>2976</v>
      </c>
      <c r="B44" s="217">
        <v>168210444</v>
      </c>
      <c r="C44" s="217">
        <v>168221992</v>
      </c>
      <c r="D44" s="217" t="s">
        <v>2976</v>
      </c>
      <c r="E44" s="217">
        <v>168215405</v>
      </c>
      <c r="F44" s="217">
        <v>168215649</v>
      </c>
      <c r="G44" s="217">
        <v>244</v>
      </c>
    </row>
    <row r="45" spans="1:13">
      <c r="A45" s="217" t="s">
        <v>2976</v>
      </c>
      <c r="B45" s="217">
        <v>168210444</v>
      </c>
      <c r="C45" s="217">
        <v>168221992</v>
      </c>
      <c r="D45" s="217" t="s">
        <v>2976</v>
      </c>
      <c r="E45" s="217">
        <v>168215817</v>
      </c>
      <c r="F45" s="217">
        <v>168215822</v>
      </c>
      <c r="G45" s="217">
        <v>5</v>
      </c>
    </row>
    <row r="46" spans="1:13" s="219" customFormat="1">
      <c r="A46" s="218" t="s">
        <v>2976</v>
      </c>
      <c r="B46" s="218">
        <v>179551149</v>
      </c>
      <c r="C46" s="218">
        <v>179562980</v>
      </c>
      <c r="D46" s="218" t="s">
        <v>2976</v>
      </c>
      <c r="E46" s="218">
        <v>179554714</v>
      </c>
      <c r="F46" s="218">
        <v>179554719</v>
      </c>
      <c r="G46" s="218">
        <v>5</v>
      </c>
      <c r="J46" s="220">
        <v>3565</v>
      </c>
      <c r="K46" s="220">
        <v>179551149</v>
      </c>
      <c r="L46" s="220">
        <v>179554713</v>
      </c>
      <c r="M46" s="220"/>
    </row>
    <row r="47" spans="1:13">
      <c r="A47" s="217" t="s">
        <v>2976</v>
      </c>
      <c r="B47" s="217">
        <v>179551149</v>
      </c>
      <c r="C47" s="217">
        <v>179562980</v>
      </c>
      <c r="D47" s="217" t="s">
        <v>2976</v>
      </c>
      <c r="E47" s="217">
        <v>179554734</v>
      </c>
      <c r="F47" s="217">
        <v>179554735</v>
      </c>
      <c r="G47" s="217">
        <v>1</v>
      </c>
      <c r="J47">
        <v>14</v>
      </c>
      <c r="K47">
        <v>179554720</v>
      </c>
      <c r="L47">
        <v>179554733</v>
      </c>
    </row>
    <row r="48" spans="1:13">
      <c r="A48" s="217" t="s">
        <v>2976</v>
      </c>
      <c r="B48" s="217">
        <v>179551149</v>
      </c>
      <c r="C48" s="217">
        <v>179562980</v>
      </c>
      <c r="D48" s="217" t="s">
        <v>2976</v>
      </c>
      <c r="E48" s="217">
        <v>179555840</v>
      </c>
      <c r="F48" s="217">
        <v>179558310</v>
      </c>
      <c r="G48" s="217">
        <v>2470</v>
      </c>
      <c r="J48">
        <v>1104</v>
      </c>
      <c r="K48">
        <v>179554736</v>
      </c>
      <c r="L48">
        <v>179555839</v>
      </c>
    </row>
    <row r="49" spans="1:13">
      <c r="A49" s="217" t="s">
        <v>2976</v>
      </c>
      <c r="B49" s="217">
        <v>179551149</v>
      </c>
      <c r="C49" s="217">
        <v>179562980</v>
      </c>
      <c r="D49" s="217" t="s">
        <v>2976</v>
      </c>
      <c r="E49" s="217">
        <v>179559507</v>
      </c>
      <c r="F49" s="217">
        <v>179560440</v>
      </c>
      <c r="G49" s="217">
        <v>933</v>
      </c>
      <c r="J49">
        <v>1196</v>
      </c>
      <c r="K49">
        <v>179558311</v>
      </c>
      <c r="L49">
        <v>179559506</v>
      </c>
    </row>
    <row r="50" spans="1:13">
      <c r="A50" s="217" t="s">
        <v>2976</v>
      </c>
      <c r="B50" s="217">
        <v>179551149</v>
      </c>
      <c r="C50" s="217">
        <v>179562980</v>
      </c>
      <c r="D50" s="217" t="s">
        <v>2976</v>
      </c>
      <c r="E50" s="217">
        <v>179560748</v>
      </c>
      <c r="F50" s="217">
        <v>179660407</v>
      </c>
      <c r="G50" s="217">
        <v>2232</v>
      </c>
      <c r="J50">
        <v>307</v>
      </c>
      <c r="K50">
        <v>179560441</v>
      </c>
      <c r="L50">
        <v>179560747</v>
      </c>
    </row>
    <row r="51" spans="1:13" s="219" customFormat="1">
      <c r="A51" s="218" t="s">
        <v>2976</v>
      </c>
      <c r="B51" s="218">
        <v>222640351</v>
      </c>
      <c r="C51" s="218">
        <v>222655359</v>
      </c>
      <c r="D51" s="218" t="s">
        <v>2976</v>
      </c>
      <c r="E51" s="218">
        <v>222641320</v>
      </c>
      <c r="F51" s="218">
        <v>222641325</v>
      </c>
      <c r="G51" s="218">
        <v>5</v>
      </c>
      <c r="J51" s="220">
        <v>969</v>
      </c>
      <c r="K51" s="220">
        <v>222640351</v>
      </c>
      <c r="L51" s="220">
        <v>222641319</v>
      </c>
      <c r="M51" s="220"/>
    </row>
    <row r="52" spans="1:13">
      <c r="A52" s="217" t="s">
        <v>2976</v>
      </c>
      <c r="B52" s="217">
        <v>222640351</v>
      </c>
      <c r="C52" s="217">
        <v>222655359</v>
      </c>
      <c r="D52" s="217" t="s">
        <v>2976</v>
      </c>
      <c r="E52" s="217">
        <v>222641420</v>
      </c>
      <c r="F52" s="217">
        <v>222641858</v>
      </c>
      <c r="G52" s="217">
        <v>438</v>
      </c>
      <c r="J52">
        <v>94</v>
      </c>
      <c r="K52">
        <v>222641326</v>
      </c>
      <c r="L52">
        <v>222641419</v>
      </c>
    </row>
    <row r="53" spans="1:13">
      <c r="A53" s="217" t="s">
        <v>2976</v>
      </c>
      <c r="B53" s="217">
        <v>222640351</v>
      </c>
      <c r="C53" s="217">
        <v>222655359</v>
      </c>
      <c r="D53" s="217" t="s">
        <v>2976</v>
      </c>
      <c r="E53" s="217">
        <v>222641436</v>
      </c>
      <c r="F53" s="217">
        <v>222644224</v>
      </c>
      <c r="G53" s="217">
        <v>2788</v>
      </c>
      <c r="J53">
        <v>6370</v>
      </c>
      <c r="K53">
        <v>222644225</v>
      </c>
      <c r="L53">
        <v>222650594</v>
      </c>
    </row>
    <row r="54" spans="1:13">
      <c r="A54" s="217" t="s">
        <v>2976</v>
      </c>
      <c r="B54" s="217">
        <v>222640351</v>
      </c>
      <c r="C54" s="217">
        <v>222655359</v>
      </c>
      <c r="D54" s="217" t="s">
        <v>2976</v>
      </c>
      <c r="E54" s="217">
        <v>222650594</v>
      </c>
      <c r="F54" s="217">
        <v>222677964</v>
      </c>
      <c r="G54" s="217">
        <v>4765</v>
      </c>
    </row>
    <row r="55" spans="1:13" s="219" customFormat="1">
      <c r="A55" s="218" t="s">
        <v>2978</v>
      </c>
      <c r="B55" s="218">
        <v>29074929</v>
      </c>
      <c r="C55" s="218">
        <v>29088891</v>
      </c>
      <c r="D55" s="218" t="s">
        <v>2978</v>
      </c>
      <c r="E55" s="218">
        <v>29078117</v>
      </c>
      <c r="F55" s="218">
        <v>29085042</v>
      </c>
      <c r="G55" s="218">
        <v>6925</v>
      </c>
      <c r="J55" s="220">
        <v>3188</v>
      </c>
      <c r="K55" s="220">
        <v>29074929</v>
      </c>
      <c r="L55" s="220">
        <v>29078116</v>
      </c>
      <c r="M55" s="220"/>
    </row>
    <row r="56" spans="1:13">
      <c r="A56" s="217" t="s">
        <v>2978</v>
      </c>
      <c r="B56" s="217">
        <v>29074929</v>
      </c>
      <c r="C56" s="217">
        <v>29088891</v>
      </c>
      <c r="D56" s="217" t="s">
        <v>2978</v>
      </c>
      <c r="E56" s="217">
        <v>29081597</v>
      </c>
      <c r="F56" s="217">
        <v>29097148</v>
      </c>
      <c r="G56" s="217">
        <v>7294</v>
      </c>
    </row>
    <row r="57" spans="1:13" s="219" customFormat="1">
      <c r="A57" s="218" t="s">
        <v>2978</v>
      </c>
      <c r="B57" s="218">
        <v>43131450</v>
      </c>
      <c r="C57" s="218">
        <v>43151464</v>
      </c>
      <c r="D57" s="218" t="s">
        <v>2978</v>
      </c>
      <c r="E57" s="218">
        <v>43069633</v>
      </c>
      <c r="F57" s="218">
        <v>43134016</v>
      </c>
      <c r="G57" s="218">
        <v>2566</v>
      </c>
      <c r="J57" s="220">
        <v>2806</v>
      </c>
      <c r="K57" s="220">
        <v>43134017</v>
      </c>
      <c r="L57" s="220">
        <v>43136822</v>
      </c>
      <c r="M57" s="220"/>
    </row>
    <row r="58" spans="1:13">
      <c r="A58" s="217" t="s">
        <v>2978</v>
      </c>
      <c r="B58" s="217">
        <v>43131450</v>
      </c>
      <c r="C58" s="217">
        <v>43151464</v>
      </c>
      <c r="D58" s="217" t="s">
        <v>2978</v>
      </c>
      <c r="E58" s="217">
        <v>43136823</v>
      </c>
      <c r="F58" s="217">
        <v>43136824</v>
      </c>
      <c r="G58" s="217">
        <v>1</v>
      </c>
      <c r="J58">
        <v>12</v>
      </c>
      <c r="K58">
        <v>43136825</v>
      </c>
      <c r="L58">
        <v>43136836</v>
      </c>
    </row>
    <row r="59" spans="1:13">
      <c r="A59" s="217" t="s">
        <v>2978</v>
      </c>
      <c r="B59" s="217">
        <v>43131450</v>
      </c>
      <c r="C59" s="217">
        <v>43151464</v>
      </c>
      <c r="D59" s="217" t="s">
        <v>2978</v>
      </c>
      <c r="E59" s="217">
        <v>43136837</v>
      </c>
      <c r="F59" s="217">
        <v>43136842</v>
      </c>
      <c r="G59" s="217">
        <v>5</v>
      </c>
      <c r="J59">
        <v>35</v>
      </c>
      <c r="K59">
        <v>43136843</v>
      </c>
      <c r="L59">
        <v>43136877</v>
      </c>
    </row>
    <row r="60" spans="1:13">
      <c r="A60" s="217" t="s">
        <v>2978</v>
      </c>
      <c r="B60" s="217">
        <v>43131450</v>
      </c>
      <c r="C60" s="217">
        <v>43151464</v>
      </c>
      <c r="D60" s="217" t="s">
        <v>2978</v>
      </c>
      <c r="E60" s="217">
        <v>43136878</v>
      </c>
      <c r="F60" s="217">
        <v>43136879</v>
      </c>
      <c r="G60" s="217">
        <v>1</v>
      </c>
      <c r="J60">
        <v>12</v>
      </c>
      <c r="K60">
        <v>43136880</v>
      </c>
      <c r="L60">
        <v>43136891</v>
      </c>
    </row>
    <row r="61" spans="1:13">
      <c r="A61" s="217" t="s">
        <v>2978</v>
      </c>
      <c r="B61" s="217">
        <v>43131450</v>
      </c>
      <c r="C61" s="217">
        <v>43151464</v>
      </c>
      <c r="D61" s="217" t="s">
        <v>2978</v>
      </c>
      <c r="E61" s="217">
        <v>43136892</v>
      </c>
      <c r="F61" s="217">
        <v>43136897</v>
      </c>
      <c r="G61" s="217">
        <v>5</v>
      </c>
      <c r="J61">
        <v>14567</v>
      </c>
      <c r="K61">
        <v>43136898</v>
      </c>
      <c r="L61">
        <v>43151464</v>
      </c>
    </row>
    <row r="62" spans="1:13" s="219" customFormat="1">
      <c r="A62" s="218" t="s">
        <v>2978</v>
      </c>
      <c r="B62" s="218">
        <v>45489591</v>
      </c>
      <c r="C62" s="218">
        <v>45499469</v>
      </c>
      <c r="D62" s="218" t="s">
        <v>2978</v>
      </c>
      <c r="E62" s="218">
        <v>45454855</v>
      </c>
      <c r="F62" s="218">
        <v>45491339</v>
      </c>
      <c r="G62" s="218">
        <v>1748</v>
      </c>
      <c r="J62" s="220">
        <f>'Overlap_with_genes,pseudogenes,'!L62-'Overlap_with_genes,pseudogenes,'!K62+1</f>
        <v>1806</v>
      </c>
      <c r="K62" s="218">
        <v>45491340</v>
      </c>
      <c r="L62" s="218">
        <v>45493145</v>
      </c>
      <c r="M62" s="220"/>
    </row>
    <row r="63" spans="1:13">
      <c r="A63" s="217" t="s">
        <v>2978</v>
      </c>
      <c r="B63" s="217">
        <v>45489591</v>
      </c>
      <c r="C63" s="217">
        <v>45499469</v>
      </c>
      <c r="D63" s="217" t="s">
        <v>2978</v>
      </c>
      <c r="E63" s="217">
        <v>45493146</v>
      </c>
      <c r="F63" s="217">
        <v>45496336</v>
      </c>
      <c r="G63" s="217">
        <v>3190</v>
      </c>
    </row>
    <row r="64" spans="1:13">
      <c r="A64" s="217" t="s">
        <v>2978</v>
      </c>
      <c r="B64" s="217">
        <v>45489591</v>
      </c>
      <c r="C64" s="217">
        <v>45499469</v>
      </c>
      <c r="D64" s="217" t="s">
        <v>2978</v>
      </c>
      <c r="E64" s="217">
        <v>45495923</v>
      </c>
      <c r="F64" s="217">
        <v>45500774</v>
      </c>
      <c r="G64" s="217">
        <v>3546</v>
      </c>
    </row>
    <row r="65" spans="1:13">
      <c r="A65" s="217" t="s">
        <v>2978</v>
      </c>
      <c r="B65" s="217">
        <v>45489591</v>
      </c>
      <c r="C65" s="217">
        <v>45499469</v>
      </c>
      <c r="D65" s="217" t="s">
        <v>2978</v>
      </c>
      <c r="E65" s="217">
        <v>45497670</v>
      </c>
      <c r="F65" s="217">
        <v>45571514</v>
      </c>
      <c r="G65" s="217">
        <v>1799</v>
      </c>
    </row>
    <row r="66" spans="1:13" s="219" customFormat="1">
      <c r="A66" s="218" t="s">
        <v>2978</v>
      </c>
      <c r="B66" s="218">
        <v>51765930</v>
      </c>
      <c r="C66" s="218">
        <v>51773243</v>
      </c>
      <c r="D66" s="218" t="s">
        <v>2978</v>
      </c>
      <c r="E66" s="218">
        <v>51741950</v>
      </c>
      <c r="F66" s="218">
        <v>51770259</v>
      </c>
      <c r="G66" s="218">
        <v>4329</v>
      </c>
      <c r="J66" s="220"/>
      <c r="K66" s="218">
        <v>51770260</v>
      </c>
      <c r="L66" s="218">
        <v>51773243</v>
      </c>
      <c r="M66" s="220"/>
    </row>
    <row r="67" spans="1:13" s="219" customFormat="1">
      <c r="A67" s="218" t="s">
        <v>2978</v>
      </c>
      <c r="B67" s="218">
        <v>59862000</v>
      </c>
      <c r="C67" s="218">
        <v>59868949</v>
      </c>
      <c r="D67" s="218" t="s">
        <v>2978</v>
      </c>
      <c r="E67" s="218">
        <v>59866184</v>
      </c>
      <c r="F67" s="218">
        <v>59866640</v>
      </c>
      <c r="G67" s="218">
        <v>456</v>
      </c>
      <c r="J67" s="220"/>
      <c r="K67" s="218">
        <v>59862000</v>
      </c>
      <c r="L67" s="218">
        <v>59866183</v>
      </c>
      <c r="M67" s="220"/>
    </row>
    <row r="68" spans="1:13" s="112" customFormat="1">
      <c r="K68" s="112">
        <v>59866641</v>
      </c>
      <c r="L68" s="217">
        <v>59868949</v>
      </c>
    </row>
    <row r="69" spans="1:13" s="219" customFormat="1">
      <c r="A69" s="218" t="s">
        <v>2978</v>
      </c>
      <c r="B69" s="218">
        <v>70624775</v>
      </c>
      <c r="C69" s="218">
        <v>70653782</v>
      </c>
      <c r="D69" s="218" t="s">
        <v>2978</v>
      </c>
      <c r="E69" s="218">
        <v>70587298</v>
      </c>
      <c r="F69" s="218">
        <v>70655188</v>
      </c>
      <c r="G69" s="218">
        <v>29007</v>
      </c>
      <c r="H69" s="219" t="s">
        <v>2977</v>
      </c>
      <c r="J69" s="220"/>
      <c r="K69" s="220"/>
      <c r="L69" s="220"/>
      <c r="M69" s="220"/>
    </row>
    <row r="70" spans="1:13">
      <c r="A70" s="218" t="s">
        <v>2978</v>
      </c>
      <c r="B70" s="218">
        <v>72179774</v>
      </c>
      <c r="C70" s="218">
        <v>72190667</v>
      </c>
      <c r="D70" s="218" t="s">
        <v>2978</v>
      </c>
      <c r="E70" s="218">
        <v>72164135</v>
      </c>
      <c r="F70" s="218">
        <v>72188374</v>
      </c>
      <c r="G70" s="218">
        <v>8600</v>
      </c>
      <c r="J70" s="220"/>
      <c r="K70" s="220"/>
      <c r="L70" s="220"/>
      <c r="M70" s="220"/>
    </row>
    <row r="71" spans="1:13">
      <c r="A71" s="217" t="s">
        <v>2978</v>
      </c>
      <c r="B71" s="217">
        <v>72179774</v>
      </c>
      <c r="C71" s="217">
        <v>72190667</v>
      </c>
      <c r="D71" s="217" t="s">
        <v>2978</v>
      </c>
      <c r="E71" s="217">
        <v>72189947</v>
      </c>
      <c r="F71" s="217">
        <v>72190573</v>
      </c>
      <c r="G71" s="217">
        <v>626</v>
      </c>
    </row>
    <row r="72" spans="1:13" s="112" customFormat="1">
      <c r="A72" s="217" t="s">
        <v>2978</v>
      </c>
      <c r="B72" s="217">
        <v>72179774</v>
      </c>
      <c r="C72" s="217">
        <v>72190667</v>
      </c>
      <c r="D72" s="217" t="s">
        <v>2978</v>
      </c>
      <c r="E72" s="217">
        <v>72190606</v>
      </c>
      <c r="F72" s="217">
        <v>72190611</v>
      </c>
      <c r="G72" s="217">
        <v>5</v>
      </c>
    </row>
    <row r="73" spans="1:13" s="219" customFormat="1">
      <c r="A73" s="218" t="s">
        <v>2978</v>
      </c>
      <c r="B73" s="218">
        <v>81266826</v>
      </c>
      <c r="C73" s="218">
        <v>81276783</v>
      </c>
      <c r="D73" s="218" t="s">
        <v>2978</v>
      </c>
      <c r="E73" s="218">
        <v>81267353</v>
      </c>
      <c r="F73" s="218">
        <v>81270678</v>
      </c>
      <c r="G73" s="218">
        <v>3325</v>
      </c>
    </row>
    <row r="74" spans="1:13" s="112" customFormat="1">
      <c r="A74" s="217" t="s">
        <v>2978</v>
      </c>
      <c r="B74" s="217">
        <v>81266826</v>
      </c>
      <c r="C74" s="217">
        <v>81276783</v>
      </c>
      <c r="D74" s="217" t="s">
        <v>2978</v>
      </c>
      <c r="E74" s="217">
        <v>81272357</v>
      </c>
      <c r="F74" s="217">
        <v>81276196</v>
      </c>
      <c r="G74" s="217">
        <v>3839</v>
      </c>
    </row>
    <row r="75" spans="1:13" s="219" customFormat="1">
      <c r="A75" s="218" t="s">
        <v>2978</v>
      </c>
      <c r="B75" s="218">
        <v>91584845</v>
      </c>
      <c r="C75" s="218">
        <v>91604667</v>
      </c>
      <c r="D75" s="218" t="s">
        <v>2978</v>
      </c>
      <c r="E75" s="218">
        <v>91589267</v>
      </c>
      <c r="F75" s="218">
        <v>91600618</v>
      </c>
      <c r="G75" s="218">
        <v>11351</v>
      </c>
    </row>
    <row r="76" spans="1:13" s="112" customFormat="1">
      <c r="A76" s="217" t="s">
        <v>2978</v>
      </c>
      <c r="B76" s="217">
        <v>91584845</v>
      </c>
      <c r="C76" s="217">
        <v>91604667</v>
      </c>
      <c r="D76" s="217" t="s">
        <v>2978</v>
      </c>
      <c r="E76" s="217">
        <v>91597369</v>
      </c>
      <c r="F76" s="217">
        <v>91599091</v>
      </c>
      <c r="G76" s="217">
        <v>1722</v>
      </c>
    </row>
    <row r="77" spans="1:13" s="219" customFormat="1">
      <c r="A77" s="218" t="s">
        <v>2978</v>
      </c>
      <c r="B77" s="218">
        <v>94174861</v>
      </c>
      <c r="C77" s="218">
        <v>94184786</v>
      </c>
      <c r="D77" s="218" t="s">
        <v>2978</v>
      </c>
      <c r="E77" s="218">
        <v>94178424</v>
      </c>
      <c r="F77" s="218">
        <v>94180632</v>
      </c>
      <c r="G77" s="218">
        <v>2208</v>
      </c>
    </row>
    <row r="78" spans="1:13" s="219" customFormat="1">
      <c r="A78" s="218" t="s">
        <v>2978</v>
      </c>
      <c r="B78" s="218">
        <v>97622825</v>
      </c>
      <c r="C78" s="218">
        <v>97639609</v>
      </c>
      <c r="D78" s="218" t="s">
        <v>2978</v>
      </c>
      <c r="E78" s="218">
        <v>97471536</v>
      </c>
      <c r="F78" s="218">
        <v>97629452</v>
      </c>
      <c r="G78" s="218">
        <v>6627</v>
      </c>
    </row>
    <row r="79" spans="1:13">
      <c r="A79" s="217" t="s">
        <v>2978</v>
      </c>
      <c r="B79" s="217">
        <v>97622825</v>
      </c>
      <c r="C79" s="217">
        <v>97639609</v>
      </c>
      <c r="D79" s="217" t="s">
        <v>2978</v>
      </c>
      <c r="E79" s="217">
        <v>97512963</v>
      </c>
      <c r="F79" s="217">
        <v>97849995</v>
      </c>
      <c r="G79" s="217">
        <v>16784</v>
      </c>
    </row>
    <row r="80" spans="1:13">
      <c r="A80" s="217" t="s">
        <v>2978</v>
      </c>
      <c r="B80" s="217">
        <v>97622825</v>
      </c>
      <c r="C80" s="217">
        <v>97639609</v>
      </c>
      <c r="D80" s="217" t="s">
        <v>2978</v>
      </c>
      <c r="E80" s="217">
        <v>97593265</v>
      </c>
      <c r="F80" s="217">
        <v>97633515</v>
      </c>
      <c r="G80" s="217">
        <v>10690</v>
      </c>
    </row>
    <row r="81" spans="1:7" s="112" customFormat="1">
      <c r="A81" s="217" t="s">
        <v>2978</v>
      </c>
      <c r="B81" s="217">
        <v>97622825</v>
      </c>
      <c r="C81" s="217">
        <v>97639609</v>
      </c>
      <c r="D81" s="217" t="s">
        <v>2978</v>
      </c>
      <c r="E81" s="217">
        <v>97620305</v>
      </c>
      <c r="F81" s="217">
        <v>97684601</v>
      </c>
      <c r="G81" s="217">
        <v>16784</v>
      </c>
    </row>
    <row r="82" spans="1:7" s="219" customFormat="1">
      <c r="A82" s="218" t="s">
        <v>2979</v>
      </c>
      <c r="B82" s="218">
        <v>203003</v>
      </c>
      <c r="C82" s="218">
        <v>208937</v>
      </c>
      <c r="D82" s="218" t="s">
        <v>2979</v>
      </c>
      <c r="E82" s="218">
        <v>167784</v>
      </c>
      <c r="F82" s="218">
        <v>207428</v>
      </c>
      <c r="G82" s="218">
        <v>4425</v>
      </c>
    </row>
    <row r="83" spans="1:7">
      <c r="A83" s="217" t="s">
        <v>2979</v>
      </c>
      <c r="B83" s="217">
        <v>203003</v>
      </c>
      <c r="C83" s="217">
        <v>208937</v>
      </c>
      <c r="D83" s="217" t="s">
        <v>2979</v>
      </c>
      <c r="E83" s="217">
        <v>203485</v>
      </c>
      <c r="F83" s="217">
        <v>204363</v>
      </c>
      <c r="G83" s="217">
        <v>878</v>
      </c>
    </row>
    <row r="84" spans="1:7">
      <c r="A84" s="217" t="s">
        <v>2979</v>
      </c>
      <c r="B84" s="217">
        <v>203003</v>
      </c>
      <c r="C84" s="217">
        <v>208937</v>
      </c>
      <c r="D84" s="217" t="s">
        <v>2979</v>
      </c>
      <c r="E84" s="217">
        <v>203623</v>
      </c>
      <c r="F84" s="217">
        <v>205470</v>
      </c>
      <c r="G84" s="217">
        <v>1847</v>
      </c>
    </row>
    <row r="85" spans="1:7">
      <c r="A85" s="217" t="s">
        <v>2979</v>
      </c>
      <c r="B85" s="217">
        <v>203003</v>
      </c>
      <c r="C85" s="217">
        <v>208937</v>
      </c>
      <c r="D85" s="217" t="s">
        <v>2979</v>
      </c>
      <c r="E85" s="217">
        <v>207511</v>
      </c>
      <c r="F85" s="217">
        <v>215113</v>
      </c>
      <c r="G85" s="217">
        <v>1426</v>
      </c>
    </row>
    <row r="86" spans="1:7">
      <c r="A86" s="217" t="s">
        <v>2979</v>
      </c>
      <c r="B86" s="217">
        <v>5948358</v>
      </c>
      <c r="C86" s="217">
        <v>5962026</v>
      </c>
      <c r="D86" s="217" t="s">
        <v>2979</v>
      </c>
      <c r="E86" s="217">
        <v>5684787</v>
      </c>
      <c r="F86" s="217">
        <v>5959849</v>
      </c>
      <c r="G86" s="217">
        <v>11491</v>
      </c>
    </row>
    <row r="87" spans="1:7">
      <c r="A87" s="217" t="s">
        <v>2979</v>
      </c>
      <c r="B87" s="217">
        <v>5948358</v>
      </c>
      <c r="C87" s="217">
        <v>5962026</v>
      </c>
      <c r="D87" s="217" t="s">
        <v>2979</v>
      </c>
      <c r="E87" s="217">
        <v>5959981</v>
      </c>
      <c r="F87" s="217">
        <v>5966214</v>
      </c>
      <c r="G87" s="217">
        <v>2045</v>
      </c>
    </row>
    <row r="88" spans="1:7">
      <c r="A88" s="217" t="s">
        <v>2979</v>
      </c>
      <c r="B88" s="217">
        <v>12957595</v>
      </c>
      <c r="C88" s="217">
        <v>12966248</v>
      </c>
      <c r="D88" s="217" t="s">
        <v>2979</v>
      </c>
      <c r="E88" s="217">
        <v>12696138</v>
      </c>
      <c r="F88" s="217">
        <v>12966030</v>
      </c>
      <c r="G88" s="217">
        <v>8435</v>
      </c>
    </row>
    <row r="89" spans="1:7">
      <c r="A89" s="217" t="s">
        <v>2979</v>
      </c>
      <c r="B89" s="217">
        <v>17392631</v>
      </c>
      <c r="C89" s="217">
        <v>17403471</v>
      </c>
      <c r="D89" s="217" t="s">
        <v>2979</v>
      </c>
      <c r="E89" s="217">
        <v>17373273</v>
      </c>
      <c r="F89" s="217">
        <v>17398888</v>
      </c>
      <c r="G89" s="217">
        <v>6257</v>
      </c>
    </row>
    <row r="90" spans="1:7">
      <c r="A90" s="217" t="s">
        <v>2979</v>
      </c>
      <c r="B90" s="217">
        <v>17392631</v>
      </c>
      <c r="C90" s="217">
        <v>17403471</v>
      </c>
      <c r="D90" s="217" t="s">
        <v>2979</v>
      </c>
      <c r="E90" s="217">
        <v>17392885</v>
      </c>
      <c r="F90" s="217">
        <v>17392886</v>
      </c>
      <c r="G90" s="217">
        <v>1</v>
      </c>
    </row>
    <row r="91" spans="1:7">
      <c r="A91" s="217" t="s">
        <v>2979</v>
      </c>
      <c r="B91" s="217">
        <v>17392631</v>
      </c>
      <c r="C91" s="217">
        <v>17403471</v>
      </c>
      <c r="D91" s="217" t="s">
        <v>2979</v>
      </c>
      <c r="E91" s="217">
        <v>17392904</v>
      </c>
      <c r="F91" s="217">
        <v>17392909</v>
      </c>
      <c r="G91" s="217">
        <v>5</v>
      </c>
    </row>
    <row r="92" spans="1:7">
      <c r="A92" s="217" t="s">
        <v>2979</v>
      </c>
      <c r="B92" s="217">
        <v>17392631</v>
      </c>
      <c r="C92" s="217">
        <v>17403471</v>
      </c>
      <c r="D92" s="217" t="s">
        <v>2979</v>
      </c>
      <c r="E92" s="217">
        <v>17402196</v>
      </c>
      <c r="F92" s="217">
        <v>17405078</v>
      </c>
      <c r="G92" s="217">
        <v>1275</v>
      </c>
    </row>
    <row r="93" spans="1:7">
      <c r="A93" s="217" t="s">
        <v>2979</v>
      </c>
      <c r="B93" s="217">
        <v>45671555</v>
      </c>
      <c r="C93" s="217">
        <v>45757548</v>
      </c>
      <c r="D93" s="217" t="s">
        <v>2979</v>
      </c>
      <c r="E93" s="217">
        <v>45670427</v>
      </c>
      <c r="F93" s="217">
        <v>45687172</v>
      </c>
      <c r="G93" s="217">
        <v>15617</v>
      </c>
    </row>
    <row r="94" spans="1:7">
      <c r="A94" s="217" t="s">
        <v>2979</v>
      </c>
      <c r="B94" s="217">
        <v>45671555</v>
      </c>
      <c r="C94" s="217">
        <v>45757548</v>
      </c>
      <c r="D94" s="217" t="s">
        <v>2979</v>
      </c>
      <c r="E94" s="217">
        <v>45673079</v>
      </c>
      <c r="F94" s="217">
        <v>45674241</v>
      </c>
      <c r="G94" s="217">
        <v>1162</v>
      </c>
    </row>
    <row r="95" spans="1:7">
      <c r="A95" s="217" t="s">
        <v>2979</v>
      </c>
      <c r="B95" s="217">
        <v>45671555</v>
      </c>
      <c r="C95" s="217">
        <v>45757548</v>
      </c>
      <c r="D95" s="217" t="s">
        <v>2979</v>
      </c>
      <c r="E95" s="217">
        <v>45724531</v>
      </c>
      <c r="F95" s="217">
        <v>45724536</v>
      </c>
      <c r="G95" s="217">
        <v>5</v>
      </c>
    </row>
    <row r="96" spans="1:7">
      <c r="A96" s="217" t="s">
        <v>2979</v>
      </c>
      <c r="B96" s="217">
        <v>45671555</v>
      </c>
      <c r="C96" s="217">
        <v>45757548</v>
      </c>
      <c r="D96" s="217" t="s">
        <v>2979</v>
      </c>
      <c r="E96" s="217">
        <v>45724550</v>
      </c>
      <c r="F96" s="217">
        <v>45724551</v>
      </c>
      <c r="G96" s="217">
        <v>1</v>
      </c>
    </row>
    <row r="97" spans="1:7">
      <c r="A97" s="217" t="s">
        <v>2979</v>
      </c>
      <c r="B97" s="217">
        <v>45671555</v>
      </c>
      <c r="C97" s="217">
        <v>45757548</v>
      </c>
      <c r="D97" s="217" t="s">
        <v>2979</v>
      </c>
      <c r="E97" s="217">
        <v>45743858</v>
      </c>
      <c r="F97" s="217">
        <v>45765805</v>
      </c>
      <c r="G97" s="217">
        <v>13690</v>
      </c>
    </row>
    <row r="98" spans="1:7">
      <c r="A98" s="217" t="s">
        <v>2979</v>
      </c>
      <c r="B98" s="217">
        <v>45671555</v>
      </c>
      <c r="C98" s="217">
        <v>45757548</v>
      </c>
      <c r="D98" s="217" t="s">
        <v>2979</v>
      </c>
      <c r="E98" s="217">
        <v>45744231</v>
      </c>
      <c r="F98" s="217">
        <v>45744236</v>
      </c>
      <c r="G98" s="217">
        <v>5</v>
      </c>
    </row>
    <row r="99" spans="1:7">
      <c r="A99" s="217" t="s">
        <v>2979</v>
      </c>
      <c r="B99" s="217">
        <v>45671555</v>
      </c>
      <c r="C99" s="217">
        <v>45757548</v>
      </c>
      <c r="D99" s="217" t="s">
        <v>2979</v>
      </c>
      <c r="E99" s="217">
        <v>45744253</v>
      </c>
      <c r="F99" s="217">
        <v>45744254</v>
      </c>
      <c r="G99" s="217">
        <v>1</v>
      </c>
    </row>
    <row r="100" spans="1:7">
      <c r="A100" s="217" t="s">
        <v>2979</v>
      </c>
      <c r="B100" s="217">
        <v>45671555</v>
      </c>
      <c r="C100" s="217">
        <v>45757548</v>
      </c>
      <c r="D100" s="217" t="s">
        <v>2979</v>
      </c>
      <c r="E100" s="217">
        <v>45755545</v>
      </c>
      <c r="F100" s="217">
        <v>45757317</v>
      </c>
      <c r="G100" s="217">
        <v>1772</v>
      </c>
    </row>
    <row r="101" spans="1:7">
      <c r="A101" s="217" t="s">
        <v>2979</v>
      </c>
      <c r="B101" s="217">
        <v>64888616</v>
      </c>
      <c r="C101" s="217">
        <v>64898488</v>
      </c>
      <c r="D101" s="217" t="s">
        <v>2979</v>
      </c>
      <c r="E101" s="217">
        <v>64888100</v>
      </c>
      <c r="F101" s="217">
        <v>64889945</v>
      </c>
      <c r="G101" s="217">
        <v>1329</v>
      </c>
    </row>
    <row r="102" spans="1:7">
      <c r="A102" s="217" t="s">
        <v>2979</v>
      </c>
      <c r="B102" s="217">
        <v>64888616</v>
      </c>
      <c r="C102" s="217">
        <v>64898488</v>
      </c>
      <c r="D102" s="217" t="s">
        <v>2979</v>
      </c>
      <c r="E102" s="217">
        <v>64889252</v>
      </c>
      <c r="F102" s="217">
        <v>64902004</v>
      </c>
      <c r="G102" s="217">
        <v>9236</v>
      </c>
    </row>
    <row r="103" spans="1:7">
      <c r="A103" s="217" t="s">
        <v>2979</v>
      </c>
      <c r="B103" s="217">
        <v>64888616</v>
      </c>
      <c r="C103" s="217">
        <v>64898488</v>
      </c>
      <c r="D103" s="217" t="s">
        <v>2979</v>
      </c>
      <c r="E103" s="217">
        <v>64889655</v>
      </c>
      <c r="F103" s="217">
        <v>64894843</v>
      </c>
      <c r="G103" s="217">
        <v>5188</v>
      </c>
    </row>
    <row r="104" spans="1:7">
      <c r="A104" s="217" t="s">
        <v>2979</v>
      </c>
      <c r="B104" s="217">
        <v>64888616</v>
      </c>
      <c r="C104" s="217">
        <v>64898488</v>
      </c>
      <c r="D104" s="217" t="s">
        <v>2979</v>
      </c>
      <c r="E104" s="217">
        <v>64890686</v>
      </c>
      <c r="F104" s="217">
        <v>64890687</v>
      </c>
      <c r="G104" s="217">
        <v>1</v>
      </c>
    </row>
    <row r="105" spans="1:7">
      <c r="A105" s="217" t="s">
        <v>2979</v>
      </c>
      <c r="B105" s="217">
        <v>64888616</v>
      </c>
      <c r="C105" s="217">
        <v>64898488</v>
      </c>
      <c r="D105" s="217" t="s">
        <v>2979</v>
      </c>
      <c r="E105" s="217">
        <v>64890701</v>
      </c>
      <c r="F105" s="217">
        <v>64890706</v>
      </c>
      <c r="G105" s="217">
        <v>5</v>
      </c>
    </row>
    <row r="106" spans="1:7">
      <c r="A106" s="217" t="s">
        <v>2979</v>
      </c>
      <c r="B106" s="217">
        <v>64888616</v>
      </c>
      <c r="C106" s="217">
        <v>64898488</v>
      </c>
      <c r="D106" s="217" t="s">
        <v>2979</v>
      </c>
      <c r="E106" s="217">
        <v>64891426</v>
      </c>
      <c r="F106" s="217">
        <v>64891427</v>
      </c>
      <c r="G106" s="217">
        <v>1</v>
      </c>
    </row>
    <row r="107" spans="1:7">
      <c r="A107" s="217" t="s">
        <v>2979</v>
      </c>
      <c r="B107" s="217">
        <v>64888616</v>
      </c>
      <c r="C107" s="217">
        <v>64898488</v>
      </c>
      <c r="D107" s="217" t="s">
        <v>2979</v>
      </c>
      <c r="E107" s="217">
        <v>64894546</v>
      </c>
      <c r="F107" s="217">
        <v>64894547</v>
      </c>
      <c r="G107" s="217">
        <v>1</v>
      </c>
    </row>
    <row r="108" spans="1:7">
      <c r="A108" s="217" t="s">
        <v>2979</v>
      </c>
      <c r="B108" s="217">
        <v>64888616</v>
      </c>
      <c r="C108" s="217">
        <v>64898488</v>
      </c>
      <c r="D108" s="217" t="s">
        <v>2979</v>
      </c>
      <c r="E108" s="217">
        <v>64894559</v>
      </c>
      <c r="F108" s="217">
        <v>64894564</v>
      </c>
      <c r="G108" s="217">
        <v>5</v>
      </c>
    </row>
    <row r="109" spans="1:7">
      <c r="A109" s="217" t="s">
        <v>2979</v>
      </c>
      <c r="B109" s="217">
        <v>73110077</v>
      </c>
      <c r="C109" s="217">
        <v>73119689</v>
      </c>
      <c r="D109" s="217" t="s">
        <v>2979</v>
      </c>
      <c r="E109" s="217">
        <v>73111532</v>
      </c>
      <c r="F109" s="217">
        <v>73309234</v>
      </c>
      <c r="G109" s="217">
        <v>8157</v>
      </c>
    </row>
    <row r="110" spans="1:7">
      <c r="A110" s="217" t="s">
        <v>2979</v>
      </c>
      <c r="B110" s="217">
        <v>73110077</v>
      </c>
      <c r="C110" s="217">
        <v>73119689</v>
      </c>
      <c r="D110" s="217" t="s">
        <v>2979</v>
      </c>
      <c r="E110" s="217">
        <v>73116342</v>
      </c>
      <c r="F110" s="217">
        <v>73121727</v>
      </c>
      <c r="G110" s="217">
        <v>3347</v>
      </c>
    </row>
    <row r="111" spans="1:7">
      <c r="A111" s="217" t="s">
        <v>2979</v>
      </c>
      <c r="B111" s="217">
        <v>74713753</v>
      </c>
      <c r="C111" s="217">
        <v>74726044</v>
      </c>
      <c r="D111" s="217" t="s">
        <v>2979</v>
      </c>
      <c r="E111" s="217">
        <v>74699179</v>
      </c>
      <c r="F111" s="217">
        <v>74729938</v>
      </c>
      <c r="G111" s="217">
        <v>12291</v>
      </c>
    </row>
    <row r="112" spans="1:7">
      <c r="A112" s="217" t="s">
        <v>2979</v>
      </c>
      <c r="B112" s="217">
        <v>119167711</v>
      </c>
      <c r="C112" s="217">
        <v>119181158</v>
      </c>
      <c r="D112" s="217" t="s">
        <v>2979</v>
      </c>
      <c r="E112" s="217">
        <v>119076986</v>
      </c>
      <c r="F112" s="217">
        <v>119184636</v>
      </c>
      <c r="G112" s="217">
        <v>13447</v>
      </c>
    </row>
    <row r="113" spans="1:7">
      <c r="A113" s="217" t="s">
        <v>2979</v>
      </c>
      <c r="B113" s="217">
        <v>119167711</v>
      </c>
      <c r="C113" s="217">
        <v>119181158</v>
      </c>
      <c r="D113" s="217" t="s">
        <v>2979</v>
      </c>
      <c r="E113" s="217">
        <v>119179239</v>
      </c>
      <c r="F113" s="217">
        <v>119192231</v>
      </c>
      <c r="G113" s="217">
        <v>1919</v>
      </c>
    </row>
    <row r="114" spans="1:7">
      <c r="A114" s="217" t="s">
        <v>2979</v>
      </c>
      <c r="B114" s="217">
        <v>122924715</v>
      </c>
      <c r="C114" s="217">
        <v>122934526</v>
      </c>
      <c r="D114" s="217" t="s">
        <v>2979</v>
      </c>
      <c r="E114" s="217">
        <v>122928197</v>
      </c>
      <c r="F114" s="217">
        <v>122933938</v>
      </c>
      <c r="G114" s="217">
        <v>5741</v>
      </c>
    </row>
    <row r="115" spans="1:7">
      <c r="A115" s="217" t="s">
        <v>2979</v>
      </c>
      <c r="B115" s="217">
        <v>122924715</v>
      </c>
      <c r="C115" s="217">
        <v>122934526</v>
      </c>
      <c r="D115" s="217" t="s">
        <v>2979</v>
      </c>
      <c r="E115" s="217">
        <v>122928785</v>
      </c>
      <c r="F115" s="217">
        <v>122928869</v>
      </c>
      <c r="G115" s="217">
        <v>84</v>
      </c>
    </row>
    <row r="116" spans="1:7">
      <c r="A116" s="217" t="s">
        <v>2979</v>
      </c>
      <c r="B116" s="217">
        <v>122924715</v>
      </c>
      <c r="C116" s="217">
        <v>122934526</v>
      </c>
      <c r="D116" s="217" t="s">
        <v>2979</v>
      </c>
      <c r="E116" s="217">
        <v>122929617</v>
      </c>
      <c r="F116" s="217">
        <v>122929703</v>
      </c>
      <c r="G116" s="217">
        <v>86</v>
      </c>
    </row>
    <row r="117" spans="1:7">
      <c r="A117" s="217" t="s">
        <v>2979</v>
      </c>
      <c r="B117" s="217">
        <v>122924715</v>
      </c>
      <c r="C117" s="217">
        <v>122934526</v>
      </c>
      <c r="D117" s="217" t="s">
        <v>2979</v>
      </c>
      <c r="E117" s="217">
        <v>122930043</v>
      </c>
      <c r="F117" s="217">
        <v>122930130</v>
      </c>
      <c r="G117" s="217">
        <v>87</v>
      </c>
    </row>
    <row r="118" spans="1:7">
      <c r="A118" s="217" t="s">
        <v>2980</v>
      </c>
      <c r="B118" s="217">
        <v>3549195</v>
      </c>
      <c r="C118" s="217">
        <v>3602193</v>
      </c>
      <c r="D118" s="217" t="s">
        <v>2980</v>
      </c>
      <c r="E118" s="217">
        <v>3490515</v>
      </c>
      <c r="F118" s="217">
        <v>3703139</v>
      </c>
      <c r="G118" s="217">
        <v>52998</v>
      </c>
    </row>
    <row r="119" spans="1:7">
      <c r="A119" s="217" t="s">
        <v>2980</v>
      </c>
      <c r="B119" s="217">
        <v>3549195</v>
      </c>
      <c r="C119" s="217">
        <v>3602193</v>
      </c>
      <c r="D119" s="217" t="s">
        <v>2980</v>
      </c>
      <c r="E119" s="217">
        <v>3571884</v>
      </c>
      <c r="F119" s="217">
        <v>3572752</v>
      </c>
      <c r="G119" s="217">
        <v>868</v>
      </c>
    </row>
    <row r="120" spans="1:7">
      <c r="A120" s="217" t="s">
        <v>2980</v>
      </c>
      <c r="B120" s="217">
        <v>3549195</v>
      </c>
      <c r="C120" s="217">
        <v>3602193</v>
      </c>
      <c r="D120" s="217" t="s">
        <v>2980</v>
      </c>
      <c r="E120" s="217">
        <v>3578116</v>
      </c>
      <c r="F120" s="217">
        <v>3578462</v>
      </c>
      <c r="G120" s="217">
        <v>346</v>
      </c>
    </row>
    <row r="121" spans="1:7">
      <c r="A121" s="217" t="s">
        <v>2980</v>
      </c>
      <c r="B121" s="217">
        <v>3549195</v>
      </c>
      <c r="C121" s="217">
        <v>3602193</v>
      </c>
      <c r="D121" s="217" t="s">
        <v>2980</v>
      </c>
      <c r="E121" s="217">
        <v>3593952</v>
      </c>
      <c r="F121" s="217">
        <v>3593957</v>
      </c>
      <c r="G121" s="217">
        <v>5</v>
      </c>
    </row>
    <row r="122" spans="1:7">
      <c r="A122" s="217" t="s">
        <v>2980</v>
      </c>
      <c r="B122" s="217">
        <v>3549195</v>
      </c>
      <c r="C122" s="217">
        <v>3602193</v>
      </c>
      <c r="D122" s="217" t="s">
        <v>2980</v>
      </c>
      <c r="E122" s="217">
        <v>3593972</v>
      </c>
      <c r="F122" s="217">
        <v>3593973</v>
      </c>
      <c r="G122" s="217">
        <v>1</v>
      </c>
    </row>
    <row r="123" spans="1:7">
      <c r="A123" s="217" t="s">
        <v>2980</v>
      </c>
      <c r="B123" s="217">
        <v>9462671</v>
      </c>
      <c r="C123" s="217">
        <v>9525135</v>
      </c>
      <c r="D123" s="217" t="s">
        <v>2980</v>
      </c>
      <c r="E123" s="217">
        <v>9429831</v>
      </c>
      <c r="F123" s="217">
        <v>9465837</v>
      </c>
      <c r="G123" s="217">
        <v>3166</v>
      </c>
    </row>
    <row r="124" spans="1:7">
      <c r="A124" s="217" t="s">
        <v>2980</v>
      </c>
      <c r="B124" s="217">
        <v>9462671</v>
      </c>
      <c r="C124" s="217">
        <v>9525135</v>
      </c>
      <c r="D124" s="217" t="s">
        <v>2980</v>
      </c>
      <c r="E124" s="217">
        <v>9466998</v>
      </c>
      <c r="F124" s="217">
        <v>9468769</v>
      </c>
      <c r="G124" s="217">
        <v>1771</v>
      </c>
    </row>
    <row r="125" spans="1:7">
      <c r="A125" s="217" t="s">
        <v>2980</v>
      </c>
      <c r="B125" s="217">
        <v>9462671</v>
      </c>
      <c r="C125" s="217">
        <v>9525135</v>
      </c>
      <c r="D125" s="217" t="s">
        <v>2980</v>
      </c>
      <c r="E125" s="217">
        <v>9505114</v>
      </c>
      <c r="F125" s="217">
        <v>9505119</v>
      </c>
      <c r="G125" s="217">
        <v>5</v>
      </c>
    </row>
    <row r="126" spans="1:7">
      <c r="A126" s="217" t="s">
        <v>2980</v>
      </c>
      <c r="B126" s="217">
        <v>9462671</v>
      </c>
      <c r="C126" s="217">
        <v>9525135</v>
      </c>
      <c r="D126" s="217" t="s">
        <v>2980</v>
      </c>
      <c r="E126" s="217">
        <v>9506351</v>
      </c>
      <c r="F126" s="217">
        <v>9508440</v>
      </c>
      <c r="G126" s="217">
        <v>2089</v>
      </c>
    </row>
    <row r="127" spans="1:7">
      <c r="A127" s="217" t="s">
        <v>2980</v>
      </c>
      <c r="B127" s="217">
        <v>9462671</v>
      </c>
      <c r="C127" s="217">
        <v>9525135</v>
      </c>
      <c r="D127" s="217" t="s">
        <v>2980</v>
      </c>
      <c r="E127" s="217">
        <v>9520060</v>
      </c>
      <c r="F127" s="217">
        <v>9550213</v>
      </c>
      <c r="G127" s="217">
        <v>5075</v>
      </c>
    </row>
    <row r="128" spans="1:7">
      <c r="A128" s="217" t="s">
        <v>2980</v>
      </c>
      <c r="B128" s="217">
        <v>9544701</v>
      </c>
      <c r="C128" s="217">
        <v>9557062</v>
      </c>
      <c r="D128" s="217" t="s">
        <v>2980</v>
      </c>
      <c r="E128" s="217">
        <v>9520060</v>
      </c>
      <c r="F128" s="217">
        <v>9550213</v>
      </c>
      <c r="G128" s="217">
        <v>5512</v>
      </c>
    </row>
    <row r="129" spans="1:7">
      <c r="A129" s="217" t="s">
        <v>2980</v>
      </c>
      <c r="B129" s="217">
        <v>9544701</v>
      </c>
      <c r="C129" s="217">
        <v>9557062</v>
      </c>
      <c r="D129" s="217" t="s">
        <v>2980</v>
      </c>
      <c r="E129" s="217">
        <v>9550951</v>
      </c>
      <c r="F129" s="217">
        <v>9567447</v>
      </c>
      <c r="G129" s="217">
        <v>6111</v>
      </c>
    </row>
    <row r="130" spans="1:7">
      <c r="A130" s="217" t="s">
        <v>2980</v>
      </c>
      <c r="B130" s="217">
        <v>54621785</v>
      </c>
      <c r="C130" s="217">
        <v>54637501</v>
      </c>
      <c r="D130" s="217" t="s">
        <v>2980</v>
      </c>
      <c r="E130" s="217">
        <v>54624724</v>
      </c>
      <c r="F130" s="217">
        <v>54673917</v>
      </c>
      <c r="G130" s="217">
        <v>12777</v>
      </c>
    </row>
    <row r="131" spans="1:7">
      <c r="A131" s="217" t="s">
        <v>2980</v>
      </c>
      <c r="B131" s="217">
        <v>54621785</v>
      </c>
      <c r="C131" s="217">
        <v>54637501</v>
      </c>
      <c r="D131" s="217" t="s">
        <v>2980</v>
      </c>
      <c r="E131" s="217">
        <v>54630811</v>
      </c>
      <c r="F131" s="217">
        <v>54630812</v>
      </c>
      <c r="G131" s="217">
        <v>1</v>
      </c>
    </row>
    <row r="132" spans="1:7">
      <c r="A132" s="217" t="s">
        <v>2980</v>
      </c>
      <c r="B132" s="217">
        <v>54621785</v>
      </c>
      <c r="C132" s="217">
        <v>54637501</v>
      </c>
      <c r="D132" s="217" t="s">
        <v>2980</v>
      </c>
      <c r="E132" s="217">
        <v>54630825</v>
      </c>
      <c r="F132" s="217">
        <v>54630830</v>
      </c>
      <c r="G132" s="217">
        <v>5</v>
      </c>
    </row>
    <row r="133" spans="1:7">
      <c r="A133" s="217" t="s">
        <v>2980</v>
      </c>
      <c r="B133" s="217">
        <v>58210790</v>
      </c>
      <c r="C133" s="217">
        <v>58222803</v>
      </c>
      <c r="D133" s="217" t="s">
        <v>2980</v>
      </c>
      <c r="E133" s="217">
        <v>58191159</v>
      </c>
      <c r="F133" s="217">
        <v>58212487</v>
      </c>
      <c r="G133" s="217">
        <v>1697</v>
      </c>
    </row>
    <row r="134" spans="1:7">
      <c r="A134" s="217" t="s">
        <v>2980</v>
      </c>
      <c r="B134" s="217">
        <v>58210790</v>
      </c>
      <c r="C134" s="217">
        <v>58222803</v>
      </c>
      <c r="D134" s="217" t="s">
        <v>2980</v>
      </c>
      <c r="E134" s="217">
        <v>58213710</v>
      </c>
      <c r="F134" s="217">
        <v>58240522</v>
      </c>
      <c r="G134" s="217">
        <v>9093</v>
      </c>
    </row>
    <row r="135" spans="1:7">
      <c r="A135" s="217" t="s">
        <v>2980</v>
      </c>
      <c r="B135" s="217">
        <v>58210790</v>
      </c>
      <c r="C135" s="217">
        <v>58222803</v>
      </c>
      <c r="D135" s="217" t="s">
        <v>2980</v>
      </c>
      <c r="E135" s="217">
        <v>58218392</v>
      </c>
      <c r="F135" s="217">
        <v>58218475</v>
      </c>
      <c r="G135" s="217">
        <v>83</v>
      </c>
    </row>
    <row r="136" spans="1:7">
      <c r="A136" s="217" t="s">
        <v>2980</v>
      </c>
      <c r="B136" s="217">
        <v>58320819</v>
      </c>
      <c r="C136" s="217">
        <v>58333655</v>
      </c>
      <c r="D136" s="217" t="s">
        <v>2980</v>
      </c>
      <c r="E136" s="217">
        <v>58325311</v>
      </c>
      <c r="F136" s="217">
        <v>58329958</v>
      </c>
      <c r="G136" s="217">
        <v>4647</v>
      </c>
    </row>
    <row r="137" spans="1:7">
      <c r="A137" s="217" t="s">
        <v>2980</v>
      </c>
      <c r="B137" s="217">
        <v>100545969</v>
      </c>
      <c r="C137" s="217">
        <v>100570873</v>
      </c>
      <c r="D137" s="217" t="s">
        <v>2980</v>
      </c>
      <c r="E137" s="217">
        <v>100550135</v>
      </c>
      <c r="F137" s="217">
        <v>100567437</v>
      </c>
      <c r="G137" s="217">
        <v>17302</v>
      </c>
    </row>
    <row r="138" spans="1:7">
      <c r="A138" s="217" t="s">
        <v>2980</v>
      </c>
      <c r="B138" s="217">
        <v>100545969</v>
      </c>
      <c r="C138" s="217">
        <v>100570873</v>
      </c>
      <c r="D138" s="217" t="s">
        <v>2980</v>
      </c>
      <c r="E138" s="217">
        <v>100551034</v>
      </c>
      <c r="F138" s="217">
        <v>100551116</v>
      </c>
      <c r="G138" s="217">
        <v>82</v>
      </c>
    </row>
    <row r="139" spans="1:7">
      <c r="A139" s="217" t="s">
        <v>2980</v>
      </c>
      <c r="B139" s="217">
        <v>100545969</v>
      </c>
      <c r="C139" s="217">
        <v>100570873</v>
      </c>
      <c r="D139" s="217" t="s">
        <v>2980</v>
      </c>
      <c r="E139" s="217">
        <v>100552275</v>
      </c>
      <c r="F139" s="217">
        <v>100552521</v>
      </c>
      <c r="G139" s="217">
        <v>246</v>
      </c>
    </row>
    <row r="140" spans="1:7">
      <c r="A140" s="217" t="s">
        <v>2980</v>
      </c>
      <c r="B140" s="217">
        <v>100545969</v>
      </c>
      <c r="C140" s="217">
        <v>100570873</v>
      </c>
      <c r="D140" s="217" t="s">
        <v>2980</v>
      </c>
      <c r="E140" s="217">
        <v>100563841</v>
      </c>
      <c r="F140" s="217">
        <v>100563846</v>
      </c>
      <c r="G140" s="217">
        <v>5</v>
      </c>
    </row>
    <row r="141" spans="1:7">
      <c r="A141" s="217" t="s">
        <v>2980</v>
      </c>
      <c r="B141" s="217">
        <v>100545969</v>
      </c>
      <c r="C141" s="217">
        <v>100570873</v>
      </c>
      <c r="D141" s="217" t="s">
        <v>2980</v>
      </c>
      <c r="E141" s="217">
        <v>100563864</v>
      </c>
      <c r="F141" s="217">
        <v>100563865</v>
      </c>
      <c r="G141" s="217">
        <v>1</v>
      </c>
    </row>
    <row r="142" spans="1:7">
      <c r="A142" s="217" t="s">
        <v>2980</v>
      </c>
      <c r="B142" s="217">
        <v>100545969</v>
      </c>
      <c r="C142" s="217">
        <v>100570873</v>
      </c>
      <c r="D142" s="217" t="s">
        <v>2980</v>
      </c>
      <c r="E142" s="217">
        <v>100564392</v>
      </c>
      <c r="F142" s="217">
        <v>100564397</v>
      </c>
      <c r="G142" s="217">
        <v>5</v>
      </c>
    </row>
    <row r="143" spans="1:7">
      <c r="A143" s="217" t="s">
        <v>2980</v>
      </c>
      <c r="B143" s="217">
        <v>100545969</v>
      </c>
      <c r="C143" s="217">
        <v>100570873</v>
      </c>
      <c r="D143" s="217" t="s">
        <v>2980</v>
      </c>
      <c r="E143" s="217">
        <v>100566974</v>
      </c>
      <c r="F143" s="217">
        <v>100593561</v>
      </c>
      <c r="G143" s="217">
        <v>3899</v>
      </c>
    </row>
    <row r="144" spans="1:7">
      <c r="A144" s="217" t="s">
        <v>2980</v>
      </c>
      <c r="B144" s="217">
        <v>120924300</v>
      </c>
      <c r="C144" s="217">
        <v>120931711</v>
      </c>
      <c r="D144" s="217" t="s">
        <v>2980</v>
      </c>
      <c r="E144" s="217">
        <v>120907653</v>
      </c>
      <c r="F144" s="217">
        <v>120936296</v>
      </c>
      <c r="G144" s="217">
        <v>7411</v>
      </c>
    </row>
    <row r="145" spans="1:7">
      <c r="A145" s="217" t="s">
        <v>2980</v>
      </c>
      <c r="B145" s="217">
        <v>120924300</v>
      </c>
      <c r="C145" s="217">
        <v>120931711</v>
      </c>
      <c r="D145" s="217" t="s">
        <v>2980</v>
      </c>
      <c r="E145" s="217">
        <v>120928131</v>
      </c>
      <c r="F145" s="217">
        <v>120933743</v>
      </c>
      <c r="G145" s="217">
        <v>3580</v>
      </c>
    </row>
    <row r="146" spans="1:7">
      <c r="A146" s="217" t="s">
        <v>2980</v>
      </c>
      <c r="B146" s="217">
        <v>121132912</v>
      </c>
      <c r="C146" s="217">
        <v>121140830</v>
      </c>
      <c r="D146" s="217" t="s">
        <v>2980</v>
      </c>
      <c r="E146" s="217">
        <v>121124672</v>
      </c>
      <c r="F146" s="217">
        <v>121139667</v>
      </c>
      <c r="G146" s="217">
        <v>6755</v>
      </c>
    </row>
    <row r="147" spans="1:7">
      <c r="A147" s="217" t="s">
        <v>2980</v>
      </c>
      <c r="B147" s="217">
        <v>121132912</v>
      </c>
      <c r="C147" s="217">
        <v>121140830</v>
      </c>
      <c r="D147" s="217" t="s">
        <v>2980</v>
      </c>
      <c r="E147" s="217">
        <v>121134927</v>
      </c>
      <c r="F147" s="217">
        <v>121137344</v>
      </c>
      <c r="G147" s="217">
        <v>2417</v>
      </c>
    </row>
    <row r="148" spans="1:7">
      <c r="A148" s="217" t="s">
        <v>2980</v>
      </c>
      <c r="B148" s="217">
        <v>121518904</v>
      </c>
      <c r="C148" s="217">
        <v>121544830</v>
      </c>
      <c r="D148" s="217" t="s">
        <v>2980</v>
      </c>
      <c r="E148" s="217">
        <v>121533830</v>
      </c>
      <c r="F148" s="217">
        <v>121534232</v>
      </c>
      <c r="G148" s="217">
        <v>402</v>
      </c>
    </row>
    <row r="149" spans="1:7">
      <c r="A149" s="217" t="s">
        <v>2981</v>
      </c>
      <c r="B149" s="217">
        <v>24519159</v>
      </c>
      <c r="C149" s="217">
        <v>24531943</v>
      </c>
      <c r="D149" s="217" t="s">
        <v>2981</v>
      </c>
      <c r="E149" s="217">
        <v>24513696</v>
      </c>
      <c r="F149" s="217">
        <v>24520921</v>
      </c>
      <c r="G149" s="217">
        <v>1762</v>
      </c>
    </row>
    <row r="150" spans="1:7">
      <c r="A150" s="217" t="s">
        <v>2981</v>
      </c>
      <c r="B150" s="217">
        <v>31880138</v>
      </c>
      <c r="C150" s="217">
        <v>31900157</v>
      </c>
      <c r="D150" s="217" t="s">
        <v>2981</v>
      </c>
      <c r="E150" s="217">
        <v>31774073</v>
      </c>
      <c r="F150" s="217">
        <v>31906413</v>
      </c>
      <c r="G150" s="217">
        <v>20019</v>
      </c>
    </row>
    <row r="151" spans="1:7">
      <c r="A151" s="217" t="s">
        <v>2981</v>
      </c>
      <c r="B151" s="217">
        <v>31880138</v>
      </c>
      <c r="C151" s="217">
        <v>31900157</v>
      </c>
      <c r="D151" s="217" t="s">
        <v>2981</v>
      </c>
      <c r="E151" s="217">
        <v>31885426</v>
      </c>
      <c r="F151" s="217">
        <v>31887058</v>
      </c>
      <c r="G151" s="217">
        <v>1632</v>
      </c>
    </row>
    <row r="152" spans="1:7">
      <c r="A152" s="217" t="s">
        <v>2981</v>
      </c>
      <c r="B152" s="217">
        <v>31905163</v>
      </c>
      <c r="C152" s="217">
        <v>31955148</v>
      </c>
      <c r="D152" s="217" t="s">
        <v>2981</v>
      </c>
      <c r="E152" s="217">
        <v>31774073</v>
      </c>
      <c r="F152" s="217">
        <v>31906413</v>
      </c>
      <c r="G152" s="217">
        <v>1250</v>
      </c>
    </row>
    <row r="153" spans="1:7">
      <c r="A153" s="217" t="s">
        <v>2981</v>
      </c>
      <c r="B153" s="217">
        <v>31905163</v>
      </c>
      <c r="C153" s="217">
        <v>31955148</v>
      </c>
      <c r="D153" s="217" t="s">
        <v>2981</v>
      </c>
      <c r="E153" s="217">
        <v>31952580</v>
      </c>
      <c r="F153" s="217">
        <v>31953361</v>
      </c>
      <c r="G153" s="217">
        <v>781</v>
      </c>
    </row>
    <row r="154" spans="1:7">
      <c r="A154" s="217" t="s">
        <v>2981</v>
      </c>
      <c r="B154" s="217">
        <v>31905163</v>
      </c>
      <c r="C154" s="217">
        <v>31955148</v>
      </c>
      <c r="D154" s="217" t="s">
        <v>2981</v>
      </c>
      <c r="E154" s="217">
        <v>31953408</v>
      </c>
      <c r="F154" s="217">
        <v>31953413</v>
      </c>
      <c r="G154" s="217">
        <v>5</v>
      </c>
    </row>
    <row r="155" spans="1:7">
      <c r="A155" s="217" t="s">
        <v>2981</v>
      </c>
      <c r="B155" s="217">
        <v>31905163</v>
      </c>
      <c r="C155" s="217">
        <v>31955148</v>
      </c>
      <c r="D155" s="217" t="s">
        <v>2981</v>
      </c>
      <c r="E155" s="217">
        <v>31953471</v>
      </c>
      <c r="F155" s="217">
        <v>31953472</v>
      </c>
      <c r="G155" s="217">
        <v>1</v>
      </c>
    </row>
    <row r="156" spans="1:7">
      <c r="A156" s="217" t="s">
        <v>2982</v>
      </c>
      <c r="B156" s="217">
        <v>19581332</v>
      </c>
      <c r="C156" s="217">
        <v>19605056</v>
      </c>
      <c r="D156" s="217" t="s">
        <v>2982</v>
      </c>
      <c r="E156" s="217">
        <v>19553365</v>
      </c>
      <c r="F156" s="217">
        <v>19590078</v>
      </c>
      <c r="G156" s="217">
        <v>8746</v>
      </c>
    </row>
    <row r="157" spans="1:7">
      <c r="A157" s="217" t="s">
        <v>2982</v>
      </c>
      <c r="B157" s="217">
        <v>71187038</v>
      </c>
      <c r="C157" s="217">
        <v>71198306</v>
      </c>
      <c r="D157" s="217" t="s">
        <v>2982</v>
      </c>
      <c r="E157" s="217">
        <v>71189243</v>
      </c>
      <c r="F157" s="217">
        <v>71276251</v>
      </c>
      <c r="G157" s="217">
        <v>9063</v>
      </c>
    </row>
    <row r="158" spans="1:7">
      <c r="A158" s="217" t="s">
        <v>2982</v>
      </c>
      <c r="B158" s="217">
        <v>88594365</v>
      </c>
      <c r="C158" s="217">
        <v>88638180</v>
      </c>
      <c r="D158" s="217" t="s">
        <v>2982</v>
      </c>
      <c r="E158" s="217">
        <v>88603077</v>
      </c>
      <c r="F158" s="217">
        <v>88626189</v>
      </c>
      <c r="G158" s="217">
        <v>23112</v>
      </c>
    </row>
    <row r="159" spans="1:7">
      <c r="A159" s="217" t="s">
        <v>2982</v>
      </c>
      <c r="B159" s="217">
        <v>88594365</v>
      </c>
      <c r="C159" s="217">
        <v>88638180</v>
      </c>
      <c r="D159" s="217" t="s">
        <v>2982</v>
      </c>
      <c r="E159" s="217">
        <v>88612431</v>
      </c>
      <c r="F159" s="217">
        <v>88612432</v>
      </c>
      <c r="G159" s="217">
        <v>1</v>
      </c>
    </row>
    <row r="160" spans="1:7">
      <c r="A160" s="217" t="s">
        <v>2982</v>
      </c>
      <c r="B160" s="217">
        <v>88594365</v>
      </c>
      <c r="C160" s="217">
        <v>88638180</v>
      </c>
      <c r="D160" s="217" t="s">
        <v>2982</v>
      </c>
      <c r="E160" s="217">
        <v>88612444</v>
      </c>
      <c r="F160" s="217">
        <v>88612449</v>
      </c>
      <c r="G160" s="217">
        <v>5</v>
      </c>
    </row>
    <row r="161" spans="1:7">
      <c r="A161" s="217" t="s">
        <v>2982</v>
      </c>
      <c r="B161" s="217">
        <v>88594365</v>
      </c>
      <c r="C161" s="217">
        <v>88638180</v>
      </c>
      <c r="D161" s="217" t="s">
        <v>2982</v>
      </c>
      <c r="E161" s="217">
        <v>88613490</v>
      </c>
      <c r="F161" s="217">
        <v>88613495</v>
      </c>
      <c r="G161" s="217">
        <v>5</v>
      </c>
    </row>
    <row r="162" spans="1:7">
      <c r="A162" s="217" t="s">
        <v>2982</v>
      </c>
      <c r="B162" s="217">
        <v>88594365</v>
      </c>
      <c r="C162" s="217">
        <v>88638180</v>
      </c>
      <c r="D162" s="217" t="s">
        <v>2982</v>
      </c>
      <c r="E162" s="217">
        <v>88613506</v>
      </c>
      <c r="F162" s="217">
        <v>88613507</v>
      </c>
      <c r="G162" s="217">
        <v>1</v>
      </c>
    </row>
    <row r="163" spans="1:7">
      <c r="A163" s="217" t="s">
        <v>2982</v>
      </c>
      <c r="B163" s="217">
        <v>88594365</v>
      </c>
      <c r="C163" s="217">
        <v>88638180</v>
      </c>
      <c r="D163" s="217" t="s">
        <v>2982</v>
      </c>
      <c r="E163" s="217">
        <v>88613508</v>
      </c>
      <c r="F163" s="217">
        <v>88613509</v>
      </c>
      <c r="G163" s="217">
        <v>1</v>
      </c>
    </row>
    <row r="164" spans="1:7">
      <c r="A164" s="217" t="s">
        <v>2982</v>
      </c>
      <c r="B164" s="217">
        <v>88594365</v>
      </c>
      <c r="C164" s="217">
        <v>88638180</v>
      </c>
      <c r="D164" s="217" t="s">
        <v>2982</v>
      </c>
      <c r="E164" s="217">
        <v>88624584</v>
      </c>
      <c r="F164" s="217">
        <v>88626935</v>
      </c>
      <c r="G164" s="217">
        <v>2351</v>
      </c>
    </row>
    <row r="165" spans="1:7">
      <c r="A165" s="217" t="s">
        <v>2982</v>
      </c>
      <c r="B165" s="217">
        <v>88594365</v>
      </c>
      <c r="C165" s="217">
        <v>88638180</v>
      </c>
      <c r="D165" s="217" t="s">
        <v>2982</v>
      </c>
      <c r="E165" s="217">
        <v>88627575</v>
      </c>
      <c r="F165" s="217">
        <v>88627580</v>
      </c>
      <c r="G165" s="217">
        <v>5</v>
      </c>
    </row>
    <row r="166" spans="1:7">
      <c r="A166" s="217" t="s">
        <v>2982</v>
      </c>
      <c r="B166" s="217">
        <v>88594365</v>
      </c>
      <c r="C166" s="217">
        <v>88638180</v>
      </c>
      <c r="D166" s="217" t="s">
        <v>2982</v>
      </c>
      <c r="E166" s="217">
        <v>88627595</v>
      </c>
      <c r="F166" s="217">
        <v>88627596</v>
      </c>
      <c r="G166" s="217">
        <v>1</v>
      </c>
    </row>
    <row r="167" spans="1:7">
      <c r="A167" s="217" t="s">
        <v>2983</v>
      </c>
      <c r="B167" s="217">
        <v>24223168</v>
      </c>
      <c r="C167" s="217">
        <v>24254145</v>
      </c>
      <c r="D167" s="217" t="s">
        <v>2983</v>
      </c>
      <c r="E167" s="217">
        <v>24220319</v>
      </c>
      <c r="F167" s="217">
        <v>24248582</v>
      </c>
      <c r="G167" s="217">
        <v>25414</v>
      </c>
    </row>
    <row r="168" spans="1:7">
      <c r="A168" s="217" t="s">
        <v>2983</v>
      </c>
      <c r="B168" s="217">
        <v>34813351</v>
      </c>
      <c r="C168" s="217">
        <v>34827063</v>
      </c>
      <c r="D168" s="217" t="s">
        <v>2983</v>
      </c>
      <c r="E168" s="217">
        <v>34812809</v>
      </c>
      <c r="F168" s="217">
        <v>34813992</v>
      </c>
      <c r="G168" s="217">
        <v>641</v>
      </c>
    </row>
    <row r="169" spans="1:7">
      <c r="A169" s="217" t="s">
        <v>2983</v>
      </c>
      <c r="B169" s="217">
        <v>34813351</v>
      </c>
      <c r="C169" s="217">
        <v>34827063</v>
      </c>
      <c r="D169" s="217" t="s">
        <v>2983</v>
      </c>
      <c r="E169" s="217">
        <v>34817408</v>
      </c>
      <c r="F169" s="217">
        <v>34880704</v>
      </c>
      <c r="G169" s="217">
        <v>9655</v>
      </c>
    </row>
    <row r="170" spans="1:7">
      <c r="A170" s="217" t="s">
        <v>2983</v>
      </c>
      <c r="B170" s="217">
        <v>34813351</v>
      </c>
      <c r="C170" s="217">
        <v>34827063</v>
      </c>
      <c r="D170" s="217" t="s">
        <v>2983</v>
      </c>
      <c r="E170" s="217">
        <v>34820491</v>
      </c>
      <c r="F170" s="217">
        <v>34820572</v>
      </c>
      <c r="G170" s="217">
        <v>81</v>
      </c>
    </row>
    <row r="171" spans="1:7">
      <c r="A171" s="217" t="s">
        <v>2983</v>
      </c>
      <c r="B171" s="217">
        <v>41590243</v>
      </c>
      <c r="C171" s="217">
        <v>41601181</v>
      </c>
      <c r="D171" s="217" t="s">
        <v>2983</v>
      </c>
      <c r="E171" s="217">
        <v>41576188</v>
      </c>
      <c r="F171" s="217">
        <v>41601935</v>
      </c>
      <c r="G171" s="217">
        <v>10938</v>
      </c>
    </row>
    <row r="172" spans="1:7">
      <c r="A172" s="217" t="s">
        <v>2983</v>
      </c>
      <c r="B172" s="217">
        <v>43029219</v>
      </c>
      <c r="C172" s="217">
        <v>43039793</v>
      </c>
      <c r="D172" s="217" t="s">
        <v>2983</v>
      </c>
      <c r="E172" s="217">
        <v>43015757</v>
      </c>
      <c r="F172" s="217">
        <v>43029324</v>
      </c>
      <c r="G172" s="217">
        <v>105</v>
      </c>
    </row>
    <row r="173" spans="1:7">
      <c r="A173" s="217" t="s">
        <v>2983</v>
      </c>
      <c r="B173" s="217">
        <v>43029219</v>
      </c>
      <c r="C173" s="217">
        <v>43039793</v>
      </c>
      <c r="D173" s="217" t="s">
        <v>2983</v>
      </c>
      <c r="E173" s="217">
        <v>43030932</v>
      </c>
      <c r="F173" s="217">
        <v>43213007</v>
      </c>
      <c r="G173" s="217">
        <v>8861</v>
      </c>
    </row>
    <row r="174" spans="1:7">
      <c r="A174" s="217" t="s">
        <v>2983</v>
      </c>
      <c r="B174" s="217">
        <v>43029219</v>
      </c>
      <c r="C174" s="217">
        <v>43039793</v>
      </c>
      <c r="D174" s="217" t="s">
        <v>2983</v>
      </c>
      <c r="E174" s="217">
        <v>43031316</v>
      </c>
      <c r="F174" s="217">
        <v>43035400</v>
      </c>
      <c r="G174" s="217">
        <v>4084</v>
      </c>
    </row>
    <row r="175" spans="1:7">
      <c r="A175" s="217" t="s">
        <v>2983</v>
      </c>
      <c r="B175" s="217">
        <v>51538199</v>
      </c>
      <c r="C175" s="217">
        <v>51600225</v>
      </c>
      <c r="D175" s="217" t="s">
        <v>2983</v>
      </c>
      <c r="E175" s="217">
        <v>51329685</v>
      </c>
      <c r="F175" s="217">
        <v>51586109</v>
      </c>
      <c r="G175" s="217">
        <v>47910</v>
      </c>
    </row>
    <row r="176" spans="1:7">
      <c r="A176" s="217" t="s">
        <v>2983</v>
      </c>
      <c r="B176" s="217">
        <v>51538199</v>
      </c>
      <c r="C176" s="217">
        <v>51600225</v>
      </c>
      <c r="D176" s="217" t="s">
        <v>2983</v>
      </c>
      <c r="E176" s="217">
        <v>51500254</v>
      </c>
      <c r="F176" s="217">
        <v>51630807</v>
      </c>
      <c r="G176" s="217">
        <v>62026</v>
      </c>
    </row>
    <row r="177" spans="1:7">
      <c r="A177" s="217" t="s">
        <v>2983</v>
      </c>
      <c r="B177" s="217">
        <v>51538199</v>
      </c>
      <c r="C177" s="217">
        <v>51600225</v>
      </c>
      <c r="D177" s="217" t="s">
        <v>2983</v>
      </c>
      <c r="E177" s="217">
        <v>51571124</v>
      </c>
      <c r="F177" s="217">
        <v>51572212</v>
      </c>
      <c r="G177" s="217">
        <v>1088</v>
      </c>
    </row>
    <row r="178" spans="1:7">
      <c r="A178" s="217" t="s">
        <v>2983</v>
      </c>
      <c r="B178" s="217">
        <v>62496215</v>
      </c>
      <c r="C178" s="217">
        <v>62573211</v>
      </c>
      <c r="D178" s="217" t="s">
        <v>2983</v>
      </c>
      <c r="E178" s="217">
        <v>62520095</v>
      </c>
      <c r="F178" s="217">
        <v>62545434</v>
      </c>
      <c r="G178" s="217">
        <v>25339</v>
      </c>
    </row>
    <row r="179" spans="1:7">
      <c r="A179" s="217" t="s">
        <v>2983</v>
      </c>
      <c r="B179" s="217">
        <v>62496215</v>
      </c>
      <c r="C179" s="217">
        <v>62573211</v>
      </c>
      <c r="D179" s="217" t="s">
        <v>2983</v>
      </c>
      <c r="E179" s="217">
        <v>62522583</v>
      </c>
      <c r="F179" s="217">
        <v>62524094</v>
      </c>
      <c r="G179" s="217">
        <v>1511</v>
      </c>
    </row>
    <row r="180" spans="1:7">
      <c r="A180" s="217" t="s">
        <v>2983</v>
      </c>
      <c r="B180" s="217">
        <v>62496215</v>
      </c>
      <c r="C180" s="217">
        <v>62573211</v>
      </c>
      <c r="D180" s="217" t="s">
        <v>2983</v>
      </c>
      <c r="E180" s="217">
        <v>62535565</v>
      </c>
      <c r="F180" s="217">
        <v>62535647</v>
      </c>
      <c r="G180" s="217">
        <v>82</v>
      </c>
    </row>
    <row r="181" spans="1:7">
      <c r="A181" s="217" t="s">
        <v>2983</v>
      </c>
      <c r="B181" s="217">
        <v>62496215</v>
      </c>
      <c r="C181" s="217">
        <v>62573211</v>
      </c>
      <c r="D181" s="217" t="s">
        <v>2983</v>
      </c>
      <c r="E181" s="217">
        <v>62545929</v>
      </c>
      <c r="F181" s="217">
        <v>62562879</v>
      </c>
      <c r="G181" s="217">
        <v>16950</v>
      </c>
    </row>
    <row r="182" spans="1:7">
      <c r="A182" s="217" t="s">
        <v>2983</v>
      </c>
      <c r="B182" s="217">
        <v>62496215</v>
      </c>
      <c r="C182" s="217">
        <v>62573211</v>
      </c>
      <c r="D182" s="217" t="s">
        <v>2983</v>
      </c>
      <c r="E182" s="217">
        <v>62547885</v>
      </c>
      <c r="F182" s="217">
        <v>62548620</v>
      </c>
      <c r="G182" s="217">
        <v>735</v>
      </c>
    </row>
    <row r="183" spans="1:7">
      <c r="A183" s="217" t="s">
        <v>2983</v>
      </c>
      <c r="B183" s="217">
        <v>62496215</v>
      </c>
      <c r="C183" s="217">
        <v>62573211</v>
      </c>
      <c r="D183" s="217" t="s">
        <v>2983</v>
      </c>
      <c r="E183" s="217">
        <v>62566362</v>
      </c>
      <c r="F183" s="217">
        <v>62570564</v>
      </c>
      <c r="G183" s="217">
        <v>4202</v>
      </c>
    </row>
    <row r="184" spans="1:7">
      <c r="A184" s="217" t="s">
        <v>2983</v>
      </c>
      <c r="B184" s="217">
        <v>78286190</v>
      </c>
      <c r="C184" s="217">
        <v>78294080</v>
      </c>
      <c r="D184" s="217" t="s">
        <v>2983</v>
      </c>
      <c r="E184" s="217">
        <v>78276378</v>
      </c>
      <c r="F184" s="217">
        <v>78370066</v>
      </c>
      <c r="G184" s="217">
        <v>7890</v>
      </c>
    </row>
    <row r="185" spans="1:7">
      <c r="A185" s="217" t="s">
        <v>2983</v>
      </c>
      <c r="B185" s="217">
        <v>78286190</v>
      </c>
      <c r="C185" s="217">
        <v>78294080</v>
      </c>
      <c r="D185" s="217" t="s">
        <v>2983</v>
      </c>
      <c r="E185" s="217">
        <v>78285747</v>
      </c>
      <c r="F185" s="217">
        <v>78287631</v>
      </c>
      <c r="G185" s="217">
        <v>1441</v>
      </c>
    </row>
    <row r="186" spans="1:7">
      <c r="A186" s="217" t="s">
        <v>2983</v>
      </c>
      <c r="B186" s="217">
        <v>78286190</v>
      </c>
      <c r="C186" s="217">
        <v>78294080</v>
      </c>
      <c r="D186" s="217" t="s">
        <v>2983</v>
      </c>
      <c r="E186" s="217">
        <v>78290541</v>
      </c>
      <c r="F186" s="217">
        <v>78290803</v>
      </c>
      <c r="G186" s="217">
        <v>262</v>
      </c>
    </row>
    <row r="187" spans="1:7">
      <c r="A187" s="217" t="s">
        <v>2983</v>
      </c>
      <c r="B187" s="217">
        <v>79022376</v>
      </c>
      <c r="C187" s="217">
        <v>79033249</v>
      </c>
      <c r="D187" s="217" t="s">
        <v>2983</v>
      </c>
      <c r="E187" s="217">
        <v>78952986</v>
      </c>
      <c r="F187" s="217">
        <v>79027837</v>
      </c>
      <c r="G187" s="217">
        <v>5461</v>
      </c>
    </row>
    <row r="188" spans="1:7">
      <c r="A188" s="217" t="s">
        <v>2983</v>
      </c>
      <c r="B188" s="217">
        <v>83136817</v>
      </c>
      <c r="C188" s="217">
        <v>83149524</v>
      </c>
      <c r="D188" s="217" t="s">
        <v>2983</v>
      </c>
      <c r="E188" s="217">
        <v>83128128</v>
      </c>
      <c r="F188" s="217">
        <v>83145983</v>
      </c>
      <c r="G188" s="217">
        <v>9166</v>
      </c>
    </row>
    <row r="189" spans="1:7">
      <c r="A189" s="217" t="s">
        <v>2983</v>
      </c>
      <c r="B189" s="217">
        <v>83136817</v>
      </c>
      <c r="C189" s="217">
        <v>83149524</v>
      </c>
      <c r="D189" s="217" t="s">
        <v>2983</v>
      </c>
      <c r="E189" s="217">
        <v>83136867</v>
      </c>
      <c r="F189" s="217">
        <v>83136868</v>
      </c>
      <c r="G189" s="217">
        <v>1</v>
      </c>
    </row>
    <row r="190" spans="1:7">
      <c r="A190" s="217" t="s">
        <v>2983</v>
      </c>
      <c r="B190" s="217">
        <v>83136817</v>
      </c>
      <c r="C190" s="217">
        <v>83149524</v>
      </c>
      <c r="D190" s="217" t="s">
        <v>2983</v>
      </c>
      <c r="E190" s="217">
        <v>83136901</v>
      </c>
      <c r="F190" s="217">
        <v>83136906</v>
      </c>
      <c r="G190" s="217">
        <v>5</v>
      </c>
    </row>
    <row r="191" spans="1:7">
      <c r="A191" s="217" t="s">
        <v>2983</v>
      </c>
      <c r="B191" s="217">
        <v>83136817</v>
      </c>
      <c r="C191" s="217">
        <v>83149524</v>
      </c>
      <c r="D191" s="217" t="s">
        <v>2983</v>
      </c>
      <c r="E191" s="217">
        <v>83136923</v>
      </c>
      <c r="F191" s="217">
        <v>83136924</v>
      </c>
      <c r="G191" s="217">
        <v>1</v>
      </c>
    </row>
    <row r="192" spans="1:7">
      <c r="A192" s="217" t="s">
        <v>2983</v>
      </c>
      <c r="B192" s="217">
        <v>83136817</v>
      </c>
      <c r="C192" s="217">
        <v>83149524</v>
      </c>
      <c r="D192" s="217" t="s">
        <v>2983</v>
      </c>
      <c r="E192" s="217">
        <v>83137336</v>
      </c>
      <c r="F192" s="217">
        <v>83137341</v>
      </c>
      <c r="G192" s="217">
        <v>5</v>
      </c>
    </row>
    <row r="193" spans="1:7">
      <c r="A193" s="217" t="s">
        <v>2983</v>
      </c>
      <c r="B193" s="217">
        <v>83136817</v>
      </c>
      <c r="C193" s="217">
        <v>83149524</v>
      </c>
      <c r="D193" s="217" t="s">
        <v>2983</v>
      </c>
      <c r="E193" s="217">
        <v>83137358</v>
      </c>
      <c r="F193" s="217">
        <v>83137359</v>
      </c>
      <c r="G193" s="217">
        <v>1</v>
      </c>
    </row>
    <row r="194" spans="1:7">
      <c r="A194" s="217" t="s">
        <v>2983</v>
      </c>
      <c r="B194" s="217">
        <v>83136817</v>
      </c>
      <c r="C194" s="217">
        <v>83149524</v>
      </c>
      <c r="D194" s="217" t="s">
        <v>2983</v>
      </c>
      <c r="E194" s="217">
        <v>83137806</v>
      </c>
      <c r="F194" s="217">
        <v>83137807</v>
      </c>
      <c r="G194" s="217">
        <v>1</v>
      </c>
    </row>
    <row r="195" spans="1:7">
      <c r="A195" s="217" t="s">
        <v>2983</v>
      </c>
      <c r="B195" s="217">
        <v>83136817</v>
      </c>
      <c r="C195" s="217">
        <v>83149524</v>
      </c>
      <c r="D195" s="217" t="s">
        <v>2983</v>
      </c>
      <c r="E195" s="217">
        <v>83137820</v>
      </c>
      <c r="F195" s="217">
        <v>83137825</v>
      </c>
      <c r="G195" s="217">
        <v>5</v>
      </c>
    </row>
    <row r="196" spans="1:7">
      <c r="A196" s="217" t="s">
        <v>2983</v>
      </c>
      <c r="B196" s="217">
        <v>83136817</v>
      </c>
      <c r="C196" s="217">
        <v>83149524</v>
      </c>
      <c r="D196" s="217" t="s">
        <v>2983</v>
      </c>
      <c r="E196" s="217">
        <v>83138049</v>
      </c>
      <c r="F196" s="217">
        <v>83138050</v>
      </c>
      <c r="G196" s="217">
        <v>1</v>
      </c>
    </row>
    <row r="197" spans="1:7">
      <c r="A197" s="217" t="s">
        <v>2983</v>
      </c>
      <c r="B197" s="217">
        <v>83136817</v>
      </c>
      <c r="C197" s="217">
        <v>83149524</v>
      </c>
      <c r="D197" s="217" t="s">
        <v>2983</v>
      </c>
      <c r="E197" s="217">
        <v>83138178</v>
      </c>
      <c r="F197" s="217">
        <v>83138179</v>
      </c>
      <c r="G197" s="217">
        <v>1</v>
      </c>
    </row>
    <row r="198" spans="1:7">
      <c r="A198" s="217" t="s">
        <v>2983</v>
      </c>
      <c r="B198" s="217">
        <v>83136817</v>
      </c>
      <c r="C198" s="217">
        <v>83149524</v>
      </c>
      <c r="D198" s="217" t="s">
        <v>2983</v>
      </c>
      <c r="E198" s="217">
        <v>83138192</v>
      </c>
      <c r="F198" s="217">
        <v>83138197</v>
      </c>
      <c r="G198" s="217">
        <v>5</v>
      </c>
    </row>
    <row r="199" spans="1:7">
      <c r="A199" s="217" t="s">
        <v>2983</v>
      </c>
      <c r="B199" s="217">
        <v>83136817</v>
      </c>
      <c r="C199" s="217">
        <v>83149524</v>
      </c>
      <c r="D199" s="217" t="s">
        <v>2983</v>
      </c>
      <c r="E199" s="217">
        <v>83138439</v>
      </c>
      <c r="F199" s="217">
        <v>83138440</v>
      </c>
      <c r="G199" s="217">
        <v>1</v>
      </c>
    </row>
    <row r="200" spans="1:7">
      <c r="A200" s="217" t="s">
        <v>2983</v>
      </c>
      <c r="B200" s="217">
        <v>83136817</v>
      </c>
      <c r="C200" s="217">
        <v>83149524</v>
      </c>
      <c r="D200" s="217" t="s">
        <v>2983</v>
      </c>
      <c r="E200" s="217">
        <v>83138461</v>
      </c>
      <c r="F200" s="217">
        <v>83138466</v>
      </c>
      <c r="G200" s="217">
        <v>5</v>
      </c>
    </row>
    <row r="201" spans="1:7">
      <c r="A201" s="217" t="s">
        <v>2983</v>
      </c>
      <c r="B201" s="217">
        <v>83136817</v>
      </c>
      <c r="C201" s="217">
        <v>83149524</v>
      </c>
      <c r="D201" s="217" t="s">
        <v>2983</v>
      </c>
      <c r="E201" s="217">
        <v>83141718</v>
      </c>
      <c r="F201" s="217">
        <v>83182928</v>
      </c>
      <c r="G201" s="217">
        <v>7806</v>
      </c>
    </row>
    <row r="202" spans="1:7">
      <c r="A202" s="217" t="s">
        <v>2983</v>
      </c>
      <c r="B202" s="217">
        <v>83136817</v>
      </c>
      <c r="C202" s="217">
        <v>83149524</v>
      </c>
      <c r="D202" s="217" t="s">
        <v>2983</v>
      </c>
      <c r="E202" s="217">
        <v>83145848</v>
      </c>
      <c r="F202" s="217">
        <v>83145931</v>
      </c>
      <c r="G202" s="217">
        <v>83</v>
      </c>
    </row>
    <row r="203" spans="1:7">
      <c r="A203" s="217" t="s">
        <v>2983</v>
      </c>
      <c r="B203" s="217">
        <v>83136817</v>
      </c>
      <c r="C203" s="217">
        <v>83149524</v>
      </c>
      <c r="D203" s="217" t="s">
        <v>2983</v>
      </c>
      <c r="E203" s="217">
        <v>83146764</v>
      </c>
      <c r="F203" s="217">
        <v>83147043</v>
      </c>
      <c r="G203" s="217">
        <v>279</v>
      </c>
    </row>
    <row r="204" spans="1:7">
      <c r="A204" s="217" t="s">
        <v>2983</v>
      </c>
      <c r="B204" s="217">
        <v>89736386</v>
      </c>
      <c r="C204" s="217">
        <v>89749195</v>
      </c>
      <c r="D204" s="217" t="s">
        <v>2983</v>
      </c>
      <c r="E204" s="217">
        <v>89630690</v>
      </c>
      <c r="F204" s="217">
        <v>89745591</v>
      </c>
      <c r="G204" s="217">
        <v>9205</v>
      </c>
    </row>
    <row r="205" spans="1:7">
      <c r="A205" s="217" t="s">
        <v>2983</v>
      </c>
      <c r="B205" s="217">
        <v>89736386</v>
      </c>
      <c r="C205" s="217">
        <v>89749195</v>
      </c>
      <c r="D205" s="217" t="s">
        <v>2983</v>
      </c>
      <c r="E205" s="217">
        <v>89743614</v>
      </c>
      <c r="F205" s="217">
        <v>89743619</v>
      </c>
      <c r="G205" s="217">
        <v>5</v>
      </c>
    </row>
    <row r="206" spans="1:7">
      <c r="A206" s="217" t="s">
        <v>2983</v>
      </c>
      <c r="B206" s="217">
        <v>89736386</v>
      </c>
      <c r="C206" s="217">
        <v>89749195</v>
      </c>
      <c r="D206" s="217" t="s">
        <v>2983</v>
      </c>
      <c r="E206" s="217">
        <v>89743637</v>
      </c>
      <c r="F206" s="217">
        <v>89743638</v>
      </c>
      <c r="G206" s="217">
        <v>1</v>
      </c>
    </row>
    <row r="207" spans="1:7">
      <c r="A207" s="217" t="s">
        <v>2983</v>
      </c>
      <c r="B207" s="217">
        <v>89736386</v>
      </c>
      <c r="C207" s="217">
        <v>89749195</v>
      </c>
      <c r="D207" s="217" t="s">
        <v>2983</v>
      </c>
      <c r="E207" s="217">
        <v>89744322</v>
      </c>
      <c r="F207" s="217">
        <v>89744999</v>
      </c>
      <c r="G207" s="217">
        <v>677</v>
      </c>
    </row>
    <row r="208" spans="1:7">
      <c r="A208" s="217" t="s">
        <v>2983</v>
      </c>
      <c r="B208" s="217">
        <v>89736386</v>
      </c>
      <c r="C208" s="217">
        <v>89749195</v>
      </c>
      <c r="D208" s="217" t="s">
        <v>2983</v>
      </c>
      <c r="E208" s="217">
        <v>89748661</v>
      </c>
      <c r="F208" s="217">
        <v>89748662</v>
      </c>
      <c r="G208" s="217">
        <v>1</v>
      </c>
    </row>
    <row r="209" spans="1:7">
      <c r="A209" s="217" t="s">
        <v>2983</v>
      </c>
      <c r="B209" s="217">
        <v>89736386</v>
      </c>
      <c r="C209" s="217">
        <v>89749195</v>
      </c>
      <c r="D209" s="217" t="s">
        <v>2983</v>
      </c>
      <c r="E209" s="217">
        <v>89748678</v>
      </c>
      <c r="F209" s="217">
        <v>89748683</v>
      </c>
      <c r="G209" s="217">
        <v>5</v>
      </c>
    </row>
    <row r="210" spans="1:7">
      <c r="A210" s="217" t="s">
        <v>2983</v>
      </c>
      <c r="B210" s="217">
        <v>91825325</v>
      </c>
      <c r="C210" s="217">
        <v>91849238</v>
      </c>
      <c r="D210" s="217" t="s">
        <v>2983</v>
      </c>
      <c r="E210" s="217">
        <v>91643180</v>
      </c>
      <c r="F210" s="217">
        <v>91844539</v>
      </c>
      <c r="G210" s="217">
        <v>19214</v>
      </c>
    </row>
    <row r="211" spans="1:7">
      <c r="A211" s="217" t="s">
        <v>2983</v>
      </c>
      <c r="B211" s="217">
        <v>93107558</v>
      </c>
      <c r="C211" s="217">
        <v>93166250</v>
      </c>
      <c r="D211" s="217" t="s">
        <v>2983</v>
      </c>
      <c r="E211" s="217">
        <v>93111048</v>
      </c>
      <c r="F211" s="217">
        <v>93115272</v>
      </c>
      <c r="G211" s="217">
        <v>4224</v>
      </c>
    </row>
    <row r="212" spans="1:7">
      <c r="A212" s="217" t="s">
        <v>2983</v>
      </c>
      <c r="B212" s="217">
        <v>93107558</v>
      </c>
      <c r="C212" s="217">
        <v>93166250</v>
      </c>
      <c r="D212" s="217" t="s">
        <v>2983</v>
      </c>
      <c r="E212" s="217">
        <v>93124059</v>
      </c>
      <c r="F212" s="217">
        <v>93143775</v>
      </c>
      <c r="G212" s="217">
        <v>19716</v>
      </c>
    </row>
    <row r="213" spans="1:7">
      <c r="A213" s="217" t="s">
        <v>2983</v>
      </c>
      <c r="B213" s="217">
        <v>93107558</v>
      </c>
      <c r="C213" s="217">
        <v>93166250</v>
      </c>
      <c r="D213" s="217" t="s">
        <v>2983</v>
      </c>
      <c r="E213" s="217">
        <v>93135804</v>
      </c>
      <c r="F213" s="217">
        <v>93139692</v>
      </c>
      <c r="G213" s="217">
        <v>3888</v>
      </c>
    </row>
    <row r="214" spans="1:7">
      <c r="A214" s="217" t="s">
        <v>2983</v>
      </c>
      <c r="B214" s="217">
        <v>93107558</v>
      </c>
      <c r="C214" s="217">
        <v>93166250</v>
      </c>
      <c r="D214" s="217" t="s">
        <v>2983</v>
      </c>
      <c r="E214" s="217">
        <v>93146140</v>
      </c>
      <c r="F214" s="217">
        <v>93163245</v>
      </c>
      <c r="G214" s="217">
        <v>17105</v>
      </c>
    </row>
    <row r="215" spans="1:7">
      <c r="A215" s="217" t="s">
        <v>2983</v>
      </c>
      <c r="B215" s="217">
        <v>93107558</v>
      </c>
      <c r="C215" s="217">
        <v>93166250</v>
      </c>
      <c r="D215" s="217" t="s">
        <v>2983</v>
      </c>
      <c r="E215" s="217">
        <v>93160673</v>
      </c>
      <c r="F215" s="217">
        <v>93353114</v>
      </c>
      <c r="G215" s="217">
        <v>5577</v>
      </c>
    </row>
    <row r="216" spans="1:7">
      <c r="A216" s="217" t="s">
        <v>2983</v>
      </c>
      <c r="B216" s="217">
        <v>100325260</v>
      </c>
      <c r="C216" s="217">
        <v>100346153</v>
      </c>
      <c r="D216" s="217" t="s">
        <v>2983</v>
      </c>
      <c r="E216" s="217">
        <v>100330361</v>
      </c>
      <c r="F216" s="217">
        <v>100347132</v>
      </c>
      <c r="G216" s="217">
        <v>15792</v>
      </c>
    </row>
    <row r="217" spans="1:7">
      <c r="A217" s="217" t="s">
        <v>2983</v>
      </c>
      <c r="B217" s="217">
        <v>100325260</v>
      </c>
      <c r="C217" s="217">
        <v>100346153</v>
      </c>
      <c r="D217" s="217" t="s">
        <v>2983</v>
      </c>
      <c r="E217" s="217">
        <v>100331332</v>
      </c>
      <c r="F217" s="217">
        <v>100333052</v>
      </c>
      <c r="G217" s="217">
        <v>1720</v>
      </c>
    </row>
    <row r="218" spans="1:7">
      <c r="A218" s="217" t="s">
        <v>2983</v>
      </c>
      <c r="B218" s="217">
        <v>100325260</v>
      </c>
      <c r="C218" s="217">
        <v>100346153</v>
      </c>
      <c r="D218" s="217" t="s">
        <v>2983</v>
      </c>
      <c r="E218" s="217">
        <v>100331397</v>
      </c>
      <c r="F218" s="217">
        <v>100331649</v>
      </c>
      <c r="G218" s="217">
        <v>252</v>
      </c>
    </row>
    <row r="219" spans="1:7">
      <c r="A219" s="217" t="s">
        <v>2983</v>
      </c>
      <c r="B219" s="217">
        <v>100325260</v>
      </c>
      <c r="C219" s="217">
        <v>100346153</v>
      </c>
      <c r="D219" s="217" t="s">
        <v>2983</v>
      </c>
      <c r="E219" s="217">
        <v>100332502</v>
      </c>
      <c r="F219" s="217">
        <v>100332584</v>
      </c>
      <c r="G219" s="217">
        <v>82</v>
      </c>
    </row>
    <row r="220" spans="1:7">
      <c r="A220" s="217" t="s">
        <v>2983</v>
      </c>
      <c r="B220" s="217">
        <v>100325260</v>
      </c>
      <c r="C220" s="217">
        <v>100346153</v>
      </c>
      <c r="D220" s="217" t="s">
        <v>2983</v>
      </c>
      <c r="E220" s="217">
        <v>100344457</v>
      </c>
      <c r="F220" s="217">
        <v>100344458</v>
      </c>
      <c r="G220" s="217">
        <v>1</v>
      </c>
    </row>
    <row r="221" spans="1:7">
      <c r="A221" s="217" t="s">
        <v>2983</v>
      </c>
      <c r="B221" s="217">
        <v>100325260</v>
      </c>
      <c r="C221" s="217">
        <v>100346153</v>
      </c>
      <c r="D221" s="217" t="s">
        <v>2983</v>
      </c>
      <c r="E221" s="217">
        <v>100344482</v>
      </c>
      <c r="F221" s="217">
        <v>100344487</v>
      </c>
      <c r="G221" s="217">
        <v>5</v>
      </c>
    </row>
    <row r="222" spans="1:7">
      <c r="A222" s="217" t="s">
        <v>2983</v>
      </c>
      <c r="B222" s="217">
        <v>102283211</v>
      </c>
      <c r="C222" s="217">
        <v>102327192</v>
      </c>
      <c r="D222" s="217" t="s">
        <v>2983</v>
      </c>
      <c r="E222" s="217">
        <v>102277302</v>
      </c>
      <c r="F222" s="217">
        <v>102287073</v>
      </c>
      <c r="G222" s="217">
        <v>3862</v>
      </c>
    </row>
    <row r="223" spans="1:7">
      <c r="A223" s="217" t="s">
        <v>2983</v>
      </c>
      <c r="B223" s="217">
        <v>102283211</v>
      </c>
      <c r="C223" s="217">
        <v>102327192</v>
      </c>
      <c r="D223" s="217" t="s">
        <v>2983</v>
      </c>
      <c r="E223" s="217">
        <v>102291235</v>
      </c>
      <c r="F223" s="217">
        <v>102334505</v>
      </c>
      <c r="G223" s="217">
        <v>35957</v>
      </c>
    </row>
    <row r="224" spans="1:7">
      <c r="A224" s="217" t="s">
        <v>2983</v>
      </c>
      <c r="B224" s="217">
        <v>102283211</v>
      </c>
      <c r="C224" s="217">
        <v>102327192</v>
      </c>
      <c r="D224" s="217" t="s">
        <v>2983</v>
      </c>
      <c r="E224" s="217">
        <v>102311961</v>
      </c>
      <c r="F224" s="217">
        <v>102322192</v>
      </c>
      <c r="G224" s="217">
        <v>10231</v>
      </c>
    </row>
    <row r="225" spans="1:7">
      <c r="A225" s="217" t="s">
        <v>2983</v>
      </c>
      <c r="B225" s="217">
        <v>102283211</v>
      </c>
      <c r="C225" s="217">
        <v>102327192</v>
      </c>
      <c r="D225" s="217" t="s">
        <v>2983</v>
      </c>
      <c r="E225" s="217">
        <v>102313442</v>
      </c>
      <c r="F225" s="217">
        <v>102313716</v>
      </c>
      <c r="G225" s="217">
        <v>274</v>
      </c>
    </row>
    <row r="226" spans="1:7">
      <c r="A226" s="217" t="s">
        <v>2984</v>
      </c>
      <c r="B226" s="217">
        <v>1721787</v>
      </c>
      <c r="C226" s="217">
        <v>1730027</v>
      </c>
      <c r="D226" s="217" t="s">
        <v>2984</v>
      </c>
      <c r="E226" s="217">
        <v>1662326</v>
      </c>
      <c r="F226" s="217">
        <v>1727909</v>
      </c>
      <c r="G226" s="217">
        <v>6122</v>
      </c>
    </row>
    <row r="227" spans="1:7">
      <c r="A227" s="217" t="s">
        <v>2984</v>
      </c>
      <c r="B227" s="217">
        <v>1721787</v>
      </c>
      <c r="C227" s="217">
        <v>1730027</v>
      </c>
      <c r="D227" s="217" t="s">
        <v>2984</v>
      </c>
      <c r="E227" s="217">
        <v>1682260</v>
      </c>
      <c r="F227" s="217">
        <v>1736716</v>
      </c>
      <c r="G227" s="217">
        <v>8240</v>
      </c>
    </row>
    <row r="228" spans="1:7">
      <c r="A228" s="217" t="s">
        <v>2984</v>
      </c>
      <c r="B228" s="217">
        <v>1721787</v>
      </c>
      <c r="C228" s="217">
        <v>1730027</v>
      </c>
      <c r="D228" s="217" t="s">
        <v>2984</v>
      </c>
      <c r="E228" s="217">
        <v>1728257</v>
      </c>
      <c r="F228" s="217">
        <v>1752281</v>
      </c>
      <c r="G228" s="217">
        <v>1770</v>
      </c>
    </row>
    <row r="229" spans="1:7">
      <c r="A229" s="217" t="s">
        <v>2984</v>
      </c>
      <c r="B229" s="217">
        <v>2811804</v>
      </c>
      <c r="C229" s="217">
        <v>2818587</v>
      </c>
      <c r="D229" s="217" t="s">
        <v>2984</v>
      </c>
      <c r="E229" s="217">
        <v>2802330</v>
      </c>
      <c r="F229" s="217">
        <v>2822539</v>
      </c>
      <c r="G229" s="217">
        <v>6783</v>
      </c>
    </row>
    <row r="230" spans="1:7">
      <c r="A230" s="217" t="s">
        <v>2984</v>
      </c>
      <c r="B230" s="217">
        <v>21513376</v>
      </c>
      <c r="C230" s="217">
        <v>21530322</v>
      </c>
      <c r="D230" s="217" t="s">
        <v>2984</v>
      </c>
      <c r="E230" s="217">
        <v>21458004</v>
      </c>
      <c r="F230" s="217">
        <v>21531765</v>
      </c>
      <c r="G230" s="217">
        <v>16946</v>
      </c>
    </row>
    <row r="231" spans="1:7">
      <c r="A231" s="217" t="s">
        <v>2984</v>
      </c>
      <c r="B231" s="217">
        <v>21513376</v>
      </c>
      <c r="C231" s="217">
        <v>21530322</v>
      </c>
      <c r="D231" s="217" t="s">
        <v>2984</v>
      </c>
      <c r="E231" s="217">
        <v>21517370</v>
      </c>
      <c r="F231" s="217">
        <v>21517456</v>
      </c>
      <c r="G231" s="217">
        <v>86</v>
      </c>
    </row>
    <row r="232" spans="1:7">
      <c r="A232" s="217" t="s">
        <v>2984</v>
      </c>
      <c r="B232" s="217">
        <v>21513376</v>
      </c>
      <c r="C232" s="217">
        <v>21530322</v>
      </c>
      <c r="D232" s="217" t="s">
        <v>2984</v>
      </c>
      <c r="E232" s="217">
        <v>21519829</v>
      </c>
      <c r="F232" s="217">
        <v>21520365</v>
      </c>
      <c r="G232" s="217">
        <v>536</v>
      </c>
    </row>
    <row r="233" spans="1:7">
      <c r="A233" s="217" t="s">
        <v>2984</v>
      </c>
      <c r="B233" s="217">
        <v>21513376</v>
      </c>
      <c r="C233" s="217">
        <v>21530322</v>
      </c>
      <c r="D233" s="217" t="s">
        <v>2984</v>
      </c>
      <c r="E233" s="217">
        <v>21526824</v>
      </c>
      <c r="F233" s="217">
        <v>21526825</v>
      </c>
      <c r="G233" s="217">
        <v>1</v>
      </c>
    </row>
    <row r="234" spans="1:7">
      <c r="A234" s="217" t="s">
        <v>2984</v>
      </c>
      <c r="B234" s="217">
        <v>21513376</v>
      </c>
      <c r="C234" s="217">
        <v>21530322</v>
      </c>
      <c r="D234" s="217" t="s">
        <v>2984</v>
      </c>
      <c r="E234" s="217">
        <v>21526842</v>
      </c>
      <c r="F234" s="217">
        <v>21526847</v>
      </c>
      <c r="G234" s="217">
        <v>5</v>
      </c>
    </row>
    <row r="235" spans="1:7">
      <c r="A235" s="217" t="s">
        <v>2984</v>
      </c>
      <c r="B235" s="217">
        <v>23677355</v>
      </c>
      <c r="C235" s="217">
        <v>23690204</v>
      </c>
      <c r="D235" s="217" t="s">
        <v>2984</v>
      </c>
      <c r="E235" s="217">
        <v>23652713</v>
      </c>
      <c r="F235" s="217">
        <v>23688776</v>
      </c>
      <c r="G235" s="217">
        <v>11421</v>
      </c>
    </row>
    <row r="236" spans="1:7">
      <c r="A236" s="217" t="s">
        <v>2984</v>
      </c>
      <c r="B236" s="217">
        <v>23677355</v>
      </c>
      <c r="C236" s="217">
        <v>23690204</v>
      </c>
      <c r="D236" s="217" t="s">
        <v>2984</v>
      </c>
      <c r="E236" s="217">
        <v>23681332</v>
      </c>
      <c r="F236" s="217">
        <v>23686820</v>
      </c>
      <c r="G236" s="217">
        <v>5488</v>
      </c>
    </row>
    <row r="237" spans="1:7">
      <c r="A237" s="217" t="s">
        <v>2984</v>
      </c>
      <c r="B237" s="217">
        <v>23677355</v>
      </c>
      <c r="C237" s="217">
        <v>23690204</v>
      </c>
      <c r="D237" s="217" t="s">
        <v>2984</v>
      </c>
      <c r="E237" s="217">
        <v>23687049</v>
      </c>
      <c r="F237" s="217">
        <v>23687050</v>
      </c>
      <c r="G237" s="217">
        <v>1</v>
      </c>
    </row>
    <row r="238" spans="1:7">
      <c r="A238" s="217" t="s">
        <v>2984</v>
      </c>
      <c r="B238" s="217">
        <v>23677355</v>
      </c>
      <c r="C238" s="217">
        <v>23690204</v>
      </c>
      <c r="D238" s="217" t="s">
        <v>2984</v>
      </c>
      <c r="E238" s="217">
        <v>23687078</v>
      </c>
      <c r="F238" s="217">
        <v>23687083</v>
      </c>
      <c r="G238" s="217">
        <v>5</v>
      </c>
    </row>
    <row r="239" spans="1:7">
      <c r="A239" s="217" t="s">
        <v>2984</v>
      </c>
      <c r="B239" s="217">
        <v>23677355</v>
      </c>
      <c r="C239" s="217">
        <v>23690204</v>
      </c>
      <c r="D239" s="217" t="s">
        <v>2984</v>
      </c>
      <c r="E239" s="217">
        <v>23688977</v>
      </c>
      <c r="F239" s="217">
        <v>23701688</v>
      </c>
      <c r="G239" s="217">
        <v>1227</v>
      </c>
    </row>
    <row r="240" spans="1:7">
      <c r="A240" s="217" t="s">
        <v>2984</v>
      </c>
      <c r="B240" s="217">
        <v>28381362</v>
      </c>
      <c r="C240" s="217">
        <v>28391348</v>
      </c>
      <c r="D240" s="217" t="s">
        <v>2984</v>
      </c>
      <c r="E240" s="217">
        <v>28390900</v>
      </c>
      <c r="F240" s="217">
        <v>28415200</v>
      </c>
      <c r="G240" s="217">
        <v>448</v>
      </c>
    </row>
    <row r="241" spans="1:7">
      <c r="A241" s="217" t="s">
        <v>2984</v>
      </c>
      <c r="B241" s="217">
        <v>29143357</v>
      </c>
      <c r="C241" s="217">
        <v>29174280</v>
      </c>
      <c r="D241" s="217" t="s">
        <v>2984</v>
      </c>
      <c r="E241" s="217">
        <v>29127448</v>
      </c>
      <c r="F241" s="217">
        <v>29229181</v>
      </c>
      <c r="G241" s="217">
        <v>30923</v>
      </c>
    </row>
    <row r="242" spans="1:7">
      <c r="A242" s="217" t="s">
        <v>2984</v>
      </c>
      <c r="B242" s="217">
        <v>30617352</v>
      </c>
      <c r="C242" s="217">
        <v>30632147</v>
      </c>
      <c r="D242" s="217" t="s">
        <v>2984</v>
      </c>
      <c r="E242" s="217">
        <v>30597228</v>
      </c>
      <c r="F242" s="217">
        <v>30619914</v>
      </c>
      <c r="G242" s="217">
        <v>2562</v>
      </c>
    </row>
    <row r="243" spans="1:7">
      <c r="A243" s="217" t="s">
        <v>2984</v>
      </c>
      <c r="B243" s="217">
        <v>30617352</v>
      </c>
      <c r="C243" s="217">
        <v>30632147</v>
      </c>
      <c r="D243" s="217" t="s">
        <v>2984</v>
      </c>
      <c r="E243" s="217">
        <v>30613879</v>
      </c>
      <c r="F243" s="217">
        <v>30635333</v>
      </c>
      <c r="G243" s="217">
        <v>14795</v>
      </c>
    </row>
    <row r="244" spans="1:7">
      <c r="A244" s="217" t="s">
        <v>2984</v>
      </c>
      <c r="B244" s="217">
        <v>30617352</v>
      </c>
      <c r="C244" s="217">
        <v>30632147</v>
      </c>
      <c r="D244" s="217" t="s">
        <v>2984</v>
      </c>
      <c r="E244" s="217">
        <v>30626577</v>
      </c>
      <c r="F244" s="217">
        <v>30627000</v>
      </c>
      <c r="G244" s="217">
        <v>423</v>
      </c>
    </row>
    <row r="245" spans="1:7">
      <c r="A245" s="217" t="s">
        <v>2984</v>
      </c>
      <c r="B245" s="217">
        <v>30617352</v>
      </c>
      <c r="C245" s="217">
        <v>30632147</v>
      </c>
      <c r="D245" s="217" t="s">
        <v>2984</v>
      </c>
      <c r="E245" s="217">
        <v>30626976</v>
      </c>
      <c r="F245" s="217">
        <v>30627177</v>
      </c>
      <c r="G245" s="217">
        <v>201</v>
      </c>
    </row>
    <row r="246" spans="1:7">
      <c r="A246" s="217" t="s">
        <v>2984</v>
      </c>
      <c r="B246" s="217">
        <v>31083339</v>
      </c>
      <c r="C246" s="217">
        <v>31095335</v>
      </c>
      <c r="D246" s="217" t="s">
        <v>2984</v>
      </c>
      <c r="E246" s="217">
        <v>31072164</v>
      </c>
      <c r="F246" s="217">
        <v>31085641</v>
      </c>
      <c r="G246" s="217">
        <v>2302</v>
      </c>
    </row>
    <row r="247" spans="1:7">
      <c r="A247" s="217" t="s">
        <v>2984</v>
      </c>
      <c r="B247" s="217">
        <v>31083339</v>
      </c>
      <c r="C247" s="217">
        <v>31095335</v>
      </c>
      <c r="D247" s="217" t="s">
        <v>2984</v>
      </c>
      <c r="E247" s="217">
        <v>31083437</v>
      </c>
      <c r="F247" s="217">
        <v>31083438</v>
      </c>
      <c r="G247" s="217">
        <v>1</v>
      </c>
    </row>
    <row r="248" spans="1:7">
      <c r="A248" s="217" t="s">
        <v>2984</v>
      </c>
      <c r="B248" s="217">
        <v>31083339</v>
      </c>
      <c r="C248" s="217">
        <v>31095335</v>
      </c>
      <c r="D248" s="217" t="s">
        <v>2984</v>
      </c>
      <c r="E248" s="217">
        <v>31083452</v>
      </c>
      <c r="F248" s="217">
        <v>31083457</v>
      </c>
      <c r="G248" s="217">
        <v>5</v>
      </c>
    </row>
    <row r="249" spans="1:7">
      <c r="A249" s="217" t="s">
        <v>2984</v>
      </c>
      <c r="B249" s="217">
        <v>31083339</v>
      </c>
      <c r="C249" s="217">
        <v>31095335</v>
      </c>
      <c r="D249" s="217" t="s">
        <v>2984</v>
      </c>
      <c r="E249" s="217">
        <v>31083462</v>
      </c>
      <c r="F249" s="217">
        <v>31083467</v>
      </c>
      <c r="G249" s="217">
        <v>5</v>
      </c>
    </row>
    <row r="250" spans="1:7">
      <c r="A250" s="217" t="s">
        <v>2984</v>
      </c>
      <c r="B250" s="217">
        <v>31083339</v>
      </c>
      <c r="C250" s="217">
        <v>31095335</v>
      </c>
      <c r="D250" s="217" t="s">
        <v>2984</v>
      </c>
      <c r="E250" s="217">
        <v>31083511</v>
      </c>
      <c r="F250" s="217">
        <v>31083512</v>
      </c>
      <c r="G250" s="217">
        <v>1</v>
      </c>
    </row>
    <row r="251" spans="1:7">
      <c r="A251" s="217" t="s">
        <v>2984</v>
      </c>
      <c r="B251" s="217">
        <v>31083339</v>
      </c>
      <c r="C251" s="217">
        <v>31095335</v>
      </c>
      <c r="D251" s="217" t="s">
        <v>2984</v>
      </c>
      <c r="E251" s="217">
        <v>31085743</v>
      </c>
      <c r="F251" s="217">
        <v>31095517</v>
      </c>
      <c r="G251" s="217">
        <v>9592</v>
      </c>
    </row>
    <row r="252" spans="1:7">
      <c r="A252" s="217" t="s">
        <v>2984</v>
      </c>
      <c r="B252" s="217">
        <v>31083339</v>
      </c>
      <c r="C252" s="217">
        <v>31095335</v>
      </c>
      <c r="D252" s="217" t="s">
        <v>2984</v>
      </c>
      <c r="E252" s="217">
        <v>31090842</v>
      </c>
      <c r="F252" s="217">
        <v>31090843</v>
      </c>
      <c r="G252" s="217">
        <v>1</v>
      </c>
    </row>
    <row r="253" spans="1:7">
      <c r="A253" s="217" t="s">
        <v>2984</v>
      </c>
      <c r="B253" s="217">
        <v>31083339</v>
      </c>
      <c r="C253" s="217">
        <v>31095335</v>
      </c>
      <c r="D253" s="217" t="s">
        <v>2984</v>
      </c>
      <c r="E253" s="217">
        <v>31090871</v>
      </c>
      <c r="F253" s="217">
        <v>31090876</v>
      </c>
      <c r="G253" s="217">
        <v>5</v>
      </c>
    </row>
    <row r="254" spans="1:7">
      <c r="A254" s="217" t="s">
        <v>2984</v>
      </c>
      <c r="B254" s="217">
        <v>31083339</v>
      </c>
      <c r="C254" s="217">
        <v>31095335</v>
      </c>
      <c r="D254" s="217" t="s">
        <v>2984</v>
      </c>
      <c r="E254" s="217">
        <v>31094746</v>
      </c>
      <c r="F254" s="217">
        <v>31100949</v>
      </c>
      <c r="G254" s="217">
        <v>589</v>
      </c>
    </row>
    <row r="255" spans="1:7">
      <c r="A255" s="217" t="s">
        <v>2984</v>
      </c>
      <c r="B255" s="217">
        <v>31083339</v>
      </c>
      <c r="C255" s="217">
        <v>31095335</v>
      </c>
      <c r="D255" s="217" t="s">
        <v>2984</v>
      </c>
      <c r="E255" s="217">
        <v>31094760</v>
      </c>
      <c r="F255" s="217">
        <v>31106277</v>
      </c>
      <c r="G255" s="217">
        <v>575</v>
      </c>
    </row>
    <row r="256" spans="1:7">
      <c r="A256" s="217" t="s">
        <v>2984</v>
      </c>
      <c r="B256" s="217">
        <v>66647926</v>
      </c>
      <c r="C256" s="217">
        <v>66658617</v>
      </c>
      <c r="D256" s="217" t="s">
        <v>2984</v>
      </c>
      <c r="E256" s="217">
        <v>66648653</v>
      </c>
      <c r="F256" s="217">
        <v>66730610</v>
      </c>
      <c r="G256" s="217">
        <v>9964</v>
      </c>
    </row>
    <row r="257" spans="1:7">
      <c r="A257" s="217" t="s">
        <v>2984</v>
      </c>
      <c r="B257" s="217">
        <v>70187904</v>
      </c>
      <c r="C257" s="217">
        <v>70198927</v>
      </c>
      <c r="D257" s="217" t="s">
        <v>2984</v>
      </c>
      <c r="E257" s="217">
        <v>70147529</v>
      </c>
      <c r="F257" s="217">
        <v>70196440</v>
      </c>
      <c r="G257" s="217">
        <v>8536</v>
      </c>
    </row>
    <row r="258" spans="1:7">
      <c r="A258" s="217" t="s">
        <v>2984</v>
      </c>
      <c r="B258" s="217">
        <v>70187904</v>
      </c>
      <c r="C258" s="217">
        <v>70198927</v>
      </c>
      <c r="D258" s="217" t="s">
        <v>2984</v>
      </c>
      <c r="E258" s="217">
        <v>70190243</v>
      </c>
      <c r="F258" s="217">
        <v>70207351</v>
      </c>
      <c r="G258" s="217">
        <v>8684</v>
      </c>
    </row>
    <row r="259" spans="1:7">
      <c r="A259" s="217" t="s">
        <v>2984</v>
      </c>
      <c r="B259" s="217">
        <v>71881975</v>
      </c>
      <c r="C259" s="217">
        <v>71892663</v>
      </c>
      <c r="D259" s="217" t="s">
        <v>2984</v>
      </c>
      <c r="E259" s="217">
        <v>71879894</v>
      </c>
      <c r="F259" s="217">
        <v>71919171</v>
      </c>
      <c r="G259" s="217">
        <v>10688</v>
      </c>
    </row>
    <row r="260" spans="1:7">
      <c r="A260" s="217" t="s">
        <v>2984</v>
      </c>
      <c r="B260" s="217">
        <v>71881975</v>
      </c>
      <c r="C260" s="217">
        <v>71892663</v>
      </c>
      <c r="D260" s="217" t="s">
        <v>2984</v>
      </c>
      <c r="E260" s="217">
        <v>71879899</v>
      </c>
      <c r="F260" s="217">
        <v>71965102</v>
      </c>
      <c r="G260" s="217">
        <v>10688</v>
      </c>
    </row>
    <row r="261" spans="1:7">
      <c r="A261" s="217" t="s">
        <v>2984</v>
      </c>
      <c r="B261" s="217">
        <v>89291521</v>
      </c>
      <c r="C261" s="217">
        <v>89301383</v>
      </c>
      <c r="D261" s="217" t="s">
        <v>2984</v>
      </c>
      <c r="E261" s="217">
        <v>89284111</v>
      </c>
      <c r="F261" s="217">
        <v>89303479</v>
      </c>
      <c r="G261" s="217">
        <v>9862</v>
      </c>
    </row>
    <row r="262" spans="1:7">
      <c r="A262" s="217" t="s">
        <v>2984</v>
      </c>
      <c r="B262" s="217">
        <v>89291521</v>
      </c>
      <c r="C262" s="217">
        <v>89301383</v>
      </c>
      <c r="D262" s="217" t="s">
        <v>2984</v>
      </c>
      <c r="E262" s="217">
        <v>89293215</v>
      </c>
      <c r="F262" s="217">
        <v>89295100</v>
      </c>
      <c r="G262" s="217">
        <v>1885</v>
      </c>
    </row>
    <row r="263" spans="1:7">
      <c r="A263" s="217" t="s">
        <v>2984</v>
      </c>
      <c r="B263" s="217">
        <v>89291521</v>
      </c>
      <c r="C263" s="217">
        <v>89301383</v>
      </c>
      <c r="D263" s="217" t="s">
        <v>2984</v>
      </c>
      <c r="E263" s="217">
        <v>89298290</v>
      </c>
      <c r="F263" s="217">
        <v>89298295</v>
      </c>
      <c r="G263" s="217">
        <v>5</v>
      </c>
    </row>
    <row r="264" spans="1:7">
      <c r="A264" s="217" t="s">
        <v>2984</v>
      </c>
      <c r="B264" s="217">
        <v>89291521</v>
      </c>
      <c r="C264" s="217">
        <v>89301383</v>
      </c>
      <c r="D264" s="217" t="s">
        <v>2984</v>
      </c>
      <c r="E264" s="217">
        <v>89298316</v>
      </c>
      <c r="F264" s="217">
        <v>89298317</v>
      </c>
      <c r="G264" s="217">
        <v>1</v>
      </c>
    </row>
    <row r="265" spans="1:7">
      <c r="A265" s="217" t="s">
        <v>2984</v>
      </c>
      <c r="B265" s="217">
        <v>89291521</v>
      </c>
      <c r="C265" s="217">
        <v>89301383</v>
      </c>
      <c r="D265" s="217" t="s">
        <v>2984</v>
      </c>
      <c r="E265" s="217">
        <v>89298876</v>
      </c>
      <c r="F265" s="217">
        <v>89298877</v>
      </c>
      <c r="G265" s="217">
        <v>1</v>
      </c>
    </row>
    <row r="266" spans="1:7">
      <c r="A266" s="217" t="s">
        <v>2984</v>
      </c>
      <c r="B266" s="217">
        <v>89291521</v>
      </c>
      <c r="C266" s="217">
        <v>89301383</v>
      </c>
      <c r="D266" s="217" t="s">
        <v>2984</v>
      </c>
      <c r="E266" s="217">
        <v>89298889</v>
      </c>
      <c r="F266" s="217">
        <v>89298894</v>
      </c>
      <c r="G266" s="217">
        <v>5</v>
      </c>
    </row>
    <row r="267" spans="1:7">
      <c r="A267" s="217" t="s">
        <v>2985</v>
      </c>
      <c r="B267" s="217">
        <v>7231762</v>
      </c>
      <c r="C267" s="217">
        <v>7239463</v>
      </c>
      <c r="D267" s="217" t="s">
        <v>2985</v>
      </c>
      <c r="E267" s="217">
        <v>7218947</v>
      </c>
      <c r="F267" s="217">
        <v>7232712</v>
      </c>
      <c r="G267" s="217">
        <v>950</v>
      </c>
    </row>
    <row r="268" spans="1:7">
      <c r="A268" s="217" t="s">
        <v>2985</v>
      </c>
      <c r="B268" s="217">
        <v>7231762</v>
      </c>
      <c r="C268" s="217">
        <v>7239463</v>
      </c>
      <c r="D268" s="217" t="s">
        <v>2985</v>
      </c>
      <c r="E268" s="217">
        <v>7233771</v>
      </c>
      <c r="F268" s="217">
        <v>7238732</v>
      </c>
      <c r="G268" s="217">
        <v>4961</v>
      </c>
    </row>
    <row r="269" spans="1:7">
      <c r="A269" s="217" t="s">
        <v>2985</v>
      </c>
      <c r="B269" s="217">
        <v>7231762</v>
      </c>
      <c r="C269" s="217">
        <v>7239463</v>
      </c>
      <c r="D269" s="217" t="s">
        <v>2985</v>
      </c>
      <c r="E269" s="217">
        <v>7235028</v>
      </c>
      <c r="F269" s="217">
        <v>7235029</v>
      </c>
      <c r="G269" s="217">
        <v>1</v>
      </c>
    </row>
    <row r="270" spans="1:7">
      <c r="A270" s="217" t="s">
        <v>2985</v>
      </c>
      <c r="B270" s="217">
        <v>7231762</v>
      </c>
      <c r="C270" s="217">
        <v>7239463</v>
      </c>
      <c r="D270" s="217" t="s">
        <v>2985</v>
      </c>
      <c r="E270" s="217">
        <v>7235038</v>
      </c>
      <c r="F270" s="217">
        <v>7235039</v>
      </c>
      <c r="G270" s="217">
        <v>1</v>
      </c>
    </row>
    <row r="271" spans="1:7">
      <c r="A271" s="217" t="s">
        <v>2985</v>
      </c>
      <c r="B271" s="217">
        <v>7231762</v>
      </c>
      <c r="C271" s="217">
        <v>7239463</v>
      </c>
      <c r="D271" s="217" t="s">
        <v>2985</v>
      </c>
      <c r="E271" s="217">
        <v>7235039</v>
      </c>
      <c r="F271" s="217">
        <v>7235040</v>
      </c>
      <c r="G271" s="217">
        <v>1</v>
      </c>
    </row>
    <row r="272" spans="1:7">
      <c r="A272" s="217" t="s">
        <v>2985</v>
      </c>
      <c r="B272" s="217">
        <v>7231762</v>
      </c>
      <c r="C272" s="217">
        <v>7239463</v>
      </c>
      <c r="D272" s="217" t="s">
        <v>2985</v>
      </c>
      <c r="E272" s="217">
        <v>7235054</v>
      </c>
      <c r="F272" s="217">
        <v>7235059</v>
      </c>
      <c r="G272" s="217">
        <v>5</v>
      </c>
    </row>
    <row r="273" spans="1:7">
      <c r="A273" s="217" t="s">
        <v>2985</v>
      </c>
      <c r="B273" s="217">
        <v>7231762</v>
      </c>
      <c r="C273" s="217">
        <v>7239463</v>
      </c>
      <c r="D273" s="217" t="s">
        <v>2985</v>
      </c>
      <c r="E273" s="217">
        <v>7235270</v>
      </c>
      <c r="F273" s="217">
        <v>7235271</v>
      </c>
      <c r="G273" s="217">
        <v>1</v>
      </c>
    </row>
    <row r="274" spans="1:7">
      <c r="A274" s="217" t="s">
        <v>2985</v>
      </c>
      <c r="B274" s="217">
        <v>7231762</v>
      </c>
      <c r="C274" s="217">
        <v>7239463</v>
      </c>
      <c r="D274" s="217" t="s">
        <v>2985</v>
      </c>
      <c r="E274" s="217">
        <v>7235286</v>
      </c>
      <c r="F274" s="217">
        <v>7235287</v>
      </c>
      <c r="G274" s="217">
        <v>1</v>
      </c>
    </row>
    <row r="275" spans="1:7">
      <c r="A275" s="217" t="s">
        <v>2985</v>
      </c>
      <c r="B275" s="217">
        <v>7231762</v>
      </c>
      <c r="C275" s="217">
        <v>7239463</v>
      </c>
      <c r="D275" s="217" t="s">
        <v>2985</v>
      </c>
      <c r="E275" s="217">
        <v>7235291</v>
      </c>
      <c r="F275" s="217">
        <v>7235292</v>
      </c>
      <c r="G275" s="217">
        <v>1</v>
      </c>
    </row>
    <row r="276" spans="1:7">
      <c r="A276" s="217" t="s">
        <v>2985</v>
      </c>
      <c r="B276" s="217">
        <v>7231762</v>
      </c>
      <c r="C276" s="217">
        <v>7239463</v>
      </c>
      <c r="D276" s="217" t="s">
        <v>2985</v>
      </c>
      <c r="E276" s="217">
        <v>7235304</v>
      </c>
      <c r="F276" s="217">
        <v>7235309</v>
      </c>
      <c r="G276" s="217">
        <v>5</v>
      </c>
    </row>
    <row r="277" spans="1:7">
      <c r="A277" s="217" t="s">
        <v>2985</v>
      </c>
      <c r="B277" s="217">
        <v>18216209</v>
      </c>
      <c r="C277" s="217">
        <v>18232206</v>
      </c>
      <c r="D277" s="217" t="s">
        <v>2985</v>
      </c>
      <c r="E277" s="217">
        <v>18174742</v>
      </c>
      <c r="F277" s="217">
        <v>18218321</v>
      </c>
      <c r="G277" s="217">
        <v>2112</v>
      </c>
    </row>
    <row r="278" spans="1:7">
      <c r="A278" s="217" t="s">
        <v>2985</v>
      </c>
      <c r="B278" s="217">
        <v>18216209</v>
      </c>
      <c r="C278" s="217">
        <v>18232206</v>
      </c>
      <c r="D278" s="217" t="s">
        <v>2985</v>
      </c>
      <c r="E278" s="217">
        <v>18216074</v>
      </c>
      <c r="F278" s="217">
        <v>18216847</v>
      </c>
      <c r="G278" s="217">
        <v>638</v>
      </c>
    </row>
    <row r="279" spans="1:7">
      <c r="A279" s="217" t="s">
        <v>2985</v>
      </c>
      <c r="B279" s="217">
        <v>18216209</v>
      </c>
      <c r="C279" s="217">
        <v>18232206</v>
      </c>
      <c r="D279" s="217" t="s">
        <v>2985</v>
      </c>
      <c r="E279" s="217">
        <v>18218624</v>
      </c>
      <c r="F279" s="217">
        <v>18231369</v>
      </c>
      <c r="G279" s="217">
        <v>12745</v>
      </c>
    </row>
    <row r="280" spans="1:7">
      <c r="A280" s="217" t="s">
        <v>2985</v>
      </c>
      <c r="B280" s="217">
        <v>18216209</v>
      </c>
      <c r="C280" s="217">
        <v>18232206</v>
      </c>
      <c r="D280" s="217" t="s">
        <v>2985</v>
      </c>
      <c r="E280" s="217">
        <v>18227536</v>
      </c>
      <c r="F280" s="217">
        <v>18229211</v>
      </c>
      <c r="G280" s="217">
        <v>1675</v>
      </c>
    </row>
    <row r="281" spans="1:7">
      <c r="A281" s="217" t="s">
        <v>2985</v>
      </c>
      <c r="B281" s="217">
        <v>18216209</v>
      </c>
      <c r="C281" s="217">
        <v>18232206</v>
      </c>
      <c r="D281" s="217" t="s">
        <v>2985</v>
      </c>
      <c r="E281" s="217">
        <v>18231174</v>
      </c>
      <c r="F281" s="217">
        <v>18266877</v>
      </c>
      <c r="G281" s="217">
        <v>1032</v>
      </c>
    </row>
    <row r="282" spans="1:7">
      <c r="A282" s="217" t="s">
        <v>2985</v>
      </c>
      <c r="B282" s="217">
        <v>20886340</v>
      </c>
      <c r="C282" s="217">
        <v>20912316</v>
      </c>
      <c r="D282" s="217" t="s">
        <v>2985</v>
      </c>
      <c r="E282" s="217">
        <v>20771746</v>
      </c>
      <c r="F282" s="217">
        <v>20905589</v>
      </c>
      <c r="G282" s="217">
        <v>19249</v>
      </c>
    </row>
    <row r="283" spans="1:7">
      <c r="A283" s="217" t="s">
        <v>2985</v>
      </c>
      <c r="B283" s="217">
        <v>20886340</v>
      </c>
      <c r="C283" s="217">
        <v>20912316</v>
      </c>
      <c r="D283" s="217" t="s">
        <v>2985</v>
      </c>
      <c r="E283" s="217">
        <v>20887215</v>
      </c>
      <c r="F283" s="217">
        <v>20887359</v>
      </c>
      <c r="G283" s="217">
        <v>144</v>
      </c>
    </row>
    <row r="284" spans="1:7">
      <c r="A284" s="217" t="s">
        <v>2985</v>
      </c>
      <c r="B284" s="217">
        <v>20886340</v>
      </c>
      <c r="C284" s="217">
        <v>20912316</v>
      </c>
      <c r="D284" s="217" t="s">
        <v>2985</v>
      </c>
      <c r="E284" s="217">
        <v>20901968</v>
      </c>
      <c r="F284" s="217">
        <v>20902741</v>
      </c>
      <c r="G284" s="217">
        <v>773</v>
      </c>
    </row>
    <row r="285" spans="1:7">
      <c r="A285" s="217" t="s">
        <v>2985</v>
      </c>
      <c r="B285" s="217">
        <v>20886340</v>
      </c>
      <c r="C285" s="217">
        <v>20912316</v>
      </c>
      <c r="D285" s="217" t="s">
        <v>2985</v>
      </c>
      <c r="E285" s="217">
        <v>20902906</v>
      </c>
      <c r="F285" s="217">
        <v>20947073</v>
      </c>
      <c r="G285" s="217">
        <v>9410</v>
      </c>
    </row>
    <row r="286" spans="1:7">
      <c r="A286" s="217" t="s">
        <v>2985</v>
      </c>
      <c r="B286" s="217">
        <v>20886340</v>
      </c>
      <c r="C286" s="217">
        <v>20912316</v>
      </c>
      <c r="D286" s="217" t="s">
        <v>2985</v>
      </c>
      <c r="E286" s="217">
        <v>20903060</v>
      </c>
      <c r="F286" s="217">
        <v>20903636</v>
      </c>
      <c r="G286" s="217">
        <v>576</v>
      </c>
    </row>
    <row r="287" spans="1:7">
      <c r="A287" s="217" t="s">
        <v>2985</v>
      </c>
      <c r="B287" s="217">
        <v>21432280</v>
      </c>
      <c r="C287" s="217">
        <v>21441204</v>
      </c>
      <c r="D287" s="217" t="s">
        <v>2985</v>
      </c>
      <c r="E287" s="217">
        <v>21428051</v>
      </c>
      <c r="F287" s="217">
        <v>21477722</v>
      </c>
      <c r="G287" s="217">
        <v>8924</v>
      </c>
    </row>
    <row r="288" spans="1:7">
      <c r="A288" s="217" t="s">
        <v>2985</v>
      </c>
      <c r="B288" s="217">
        <v>21432280</v>
      </c>
      <c r="C288" s="217">
        <v>21441204</v>
      </c>
      <c r="D288" s="217" t="s">
        <v>2985</v>
      </c>
      <c r="E288" s="217">
        <v>21435738</v>
      </c>
      <c r="F288" s="217">
        <v>21477781</v>
      </c>
      <c r="G288" s="217">
        <v>5466</v>
      </c>
    </row>
    <row r="289" spans="1:7">
      <c r="A289" s="217" t="s">
        <v>2985</v>
      </c>
      <c r="B289" s="217">
        <v>21432280</v>
      </c>
      <c r="C289" s="217">
        <v>21441204</v>
      </c>
      <c r="D289" s="217" t="s">
        <v>2985</v>
      </c>
      <c r="E289" s="217">
        <v>21436235</v>
      </c>
      <c r="F289" s="217">
        <v>21446049</v>
      </c>
      <c r="G289" s="217">
        <v>4969</v>
      </c>
    </row>
    <row r="290" spans="1:7">
      <c r="A290" s="217" t="s">
        <v>2985</v>
      </c>
      <c r="B290" s="217">
        <v>26586053</v>
      </c>
      <c r="C290" s="217">
        <v>26605774</v>
      </c>
      <c r="D290" s="217" t="s">
        <v>2985</v>
      </c>
      <c r="E290" s="217">
        <v>26583464</v>
      </c>
      <c r="F290" s="217">
        <v>26592577</v>
      </c>
      <c r="G290" s="217">
        <v>6524</v>
      </c>
    </row>
    <row r="291" spans="1:7">
      <c r="A291" s="217" t="s">
        <v>2985</v>
      </c>
      <c r="B291" s="217">
        <v>26586053</v>
      </c>
      <c r="C291" s="217">
        <v>26605774</v>
      </c>
      <c r="D291" s="217" t="s">
        <v>2985</v>
      </c>
      <c r="E291" s="217">
        <v>26590660</v>
      </c>
      <c r="F291" s="217">
        <v>26593395</v>
      </c>
      <c r="G291" s="217">
        <v>2735</v>
      </c>
    </row>
    <row r="292" spans="1:7">
      <c r="A292" s="217" t="s">
        <v>2985</v>
      </c>
      <c r="B292" s="217">
        <v>26586053</v>
      </c>
      <c r="C292" s="217">
        <v>26605774</v>
      </c>
      <c r="D292" s="217" t="s">
        <v>2985</v>
      </c>
      <c r="E292" s="217">
        <v>26596229</v>
      </c>
      <c r="F292" s="217">
        <v>26599391</v>
      </c>
      <c r="G292" s="217">
        <v>3162</v>
      </c>
    </row>
    <row r="293" spans="1:7">
      <c r="A293" s="217" t="s">
        <v>2985</v>
      </c>
      <c r="B293" s="217">
        <v>26586053</v>
      </c>
      <c r="C293" s="217">
        <v>26605774</v>
      </c>
      <c r="D293" s="217" t="s">
        <v>2985</v>
      </c>
      <c r="E293" s="217">
        <v>26601683</v>
      </c>
      <c r="F293" s="217">
        <v>26602742</v>
      </c>
      <c r="G293" s="217">
        <v>1059</v>
      </c>
    </row>
    <row r="294" spans="1:7">
      <c r="A294" s="217" t="s">
        <v>2985</v>
      </c>
      <c r="B294" s="217">
        <v>26586053</v>
      </c>
      <c r="C294" s="217">
        <v>26605774</v>
      </c>
      <c r="D294" s="217" t="s">
        <v>2985</v>
      </c>
      <c r="E294" s="217">
        <v>26603012</v>
      </c>
      <c r="F294" s="217">
        <v>26644809</v>
      </c>
      <c r="G294" s="217">
        <v>2762</v>
      </c>
    </row>
    <row r="295" spans="1:7">
      <c r="A295" s="217" t="s">
        <v>2985</v>
      </c>
      <c r="B295" s="217">
        <v>26586053</v>
      </c>
      <c r="C295" s="217">
        <v>26605774</v>
      </c>
      <c r="D295" s="217" t="s">
        <v>2985</v>
      </c>
      <c r="E295" s="217">
        <v>26603489</v>
      </c>
      <c r="F295" s="217">
        <v>26603579</v>
      </c>
      <c r="G295" s="217">
        <v>90</v>
      </c>
    </row>
    <row r="296" spans="1:7">
      <c r="A296" s="217" t="s">
        <v>2985</v>
      </c>
      <c r="B296" s="217">
        <v>28955041</v>
      </c>
      <c r="C296" s="217">
        <v>28967037</v>
      </c>
      <c r="D296" s="217" t="s">
        <v>2985</v>
      </c>
      <c r="E296" s="217">
        <v>28903482</v>
      </c>
      <c r="F296" s="217">
        <v>28999807</v>
      </c>
      <c r="G296" s="217">
        <v>11996</v>
      </c>
    </row>
    <row r="297" spans="1:7">
      <c r="A297" s="217" t="s">
        <v>2985</v>
      </c>
      <c r="B297" s="217">
        <v>28955041</v>
      </c>
      <c r="C297" s="217">
        <v>28967037</v>
      </c>
      <c r="D297" s="217" t="s">
        <v>2985</v>
      </c>
      <c r="E297" s="217">
        <v>28956698</v>
      </c>
      <c r="F297" s="217">
        <v>28964484</v>
      </c>
      <c r="G297" s="217">
        <v>7786</v>
      </c>
    </row>
    <row r="298" spans="1:7">
      <c r="A298" s="217" t="s">
        <v>2985</v>
      </c>
      <c r="B298" s="217">
        <v>28955041</v>
      </c>
      <c r="C298" s="217">
        <v>28967037</v>
      </c>
      <c r="D298" s="217" t="s">
        <v>2985</v>
      </c>
      <c r="E298" s="217">
        <v>28960240</v>
      </c>
      <c r="F298" s="217">
        <v>28960241</v>
      </c>
      <c r="G298" s="217">
        <v>1</v>
      </c>
    </row>
    <row r="299" spans="1:7">
      <c r="A299" s="217" t="s">
        <v>2985</v>
      </c>
      <c r="B299" s="217">
        <v>28955041</v>
      </c>
      <c r="C299" s="217">
        <v>28967037</v>
      </c>
      <c r="D299" s="217" t="s">
        <v>2985</v>
      </c>
      <c r="E299" s="217">
        <v>28960266</v>
      </c>
      <c r="F299" s="217">
        <v>28960271</v>
      </c>
      <c r="G299" s="217">
        <v>5</v>
      </c>
    </row>
    <row r="300" spans="1:7">
      <c r="A300" s="217" t="s">
        <v>2985</v>
      </c>
      <c r="B300" s="217">
        <v>34229674</v>
      </c>
      <c r="C300" s="217">
        <v>34248277</v>
      </c>
      <c r="D300" s="217" t="s">
        <v>2985</v>
      </c>
      <c r="E300" s="217">
        <v>34220711</v>
      </c>
      <c r="F300" s="217">
        <v>34238027</v>
      </c>
      <c r="G300" s="217">
        <v>8353</v>
      </c>
    </row>
    <row r="301" spans="1:7">
      <c r="A301" s="217" t="s">
        <v>2985</v>
      </c>
      <c r="B301" s="217">
        <v>34229674</v>
      </c>
      <c r="C301" s="217">
        <v>34248277</v>
      </c>
      <c r="D301" s="217" t="s">
        <v>2985</v>
      </c>
      <c r="E301" s="217">
        <v>34239639</v>
      </c>
      <c r="F301" s="217">
        <v>34245014</v>
      </c>
      <c r="G301" s="217">
        <v>5375</v>
      </c>
    </row>
    <row r="302" spans="1:7">
      <c r="A302" s="217" t="s">
        <v>2985</v>
      </c>
      <c r="B302" s="217">
        <v>34229674</v>
      </c>
      <c r="C302" s="217">
        <v>34248277</v>
      </c>
      <c r="D302" s="217" t="s">
        <v>2985</v>
      </c>
      <c r="E302" s="217">
        <v>34245070</v>
      </c>
      <c r="F302" s="217">
        <v>34257777</v>
      </c>
      <c r="G302" s="217">
        <v>3207</v>
      </c>
    </row>
    <row r="303" spans="1:7">
      <c r="A303" s="217" t="s">
        <v>2985</v>
      </c>
      <c r="B303" s="217">
        <v>34230037</v>
      </c>
      <c r="C303" s="217">
        <v>34248832</v>
      </c>
      <c r="D303" s="217" t="s">
        <v>2985</v>
      </c>
      <c r="E303" s="217">
        <v>34220711</v>
      </c>
      <c r="F303" s="217">
        <v>34238027</v>
      </c>
      <c r="G303" s="217">
        <v>7990</v>
      </c>
    </row>
    <row r="304" spans="1:7">
      <c r="A304" s="217" t="s">
        <v>2985</v>
      </c>
      <c r="B304" s="217">
        <v>34230037</v>
      </c>
      <c r="C304" s="217">
        <v>34248832</v>
      </c>
      <c r="D304" s="217" t="s">
        <v>2985</v>
      </c>
      <c r="E304" s="217">
        <v>34239639</v>
      </c>
      <c r="F304" s="217">
        <v>34245014</v>
      </c>
      <c r="G304" s="217">
        <v>5375</v>
      </c>
    </row>
    <row r="305" spans="1:7">
      <c r="A305" s="217" t="s">
        <v>2985</v>
      </c>
      <c r="B305" s="217">
        <v>34230037</v>
      </c>
      <c r="C305" s="217">
        <v>34248832</v>
      </c>
      <c r="D305" s="217" t="s">
        <v>2985</v>
      </c>
      <c r="E305" s="217">
        <v>34245070</v>
      </c>
      <c r="F305" s="217">
        <v>34257777</v>
      </c>
      <c r="G305" s="217">
        <v>3762</v>
      </c>
    </row>
    <row r="306" spans="1:7">
      <c r="A306" s="217" t="s">
        <v>2985</v>
      </c>
      <c r="B306" s="217">
        <v>36552280</v>
      </c>
      <c r="C306" s="217">
        <v>36562782</v>
      </c>
      <c r="D306" s="217" t="s">
        <v>2985</v>
      </c>
      <c r="E306" s="217">
        <v>36508111</v>
      </c>
      <c r="F306" s="217">
        <v>36561846</v>
      </c>
      <c r="G306" s="217">
        <v>9566</v>
      </c>
    </row>
    <row r="307" spans="1:7">
      <c r="A307" s="217" t="s">
        <v>2985</v>
      </c>
      <c r="B307" s="217">
        <v>40958018</v>
      </c>
      <c r="C307" s="217">
        <v>40967002</v>
      </c>
      <c r="D307" s="217" t="s">
        <v>2985</v>
      </c>
      <c r="E307" s="217">
        <v>40950810</v>
      </c>
      <c r="F307" s="217">
        <v>40963605</v>
      </c>
      <c r="G307" s="217">
        <v>5587</v>
      </c>
    </row>
    <row r="308" spans="1:7">
      <c r="A308" s="217" t="s">
        <v>2985</v>
      </c>
      <c r="B308" s="217">
        <v>40958018</v>
      </c>
      <c r="C308" s="217">
        <v>40967002</v>
      </c>
      <c r="D308" s="217" t="s">
        <v>2985</v>
      </c>
      <c r="E308" s="217">
        <v>40962152</v>
      </c>
      <c r="F308" s="217">
        <v>40985367</v>
      </c>
      <c r="G308" s="217">
        <v>4850</v>
      </c>
    </row>
    <row r="309" spans="1:7">
      <c r="A309" s="217" t="s">
        <v>2985</v>
      </c>
      <c r="B309" s="217">
        <v>45120383</v>
      </c>
      <c r="C309" s="217">
        <v>45138367</v>
      </c>
      <c r="D309" s="217" t="s">
        <v>2985</v>
      </c>
      <c r="E309" s="217">
        <v>45000499</v>
      </c>
      <c r="F309" s="217">
        <v>45124520</v>
      </c>
      <c r="G309" s="217">
        <v>4137</v>
      </c>
    </row>
    <row r="310" spans="1:7">
      <c r="A310" s="217" t="s">
        <v>2985</v>
      </c>
      <c r="B310" s="217">
        <v>45120383</v>
      </c>
      <c r="C310" s="217">
        <v>45138367</v>
      </c>
      <c r="D310" s="217" t="s">
        <v>2985</v>
      </c>
      <c r="E310" s="217">
        <v>45055847</v>
      </c>
      <c r="F310" s="217">
        <v>45131935</v>
      </c>
      <c r="G310" s="217">
        <v>11552</v>
      </c>
    </row>
    <row r="311" spans="1:7">
      <c r="A311" s="217" t="s">
        <v>2985</v>
      </c>
      <c r="B311" s="217">
        <v>45120383</v>
      </c>
      <c r="C311" s="217">
        <v>45138367</v>
      </c>
      <c r="D311" s="217" t="s">
        <v>2985</v>
      </c>
      <c r="E311" s="217">
        <v>45061411</v>
      </c>
      <c r="F311" s="217">
        <v>45177689</v>
      </c>
      <c r="G311" s="217">
        <v>17984</v>
      </c>
    </row>
    <row r="312" spans="1:7">
      <c r="A312" s="217" t="s">
        <v>2985</v>
      </c>
      <c r="B312" s="217">
        <v>57471701</v>
      </c>
      <c r="C312" s="217">
        <v>57479062</v>
      </c>
      <c r="D312" s="217" t="s">
        <v>2985</v>
      </c>
      <c r="E312" s="217">
        <v>57409050</v>
      </c>
      <c r="F312" s="217">
        <v>57479090</v>
      </c>
      <c r="G312" s="217">
        <v>7361</v>
      </c>
    </row>
    <row r="313" spans="1:7">
      <c r="A313" s="217" t="s">
        <v>2985</v>
      </c>
      <c r="B313" s="217">
        <v>57471701</v>
      </c>
      <c r="C313" s="217">
        <v>57479062</v>
      </c>
      <c r="D313" s="217" t="s">
        <v>2985</v>
      </c>
      <c r="E313" s="217">
        <v>57477849</v>
      </c>
      <c r="F313" s="217">
        <v>57480664</v>
      </c>
      <c r="G313" s="217">
        <v>1213</v>
      </c>
    </row>
    <row r="314" spans="1:7">
      <c r="A314" s="217" t="s">
        <v>2985</v>
      </c>
      <c r="B314" s="217">
        <v>61665611</v>
      </c>
      <c r="C314" s="217">
        <v>61671388</v>
      </c>
      <c r="D314" s="217" t="s">
        <v>2985</v>
      </c>
      <c r="E314" s="217">
        <v>61627822</v>
      </c>
      <c r="F314" s="217">
        <v>61671628</v>
      </c>
      <c r="G314" s="217">
        <v>5777</v>
      </c>
    </row>
    <row r="315" spans="1:7">
      <c r="A315" s="217" t="s">
        <v>2985</v>
      </c>
      <c r="B315" s="217">
        <v>62900122</v>
      </c>
      <c r="C315" s="217">
        <v>62909113</v>
      </c>
      <c r="D315" s="217" t="s">
        <v>2985</v>
      </c>
      <c r="E315" s="217">
        <v>62850430</v>
      </c>
      <c r="F315" s="217">
        <v>62915598</v>
      </c>
      <c r="G315" s="217">
        <v>8991</v>
      </c>
    </row>
    <row r="316" spans="1:7">
      <c r="A316" s="217" t="s">
        <v>2985</v>
      </c>
      <c r="B316" s="217">
        <v>62900122</v>
      </c>
      <c r="C316" s="217">
        <v>62909113</v>
      </c>
      <c r="D316" s="217" t="s">
        <v>2985</v>
      </c>
      <c r="E316" s="217">
        <v>62888847</v>
      </c>
      <c r="F316" s="217">
        <v>62906298</v>
      </c>
      <c r="G316" s="217">
        <v>6176</v>
      </c>
    </row>
    <row r="317" spans="1:7">
      <c r="A317" s="217" t="s">
        <v>2985</v>
      </c>
      <c r="B317" s="217">
        <v>62900122</v>
      </c>
      <c r="C317" s="217">
        <v>62909113</v>
      </c>
      <c r="D317" s="217" t="s">
        <v>2985</v>
      </c>
      <c r="E317" s="217">
        <v>62902001</v>
      </c>
      <c r="F317" s="217">
        <v>62902136</v>
      </c>
      <c r="G317" s="217">
        <v>135</v>
      </c>
    </row>
    <row r="318" spans="1:7">
      <c r="A318" s="217" t="s">
        <v>2985</v>
      </c>
      <c r="B318" s="217">
        <v>66117204</v>
      </c>
      <c r="C318" s="217">
        <v>66135103</v>
      </c>
      <c r="D318" s="217" t="s">
        <v>2985</v>
      </c>
      <c r="E318" s="217">
        <v>66121918</v>
      </c>
      <c r="F318" s="217">
        <v>66148609</v>
      </c>
      <c r="G318" s="217">
        <v>13185</v>
      </c>
    </row>
    <row r="319" spans="1:7">
      <c r="A319" s="217" t="s">
        <v>2985</v>
      </c>
      <c r="B319" s="217">
        <v>66117204</v>
      </c>
      <c r="C319" s="217">
        <v>66135103</v>
      </c>
      <c r="D319" s="217" t="s">
        <v>2985</v>
      </c>
      <c r="E319" s="217">
        <v>66122807</v>
      </c>
      <c r="F319" s="217">
        <v>66125727</v>
      </c>
      <c r="G319" s="217">
        <v>2920</v>
      </c>
    </row>
    <row r="320" spans="1:7">
      <c r="A320" s="217" t="s">
        <v>2985</v>
      </c>
      <c r="B320" s="217">
        <v>66117204</v>
      </c>
      <c r="C320" s="217">
        <v>66135103</v>
      </c>
      <c r="D320" s="217" t="s">
        <v>2985</v>
      </c>
      <c r="E320" s="217">
        <v>66127603</v>
      </c>
      <c r="F320" s="217">
        <v>66128048</v>
      </c>
      <c r="G320" s="217">
        <v>445</v>
      </c>
    </row>
    <row r="321" spans="1:7">
      <c r="A321" s="217" t="s">
        <v>2985</v>
      </c>
      <c r="B321" s="217">
        <v>66117204</v>
      </c>
      <c r="C321" s="217">
        <v>66135103</v>
      </c>
      <c r="D321" s="217" t="s">
        <v>2985</v>
      </c>
      <c r="E321" s="217">
        <v>66129342</v>
      </c>
      <c r="F321" s="217">
        <v>66132076</v>
      </c>
      <c r="G321" s="217">
        <v>2734</v>
      </c>
    </row>
    <row r="322" spans="1:7">
      <c r="A322" s="217" t="s">
        <v>2985</v>
      </c>
      <c r="B322" s="217">
        <v>66117204</v>
      </c>
      <c r="C322" s="217">
        <v>66135103</v>
      </c>
      <c r="D322" s="217" t="s">
        <v>2985</v>
      </c>
      <c r="E322" s="217">
        <v>66130816</v>
      </c>
      <c r="F322" s="217">
        <v>66131745</v>
      </c>
      <c r="G322" s="217">
        <v>929</v>
      </c>
    </row>
    <row r="323" spans="1:7">
      <c r="A323" s="217" t="s">
        <v>2985</v>
      </c>
      <c r="B323" s="217">
        <v>72046270</v>
      </c>
      <c r="C323" s="217">
        <v>72059143</v>
      </c>
      <c r="D323" s="217" t="s">
        <v>2985</v>
      </c>
      <c r="E323" s="217">
        <v>72039591</v>
      </c>
      <c r="F323" s="217">
        <v>72150351</v>
      </c>
      <c r="G323" s="217">
        <v>12873</v>
      </c>
    </row>
    <row r="324" spans="1:7">
      <c r="A324" s="217" t="s">
        <v>2985</v>
      </c>
      <c r="B324" s="217">
        <v>72081142</v>
      </c>
      <c r="C324" s="217">
        <v>72088725</v>
      </c>
      <c r="D324" s="217" t="s">
        <v>2985</v>
      </c>
      <c r="E324" s="217">
        <v>72039591</v>
      </c>
      <c r="F324" s="217">
        <v>72150351</v>
      </c>
      <c r="G324" s="217">
        <v>7583</v>
      </c>
    </row>
    <row r="325" spans="1:7">
      <c r="A325" s="217" t="s">
        <v>2985</v>
      </c>
      <c r="B325" s="217">
        <v>73056106</v>
      </c>
      <c r="C325" s="217">
        <v>73063992</v>
      </c>
      <c r="D325" s="217" t="s">
        <v>2985</v>
      </c>
      <c r="E325" s="217">
        <v>73028670</v>
      </c>
      <c r="F325" s="217">
        <v>73061984</v>
      </c>
      <c r="G325" s="217">
        <v>5878</v>
      </c>
    </row>
    <row r="326" spans="1:7">
      <c r="A326" s="217" t="s">
        <v>2985</v>
      </c>
      <c r="B326" s="217">
        <v>73056106</v>
      </c>
      <c r="C326" s="217">
        <v>73063992</v>
      </c>
      <c r="D326" s="217" t="s">
        <v>2985</v>
      </c>
      <c r="E326" s="217">
        <v>73056586</v>
      </c>
      <c r="F326" s="217">
        <v>73056715</v>
      </c>
      <c r="G326" s="217">
        <v>129</v>
      </c>
    </row>
    <row r="327" spans="1:7">
      <c r="A327" s="217" t="s">
        <v>2985</v>
      </c>
      <c r="B327" s="217">
        <v>74553469</v>
      </c>
      <c r="C327" s="217">
        <v>74562102</v>
      </c>
      <c r="D327" s="217" t="s">
        <v>2985</v>
      </c>
      <c r="E327" s="217">
        <v>74541750</v>
      </c>
      <c r="F327" s="217">
        <v>74553765</v>
      </c>
      <c r="G327" s="217">
        <v>296</v>
      </c>
    </row>
    <row r="328" spans="1:7">
      <c r="A328" s="217" t="s">
        <v>2985</v>
      </c>
      <c r="B328" s="217">
        <v>74553469</v>
      </c>
      <c r="C328" s="217">
        <v>74562102</v>
      </c>
      <c r="D328" s="217" t="s">
        <v>2985</v>
      </c>
      <c r="E328" s="217">
        <v>74553848</v>
      </c>
      <c r="F328" s="217">
        <v>74561430</v>
      </c>
      <c r="G328" s="217">
        <v>7582</v>
      </c>
    </row>
    <row r="329" spans="1:7">
      <c r="A329" s="217" t="s">
        <v>2985</v>
      </c>
      <c r="B329" s="217">
        <v>74553469</v>
      </c>
      <c r="C329" s="217">
        <v>74562102</v>
      </c>
      <c r="D329" s="217" t="s">
        <v>2985</v>
      </c>
      <c r="E329" s="217">
        <v>74557191</v>
      </c>
      <c r="F329" s="217">
        <v>74557274</v>
      </c>
      <c r="G329" s="217">
        <v>83</v>
      </c>
    </row>
    <row r="330" spans="1:7">
      <c r="A330" s="217" t="s">
        <v>2985</v>
      </c>
      <c r="B330" s="217">
        <v>74553469</v>
      </c>
      <c r="C330" s="217">
        <v>74562102</v>
      </c>
      <c r="D330" s="217" t="s">
        <v>2985</v>
      </c>
      <c r="E330" s="217">
        <v>74561461</v>
      </c>
      <c r="F330" s="217">
        <v>74583038</v>
      </c>
      <c r="G330" s="217">
        <v>641</v>
      </c>
    </row>
    <row r="331" spans="1:7">
      <c r="A331" s="217" t="s">
        <v>2985</v>
      </c>
      <c r="B331" s="217">
        <v>76985085</v>
      </c>
      <c r="C331" s="217">
        <v>76993110</v>
      </c>
      <c r="D331" s="217" t="s">
        <v>2985</v>
      </c>
      <c r="E331" s="217">
        <v>76987799</v>
      </c>
      <c r="F331" s="217">
        <v>77005949</v>
      </c>
      <c r="G331" s="217">
        <v>5311</v>
      </c>
    </row>
    <row r="332" spans="1:7">
      <c r="A332" s="217" t="s">
        <v>2985</v>
      </c>
      <c r="B332" s="217">
        <v>79473027</v>
      </c>
      <c r="C332" s="217">
        <v>79483935</v>
      </c>
      <c r="D332" s="217" t="s">
        <v>2985</v>
      </c>
      <c r="E332" s="217">
        <v>79476997</v>
      </c>
      <c r="F332" s="217">
        <v>79490873</v>
      </c>
      <c r="G332" s="217">
        <v>6938</v>
      </c>
    </row>
    <row r="333" spans="1:7">
      <c r="A333" s="217" t="s">
        <v>2985</v>
      </c>
      <c r="B333" s="217">
        <v>79473027</v>
      </c>
      <c r="C333" s="217">
        <v>79483935</v>
      </c>
      <c r="D333" s="217" t="s">
        <v>2985</v>
      </c>
      <c r="E333" s="217">
        <v>79478052</v>
      </c>
      <c r="F333" s="217">
        <v>79478135</v>
      </c>
      <c r="G333" s="217">
        <v>83</v>
      </c>
    </row>
    <row r="334" spans="1:7">
      <c r="A334" s="217" t="s">
        <v>2985</v>
      </c>
      <c r="B334" s="217">
        <v>79473027</v>
      </c>
      <c r="C334" s="217">
        <v>79483935</v>
      </c>
      <c r="D334" s="217" t="s">
        <v>2985</v>
      </c>
      <c r="E334" s="217">
        <v>79480089</v>
      </c>
      <c r="F334" s="217">
        <v>79480210</v>
      </c>
      <c r="G334" s="217">
        <v>121</v>
      </c>
    </row>
    <row r="335" spans="1:7">
      <c r="A335" s="217" t="s">
        <v>2985</v>
      </c>
      <c r="B335" s="217">
        <v>79473027</v>
      </c>
      <c r="C335" s="217">
        <v>79483935</v>
      </c>
      <c r="D335" s="217" t="s">
        <v>2985</v>
      </c>
      <c r="E335" s="217">
        <v>79481073</v>
      </c>
      <c r="F335" s="217">
        <v>79494802</v>
      </c>
      <c r="G335" s="217">
        <v>2862</v>
      </c>
    </row>
    <row r="336" spans="1:7">
      <c r="A336" s="217" t="s">
        <v>2985</v>
      </c>
      <c r="B336" s="217">
        <v>79872962</v>
      </c>
      <c r="C336" s="217">
        <v>79883796</v>
      </c>
      <c r="D336" s="217" t="s">
        <v>2985</v>
      </c>
      <c r="E336" s="217">
        <v>79869815</v>
      </c>
      <c r="F336" s="217">
        <v>79879199</v>
      </c>
      <c r="G336" s="217">
        <v>6237</v>
      </c>
    </row>
    <row r="337" spans="1:7">
      <c r="A337" s="217" t="s">
        <v>2985</v>
      </c>
      <c r="B337" s="217">
        <v>79872962</v>
      </c>
      <c r="C337" s="217">
        <v>79883796</v>
      </c>
      <c r="D337" s="217" t="s">
        <v>2985</v>
      </c>
      <c r="E337" s="217">
        <v>79876146</v>
      </c>
      <c r="F337" s="217">
        <v>79885590</v>
      </c>
      <c r="G337" s="217">
        <v>7650</v>
      </c>
    </row>
    <row r="338" spans="1:7">
      <c r="A338" s="217" t="s">
        <v>2985</v>
      </c>
      <c r="B338" s="217">
        <v>79872962</v>
      </c>
      <c r="C338" s="217">
        <v>79883796</v>
      </c>
      <c r="D338" s="217" t="s">
        <v>2985</v>
      </c>
      <c r="E338" s="217">
        <v>79880775</v>
      </c>
      <c r="F338" s="217">
        <v>79882387</v>
      </c>
      <c r="G338" s="217">
        <v>1612</v>
      </c>
    </row>
    <row r="339" spans="1:7">
      <c r="A339" s="217" t="s">
        <v>2986</v>
      </c>
      <c r="B339" s="217">
        <v>6924291</v>
      </c>
      <c r="C339" s="217">
        <v>6929859</v>
      </c>
      <c r="D339" s="217" t="s">
        <v>2986</v>
      </c>
      <c r="E339" s="217">
        <v>6919495</v>
      </c>
      <c r="F339" s="217">
        <v>6929965</v>
      </c>
      <c r="G339" s="217">
        <v>5568</v>
      </c>
    </row>
    <row r="340" spans="1:7">
      <c r="A340" s="217" t="s">
        <v>2986</v>
      </c>
      <c r="B340" s="217">
        <v>6924291</v>
      </c>
      <c r="C340" s="217">
        <v>6929859</v>
      </c>
      <c r="D340" s="217" t="s">
        <v>2986</v>
      </c>
      <c r="E340" s="217">
        <v>6925477</v>
      </c>
      <c r="F340" s="217">
        <v>6925478</v>
      </c>
      <c r="G340" s="217">
        <v>1</v>
      </c>
    </row>
    <row r="341" spans="1:7">
      <c r="A341" s="217" t="s">
        <v>2986</v>
      </c>
      <c r="B341" s="217">
        <v>6924291</v>
      </c>
      <c r="C341" s="217">
        <v>6929859</v>
      </c>
      <c r="D341" s="217" t="s">
        <v>2986</v>
      </c>
      <c r="E341" s="217">
        <v>6925496</v>
      </c>
      <c r="F341" s="217">
        <v>6925501</v>
      </c>
      <c r="G341" s="217">
        <v>5</v>
      </c>
    </row>
    <row r="342" spans="1:7">
      <c r="A342" s="217" t="s">
        <v>2986</v>
      </c>
      <c r="B342" s="217">
        <v>6924291</v>
      </c>
      <c r="C342" s="217">
        <v>6929859</v>
      </c>
      <c r="D342" s="217" t="s">
        <v>2986</v>
      </c>
      <c r="E342" s="217">
        <v>6926943</v>
      </c>
      <c r="F342" s="217">
        <v>6928209</v>
      </c>
      <c r="G342" s="217">
        <v>1266</v>
      </c>
    </row>
    <row r="343" spans="1:7">
      <c r="A343" s="217" t="s">
        <v>2986</v>
      </c>
      <c r="B343" s="217">
        <v>6924291</v>
      </c>
      <c r="C343" s="217">
        <v>6929859</v>
      </c>
      <c r="D343" s="217" t="s">
        <v>2986</v>
      </c>
      <c r="E343" s="217">
        <v>6926974</v>
      </c>
      <c r="F343" s="217">
        <v>6928215</v>
      </c>
      <c r="G343" s="217">
        <v>1241</v>
      </c>
    </row>
    <row r="344" spans="1:7">
      <c r="A344" s="217" t="s">
        <v>2986</v>
      </c>
      <c r="B344" s="217">
        <v>11633196</v>
      </c>
      <c r="C344" s="217">
        <v>11698981</v>
      </c>
      <c r="D344" s="217" t="s">
        <v>2986</v>
      </c>
      <c r="E344" s="217">
        <v>11609474</v>
      </c>
      <c r="F344" s="217">
        <v>11644889</v>
      </c>
      <c r="G344" s="217">
        <v>11693</v>
      </c>
    </row>
    <row r="345" spans="1:7">
      <c r="A345" s="217" t="s">
        <v>2986</v>
      </c>
      <c r="B345" s="217">
        <v>11633196</v>
      </c>
      <c r="C345" s="217">
        <v>11698981</v>
      </c>
      <c r="D345" s="217" t="s">
        <v>2986</v>
      </c>
      <c r="E345" s="217">
        <v>11619508</v>
      </c>
      <c r="F345" s="217">
        <v>11639698</v>
      </c>
      <c r="G345" s="217">
        <v>6502</v>
      </c>
    </row>
    <row r="346" spans="1:7">
      <c r="A346" s="217" t="s">
        <v>2986</v>
      </c>
      <c r="B346" s="217">
        <v>11633196</v>
      </c>
      <c r="C346" s="217">
        <v>11698981</v>
      </c>
      <c r="D346" s="217" t="s">
        <v>2986</v>
      </c>
      <c r="E346" s="217">
        <v>11644335</v>
      </c>
      <c r="F346" s="217">
        <v>11644823</v>
      </c>
      <c r="G346" s="217">
        <v>488</v>
      </c>
    </row>
    <row r="347" spans="1:7">
      <c r="A347" s="217" t="s">
        <v>2986</v>
      </c>
      <c r="B347" s="217">
        <v>11633196</v>
      </c>
      <c r="C347" s="217">
        <v>11698981</v>
      </c>
      <c r="D347" s="217" t="s">
        <v>2986</v>
      </c>
      <c r="E347" s="217">
        <v>11666455</v>
      </c>
      <c r="F347" s="217">
        <v>11670164</v>
      </c>
      <c r="G347" s="217">
        <v>3709</v>
      </c>
    </row>
    <row r="348" spans="1:7">
      <c r="A348" s="217" t="s">
        <v>2986</v>
      </c>
      <c r="B348" s="217">
        <v>11633196</v>
      </c>
      <c r="C348" s="217">
        <v>11698981</v>
      </c>
      <c r="D348" s="217" t="s">
        <v>2986</v>
      </c>
      <c r="E348" s="217">
        <v>11666456</v>
      </c>
      <c r="F348" s="217">
        <v>11666457</v>
      </c>
      <c r="G348" s="217">
        <v>1</v>
      </c>
    </row>
    <row r="349" spans="1:7">
      <c r="A349" s="217" t="s">
        <v>2986</v>
      </c>
      <c r="B349" s="217">
        <v>11633196</v>
      </c>
      <c r="C349" s="217">
        <v>11698981</v>
      </c>
      <c r="D349" s="217" t="s">
        <v>2986</v>
      </c>
      <c r="E349" s="217">
        <v>11666468</v>
      </c>
      <c r="F349" s="217">
        <v>11666473</v>
      </c>
      <c r="G349" s="217">
        <v>5</v>
      </c>
    </row>
    <row r="350" spans="1:7">
      <c r="A350" s="217" t="s">
        <v>2986</v>
      </c>
      <c r="B350" s="217">
        <v>11633196</v>
      </c>
      <c r="C350" s="217">
        <v>11698981</v>
      </c>
      <c r="D350" s="217" t="s">
        <v>2986</v>
      </c>
      <c r="E350" s="217">
        <v>11688955</v>
      </c>
      <c r="F350" s="217">
        <v>11885684</v>
      </c>
      <c r="G350" s="217">
        <v>10026</v>
      </c>
    </row>
    <row r="351" spans="1:7">
      <c r="A351" s="217" t="s">
        <v>2986</v>
      </c>
      <c r="B351" s="217">
        <v>14251003</v>
      </c>
      <c r="C351" s="217">
        <v>14259940</v>
      </c>
      <c r="D351" s="217" t="s">
        <v>2986</v>
      </c>
      <c r="E351" s="217">
        <v>14179096</v>
      </c>
      <c r="F351" s="217">
        <v>14252139</v>
      </c>
      <c r="G351" s="217">
        <v>1136</v>
      </c>
    </row>
    <row r="352" spans="1:7">
      <c r="A352" s="217" t="s">
        <v>2986</v>
      </c>
      <c r="B352" s="217">
        <v>14251003</v>
      </c>
      <c r="C352" s="217">
        <v>14259940</v>
      </c>
      <c r="D352" s="217" t="s">
        <v>2986</v>
      </c>
      <c r="E352" s="217">
        <v>14225223</v>
      </c>
      <c r="F352" s="217">
        <v>14342504</v>
      </c>
      <c r="G352" s="217">
        <v>8937</v>
      </c>
    </row>
    <row r="353" spans="1:7">
      <c r="A353" s="217" t="s">
        <v>2986</v>
      </c>
      <c r="B353" s="217">
        <v>14251003</v>
      </c>
      <c r="C353" s="217">
        <v>14259940</v>
      </c>
      <c r="D353" s="217" t="s">
        <v>2986</v>
      </c>
      <c r="E353" s="217">
        <v>14253547</v>
      </c>
      <c r="F353" s="217">
        <v>14254074</v>
      </c>
      <c r="G353" s="217">
        <v>527</v>
      </c>
    </row>
    <row r="354" spans="1:7">
      <c r="A354" s="217" t="s">
        <v>2986</v>
      </c>
      <c r="B354" s="217">
        <v>32822379</v>
      </c>
      <c r="C354" s="217">
        <v>32830970</v>
      </c>
      <c r="D354" s="217" t="s">
        <v>2986</v>
      </c>
      <c r="E354" s="217">
        <v>32820994</v>
      </c>
      <c r="F354" s="217">
        <v>32847097</v>
      </c>
      <c r="G354" s="217">
        <v>8591</v>
      </c>
    </row>
    <row r="355" spans="1:7">
      <c r="A355" s="217" t="s">
        <v>2987</v>
      </c>
      <c r="B355" s="217">
        <v>16120965</v>
      </c>
      <c r="C355" s="217">
        <v>16155513</v>
      </c>
      <c r="D355" s="217" t="s">
        <v>2987</v>
      </c>
      <c r="E355" s="217">
        <v>16126097</v>
      </c>
      <c r="F355" s="217">
        <v>16138272</v>
      </c>
      <c r="G355" s="217">
        <v>12175</v>
      </c>
    </row>
    <row r="356" spans="1:7">
      <c r="A356" s="217" t="s">
        <v>2987</v>
      </c>
      <c r="B356" s="217">
        <v>16120965</v>
      </c>
      <c r="C356" s="217">
        <v>16155513</v>
      </c>
      <c r="D356" s="217" t="s">
        <v>2987</v>
      </c>
      <c r="E356" s="217">
        <v>16130529</v>
      </c>
      <c r="F356" s="217">
        <v>16131100</v>
      </c>
      <c r="G356" s="217">
        <v>571</v>
      </c>
    </row>
    <row r="357" spans="1:7">
      <c r="A357" s="217" t="s">
        <v>2987</v>
      </c>
      <c r="B357" s="217">
        <v>16120965</v>
      </c>
      <c r="C357" s="217">
        <v>16155513</v>
      </c>
      <c r="D357" s="217" t="s">
        <v>2987</v>
      </c>
      <c r="E357" s="217">
        <v>16133612</v>
      </c>
      <c r="F357" s="217">
        <v>16133617</v>
      </c>
      <c r="G357" s="217">
        <v>5</v>
      </c>
    </row>
    <row r="358" spans="1:7">
      <c r="A358" s="217" t="s">
        <v>2987</v>
      </c>
      <c r="B358" s="217">
        <v>16120965</v>
      </c>
      <c r="C358" s="217">
        <v>16155513</v>
      </c>
      <c r="D358" s="217" t="s">
        <v>2987</v>
      </c>
      <c r="E358" s="217">
        <v>16133634</v>
      </c>
      <c r="F358" s="217">
        <v>16133635</v>
      </c>
      <c r="G358" s="217">
        <v>1</v>
      </c>
    </row>
    <row r="359" spans="1:7">
      <c r="A359" s="217" t="s">
        <v>2987</v>
      </c>
      <c r="B359" s="217">
        <v>16120965</v>
      </c>
      <c r="C359" s="217">
        <v>16155513</v>
      </c>
      <c r="D359" s="217" t="s">
        <v>2987</v>
      </c>
      <c r="E359" s="217">
        <v>16134233</v>
      </c>
      <c r="F359" s="217">
        <v>16134234</v>
      </c>
      <c r="G359" s="217">
        <v>1</v>
      </c>
    </row>
    <row r="360" spans="1:7">
      <c r="A360" s="217" t="s">
        <v>2987</v>
      </c>
      <c r="B360" s="217">
        <v>16120965</v>
      </c>
      <c r="C360" s="217">
        <v>16155513</v>
      </c>
      <c r="D360" s="217" t="s">
        <v>2987</v>
      </c>
      <c r="E360" s="217">
        <v>16142117</v>
      </c>
      <c r="F360" s="217">
        <v>16152926</v>
      </c>
      <c r="G360" s="217">
        <v>10809</v>
      </c>
    </row>
    <row r="361" spans="1:7">
      <c r="A361" s="217" t="s">
        <v>2987</v>
      </c>
      <c r="B361" s="217">
        <v>16120965</v>
      </c>
      <c r="C361" s="217">
        <v>16155513</v>
      </c>
      <c r="D361" s="217" t="s">
        <v>2987</v>
      </c>
      <c r="E361" s="217">
        <v>16145586</v>
      </c>
      <c r="F361" s="217">
        <v>16147347</v>
      </c>
      <c r="G361" s="217">
        <v>1761</v>
      </c>
    </row>
    <row r="362" spans="1:7">
      <c r="A362" s="217" t="s">
        <v>2987</v>
      </c>
      <c r="B362" s="217">
        <v>16120965</v>
      </c>
      <c r="C362" s="217">
        <v>16155513</v>
      </c>
      <c r="D362" s="217" t="s">
        <v>2987</v>
      </c>
      <c r="E362" s="217">
        <v>16147819</v>
      </c>
      <c r="F362" s="217">
        <v>16149265</v>
      </c>
      <c r="G362" s="217">
        <v>1446</v>
      </c>
    </row>
    <row r="363" spans="1:7">
      <c r="A363" s="217" t="s">
        <v>2987</v>
      </c>
      <c r="B363" s="217">
        <v>19848827</v>
      </c>
      <c r="C363" s="217">
        <v>19869819</v>
      </c>
      <c r="D363" s="217" t="s">
        <v>2987</v>
      </c>
      <c r="E363" s="217">
        <v>19856872</v>
      </c>
      <c r="F363" s="217">
        <v>19857484</v>
      </c>
      <c r="G363" s="217">
        <v>612</v>
      </c>
    </row>
    <row r="364" spans="1:7">
      <c r="A364" s="217" t="s">
        <v>2987</v>
      </c>
      <c r="B364" s="217">
        <v>19848827</v>
      </c>
      <c r="C364" s="217">
        <v>19869819</v>
      </c>
      <c r="D364" s="217" t="s">
        <v>2987</v>
      </c>
      <c r="E364" s="217">
        <v>19857665</v>
      </c>
      <c r="F364" s="217">
        <v>19857670</v>
      </c>
      <c r="G364" s="217">
        <v>5</v>
      </c>
    </row>
    <row r="365" spans="1:7">
      <c r="A365" s="217" t="s">
        <v>2987</v>
      </c>
      <c r="B365" s="217">
        <v>19848827</v>
      </c>
      <c r="C365" s="217">
        <v>19869819</v>
      </c>
      <c r="D365" s="217" t="s">
        <v>2987</v>
      </c>
      <c r="E365" s="217">
        <v>19861427</v>
      </c>
      <c r="F365" s="217">
        <v>19863353</v>
      </c>
      <c r="G365" s="217">
        <v>1926</v>
      </c>
    </row>
    <row r="366" spans="1:7">
      <c r="A366" s="217" t="s">
        <v>2987</v>
      </c>
      <c r="B366" s="217">
        <v>19848827</v>
      </c>
      <c r="C366" s="217">
        <v>19869819</v>
      </c>
      <c r="D366" s="217" t="s">
        <v>2987</v>
      </c>
      <c r="E366" s="217">
        <v>19868175</v>
      </c>
      <c r="F366" s="217">
        <v>19887232</v>
      </c>
      <c r="G366" s="217">
        <v>1644</v>
      </c>
    </row>
    <row r="367" spans="1:7">
      <c r="A367" s="217" t="s">
        <v>2987</v>
      </c>
      <c r="B367" s="217">
        <v>22928738</v>
      </c>
      <c r="C367" s="217">
        <v>22935512</v>
      </c>
      <c r="D367" s="217" t="s">
        <v>2987</v>
      </c>
      <c r="E367" s="217">
        <v>22934985</v>
      </c>
      <c r="F367" s="217">
        <v>22966909</v>
      </c>
      <c r="G367" s="217">
        <v>527</v>
      </c>
    </row>
    <row r="368" spans="1:7">
      <c r="A368" s="217" t="s">
        <v>2987</v>
      </c>
      <c r="B368" s="217">
        <v>29097002</v>
      </c>
      <c r="C368" s="217">
        <v>29107910</v>
      </c>
      <c r="D368" s="217" t="s">
        <v>2987</v>
      </c>
      <c r="E368" s="217">
        <v>28926295</v>
      </c>
      <c r="F368" s="217">
        <v>29218587</v>
      </c>
      <c r="G368" s="217">
        <v>10908</v>
      </c>
    </row>
    <row r="369" spans="1:7">
      <c r="A369" s="217" t="s">
        <v>2987</v>
      </c>
      <c r="B369" s="217">
        <v>29097002</v>
      </c>
      <c r="C369" s="217">
        <v>29107910</v>
      </c>
      <c r="D369" s="217" t="s">
        <v>2987</v>
      </c>
      <c r="E369" s="217">
        <v>28982771</v>
      </c>
      <c r="F369" s="217">
        <v>29123635</v>
      </c>
      <c r="G369" s="217">
        <v>10908</v>
      </c>
    </row>
    <row r="370" spans="1:7">
      <c r="A370" s="217" t="s">
        <v>2987</v>
      </c>
      <c r="B370" s="217">
        <v>29097002</v>
      </c>
      <c r="C370" s="217">
        <v>29107910</v>
      </c>
      <c r="D370" s="217" t="s">
        <v>2987</v>
      </c>
      <c r="E370" s="217">
        <v>29093286</v>
      </c>
      <c r="F370" s="217">
        <v>29139210</v>
      </c>
      <c r="G370" s="217">
        <v>10908</v>
      </c>
    </row>
    <row r="371" spans="1:7">
      <c r="A371" s="217" t="s">
        <v>2987</v>
      </c>
      <c r="B371" s="217">
        <v>29097002</v>
      </c>
      <c r="C371" s="217">
        <v>29107910</v>
      </c>
      <c r="D371" s="217" t="s">
        <v>2987</v>
      </c>
      <c r="E371" s="217">
        <v>29097595</v>
      </c>
      <c r="F371" s="217">
        <v>29106136</v>
      </c>
      <c r="G371" s="217">
        <v>8541</v>
      </c>
    </row>
    <row r="372" spans="1:7">
      <c r="A372" s="217" t="s">
        <v>2987</v>
      </c>
      <c r="B372" s="217">
        <v>35296923</v>
      </c>
      <c r="C372" s="217">
        <v>35310923</v>
      </c>
      <c r="D372" s="217" t="s">
        <v>2987</v>
      </c>
      <c r="E372" s="217">
        <v>35279486</v>
      </c>
      <c r="F372" s="217">
        <v>35323773</v>
      </c>
      <c r="G372" s="217">
        <v>14000</v>
      </c>
    </row>
    <row r="373" spans="1:7">
      <c r="A373" s="217" t="s">
        <v>2987</v>
      </c>
      <c r="B373" s="217">
        <v>35296923</v>
      </c>
      <c r="C373" s="217">
        <v>35310923</v>
      </c>
      <c r="D373" s="217" t="s">
        <v>2987</v>
      </c>
      <c r="E373" s="217">
        <v>35302493</v>
      </c>
      <c r="F373" s="217">
        <v>35305249</v>
      </c>
      <c r="G373" s="217">
        <v>2756</v>
      </c>
    </row>
    <row r="374" spans="1:7">
      <c r="A374" s="217" t="s">
        <v>2987</v>
      </c>
      <c r="B374" s="217">
        <v>35339515</v>
      </c>
      <c r="C374" s="217">
        <v>35349926</v>
      </c>
      <c r="D374" s="217" t="s">
        <v>2987</v>
      </c>
      <c r="E374" s="217">
        <v>35328793</v>
      </c>
      <c r="F374" s="217">
        <v>35346208</v>
      </c>
      <c r="G374" s="217">
        <v>6693</v>
      </c>
    </row>
    <row r="375" spans="1:7">
      <c r="A375" s="217" t="s">
        <v>2987</v>
      </c>
      <c r="B375" s="217">
        <v>35339515</v>
      </c>
      <c r="C375" s="217">
        <v>35349926</v>
      </c>
      <c r="D375" s="217" t="s">
        <v>2987</v>
      </c>
      <c r="E375" s="217">
        <v>35340182</v>
      </c>
      <c r="F375" s="217">
        <v>35351480</v>
      </c>
      <c r="G375" s="217">
        <v>9744</v>
      </c>
    </row>
    <row r="376" spans="1:7">
      <c r="A376" s="217" t="s">
        <v>2987</v>
      </c>
      <c r="B376" s="217">
        <v>35339515</v>
      </c>
      <c r="C376" s="217">
        <v>35349926</v>
      </c>
      <c r="D376" s="217" t="s">
        <v>2987</v>
      </c>
      <c r="E376" s="217">
        <v>35343055</v>
      </c>
      <c r="F376" s="217">
        <v>35343524</v>
      </c>
      <c r="G376" s="217">
        <v>469</v>
      </c>
    </row>
    <row r="377" spans="1:7">
      <c r="A377" s="217" t="s">
        <v>2987</v>
      </c>
      <c r="B377" s="217">
        <v>35339515</v>
      </c>
      <c r="C377" s="217">
        <v>35349926</v>
      </c>
      <c r="D377" s="217" t="s">
        <v>2987</v>
      </c>
      <c r="E377" s="217">
        <v>35347330</v>
      </c>
      <c r="F377" s="217">
        <v>35347335</v>
      </c>
      <c r="G377" s="217">
        <v>5</v>
      </c>
    </row>
    <row r="378" spans="1:7">
      <c r="A378" s="217" t="s">
        <v>2987</v>
      </c>
      <c r="B378" s="217">
        <v>35339515</v>
      </c>
      <c r="C378" s="217">
        <v>35349926</v>
      </c>
      <c r="D378" s="217" t="s">
        <v>2987</v>
      </c>
      <c r="E378" s="217">
        <v>35347360</v>
      </c>
      <c r="F378" s="217">
        <v>35347361</v>
      </c>
      <c r="G378" s="217">
        <v>1</v>
      </c>
    </row>
    <row r="379" spans="1:7">
      <c r="A379" s="217" t="s">
        <v>2987</v>
      </c>
      <c r="B379" s="217">
        <v>35374879</v>
      </c>
      <c r="C379" s="217">
        <v>35387799</v>
      </c>
      <c r="D379" s="217" t="s">
        <v>2987</v>
      </c>
      <c r="E379" s="217">
        <v>35382172</v>
      </c>
      <c r="F379" s="217">
        <v>35384049</v>
      </c>
      <c r="G379" s="217">
        <v>1877</v>
      </c>
    </row>
    <row r="380" spans="1:7">
      <c r="A380" s="217" t="s">
        <v>2987</v>
      </c>
      <c r="B380" s="217">
        <v>35374879</v>
      </c>
      <c r="C380" s="217">
        <v>35387799</v>
      </c>
      <c r="D380" s="217" t="s">
        <v>2987</v>
      </c>
      <c r="E380" s="217">
        <v>35382933</v>
      </c>
      <c r="F380" s="217">
        <v>35389847</v>
      </c>
      <c r="G380" s="217">
        <v>4866</v>
      </c>
    </row>
    <row r="381" spans="1:7">
      <c r="A381" s="217" t="s">
        <v>2987</v>
      </c>
      <c r="B381" s="217">
        <v>35391755</v>
      </c>
      <c r="C381" s="217">
        <v>35403584</v>
      </c>
      <c r="D381" s="217" t="s">
        <v>2987</v>
      </c>
      <c r="E381" s="217">
        <v>35393106</v>
      </c>
      <c r="F381" s="217">
        <v>35395099</v>
      </c>
      <c r="G381" s="217">
        <v>1993</v>
      </c>
    </row>
    <row r="382" spans="1:7">
      <c r="A382" s="217" t="s">
        <v>2987</v>
      </c>
      <c r="B382" s="217">
        <v>35391755</v>
      </c>
      <c r="C382" s="217">
        <v>35403584</v>
      </c>
      <c r="D382" s="217" t="s">
        <v>2987</v>
      </c>
      <c r="E382" s="217">
        <v>35395296</v>
      </c>
      <c r="F382" s="217">
        <v>35395961</v>
      </c>
      <c r="G382" s="217">
        <v>665</v>
      </c>
    </row>
    <row r="383" spans="1:7">
      <c r="A383" s="217" t="s">
        <v>2987</v>
      </c>
      <c r="B383" s="217">
        <v>35391755</v>
      </c>
      <c r="C383" s="217">
        <v>35403584</v>
      </c>
      <c r="D383" s="217" t="s">
        <v>2987</v>
      </c>
      <c r="E383" s="217">
        <v>35396219</v>
      </c>
      <c r="F383" s="217">
        <v>35399092</v>
      </c>
      <c r="G383" s="217">
        <v>2873</v>
      </c>
    </row>
    <row r="384" spans="1:7">
      <c r="A384" s="217" t="s">
        <v>2987</v>
      </c>
      <c r="B384" s="217">
        <v>52912276</v>
      </c>
      <c r="C384" s="217">
        <v>52919281</v>
      </c>
      <c r="D384" s="217" t="s">
        <v>2987</v>
      </c>
      <c r="E384" s="217">
        <v>52901102</v>
      </c>
      <c r="F384" s="217">
        <v>52921665</v>
      </c>
      <c r="G384" s="217">
        <v>7005</v>
      </c>
    </row>
    <row r="385" spans="1:7">
      <c r="A385" s="217" t="s">
        <v>2987</v>
      </c>
      <c r="B385" s="217">
        <v>58374369</v>
      </c>
      <c r="C385" s="217">
        <v>58387391</v>
      </c>
      <c r="D385" s="217" t="s">
        <v>2987</v>
      </c>
      <c r="E385" s="217">
        <v>58360099</v>
      </c>
      <c r="F385" s="217">
        <v>58400442</v>
      </c>
      <c r="G385" s="217">
        <v>13022</v>
      </c>
    </row>
    <row r="386" spans="1:7">
      <c r="A386" s="217" t="s">
        <v>2987</v>
      </c>
      <c r="B386" s="217">
        <v>58374369</v>
      </c>
      <c r="C386" s="217">
        <v>58387391</v>
      </c>
      <c r="D386" s="217" t="s">
        <v>2987</v>
      </c>
      <c r="E386" s="217">
        <v>58361225</v>
      </c>
      <c r="F386" s="217">
        <v>58376480</v>
      </c>
      <c r="G386" s="217">
        <v>2111</v>
      </c>
    </row>
    <row r="387" spans="1:7">
      <c r="A387" s="217" t="s">
        <v>2987</v>
      </c>
      <c r="B387" s="217">
        <v>58374369</v>
      </c>
      <c r="C387" s="217">
        <v>58387391</v>
      </c>
      <c r="D387" s="217" t="s">
        <v>2987</v>
      </c>
      <c r="E387" s="217">
        <v>58378406</v>
      </c>
      <c r="F387" s="217">
        <v>58379540</v>
      </c>
      <c r="G387" s="217">
        <v>1134</v>
      </c>
    </row>
    <row r="388" spans="1:7">
      <c r="A388" s="217" t="s">
        <v>2987</v>
      </c>
      <c r="B388" s="217">
        <v>58374369</v>
      </c>
      <c r="C388" s="217">
        <v>58387391</v>
      </c>
      <c r="D388" s="217" t="s">
        <v>2987</v>
      </c>
      <c r="E388" s="217">
        <v>58379253</v>
      </c>
      <c r="F388" s="217">
        <v>58380202</v>
      </c>
      <c r="G388" s="217">
        <v>949</v>
      </c>
    </row>
    <row r="389" spans="1:7">
      <c r="A389" s="217" t="s">
        <v>2988</v>
      </c>
      <c r="B389" s="217">
        <v>90498900</v>
      </c>
      <c r="C389" s="217">
        <v>91730960</v>
      </c>
      <c r="D389" s="217" t="s">
        <v>2988</v>
      </c>
      <c r="E389" s="217">
        <v>90512495</v>
      </c>
      <c r="F389" s="217">
        <v>90512771</v>
      </c>
      <c r="G389" s="217">
        <v>276</v>
      </c>
    </row>
    <row r="390" spans="1:7">
      <c r="A390" s="217" t="s">
        <v>2988</v>
      </c>
      <c r="B390" s="217">
        <v>90498900</v>
      </c>
      <c r="C390" s="217">
        <v>91730960</v>
      </c>
      <c r="D390" s="217" t="s">
        <v>2988</v>
      </c>
      <c r="E390" s="217">
        <v>90532368</v>
      </c>
      <c r="F390" s="217">
        <v>90532626</v>
      </c>
      <c r="G390" s="217">
        <v>258</v>
      </c>
    </row>
    <row r="391" spans="1:7">
      <c r="A391" s="217" t="s">
        <v>2988</v>
      </c>
      <c r="B391" s="217">
        <v>90498900</v>
      </c>
      <c r="C391" s="217">
        <v>91730960</v>
      </c>
      <c r="D391" s="217" t="s">
        <v>2988</v>
      </c>
      <c r="E391" s="217">
        <v>90537839</v>
      </c>
      <c r="F391" s="217">
        <v>90538397</v>
      </c>
      <c r="G391" s="217">
        <v>558</v>
      </c>
    </row>
    <row r="392" spans="1:7">
      <c r="A392" s="217" t="s">
        <v>2988</v>
      </c>
      <c r="B392" s="217">
        <v>90498900</v>
      </c>
      <c r="C392" s="217">
        <v>91730960</v>
      </c>
      <c r="D392" s="217" t="s">
        <v>2988</v>
      </c>
      <c r="E392" s="217">
        <v>91486961</v>
      </c>
      <c r="F392" s="217">
        <v>91487257</v>
      </c>
      <c r="G392" s="217">
        <v>296</v>
      </c>
    </row>
    <row r="393" spans="1:7">
      <c r="A393" s="217" t="s">
        <v>2988</v>
      </c>
      <c r="B393" s="217">
        <v>90498900</v>
      </c>
      <c r="C393" s="217">
        <v>91730960</v>
      </c>
      <c r="D393" s="217" t="s">
        <v>2988</v>
      </c>
      <c r="E393" s="217">
        <v>91580842</v>
      </c>
      <c r="F393" s="217">
        <v>91580847</v>
      </c>
      <c r="G393" s="217">
        <v>5</v>
      </c>
    </row>
    <row r="394" spans="1:7">
      <c r="A394" s="217" t="s">
        <v>2988</v>
      </c>
      <c r="B394" s="217">
        <v>90498900</v>
      </c>
      <c r="C394" s="217">
        <v>91730960</v>
      </c>
      <c r="D394" s="217" t="s">
        <v>2988</v>
      </c>
      <c r="E394" s="217">
        <v>91580862</v>
      </c>
      <c r="F394" s="217">
        <v>91580863</v>
      </c>
      <c r="G394" s="217">
        <v>1</v>
      </c>
    </row>
    <row r="395" spans="1:7">
      <c r="A395" s="217" t="s">
        <v>2988</v>
      </c>
      <c r="B395" s="217">
        <v>90498900</v>
      </c>
      <c r="C395" s="217">
        <v>91730960</v>
      </c>
      <c r="D395" s="217" t="s">
        <v>2988</v>
      </c>
      <c r="E395" s="217">
        <v>91617160</v>
      </c>
      <c r="F395" s="217">
        <v>91617161</v>
      </c>
      <c r="G395" s="217">
        <v>1</v>
      </c>
    </row>
    <row r="396" spans="1:7">
      <c r="A396" s="217" t="s">
        <v>2988</v>
      </c>
      <c r="B396" s="217">
        <v>90498900</v>
      </c>
      <c r="C396" s="217">
        <v>91730960</v>
      </c>
      <c r="D396" s="217" t="s">
        <v>2988</v>
      </c>
      <c r="E396" s="217">
        <v>91617172</v>
      </c>
      <c r="F396" s="217">
        <v>91617177</v>
      </c>
      <c r="G396" s="217">
        <v>5</v>
      </c>
    </row>
    <row r="397" spans="1:7">
      <c r="A397" s="217" t="s">
        <v>2988</v>
      </c>
      <c r="B397" s="217">
        <v>90498900</v>
      </c>
      <c r="C397" s="217">
        <v>91730960</v>
      </c>
      <c r="D397" s="217" t="s">
        <v>2988</v>
      </c>
      <c r="E397" s="217">
        <v>91635931</v>
      </c>
      <c r="F397" s="217">
        <v>91636149</v>
      </c>
      <c r="G397" s="217">
        <v>218</v>
      </c>
    </row>
    <row r="398" spans="1:7">
      <c r="A398" s="217" t="s">
        <v>2988</v>
      </c>
      <c r="B398" s="217">
        <v>90498900</v>
      </c>
      <c r="C398" s="217">
        <v>91730960</v>
      </c>
      <c r="D398" s="217" t="s">
        <v>2988</v>
      </c>
      <c r="E398" s="217">
        <v>91636688</v>
      </c>
      <c r="F398" s="217">
        <v>91636689</v>
      </c>
      <c r="G398" s="217">
        <v>1</v>
      </c>
    </row>
    <row r="399" spans="1:7">
      <c r="A399" s="217" t="s">
        <v>2988</v>
      </c>
      <c r="B399" s="217">
        <v>90498900</v>
      </c>
      <c r="C399" s="217">
        <v>91730960</v>
      </c>
      <c r="D399" s="217" t="s">
        <v>2988</v>
      </c>
      <c r="E399" s="217">
        <v>91636703</v>
      </c>
      <c r="F399" s="217">
        <v>91636708</v>
      </c>
      <c r="G399" s="217">
        <v>5</v>
      </c>
    </row>
    <row r="400" spans="1:7">
      <c r="A400" s="217" t="s">
        <v>2988</v>
      </c>
      <c r="B400" s="217">
        <v>90498900</v>
      </c>
      <c r="C400" s="217">
        <v>91730960</v>
      </c>
      <c r="D400" s="217" t="s">
        <v>2988</v>
      </c>
      <c r="E400" s="217">
        <v>91678903</v>
      </c>
      <c r="F400" s="217">
        <v>91679373</v>
      </c>
      <c r="G400" s="217">
        <v>470</v>
      </c>
    </row>
    <row r="401" spans="1:7">
      <c r="A401" s="217" t="s">
        <v>2988</v>
      </c>
      <c r="B401" s="217">
        <v>90498900</v>
      </c>
      <c r="C401" s="217">
        <v>91730960</v>
      </c>
      <c r="D401" s="217" t="s">
        <v>2988</v>
      </c>
      <c r="E401" s="217">
        <v>91684443</v>
      </c>
      <c r="F401" s="217">
        <v>91685883</v>
      </c>
      <c r="G401" s="217">
        <v>1440</v>
      </c>
    </row>
    <row r="402" spans="1:7">
      <c r="A402" s="217" t="s">
        <v>2988</v>
      </c>
      <c r="B402" s="217">
        <v>90498900</v>
      </c>
      <c r="C402" s="217">
        <v>91730960</v>
      </c>
      <c r="D402" s="217" t="s">
        <v>2988</v>
      </c>
      <c r="E402" s="217">
        <v>91685386</v>
      </c>
      <c r="F402" s="217">
        <v>91685524</v>
      </c>
      <c r="G402" s="217">
        <v>138</v>
      </c>
    </row>
    <row r="403" spans="1:7">
      <c r="A403" s="217" t="s">
        <v>2988</v>
      </c>
      <c r="B403" s="217">
        <v>90498900</v>
      </c>
      <c r="C403" s="217">
        <v>91730960</v>
      </c>
      <c r="D403" s="217" t="s">
        <v>2988</v>
      </c>
      <c r="E403" s="217">
        <v>91693219</v>
      </c>
      <c r="F403" s="217">
        <v>91693945</v>
      </c>
      <c r="G403" s="217">
        <v>726</v>
      </c>
    </row>
    <row r="404" spans="1:7">
      <c r="A404" s="217" t="s">
        <v>2988</v>
      </c>
      <c r="B404" s="217">
        <v>90498900</v>
      </c>
      <c r="C404" s="217">
        <v>91730960</v>
      </c>
      <c r="D404" s="217" t="s">
        <v>2988</v>
      </c>
      <c r="E404" s="217">
        <v>91723034</v>
      </c>
      <c r="F404" s="217">
        <v>91723605</v>
      </c>
      <c r="G404" s="217">
        <v>571</v>
      </c>
    </row>
    <row r="405" spans="1:7">
      <c r="A405" s="217" t="s">
        <v>2988</v>
      </c>
      <c r="B405" s="217">
        <v>90498900</v>
      </c>
      <c r="C405" s="217">
        <v>91730960</v>
      </c>
      <c r="D405" s="217" t="s">
        <v>2988</v>
      </c>
      <c r="E405" s="217">
        <v>91723049</v>
      </c>
      <c r="F405" s="217">
        <v>91723916</v>
      </c>
      <c r="G405" s="217">
        <v>867</v>
      </c>
    </row>
    <row r="406" spans="1:7">
      <c r="A406" s="217" t="s">
        <v>2988</v>
      </c>
      <c r="B406" s="217">
        <v>95419856</v>
      </c>
      <c r="C406" s="217">
        <v>95459749</v>
      </c>
      <c r="D406" s="217" t="s">
        <v>2988</v>
      </c>
      <c r="E406" s="217">
        <v>95425004</v>
      </c>
      <c r="F406" s="217">
        <v>95426024</v>
      </c>
      <c r="G406" s="217">
        <v>1020</v>
      </c>
    </row>
    <row r="407" spans="1:7">
      <c r="A407" s="217" t="s">
        <v>2988</v>
      </c>
      <c r="B407" s="217">
        <v>95419856</v>
      </c>
      <c r="C407" s="217">
        <v>95459749</v>
      </c>
      <c r="D407" s="217" t="s">
        <v>2988</v>
      </c>
      <c r="E407" s="217">
        <v>95426519</v>
      </c>
      <c r="F407" s="217">
        <v>95426861</v>
      </c>
      <c r="G407" s="217">
        <v>342</v>
      </c>
    </row>
    <row r="408" spans="1:7">
      <c r="A408" s="217" t="s">
        <v>2988</v>
      </c>
      <c r="B408" s="217">
        <v>95419856</v>
      </c>
      <c r="C408" s="217">
        <v>95459749</v>
      </c>
      <c r="D408" s="217" t="s">
        <v>2988</v>
      </c>
      <c r="E408" s="217">
        <v>95450308</v>
      </c>
      <c r="F408" s="217">
        <v>95451486</v>
      </c>
      <c r="G408" s="217">
        <v>1178</v>
      </c>
    </row>
    <row r="409" spans="1:7">
      <c r="A409" s="217" t="s">
        <v>2988</v>
      </c>
      <c r="B409" s="217">
        <v>95419856</v>
      </c>
      <c r="C409" s="217">
        <v>95459749</v>
      </c>
      <c r="D409" s="217" t="s">
        <v>2988</v>
      </c>
      <c r="E409" s="217">
        <v>95452433</v>
      </c>
      <c r="F409" s="217">
        <v>95453006</v>
      </c>
      <c r="G409" s="217">
        <v>573</v>
      </c>
    </row>
    <row r="410" spans="1:7">
      <c r="A410" s="217" t="s">
        <v>2988</v>
      </c>
      <c r="B410" s="217">
        <v>95419856</v>
      </c>
      <c r="C410" s="217">
        <v>95459749</v>
      </c>
      <c r="D410" s="217" t="s">
        <v>2988</v>
      </c>
      <c r="E410" s="217">
        <v>95459606</v>
      </c>
      <c r="F410" s="217">
        <v>95460162</v>
      </c>
      <c r="G410" s="217">
        <v>143</v>
      </c>
    </row>
    <row r="411" spans="1:7">
      <c r="A411" s="217" t="s">
        <v>2988</v>
      </c>
      <c r="B411" s="217">
        <v>95521847</v>
      </c>
      <c r="C411" s="217">
        <v>95541715</v>
      </c>
      <c r="D411" s="217" t="s">
        <v>2988</v>
      </c>
      <c r="E411" s="217">
        <v>95476791</v>
      </c>
      <c r="F411" s="217">
        <v>95523027</v>
      </c>
      <c r="G411" s="217">
        <v>1180</v>
      </c>
    </row>
    <row r="412" spans="1:7">
      <c r="A412" s="217" t="s">
        <v>2988</v>
      </c>
      <c r="B412" s="217">
        <v>95521847</v>
      </c>
      <c r="C412" s="217">
        <v>95541715</v>
      </c>
      <c r="D412" s="217" t="s">
        <v>2988</v>
      </c>
      <c r="E412" s="217">
        <v>95525109</v>
      </c>
      <c r="F412" s="217">
        <v>95525110</v>
      </c>
      <c r="G412" s="217">
        <v>1</v>
      </c>
    </row>
    <row r="413" spans="1:7">
      <c r="A413" s="217" t="s">
        <v>2988</v>
      </c>
      <c r="B413" s="217">
        <v>95521847</v>
      </c>
      <c r="C413" s="217">
        <v>95541715</v>
      </c>
      <c r="D413" s="217" t="s">
        <v>2988</v>
      </c>
      <c r="E413" s="217">
        <v>95525124</v>
      </c>
      <c r="F413" s="217">
        <v>95525129</v>
      </c>
      <c r="G413" s="217">
        <v>5</v>
      </c>
    </row>
    <row r="414" spans="1:7">
      <c r="A414" s="217" t="s">
        <v>2988</v>
      </c>
      <c r="B414" s="217">
        <v>95521847</v>
      </c>
      <c r="C414" s="217">
        <v>95541715</v>
      </c>
      <c r="D414" s="217" t="s">
        <v>2988</v>
      </c>
      <c r="E414" s="217">
        <v>95527107</v>
      </c>
      <c r="F414" s="217">
        <v>95528412</v>
      </c>
      <c r="G414" s="217">
        <v>1305</v>
      </c>
    </row>
    <row r="415" spans="1:7">
      <c r="A415" s="217" t="s">
        <v>2988</v>
      </c>
      <c r="B415" s="217">
        <v>95521847</v>
      </c>
      <c r="C415" s="217">
        <v>95541715</v>
      </c>
      <c r="D415" s="217" t="s">
        <v>2988</v>
      </c>
      <c r="E415" s="217">
        <v>95533231</v>
      </c>
      <c r="F415" s="217">
        <v>95613086</v>
      </c>
      <c r="G415" s="217">
        <v>8484</v>
      </c>
    </row>
    <row r="416" spans="1:7">
      <c r="A416" s="217" t="s">
        <v>2988</v>
      </c>
      <c r="B416" s="217">
        <v>95521847</v>
      </c>
      <c r="C416" s="217">
        <v>95541715</v>
      </c>
      <c r="D416" s="217" t="s">
        <v>2988</v>
      </c>
      <c r="E416" s="217">
        <v>95537178</v>
      </c>
      <c r="F416" s="217">
        <v>95542574</v>
      </c>
      <c r="G416" s="217">
        <v>4537</v>
      </c>
    </row>
    <row r="417" spans="1:7">
      <c r="A417" s="217" t="s">
        <v>2988</v>
      </c>
      <c r="B417" s="217">
        <v>109109513</v>
      </c>
      <c r="C417" s="217">
        <v>109132449</v>
      </c>
      <c r="D417" s="217" t="s">
        <v>2988</v>
      </c>
      <c r="E417" s="217">
        <v>109065017</v>
      </c>
      <c r="F417" s="217">
        <v>109125871</v>
      </c>
      <c r="G417" s="217">
        <v>16358</v>
      </c>
    </row>
    <row r="418" spans="1:7">
      <c r="A418" s="217" t="s">
        <v>2988</v>
      </c>
      <c r="B418" s="217">
        <v>109109513</v>
      </c>
      <c r="C418" s="217">
        <v>109132449</v>
      </c>
      <c r="D418" s="217" t="s">
        <v>2988</v>
      </c>
      <c r="E418" s="217">
        <v>109123971</v>
      </c>
      <c r="F418" s="217">
        <v>109150652</v>
      </c>
      <c r="G418" s="217">
        <v>8478</v>
      </c>
    </row>
    <row r="419" spans="1:7">
      <c r="A419" s="217" t="s">
        <v>2988</v>
      </c>
      <c r="B419" s="217">
        <v>109109513</v>
      </c>
      <c r="C419" s="217">
        <v>109132449</v>
      </c>
      <c r="D419" s="217" t="s">
        <v>2988</v>
      </c>
      <c r="E419" s="217">
        <v>109127327</v>
      </c>
      <c r="F419" s="217">
        <v>109127328</v>
      </c>
      <c r="G419" s="217">
        <v>1</v>
      </c>
    </row>
    <row r="420" spans="1:7">
      <c r="A420" s="217" t="s">
        <v>2988</v>
      </c>
      <c r="B420" s="217">
        <v>109109513</v>
      </c>
      <c r="C420" s="217">
        <v>109132449</v>
      </c>
      <c r="D420" s="217" t="s">
        <v>2988</v>
      </c>
      <c r="E420" s="217">
        <v>109127347</v>
      </c>
      <c r="F420" s="217">
        <v>109127352</v>
      </c>
      <c r="G420" s="217">
        <v>5</v>
      </c>
    </row>
    <row r="421" spans="1:7">
      <c r="A421" s="217" t="s">
        <v>2988</v>
      </c>
      <c r="B421" s="217">
        <v>111431722</v>
      </c>
      <c r="C421" s="217">
        <v>111476470</v>
      </c>
      <c r="D421" s="217" t="s">
        <v>2988</v>
      </c>
      <c r="E421" s="217">
        <v>111395275</v>
      </c>
      <c r="F421" s="217">
        <v>111435691</v>
      </c>
      <c r="G421" s="217">
        <v>3969</v>
      </c>
    </row>
    <row r="422" spans="1:7">
      <c r="A422" s="217" t="s">
        <v>2988</v>
      </c>
      <c r="B422" s="217">
        <v>111431722</v>
      </c>
      <c r="C422" s="217">
        <v>111476470</v>
      </c>
      <c r="D422" s="217" t="s">
        <v>2988</v>
      </c>
      <c r="E422" s="217">
        <v>111467152</v>
      </c>
      <c r="F422" s="217">
        <v>111474172</v>
      </c>
      <c r="G422" s="217">
        <v>7020</v>
      </c>
    </row>
    <row r="423" spans="1:7">
      <c r="A423" s="217" t="s">
        <v>2988</v>
      </c>
      <c r="B423" s="217">
        <v>118670582</v>
      </c>
      <c r="C423" s="217">
        <v>118680425</v>
      </c>
      <c r="D423" s="217" t="s">
        <v>2988</v>
      </c>
      <c r="E423" s="217">
        <v>118617003</v>
      </c>
      <c r="F423" s="217">
        <v>118692518</v>
      </c>
      <c r="G423" s="217">
        <v>9843</v>
      </c>
    </row>
    <row r="424" spans="1:7">
      <c r="A424" s="217" t="s">
        <v>2988</v>
      </c>
      <c r="B424" s="217">
        <v>118670582</v>
      </c>
      <c r="C424" s="217">
        <v>118680425</v>
      </c>
      <c r="D424" s="217" t="s">
        <v>2988</v>
      </c>
      <c r="E424" s="217">
        <v>118673054</v>
      </c>
      <c r="F424" s="217">
        <v>118771709</v>
      </c>
      <c r="G424" s="217">
        <v>7371</v>
      </c>
    </row>
    <row r="425" spans="1:7">
      <c r="A425" s="217" t="s">
        <v>2988</v>
      </c>
      <c r="B425" s="217">
        <v>121973698</v>
      </c>
      <c r="C425" s="217">
        <v>121982558</v>
      </c>
      <c r="D425" s="217" t="s">
        <v>2988</v>
      </c>
      <c r="E425" s="217">
        <v>121974163</v>
      </c>
      <c r="F425" s="217">
        <v>122042783</v>
      </c>
      <c r="G425" s="217">
        <v>8395</v>
      </c>
    </row>
    <row r="426" spans="1:7">
      <c r="A426" s="217" t="s">
        <v>2988</v>
      </c>
      <c r="B426" s="217">
        <v>130792797</v>
      </c>
      <c r="C426" s="217">
        <v>130835551</v>
      </c>
      <c r="D426" s="217" t="s">
        <v>2988</v>
      </c>
      <c r="E426" s="217">
        <v>130748029</v>
      </c>
      <c r="F426" s="217">
        <v>130808704</v>
      </c>
      <c r="G426" s="217">
        <v>15907</v>
      </c>
    </row>
    <row r="427" spans="1:7">
      <c r="A427" s="217" t="s">
        <v>2988</v>
      </c>
      <c r="B427" s="217">
        <v>130792797</v>
      </c>
      <c r="C427" s="217">
        <v>130835551</v>
      </c>
      <c r="D427" s="217" t="s">
        <v>2988</v>
      </c>
      <c r="E427" s="217">
        <v>130794531</v>
      </c>
      <c r="F427" s="217">
        <v>130795995</v>
      </c>
      <c r="G427" s="217">
        <v>1464</v>
      </c>
    </row>
    <row r="428" spans="1:7">
      <c r="A428" s="217" t="s">
        <v>2988</v>
      </c>
      <c r="B428" s="217">
        <v>130792797</v>
      </c>
      <c r="C428" s="217">
        <v>130835551</v>
      </c>
      <c r="D428" s="217" t="s">
        <v>2988</v>
      </c>
      <c r="E428" s="217">
        <v>130805999</v>
      </c>
      <c r="F428" s="217">
        <v>130807013</v>
      </c>
      <c r="G428" s="217">
        <v>1014</v>
      </c>
    </row>
    <row r="429" spans="1:7">
      <c r="A429" s="217" t="s">
        <v>2988</v>
      </c>
      <c r="B429" s="217">
        <v>130792797</v>
      </c>
      <c r="C429" s="217">
        <v>130835551</v>
      </c>
      <c r="D429" s="217" t="s">
        <v>2988</v>
      </c>
      <c r="E429" s="217">
        <v>130831603</v>
      </c>
      <c r="F429" s="217">
        <v>130886795</v>
      </c>
      <c r="G429" s="217">
        <v>3948</v>
      </c>
    </row>
    <row r="430" spans="1:7">
      <c r="A430" s="217" t="s">
        <v>2988</v>
      </c>
      <c r="B430" s="217">
        <v>130792797</v>
      </c>
      <c r="C430" s="217">
        <v>130835551</v>
      </c>
      <c r="D430" s="217" t="s">
        <v>2988</v>
      </c>
      <c r="E430" s="217">
        <v>130835438</v>
      </c>
      <c r="F430" s="217">
        <v>130835439</v>
      </c>
      <c r="G430" s="217">
        <v>1</v>
      </c>
    </row>
    <row r="431" spans="1:7">
      <c r="A431" s="217" t="s">
        <v>2988</v>
      </c>
      <c r="B431" s="217">
        <v>130792797</v>
      </c>
      <c r="C431" s="217">
        <v>130835551</v>
      </c>
      <c r="D431" s="217" t="s">
        <v>2988</v>
      </c>
      <c r="E431" s="217">
        <v>130835459</v>
      </c>
      <c r="F431" s="217">
        <v>130835464</v>
      </c>
      <c r="G431" s="217">
        <v>5</v>
      </c>
    </row>
    <row r="432" spans="1:7">
      <c r="A432" s="217" t="s">
        <v>2988</v>
      </c>
      <c r="B432" s="217">
        <v>131090819</v>
      </c>
      <c r="C432" s="217">
        <v>131098994</v>
      </c>
      <c r="D432" s="217" t="s">
        <v>2988</v>
      </c>
      <c r="E432" s="217">
        <v>131095814</v>
      </c>
      <c r="F432" s="217">
        <v>131099922</v>
      </c>
      <c r="G432" s="217">
        <v>3180</v>
      </c>
    </row>
    <row r="433" spans="1:7">
      <c r="A433" s="217" t="s">
        <v>2988</v>
      </c>
      <c r="B433" s="217">
        <v>131899656</v>
      </c>
      <c r="C433" s="217">
        <v>131910588</v>
      </c>
      <c r="D433" s="217" t="s">
        <v>2988</v>
      </c>
      <c r="E433" s="217">
        <v>131862420</v>
      </c>
      <c r="F433" s="217">
        <v>132111282</v>
      </c>
      <c r="G433" s="217">
        <v>10932</v>
      </c>
    </row>
    <row r="434" spans="1:7">
      <c r="A434" s="217" t="s">
        <v>2988</v>
      </c>
      <c r="B434" s="217">
        <v>132025574</v>
      </c>
      <c r="C434" s="217">
        <v>132059394</v>
      </c>
      <c r="D434" s="217" t="s">
        <v>2988</v>
      </c>
      <c r="E434" s="217">
        <v>131862420</v>
      </c>
      <c r="F434" s="217">
        <v>132111282</v>
      </c>
      <c r="G434" s="217">
        <v>33820</v>
      </c>
    </row>
    <row r="435" spans="1:7">
      <c r="A435" s="217" t="s">
        <v>2988</v>
      </c>
      <c r="B435" s="217">
        <v>132025574</v>
      </c>
      <c r="C435" s="217">
        <v>132059394</v>
      </c>
      <c r="D435" s="217" t="s">
        <v>2988</v>
      </c>
      <c r="E435" s="217">
        <v>132036863</v>
      </c>
      <c r="F435" s="217">
        <v>132066641</v>
      </c>
      <c r="G435" s="217">
        <v>22531</v>
      </c>
    </row>
    <row r="436" spans="1:7">
      <c r="A436" s="217" t="s">
        <v>2988</v>
      </c>
      <c r="B436" s="217">
        <v>132025574</v>
      </c>
      <c r="C436" s="217">
        <v>132059394</v>
      </c>
      <c r="D436" s="217" t="s">
        <v>2988</v>
      </c>
      <c r="E436" s="217">
        <v>132056793</v>
      </c>
      <c r="F436" s="217">
        <v>132058017</v>
      </c>
      <c r="G436" s="217">
        <v>1224</v>
      </c>
    </row>
    <row r="437" spans="1:7">
      <c r="A437" s="217" t="s">
        <v>2988</v>
      </c>
      <c r="B437" s="217">
        <v>132156630</v>
      </c>
      <c r="C437" s="217">
        <v>132170570</v>
      </c>
      <c r="D437" s="217" t="s">
        <v>2988</v>
      </c>
      <c r="E437" s="217">
        <v>132156012</v>
      </c>
      <c r="F437" s="217">
        <v>132158823</v>
      </c>
      <c r="G437" s="217">
        <v>2193</v>
      </c>
    </row>
    <row r="438" spans="1:7">
      <c r="A438" s="217" t="s">
        <v>2988</v>
      </c>
      <c r="B438" s="217">
        <v>132156630</v>
      </c>
      <c r="C438" s="217">
        <v>132170570</v>
      </c>
      <c r="D438" s="217" t="s">
        <v>2988</v>
      </c>
      <c r="E438" s="217">
        <v>132160474</v>
      </c>
      <c r="F438" s="217">
        <v>132166622</v>
      </c>
      <c r="G438" s="217">
        <v>6148</v>
      </c>
    </row>
    <row r="439" spans="1:7">
      <c r="A439" s="217" t="s">
        <v>2988</v>
      </c>
      <c r="B439" s="217">
        <v>132380616</v>
      </c>
      <c r="C439" s="217">
        <v>132395595</v>
      </c>
      <c r="D439" s="217" t="s">
        <v>2988</v>
      </c>
      <c r="E439" s="217">
        <v>132349325</v>
      </c>
      <c r="F439" s="217">
        <v>132384839</v>
      </c>
      <c r="G439" s="217">
        <v>4223</v>
      </c>
    </row>
    <row r="440" spans="1:7">
      <c r="A440" s="217" t="s">
        <v>2988</v>
      </c>
      <c r="B440" s="217">
        <v>132380616</v>
      </c>
      <c r="C440" s="217">
        <v>132395595</v>
      </c>
      <c r="D440" s="217" t="s">
        <v>2988</v>
      </c>
      <c r="E440" s="217">
        <v>132383530</v>
      </c>
      <c r="F440" s="217">
        <v>132385720</v>
      </c>
      <c r="G440" s="217">
        <v>2190</v>
      </c>
    </row>
    <row r="441" spans="1:7">
      <c r="A441" s="217" t="s">
        <v>2988</v>
      </c>
      <c r="B441" s="217">
        <v>132380616</v>
      </c>
      <c r="C441" s="217">
        <v>132395595</v>
      </c>
      <c r="D441" s="217" t="s">
        <v>2988</v>
      </c>
      <c r="E441" s="217">
        <v>132394598</v>
      </c>
      <c r="F441" s="217">
        <v>132407188</v>
      </c>
      <c r="G441" s="217">
        <v>997</v>
      </c>
    </row>
    <row r="442" spans="1:7">
      <c r="A442" s="217" t="s">
        <v>2988</v>
      </c>
      <c r="B442" s="217">
        <v>201997728</v>
      </c>
      <c r="C442" s="217">
        <v>202006659</v>
      </c>
      <c r="D442" s="217" t="s">
        <v>2988</v>
      </c>
      <c r="E442" s="217">
        <v>201980827</v>
      </c>
      <c r="F442" s="217">
        <v>202041410</v>
      </c>
      <c r="G442" s="217">
        <v>8931</v>
      </c>
    </row>
    <row r="443" spans="1:7">
      <c r="A443" s="217" t="s">
        <v>2988</v>
      </c>
      <c r="B443" s="217">
        <v>201997728</v>
      </c>
      <c r="C443" s="217">
        <v>202006659</v>
      </c>
      <c r="D443" s="217" t="s">
        <v>2988</v>
      </c>
      <c r="E443" s="217">
        <v>202002239</v>
      </c>
      <c r="F443" s="217">
        <v>202004750</v>
      </c>
      <c r="G443" s="217">
        <v>2511</v>
      </c>
    </row>
    <row r="444" spans="1:7">
      <c r="A444" s="217" t="s">
        <v>2988</v>
      </c>
      <c r="B444" s="217">
        <v>201997728</v>
      </c>
      <c r="C444" s="217">
        <v>202006659</v>
      </c>
      <c r="D444" s="217" t="s">
        <v>2988</v>
      </c>
      <c r="E444" s="217">
        <v>202005001</v>
      </c>
      <c r="F444" s="217">
        <v>202022546</v>
      </c>
      <c r="G444" s="217">
        <v>1658</v>
      </c>
    </row>
    <row r="445" spans="1:7">
      <c r="A445" s="217" t="s">
        <v>2988</v>
      </c>
      <c r="B445" s="217">
        <v>201997728</v>
      </c>
      <c r="C445" s="217">
        <v>202006659</v>
      </c>
      <c r="D445" s="217" t="s">
        <v>2988</v>
      </c>
      <c r="E445" s="217">
        <v>202006627</v>
      </c>
      <c r="F445" s="217">
        <v>202006689</v>
      </c>
      <c r="G445" s="217">
        <v>32</v>
      </c>
    </row>
    <row r="446" spans="1:7">
      <c r="A446" s="217" t="s">
        <v>2988</v>
      </c>
      <c r="B446" s="217">
        <v>204287826</v>
      </c>
      <c r="C446" s="217">
        <v>204307748</v>
      </c>
      <c r="D446" s="217" t="s">
        <v>2988</v>
      </c>
      <c r="E446" s="217">
        <v>204192942</v>
      </c>
      <c r="F446" s="217">
        <v>204312446</v>
      </c>
      <c r="G446" s="217">
        <v>19922</v>
      </c>
    </row>
    <row r="447" spans="1:7">
      <c r="A447" s="217" t="s">
        <v>2988</v>
      </c>
      <c r="B447" s="217">
        <v>204287826</v>
      </c>
      <c r="C447" s="217">
        <v>204307748</v>
      </c>
      <c r="D447" s="217" t="s">
        <v>2988</v>
      </c>
      <c r="E447" s="217">
        <v>204259068</v>
      </c>
      <c r="F447" s="217">
        <v>204400133</v>
      </c>
      <c r="G447" s="217">
        <v>19922</v>
      </c>
    </row>
    <row r="448" spans="1:7">
      <c r="A448" s="217" t="s">
        <v>2988</v>
      </c>
      <c r="B448" s="217">
        <v>204287826</v>
      </c>
      <c r="C448" s="217">
        <v>204307748</v>
      </c>
      <c r="D448" s="217" t="s">
        <v>2988</v>
      </c>
      <c r="E448" s="217">
        <v>204306842</v>
      </c>
      <c r="F448" s="217">
        <v>204307361</v>
      </c>
      <c r="G448" s="217">
        <v>519</v>
      </c>
    </row>
    <row r="449" spans="1:7">
      <c r="A449" s="217" t="s">
        <v>2988</v>
      </c>
      <c r="B449" s="217">
        <v>204287826</v>
      </c>
      <c r="C449" s="217">
        <v>204307748</v>
      </c>
      <c r="D449" s="217" t="s">
        <v>2988</v>
      </c>
      <c r="E449" s="217">
        <v>204307523</v>
      </c>
      <c r="F449" s="217">
        <v>204307528</v>
      </c>
      <c r="G449" s="217">
        <v>5</v>
      </c>
    </row>
    <row r="450" spans="1:7">
      <c r="A450" s="217" t="s">
        <v>2988</v>
      </c>
      <c r="B450" s="217">
        <v>237030675</v>
      </c>
      <c r="C450" s="217">
        <v>237041380</v>
      </c>
      <c r="D450" s="217" t="s">
        <v>2988</v>
      </c>
      <c r="E450" s="217">
        <v>236402733</v>
      </c>
      <c r="F450" s="217">
        <v>237040444</v>
      </c>
      <c r="G450" s="217">
        <v>9769</v>
      </c>
    </row>
    <row r="451" spans="1:7">
      <c r="A451" s="217" t="s">
        <v>2988</v>
      </c>
      <c r="B451" s="217">
        <v>239352995</v>
      </c>
      <c r="C451" s="217">
        <v>239363666</v>
      </c>
      <c r="D451" s="217" t="s">
        <v>2988</v>
      </c>
      <c r="E451" s="217">
        <v>239335383</v>
      </c>
      <c r="F451" s="217">
        <v>239360891</v>
      </c>
      <c r="G451" s="217">
        <v>7896</v>
      </c>
    </row>
    <row r="452" spans="1:7">
      <c r="A452" s="217" t="s">
        <v>2988</v>
      </c>
      <c r="B452" s="217">
        <v>239352995</v>
      </c>
      <c r="C452" s="217">
        <v>239363666</v>
      </c>
      <c r="D452" s="217" t="s">
        <v>2988</v>
      </c>
      <c r="E452" s="217">
        <v>239363549</v>
      </c>
      <c r="F452" s="217">
        <v>239366161</v>
      </c>
      <c r="G452" s="217">
        <v>117</v>
      </c>
    </row>
    <row r="453" spans="1:7">
      <c r="A453" s="217" t="s">
        <v>2989</v>
      </c>
      <c r="B453" s="217">
        <v>2122793</v>
      </c>
      <c r="C453" s="217">
        <v>2129142</v>
      </c>
      <c r="D453" s="217" t="s">
        <v>2989</v>
      </c>
      <c r="E453" s="217">
        <v>2082257</v>
      </c>
      <c r="F453" s="217">
        <v>2157684</v>
      </c>
      <c r="G453" s="217">
        <v>6349</v>
      </c>
    </row>
    <row r="454" spans="1:7">
      <c r="A454" s="217" t="s">
        <v>2989</v>
      </c>
      <c r="B454" s="217">
        <v>5171677</v>
      </c>
      <c r="C454" s="217">
        <v>5179628</v>
      </c>
      <c r="D454" s="217" t="s">
        <v>2989</v>
      </c>
      <c r="E454" s="217">
        <v>5107432</v>
      </c>
      <c r="F454" s="217">
        <v>5178533</v>
      </c>
      <c r="G454" s="217">
        <v>6856</v>
      </c>
    </row>
    <row r="455" spans="1:7">
      <c r="A455" s="217" t="s">
        <v>2989</v>
      </c>
      <c r="B455" s="217">
        <v>5473972</v>
      </c>
      <c r="C455" s="217">
        <v>5486585</v>
      </c>
      <c r="D455" s="217" t="s">
        <v>2989</v>
      </c>
      <c r="E455" s="217">
        <v>5473974</v>
      </c>
      <c r="F455" s="217">
        <v>5473975</v>
      </c>
      <c r="G455" s="217">
        <v>1</v>
      </c>
    </row>
    <row r="456" spans="1:7">
      <c r="A456" s="217" t="s">
        <v>2989</v>
      </c>
      <c r="B456" s="217">
        <v>5473972</v>
      </c>
      <c r="C456" s="217">
        <v>5486585</v>
      </c>
      <c r="D456" s="217" t="s">
        <v>2989</v>
      </c>
      <c r="E456" s="217">
        <v>5474173</v>
      </c>
      <c r="F456" s="217">
        <v>5474178</v>
      </c>
      <c r="G456" s="217">
        <v>5</v>
      </c>
    </row>
    <row r="457" spans="1:7">
      <c r="A457" s="217" t="s">
        <v>2989</v>
      </c>
      <c r="B457" s="217">
        <v>5473972</v>
      </c>
      <c r="C457" s="217">
        <v>5486585</v>
      </c>
      <c r="D457" s="217" t="s">
        <v>2989</v>
      </c>
      <c r="E457" s="217">
        <v>5474206</v>
      </c>
      <c r="F457" s="217">
        <v>5474207</v>
      </c>
      <c r="G457" s="217">
        <v>1</v>
      </c>
    </row>
    <row r="458" spans="1:7">
      <c r="A458" s="217" t="s">
        <v>2989</v>
      </c>
      <c r="B458" s="217">
        <v>5473972</v>
      </c>
      <c r="C458" s="217">
        <v>5486585</v>
      </c>
      <c r="D458" s="217" t="s">
        <v>2989</v>
      </c>
      <c r="E458" s="217">
        <v>5475181</v>
      </c>
      <c r="F458" s="217">
        <v>5475182</v>
      </c>
      <c r="G458" s="217">
        <v>1</v>
      </c>
    </row>
    <row r="459" spans="1:7">
      <c r="A459" s="217" t="s">
        <v>2989</v>
      </c>
      <c r="B459" s="217">
        <v>5473972</v>
      </c>
      <c r="C459" s="217">
        <v>5486585</v>
      </c>
      <c r="D459" s="217" t="s">
        <v>2989</v>
      </c>
      <c r="E459" s="217">
        <v>5476713</v>
      </c>
      <c r="F459" s="217">
        <v>5485259</v>
      </c>
      <c r="G459" s="217">
        <v>8546</v>
      </c>
    </row>
    <row r="460" spans="1:7">
      <c r="A460" s="217" t="s">
        <v>2989</v>
      </c>
      <c r="B460" s="217">
        <v>5473972</v>
      </c>
      <c r="C460" s="217">
        <v>5486585</v>
      </c>
      <c r="D460" s="217" t="s">
        <v>2989</v>
      </c>
      <c r="E460" s="217">
        <v>5479762</v>
      </c>
      <c r="F460" s="217">
        <v>5483527</v>
      </c>
      <c r="G460" s="217">
        <v>3765</v>
      </c>
    </row>
    <row r="461" spans="1:7">
      <c r="A461" s="217" t="s">
        <v>2989</v>
      </c>
      <c r="B461" s="217">
        <v>31436063</v>
      </c>
      <c r="C461" s="217">
        <v>31444827</v>
      </c>
      <c r="D461" s="217" t="s">
        <v>2989</v>
      </c>
      <c r="E461" s="217">
        <v>31407699</v>
      </c>
      <c r="F461" s="217">
        <v>31438211</v>
      </c>
      <c r="G461" s="217">
        <v>2148</v>
      </c>
    </row>
    <row r="462" spans="1:7">
      <c r="A462" s="217" t="s">
        <v>2989</v>
      </c>
      <c r="B462" s="217">
        <v>31436063</v>
      </c>
      <c r="C462" s="217">
        <v>31444827</v>
      </c>
      <c r="D462" s="217" t="s">
        <v>2989</v>
      </c>
      <c r="E462" s="217">
        <v>31430934</v>
      </c>
      <c r="F462" s="217">
        <v>31442063</v>
      </c>
      <c r="G462" s="217">
        <v>6000</v>
      </c>
    </row>
    <row r="463" spans="1:7">
      <c r="A463" s="217" t="s">
        <v>2989</v>
      </c>
      <c r="B463" s="217">
        <v>31436063</v>
      </c>
      <c r="C463" s="217">
        <v>31444827</v>
      </c>
      <c r="D463" s="217" t="s">
        <v>2989</v>
      </c>
      <c r="E463" s="217">
        <v>31444427</v>
      </c>
      <c r="F463" s="217">
        <v>31446557</v>
      </c>
      <c r="G463" s="217">
        <v>400</v>
      </c>
    </row>
    <row r="464" spans="1:7">
      <c r="A464" s="217" t="s">
        <v>2989</v>
      </c>
      <c r="B464" s="217">
        <v>39803704</v>
      </c>
      <c r="C464" s="217">
        <v>39816621</v>
      </c>
      <c r="D464" s="217" t="s">
        <v>2989</v>
      </c>
      <c r="E464" s="217">
        <v>39765600</v>
      </c>
      <c r="F464" s="217">
        <v>39825441</v>
      </c>
      <c r="G464" s="217">
        <v>12917</v>
      </c>
    </row>
    <row r="465" spans="1:7">
      <c r="A465" s="217" t="s">
        <v>2989</v>
      </c>
      <c r="B465" s="217">
        <v>39803704</v>
      </c>
      <c r="C465" s="217">
        <v>39816621</v>
      </c>
      <c r="D465" s="217" t="s">
        <v>2989</v>
      </c>
      <c r="E465" s="217">
        <v>39807088</v>
      </c>
      <c r="F465" s="217">
        <v>39946312</v>
      </c>
      <c r="G465" s="217">
        <v>9533</v>
      </c>
    </row>
    <row r="466" spans="1:7">
      <c r="A466" s="217" t="s">
        <v>2989</v>
      </c>
      <c r="B466" s="217">
        <v>39803704</v>
      </c>
      <c r="C466" s="217">
        <v>39816621</v>
      </c>
      <c r="D466" s="217" t="s">
        <v>2989</v>
      </c>
      <c r="E466" s="217">
        <v>39813204</v>
      </c>
      <c r="F466" s="217">
        <v>39813209</v>
      </c>
      <c r="G466" s="217">
        <v>5</v>
      </c>
    </row>
    <row r="467" spans="1:7">
      <c r="A467" s="217" t="s">
        <v>2989</v>
      </c>
      <c r="B467" s="217">
        <v>39803704</v>
      </c>
      <c r="C467" s="217">
        <v>39816621</v>
      </c>
      <c r="D467" s="217" t="s">
        <v>2989</v>
      </c>
      <c r="E467" s="217">
        <v>39813222</v>
      </c>
      <c r="F467" s="217">
        <v>39813223</v>
      </c>
      <c r="G467" s="217">
        <v>1</v>
      </c>
    </row>
    <row r="468" spans="1:7">
      <c r="A468" s="217" t="s">
        <v>2989</v>
      </c>
      <c r="B468" s="217">
        <v>39803704</v>
      </c>
      <c r="C468" s="217">
        <v>39816621</v>
      </c>
      <c r="D468" s="217" t="s">
        <v>2989</v>
      </c>
      <c r="E468" s="217">
        <v>39813228</v>
      </c>
      <c r="F468" s="217">
        <v>39813229</v>
      </c>
      <c r="G468" s="217">
        <v>1</v>
      </c>
    </row>
    <row r="469" spans="1:7">
      <c r="A469" s="217" t="s">
        <v>2989</v>
      </c>
      <c r="B469" s="217">
        <v>47154559</v>
      </c>
      <c r="C469" s="217">
        <v>47162369</v>
      </c>
      <c r="D469" s="217" t="s">
        <v>2989</v>
      </c>
      <c r="E469" s="217">
        <v>47160815</v>
      </c>
      <c r="F469" s="217">
        <v>47160820</v>
      </c>
      <c r="G469" s="217">
        <v>5</v>
      </c>
    </row>
    <row r="470" spans="1:7">
      <c r="A470" s="217" t="s">
        <v>2989</v>
      </c>
      <c r="B470" s="217">
        <v>47154559</v>
      </c>
      <c r="C470" s="217">
        <v>47162369</v>
      </c>
      <c r="D470" s="217" t="s">
        <v>2989</v>
      </c>
      <c r="E470" s="217">
        <v>47161075</v>
      </c>
      <c r="F470" s="217">
        <v>47161698</v>
      </c>
      <c r="G470" s="217">
        <v>623</v>
      </c>
    </row>
    <row r="471" spans="1:7">
      <c r="A471" s="217" t="s">
        <v>2989</v>
      </c>
      <c r="B471" s="217">
        <v>57018518</v>
      </c>
      <c r="C471" s="217">
        <v>57025931</v>
      </c>
      <c r="D471" s="217" t="s">
        <v>2989</v>
      </c>
      <c r="E471" s="217">
        <v>56964178</v>
      </c>
      <c r="F471" s="217">
        <v>57026157</v>
      </c>
      <c r="G471" s="217">
        <v>7413</v>
      </c>
    </row>
    <row r="472" spans="1:7">
      <c r="A472" s="217" t="s">
        <v>2990</v>
      </c>
      <c r="B472" s="217">
        <v>45886885</v>
      </c>
      <c r="C472" s="217">
        <v>45920909</v>
      </c>
      <c r="D472" s="217" t="s">
        <v>2990</v>
      </c>
      <c r="E472" s="217">
        <v>45889812</v>
      </c>
      <c r="F472" s="217">
        <v>45892399</v>
      </c>
      <c r="G472" s="217">
        <v>2587</v>
      </c>
    </row>
    <row r="473" spans="1:7">
      <c r="A473" s="217" t="s">
        <v>2990</v>
      </c>
      <c r="B473" s="217">
        <v>45886885</v>
      </c>
      <c r="C473" s="217">
        <v>45920909</v>
      </c>
      <c r="D473" s="217" t="s">
        <v>2990</v>
      </c>
      <c r="E473" s="217">
        <v>45892778</v>
      </c>
      <c r="F473" s="217">
        <v>45893622</v>
      </c>
      <c r="G473" s="217">
        <v>844</v>
      </c>
    </row>
    <row r="474" spans="1:7">
      <c r="A474" s="217" t="s">
        <v>2990</v>
      </c>
      <c r="B474" s="217">
        <v>45886885</v>
      </c>
      <c r="C474" s="217">
        <v>45920909</v>
      </c>
      <c r="D474" s="217" t="s">
        <v>2990</v>
      </c>
      <c r="E474" s="217">
        <v>45893606</v>
      </c>
      <c r="F474" s="217">
        <v>45894980</v>
      </c>
      <c r="G474" s="217">
        <v>1374</v>
      </c>
    </row>
    <row r="475" spans="1:7">
      <c r="A475" s="217" t="s">
        <v>2990</v>
      </c>
      <c r="B475" s="217">
        <v>45886885</v>
      </c>
      <c r="C475" s="217">
        <v>45920909</v>
      </c>
      <c r="D475" s="217" t="s">
        <v>2990</v>
      </c>
      <c r="E475" s="217">
        <v>45897733</v>
      </c>
      <c r="F475" s="217">
        <v>45898376</v>
      </c>
      <c r="G475" s="217">
        <v>643</v>
      </c>
    </row>
    <row r="476" spans="1:7">
      <c r="A476" s="217" t="s">
        <v>2990</v>
      </c>
      <c r="B476" s="217">
        <v>45886885</v>
      </c>
      <c r="C476" s="217">
        <v>45920909</v>
      </c>
      <c r="D476" s="217" t="s">
        <v>2990</v>
      </c>
      <c r="E476" s="217">
        <v>45905460</v>
      </c>
      <c r="F476" s="217">
        <v>45910171</v>
      </c>
      <c r="G476" s="217">
        <v>4711</v>
      </c>
    </row>
    <row r="477" spans="1:7">
      <c r="A477" s="217" t="s">
        <v>2990</v>
      </c>
      <c r="B477" s="217">
        <v>45886885</v>
      </c>
      <c r="C477" s="217">
        <v>45920909</v>
      </c>
      <c r="D477" s="217" t="s">
        <v>2990</v>
      </c>
      <c r="E477" s="217">
        <v>45914757</v>
      </c>
      <c r="F477" s="217">
        <v>45915402</v>
      </c>
      <c r="G477" s="217">
        <v>645</v>
      </c>
    </row>
    <row r="478" spans="1:7">
      <c r="A478" s="217" t="s">
        <v>2990</v>
      </c>
      <c r="B478" s="217">
        <v>45886885</v>
      </c>
      <c r="C478" s="217">
        <v>45920909</v>
      </c>
      <c r="D478" s="217" t="s">
        <v>2990</v>
      </c>
      <c r="E478" s="217">
        <v>45917775</v>
      </c>
      <c r="F478" s="217">
        <v>46131495</v>
      </c>
      <c r="G478" s="217">
        <v>3134</v>
      </c>
    </row>
    <row r="479" spans="1:7">
      <c r="A479" s="217" t="s">
        <v>2990</v>
      </c>
      <c r="B479" s="217">
        <v>45886885</v>
      </c>
      <c r="C479" s="217">
        <v>45920909</v>
      </c>
      <c r="D479" s="217" t="s">
        <v>2990</v>
      </c>
      <c r="E479" s="217">
        <v>45919460</v>
      </c>
      <c r="F479" s="217">
        <v>45919465</v>
      </c>
      <c r="G479" s="217">
        <v>5</v>
      </c>
    </row>
    <row r="480" spans="1:7">
      <c r="A480" s="217" t="s">
        <v>2990</v>
      </c>
      <c r="B480" s="217">
        <v>45886885</v>
      </c>
      <c r="C480" s="217">
        <v>45920909</v>
      </c>
      <c r="D480" s="217" t="s">
        <v>2990</v>
      </c>
      <c r="E480" s="217">
        <v>45919477</v>
      </c>
      <c r="F480" s="217">
        <v>45919478</v>
      </c>
      <c r="G480" s="217">
        <v>1</v>
      </c>
    </row>
    <row r="481" spans="1:7">
      <c r="A481" s="217" t="s">
        <v>2991</v>
      </c>
      <c r="B481" s="217">
        <v>18208834</v>
      </c>
      <c r="C481" s="217">
        <v>18217791</v>
      </c>
      <c r="D481" s="217" t="s">
        <v>2991</v>
      </c>
      <c r="E481" s="217">
        <v>18111621</v>
      </c>
      <c r="F481" s="217">
        <v>18213621</v>
      </c>
      <c r="G481" s="217">
        <v>4787</v>
      </c>
    </row>
    <row r="482" spans="1:7">
      <c r="A482" s="217" t="s">
        <v>2991</v>
      </c>
      <c r="B482" s="217">
        <v>18208834</v>
      </c>
      <c r="C482" s="217">
        <v>18217791</v>
      </c>
      <c r="D482" s="217" t="s">
        <v>2991</v>
      </c>
      <c r="E482" s="217">
        <v>18216904</v>
      </c>
      <c r="F482" s="217">
        <v>18257536</v>
      </c>
      <c r="G482" s="217">
        <v>887</v>
      </c>
    </row>
    <row r="483" spans="1:7">
      <c r="A483" s="217" t="s">
        <v>2991</v>
      </c>
      <c r="B483" s="217">
        <v>18832651</v>
      </c>
      <c r="C483" s="217">
        <v>18840619</v>
      </c>
      <c r="D483" s="217" t="s">
        <v>2991</v>
      </c>
      <c r="E483" s="217">
        <v>18833696</v>
      </c>
      <c r="F483" s="217">
        <v>18834440</v>
      </c>
      <c r="G483" s="217">
        <v>744</v>
      </c>
    </row>
    <row r="484" spans="1:7">
      <c r="A484" s="217" t="s">
        <v>2991</v>
      </c>
      <c r="B484" s="217">
        <v>18832651</v>
      </c>
      <c r="C484" s="217">
        <v>18840619</v>
      </c>
      <c r="D484" s="217" t="s">
        <v>2991</v>
      </c>
      <c r="E484" s="217">
        <v>18834324</v>
      </c>
      <c r="F484" s="217">
        <v>18848562</v>
      </c>
      <c r="G484" s="217">
        <v>6295</v>
      </c>
    </row>
    <row r="485" spans="1:7">
      <c r="A485" s="217" t="s">
        <v>2991</v>
      </c>
      <c r="B485" s="217">
        <v>18832651</v>
      </c>
      <c r="C485" s="217">
        <v>18840619</v>
      </c>
      <c r="D485" s="217" t="s">
        <v>2991</v>
      </c>
      <c r="E485" s="217">
        <v>18835606</v>
      </c>
      <c r="F485" s="217">
        <v>18835611</v>
      </c>
      <c r="G485" s="217">
        <v>5</v>
      </c>
    </row>
    <row r="486" spans="1:7">
      <c r="A486" s="217" t="s">
        <v>2991</v>
      </c>
      <c r="B486" s="217">
        <v>21040679</v>
      </c>
      <c r="C486" s="217">
        <v>21049277</v>
      </c>
      <c r="D486" s="217" t="s">
        <v>2991</v>
      </c>
      <c r="E486" s="217">
        <v>21044217</v>
      </c>
      <c r="F486" s="217">
        <v>21053226</v>
      </c>
      <c r="G486" s="217">
        <v>5060</v>
      </c>
    </row>
    <row r="487" spans="1:7">
      <c r="A487" s="217" t="s">
        <v>2991</v>
      </c>
      <c r="B487" s="217">
        <v>31317615</v>
      </c>
      <c r="C487" s="217">
        <v>31325981</v>
      </c>
      <c r="D487" s="217" t="s">
        <v>2991</v>
      </c>
      <c r="E487" s="217">
        <v>31318295</v>
      </c>
      <c r="F487" s="217">
        <v>31328436</v>
      </c>
      <c r="G487" s="217">
        <v>7686</v>
      </c>
    </row>
    <row r="488" spans="1:7">
      <c r="A488" s="217" t="s">
        <v>2991</v>
      </c>
      <c r="B488" s="217">
        <v>31317615</v>
      </c>
      <c r="C488" s="217">
        <v>31325981</v>
      </c>
      <c r="D488" s="217" t="s">
        <v>2991</v>
      </c>
      <c r="E488" s="217">
        <v>31321117</v>
      </c>
      <c r="F488" s="217">
        <v>31364284</v>
      </c>
      <c r="G488" s="217">
        <v>4864</v>
      </c>
    </row>
    <row r="489" spans="1:7">
      <c r="A489" s="217" t="s">
        <v>2991</v>
      </c>
      <c r="B489" s="217">
        <v>31317615</v>
      </c>
      <c r="C489" s="217">
        <v>31325981</v>
      </c>
      <c r="D489" s="217" t="s">
        <v>2991</v>
      </c>
      <c r="E489" s="217">
        <v>31325804</v>
      </c>
      <c r="F489" s="217">
        <v>31325805</v>
      </c>
      <c r="G489" s="217">
        <v>1</v>
      </c>
    </row>
    <row r="490" spans="1:7">
      <c r="A490" s="217" t="s">
        <v>2991</v>
      </c>
      <c r="B490" s="217">
        <v>31317615</v>
      </c>
      <c r="C490" s="217">
        <v>31325981</v>
      </c>
      <c r="D490" s="217" t="s">
        <v>2991</v>
      </c>
      <c r="E490" s="217">
        <v>31325824</v>
      </c>
      <c r="F490" s="217">
        <v>31325829</v>
      </c>
      <c r="G490" s="217">
        <v>5</v>
      </c>
    </row>
    <row r="491" spans="1:7">
      <c r="A491" s="217" t="s">
        <v>2991</v>
      </c>
      <c r="B491" s="217">
        <v>31671114</v>
      </c>
      <c r="C491" s="217">
        <v>31689434</v>
      </c>
      <c r="D491" s="217" t="s">
        <v>2991</v>
      </c>
      <c r="E491" s="217">
        <v>31608225</v>
      </c>
      <c r="F491" s="217">
        <v>31676066</v>
      </c>
      <c r="G491" s="217">
        <v>4952</v>
      </c>
    </row>
    <row r="492" spans="1:7">
      <c r="A492" s="217" t="s">
        <v>2991</v>
      </c>
      <c r="B492" s="217">
        <v>31671114</v>
      </c>
      <c r="C492" s="217">
        <v>31689434</v>
      </c>
      <c r="D492" s="217" t="s">
        <v>2991</v>
      </c>
      <c r="E492" s="217">
        <v>31676256</v>
      </c>
      <c r="F492" s="217">
        <v>31676257</v>
      </c>
      <c r="G492" s="217">
        <v>1</v>
      </c>
    </row>
    <row r="493" spans="1:7">
      <c r="A493" s="217" t="s">
        <v>2991</v>
      </c>
      <c r="B493" s="217">
        <v>31671114</v>
      </c>
      <c r="C493" s="217">
        <v>31689434</v>
      </c>
      <c r="D493" s="217" t="s">
        <v>2991</v>
      </c>
      <c r="E493" s="217">
        <v>31676277</v>
      </c>
      <c r="F493" s="217">
        <v>31676282</v>
      </c>
      <c r="G493" s="217">
        <v>5</v>
      </c>
    </row>
    <row r="494" spans="1:7">
      <c r="A494" s="217" t="s">
        <v>2991</v>
      </c>
      <c r="B494" s="217">
        <v>31671114</v>
      </c>
      <c r="C494" s="217">
        <v>31689434</v>
      </c>
      <c r="D494" s="217" t="s">
        <v>2991</v>
      </c>
      <c r="E494" s="217">
        <v>31677579</v>
      </c>
      <c r="F494" s="217">
        <v>31688520</v>
      </c>
      <c r="G494" s="217">
        <v>10941</v>
      </c>
    </row>
    <row r="495" spans="1:7">
      <c r="A495" s="217" t="s">
        <v>2991</v>
      </c>
      <c r="B495" s="217">
        <v>31671114</v>
      </c>
      <c r="C495" s="217">
        <v>31689434</v>
      </c>
      <c r="D495" s="217" t="s">
        <v>2991</v>
      </c>
      <c r="E495" s="217">
        <v>31681347</v>
      </c>
      <c r="F495" s="217">
        <v>31681348</v>
      </c>
      <c r="G495" s="217">
        <v>1</v>
      </c>
    </row>
    <row r="496" spans="1:7">
      <c r="A496" s="217" t="s">
        <v>2991</v>
      </c>
      <c r="B496" s="217">
        <v>31671114</v>
      </c>
      <c r="C496" s="217">
        <v>31689434</v>
      </c>
      <c r="D496" s="217" t="s">
        <v>2991</v>
      </c>
      <c r="E496" s="217">
        <v>31681368</v>
      </c>
      <c r="F496" s="217">
        <v>31681373</v>
      </c>
      <c r="G496" s="217">
        <v>5</v>
      </c>
    </row>
    <row r="497" spans="1:7">
      <c r="A497" s="217" t="s">
        <v>2991</v>
      </c>
      <c r="B497" s="217">
        <v>31671114</v>
      </c>
      <c r="C497" s="217">
        <v>31689434</v>
      </c>
      <c r="D497" s="217" t="s">
        <v>2991</v>
      </c>
      <c r="E497" s="217">
        <v>31688485</v>
      </c>
      <c r="F497" s="217">
        <v>31734007</v>
      </c>
      <c r="G497" s="217">
        <v>949</v>
      </c>
    </row>
    <row r="498" spans="1:7">
      <c r="A498" s="217" t="s">
        <v>2991</v>
      </c>
      <c r="B498" s="217">
        <v>37739052</v>
      </c>
      <c r="C498" s="217">
        <v>37774984</v>
      </c>
      <c r="D498" s="217" t="s">
        <v>2991</v>
      </c>
      <c r="E498" s="217">
        <v>37735624</v>
      </c>
      <c r="F498" s="217">
        <v>37823480</v>
      </c>
      <c r="G498" s="217">
        <v>35932</v>
      </c>
    </row>
    <row r="499" spans="1:7">
      <c r="A499" s="217" t="s">
        <v>2991</v>
      </c>
      <c r="B499" s="217">
        <v>37739052</v>
      </c>
      <c r="C499" s="217">
        <v>37774984</v>
      </c>
      <c r="D499" s="217" t="s">
        <v>2991</v>
      </c>
      <c r="E499" s="217">
        <v>37748230</v>
      </c>
      <c r="F499" s="217">
        <v>37750879</v>
      </c>
      <c r="G499" s="217">
        <v>2649</v>
      </c>
    </row>
    <row r="500" spans="1:7">
      <c r="A500" s="217" t="s">
        <v>2991</v>
      </c>
      <c r="B500" s="217">
        <v>37739052</v>
      </c>
      <c r="C500" s="217">
        <v>37774984</v>
      </c>
      <c r="D500" s="217" t="s">
        <v>2991</v>
      </c>
      <c r="E500" s="217">
        <v>37759928</v>
      </c>
      <c r="F500" s="217">
        <v>37759933</v>
      </c>
      <c r="G500" s="217">
        <v>5</v>
      </c>
    </row>
    <row r="501" spans="1:7">
      <c r="A501" s="217" t="s">
        <v>2991</v>
      </c>
      <c r="B501" s="217">
        <v>37739052</v>
      </c>
      <c r="C501" s="217">
        <v>37774984</v>
      </c>
      <c r="D501" s="217" t="s">
        <v>2991</v>
      </c>
      <c r="E501" s="217">
        <v>37759934</v>
      </c>
      <c r="F501" s="217">
        <v>37759935</v>
      </c>
      <c r="G501" s="217">
        <v>1</v>
      </c>
    </row>
    <row r="502" spans="1:7">
      <c r="A502" s="217" t="s">
        <v>2991</v>
      </c>
      <c r="B502" s="217">
        <v>37739052</v>
      </c>
      <c r="C502" s="217">
        <v>37774984</v>
      </c>
      <c r="D502" s="217" t="s">
        <v>2991</v>
      </c>
      <c r="E502" s="217">
        <v>37759946</v>
      </c>
      <c r="F502" s="217">
        <v>37759947</v>
      </c>
      <c r="G502" s="217">
        <v>1</v>
      </c>
    </row>
    <row r="503" spans="1:7">
      <c r="A503" s="217" t="s">
        <v>2991</v>
      </c>
      <c r="B503" s="217">
        <v>37739052</v>
      </c>
      <c r="C503" s="217">
        <v>37774984</v>
      </c>
      <c r="D503" s="217" t="s">
        <v>2991</v>
      </c>
      <c r="E503" s="217">
        <v>37759953</v>
      </c>
      <c r="F503" s="217">
        <v>37759954</v>
      </c>
      <c r="G503" s="217">
        <v>1</v>
      </c>
    </row>
    <row r="504" spans="1:7">
      <c r="A504" s="217" t="s">
        <v>2991</v>
      </c>
      <c r="B504" s="217">
        <v>37739052</v>
      </c>
      <c r="C504" s="217">
        <v>37774984</v>
      </c>
      <c r="D504" s="217" t="s">
        <v>2991</v>
      </c>
      <c r="E504" s="217">
        <v>37760319</v>
      </c>
      <c r="F504" s="217">
        <v>37760324</v>
      </c>
      <c r="G504" s="217">
        <v>5</v>
      </c>
    </row>
    <row r="505" spans="1:7">
      <c r="A505" s="217" t="s">
        <v>2991</v>
      </c>
      <c r="B505" s="217">
        <v>37739052</v>
      </c>
      <c r="C505" s="217">
        <v>37774984</v>
      </c>
      <c r="D505" s="217" t="s">
        <v>2991</v>
      </c>
      <c r="E505" s="217">
        <v>37760345</v>
      </c>
      <c r="F505" s="217">
        <v>37760346</v>
      </c>
      <c r="G505" s="217">
        <v>1</v>
      </c>
    </row>
    <row r="506" spans="1:7">
      <c r="A506" s="217" t="s">
        <v>2991</v>
      </c>
      <c r="B506" s="217">
        <v>37739052</v>
      </c>
      <c r="C506" s="217">
        <v>37774984</v>
      </c>
      <c r="D506" s="217" t="s">
        <v>2991</v>
      </c>
      <c r="E506" s="217">
        <v>37764000</v>
      </c>
      <c r="F506" s="217">
        <v>37823505</v>
      </c>
      <c r="G506" s="217">
        <v>10984</v>
      </c>
    </row>
    <row r="507" spans="1:7">
      <c r="A507" s="217" t="s">
        <v>2991</v>
      </c>
      <c r="B507" s="217">
        <v>37739052</v>
      </c>
      <c r="C507" s="217">
        <v>37774984</v>
      </c>
      <c r="D507" s="217" t="s">
        <v>2991</v>
      </c>
      <c r="E507" s="217">
        <v>37767724</v>
      </c>
      <c r="F507" s="217">
        <v>37768898</v>
      </c>
      <c r="G507" s="217">
        <v>1174</v>
      </c>
    </row>
    <row r="508" spans="1:7">
      <c r="A508" s="217" t="s">
        <v>2991</v>
      </c>
      <c r="B508" s="217">
        <v>37739052</v>
      </c>
      <c r="C508" s="217">
        <v>37774984</v>
      </c>
      <c r="D508" s="217" t="s">
        <v>2991</v>
      </c>
      <c r="E508" s="217">
        <v>37774491</v>
      </c>
      <c r="F508" s="217">
        <v>37774496</v>
      </c>
      <c r="G508" s="217">
        <v>5</v>
      </c>
    </row>
    <row r="509" spans="1:7">
      <c r="A509" s="217" t="s">
        <v>2991</v>
      </c>
      <c r="B509" s="217">
        <v>37739052</v>
      </c>
      <c r="C509" s="217">
        <v>37774984</v>
      </c>
      <c r="D509" s="217" t="s">
        <v>2991</v>
      </c>
      <c r="E509" s="217">
        <v>37774506</v>
      </c>
      <c r="F509" s="217">
        <v>37774507</v>
      </c>
      <c r="G509" s="217">
        <v>1</v>
      </c>
    </row>
    <row r="510" spans="1:7">
      <c r="A510" s="217" t="s">
        <v>2991</v>
      </c>
      <c r="B510" s="217">
        <v>37739052</v>
      </c>
      <c r="C510" s="217">
        <v>37774984</v>
      </c>
      <c r="D510" s="217" t="s">
        <v>2991</v>
      </c>
      <c r="E510" s="217">
        <v>37774508</v>
      </c>
      <c r="F510" s="217">
        <v>37774509</v>
      </c>
      <c r="G510" s="217">
        <v>1</v>
      </c>
    </row>
    <row r="511" spans="1:7">
      <c r="A511" s="217" t="s">
        <v>2991</v>
      </c>
      <c r="B511" s="217">
        <v>37739052</v>
      </c>
      <c r="C511" s="217">
        <v>37774984</v>
      </c>
      <c r="D511" s="217" t="s">
        <v>2991</v>
      </c>
      <c r="E511" s="217">
        <v>37774509</v>
      </c>
      <c r="F511" s="217">
        <v>37774510</v>
      </c>
      <c r="G511" s="217">
        <v>1</v>
      </c>
    </row>
    <row r="512" spans="1:7">
      <c r="A512" s="217" t="s">
        <v>2991</v>
      </c>
      <c r="B512" s="217">
        <v>37739052</v>
      </c>
      <c r="C512" s="217">
        <v>37774984</v>
      </c>
      <c r="D512" s="217" t="s">
        <v>2991</v>
      </c>
      <c r="E512" s="217">
        <v>37774540</v>
      </c>
      <c r="F512" s="217">
        <v>37774541</v>
      </c>
      <c r="G512" s="217">
        <v>1</v>
      </c>
    </row>
    <row r="513" spans="1:7">
      <c r="A513" s="217" t="s">
        <v>2991</v>
      </c>
      <c r="B513" s="217">
        <v>39078331</v>
      </c>
      <c r="C513" s="217">
        <v>39087131</v>
      </c>
      <c r="D513" s="217" t="s">
        <v>2991</v>
      </c>
      <c r="E513" s="217">
        <v>39077953</v>
      </c>
      <c r="F513" s="217">
        <v>39081426</v>
      </c>
      <c r="G513" s="217">
        <v>3095</v>
      </c>
    </row>
    <row r="514" spans="1:7">
      <c r="A514" s="217" t="s">
        <v>2991</v>
      </c>
      <c r="B514" s="217">
        <v>39078331</v>
      </c>
      <c r="C514" s="217">
        <v>39087131</v>
      </c>
      <c r="D514" s="217" t="s">
        <v>2991</v>
      </c>
      <c r="E514" s="217">
        <v>39081548</v>
      </c>
      <c r="F514" s="217">
        <v>39097561</v>
      </c>
      <c r="G514" s="217">
        <v>5583</v>
      </c>
    </row>
    <row r="515" spans="1:7">
      <c r="A515" s="217" t="s">
        <v>2991</v>
      </c>
      <c r="B515" s="217">
        <v>50272669</v>
      </c>
      <c r="C515" s="217">
        <v>50290618</v>
      </c>
      <c r="D515" s="217" t="s">
        <v>2991</v>
      </c>
      <c r="E515" s="217">
        <v>50247490</v>
      </c>
      <c r="F515" s="217">
        <v>50283726</v>
      </c>
      <c r="G515" s="217">
        <v>11057</v>
      </c>
    </row>
    <row r="516" spans="1:7">
      <c r="A516" s="217" t="s">
        <v>2991</v>
      </c>
      <c r="B516" s="217">
        <v>50272669</v>
      </c>
      <c r="C516" s="217">
        <v>50290618</v>
      </c>
      <c r="D516" s="217" t="s">
        <v>2991</v>
      </c>
      <c r="E516" s="217">
        <v>50274979</v>
      </c>
      <c r="F516" s="217">
        <v>50274980</v>
      </c>
      <c r="G516" s="217">
        <v>1</v>
      </c>
    </row>
    <row r="517" spans="1:7">
      <c r="A517" s="217" t="s">
        <v>2992</v>
      </c>
      <c r="B517" s="217">
        <v>11593927</v>
      </c>
      <c r="C517" s="217">
        <v>11604472</v>
      </c>
      <c r="D517" s="217" t="s">
        <v>2992</v>
      </c>
      <c r="E517" s="217">
        <v>11313995</v>
      </c>
      <c r="F517" s="217">
        <v>11599139</v>
      </c>
      <c r="G517" s="217">
        <v>5212</v>
      </c>
    </row>
    <row r="518" spans="1:7">
      <c r="A518" s="217" t="s">
        <v>2992</v>
      </c>
      <c r="B518" s="217">
        <v>11593927</v>
      </c>
      <c r="C518" s="217">
        <v>11604472</v>
      </c>
      <c r="D518" s="217" t="s">
        <v>2992</v>
      </c>
      <c r="E518" s="217">
        <v>11597544</v>
      </c>
      <c r="F518" s="217">
        <v>11812824</v>
      </c>
      <c r="G518" s="217">
        <v>6928</v>
      </c>
    </row>
    <row r="519" spans="1:7">
      <c r="A519" s="217" t="s">
        <v>2992</v>
      </c>
      <c r="B519" s="217">
        <v>12888513</v>
      </c>
      <c r="C519" s="217">
        <v>12921417</v>
      </c>
      <c r="D519" s="217" t="s">
        <v>2992</v>
      </c>
      <c r="E519" s="217">
        <v>12837971</v>
      </c>
      <c r="F519" s="217">
        <v>12913415</v>
      </c>
      <c r="G519" s="217">
        <v>24902</v>
      </c>
    </row>
    <row r="520" spans="1:7">
      <c r="A520" s="217" t="s">
        <v>2992</v>
      </c>
      <c r="B520" s="217">
        <v>12888513</v>
      </c>
      <c r="C520" s="217">
        <v>12921417</v>
      </c>
      <c r="D520" s="217" t="s">
        <v>2992</v>
      </c>
      <c r="E520" s="217">
        <v>12892158</v>
      </c>
      <c r="F520" s="217">
        <v>12892359</v>
      </c>
      <c r="G520" s="217">
        <v>201</v>
      </c>
    </row>
    <row r="521" spans="1:7">
      <c r="A521" s="217" t="s">
        <v>2992</v>
      </c>
      <c r="B521" s="217">
        <v>12888513</v>
      </c>
      <c r="C521" s="217">
        <v>12921417</v>
      </c>
      <c r="D521" s="217" t="s">
        <v>2992</v>
      </c>
      <c r="E521" s="217">
        <v>12897220</v>
      </c>
      <c r="F521" s="217">
        <v>12897221</v>
      </c>
      <c r="G521" s="217">
        <v>1</v>
      </c>
    </row>
    <row r="522" spans="1:7">
      <c r="A522" s="217" t="s">
        <v>2992</v>
      </c>
      <c r="B522" s="217">
        <v>12888513</v>
      </c>
      <c r="C522" s="217">
        <v>12921417</v>
      </c>
      <c r="D522" s="217" t="s">
        <v>2992</v>
      </c>
      <c r="E522" s="217">
        <v>12897239</v>
      </c>
      <c r="F522" s="217">
        <v>12897244</v>
      </c>
      <c r="G522" s="217">
        <v>5</v>
      </c>
    </row>
    <row r="523" spans="1:7">
      <c r="A523" s="217" t="s">
        <v>2992</v>
      </c>
      <c r="B523" s="217">
        <v>12888513</v>
      </c>
      <c r="C523" s="217">
        <v>12921417</v>
      </c>
      <c r="D523" s="217" t="s">
        <v>2992</v>
      </c>
      <c r="E523" s="217">
        <v>12919021</v>
      </c>
      <c r="F523" s="217">
        <v>12926710</v>
      </c>
      <c r="G523" s="217">
        <v>2396</v>
      </c>
    </row>
    <row r="524" spans="1:7">
      <c r="A524" s="217" t="s">
        <v>2992</v>
      </c>
      <c r="B524" s="217">
        <v>14982534</v>
      </c>
      <c r="C524" s="217">
        <v>14991527</v>
      </c>
      <c r="D524" s="217" t="s">
        <v>2992</v>
      </c>
      <c r="E524" s="217">
        <v>14961854</v>
      </c>
      <c r="F524" s="217">
        <v>14989931</v>
      </c>
      <c r="G524" s="217">
        <v>7397</v>
      </c>
    </row>
    <row r="525" spans="1:7">
      <c r="A525" s="217" t="s">
        <v>2992</v>
      </c>
      <c r="B525" s="217">
        <v>14982534</v>
      </c>
      <c r="C525" s="217">
        <v>14991527</v>
      </c>
      <c r="D525" s="217" t="s">
        <v>2992</v>
      </c>
      <c r="E525" s="217">
        <v>14989091</v>
      </c>
      <c r="F525" s="217">
        <v>15095107</v>
      </c>
      <c r="G525" s="217">
        <v>2436</v>
      </c>
    </row>
    <row r="526" spans="1:7">
      <c r="A526" s="217" t="s">
        <v>2992</v>
      </c>
      <c r="B526" s="217">
        <v>49758613</v>
      </c>
      <c r="C526" s="217">
        <v>49768420</v>
      </c>
      <c r="D526" s="217" t="s">
        <v>2992</v>
      </c>
      <c r="E526" s="217">
        <v>49726932</v>
      </c>
      <c r="F526" s="217">
        <v>49758962</v>
      </c>
      <c r="G526" s="217">
        <v>349</v>
      </c>
    </row>
    <row r="527" spans="1:7">
      <c r="A527" s="217" t="s">
        <v>2992</v>
      </c>
      <c r="B527" s="217">
        <v>49758613</v>
      </c>
      <c r="C527" s="217">
        <v>49768420</v>
      </c>
      <c r="D527" s="217" t="s">
        <v>2992</v>
      </c>
      <c r="E527" s="217">
        <v>49754277</v>
      </c>
      <c r="F527" s="217">
        <v>49761384</v>
      </c>
      <c r="G527" s="217">
        <v>2771</v>
      </c>
    </row>
    <row r="528" spans="1:7">
      <c r="A528" s="217" t="s">
        <v>2992</v>
      </c>
      <c r="B528" s="217">
        <v>49758613</v>
      </c>
      <c r="C528" s="217">
        <v>49768420</v>
      </c>
      <c r="D528" s="217" t="s">
        <v>2992</v>
      </c>
      <c r="E528" s="217">
        <v>49758483</v>
      </c>
      <c r="F528" s="217">
        <v>49758653</v>
      </c>
      <c r="G528" s="217">
        <v>40</v>
      </c>
    </row>
    <row r="529" spans="1:7">
      <c r="A529" s="217" t="s">
        <v>2992</v>
      </c>
      <c r="B529" s="217">
        <v>49758613</v>
      </c>
      <c r="C529" s="217">
        <v>49768420</v>
      </c>
      <c r="D529" s="217" t="s">
        <v>2992</v>
      </c>
      <c r="E529" s="217">
        <v>49759066</v>
      </c>
      <c r="F529" s="217">
        <v>49759071</v>
      </c>
      <c r="G529" s="217">
        <v>5</v>
      </c>
    </row>
    <row r="530" spans="1:7">
      <c r="A530" s="217" t="s">
        <v>2992</v>
      </c>
      <c r="B530" s="217">
        <v>49758613</v>
      </c>
      <c r="C530" s="217">
        <v>49768420</v>
      </c>
      <c r="D530" s="217" t="s">
        <v>2992</v>
      </c>
      <c r="E530" s="217">
        <v>49761727</v>
      </c>
      <c r="F530" s="217">
        <v>49823975</v>
      </c>
      <c r="G530" s="217">
        <v>6693</v>
      </c>
    </row>
    <row r="531" spans="1:7">
      <c r="A531" s="217" t="s">
        <v>2992</v>
      </c>
      <c r="B531" s="217">
        <v>75437154</v>
      </c>
      <c r="C531" s="217">
        <v>75449116</v>
      </c>
      <c r="D531" s="217" t="s">
        <v>2992</v>
      </c>
      <c r="E531" s="217">
        <v>75433210</v>
      </c>
      <c r="F531" s="217">
        <v>75440961</v>
      </c>
      <c r="G531" s="217">
        <v>3807</v>
      </c>
    </row>
    <row r="532" spans="1:7">
      <c r="A532" s="217" t="s">
        <v>2992</v>
      </c>
      <c r="B532" s="217">
        <v>75437154</v>
      </c>
      <c r="C532" s="217">
        <v>75449116</v>
      </c>
      <c r="D532" s="217" t="s">
        <v>2992</v>
      </c>
      <c r="E532" s="217">
        <v>75444339</v>
      </c>
      <c r="F532" s="217">
        <v>75444471</v>
      </c>
      <c r="G532" s="217">
        <v>132</v>
      </c>
    </row>
    <row r="533" spans="1:7">
      <c r="A533" s="217" t="s">
        <v>2992</v>
      </c>
      <c r="B533" s="217">
        <v>75437154</v>
      </c>
      <c r="C533" s="217">
        <v>75449116</v>
      </c>
      <c r="D533" s="217" t="s">
        <v>2992</v>
      </c>
      <c r="E533" s="217">
        <v>75444555</v>
      </c>
      <c r="F533" s="217">
        <v>75444687</v>
      </c>
      <c r="G533" s="217">
        <v>132</v>
      </c>
    </row>
    <row r="534" spans="1:7">
      <c r="A534" s="217" t="s">
        <v>2992</v>
      </c>
      <c r="B534" s="217">
        <v>124462898</v>
      </c>
      <c r="C534" s="217">
        <v>124469870</v>
      </c>
      <c r="D534" s="217" t="s">
        <v>2992</v>
      </c>
      <c r="E534" s="217">
        <v>124449213</v>
      </c>
      <c r="F534" s="217">
        <v>124468120</v>
      </c>
      <c r="G534" s="217">
        <v>5222</v>
      </c>
    </row>
    <row r="535" spans="1:7">
      <c r="A535" s="217" t="s">
        <v>2992</v>
      </c>
      <c r="B535" s="217">
        <v>128551846</v>
      </c>
      <c r="C535" s="217">
        <v>128584836</v>
      </c>
      <c r="D535" s="217" t="s">
        <v>2992</v>
      </c>
      <c r="E535" s="217">
        <v>128562407</v>
      </c>
      <c r="F535" s="217">
        <v>128563247</v>
      </c>
      <c r="G535" s="217">
        <v>840</v>
      </c>
    </row>
    <row r="536" spans="1:7">
      <c r="A536" s="217" t="s">
        <v>2992</v>
      </c>
      <c r="B536" s="217">
        <v>128551846</v>
      </c>
      <c r="C536" s="217">
        <v>128584836</v>
      </c>
      <c r="D536" s="217" t="s">
        <v>2992</v>
      </c>
      <c r="E536" s="217">
        <v>128567516</v>
      </c>
      <c r="F536" s="217">
        <v>128568242</v>
      </c>
      <c r="G536" s="217">
        <v>726</v>
      </c>
    </row>
    <row r="537" spans="1:7">
      <c r="A537" s="217" t="s">
        <v>2992</v>
      </c>
      <c r="B537" s="217">
        <v>128551846</v>
      </c>
      <c r="C537" s="217">
        <v>128584836</v>
      </c>
      <c r="D537" s="217" t="s">
        <v>2992</v>
      </c>
      <c r="E537" s="217">
        <v>128570955</v>
      </c>
      <c r="F537" s="217">
        <v>128571851</v>
      </c>
      <c r="G537" s="217">
        <v>896</v>
      </c>
    </row>
    <row r="538" spans="1:7">
      <c r="A538" s="217" t="s">
        <v>2992</v>
      </c>
      <c r="B538" s="217">
        <v>128551846</v>
      </c>
      <c r="C538" s="217">
        <v>128584836</v>
      </c>
      <c r="D538" s="217" t="s">
        <v>2992</v>
      </c>
      <c r="E538" s="217">
        <v>128572000</v>
      </c>
      <c r="F538" s="217">
        <v>128572001</v>
      </c>
      <c r="G538" s="217">
        <v>1</v>
      </c>
    </row>
    <row r="539" spans="1:7">
      <c r="A539" s="217" t="s">
        <v>2992</v>
      </c>
      <c r="B539" s="217">
        <v>128551846</v>
      </c>
      <c r="C539" s="217">
        <v>128584836</v>
      </c>
      <c r="D539" s="217" t="s">
        <v>2992</v>
      </c>
      <c r="E539" s="217">
        <v>128578559</v>
      </c>
      <c r="F539" s="217">
        <v>128579369</v>
      </c>
      <c r="G539" s="217">
        <v>810</v>
      </c>
    </row>
    <row r="540" spans="1:7">
      <c r="A540" s="217" t="s">
        <v>2992</v>
      </c>
      <c r="B540" s="217">
        <v>128551846</v>
      </c>
      <c r="C540" s="217">
        <v>128584836</v>
      </c>
      <c r="D540" s="217" t="s">
        <v>2992</v>
      </c>
      <c r="E540" s="217">
        <v>128580156</v>
      </c>
      <c r="F540" s="217">
        <v>128590383</v>
      </c>
      <c r="G540" s="217">
        <v>4680</v>
      </c>
    </row>
    <row r="541" spans="1:7">
      <c r="A541" s="217" t="s">
        <v>2992</v>
      </c>
      <c r="B541" s="217">
        <v>181717081</v>
      </c>
      <c r="C541" s="217">
        <v>181729733</v>
      </c>
      <c r="D541" s="217" t="s">
        <v>2992</v>
      </c>
      <c r="E541" s="217">
        <v>181670131</v>
      </c>
      <c r="F541" s="217">
        <v>181728466</v>
      </c>
      <c r="G541" s="217">
        <v>11385</v>
      </c>
    </row>
    <row r="542" spans="1:7">
      <c r="A542" s="217" t="s">
        <v>2993</v>
      </c>
      <c r="B542" s="217">
        <v>10114669</v>
      </c>
      <c r="C542" s="217">
        <v>10167627</v>
      </c>
      <c r="D542" s="217" t="s">
        <v>2993</v>
      </c>
      <c r="E542" s="217">
        <v>10075963</v>
      </c>
      <c r="F542" s="217">
        <v>10118573</v>
      </c>
      <c r="G542" s="217">
        <v>3904</v>
      </c>
    </row>
    <row r="543" spans="1:7">
      <c r="A543" s="217" t="s">
        <v>2993</v>
      </c>
      <c r="B543" s="217">
        <v>10114669</v>
      </c>
      <c r="C543" s="217">
        <v>10167627</v>
      </c>
      <c r="D543" s="217" t="s">
        <v>2993</v>
      </c>
      <c r="E543" s="217">
        <v>10117380</v>
      </c>
      <c r="F543" s="217">
        <v>10117508</v>
      </c>
      <c r="G543" s="217">
        <v>128</v>
      </c>
    </row>
    <row r="544" spans="1:7">
      <c r="A544" s="217" t="s">
        <v>2993</v>
      </c>
      <c r="B544" s="217">
        <v>10114669</v>
      </c>
      <c r="C544" s="217">
        <v>10167627</v>
      </c>
      <c r="D544" s="217" t="s">
        <v>2993</v>
      </c>
      <c r="E544" s="217">
        <v>10144991</v>
      </c>
      <c r="F544" s="217">
        <v>10145279</v>
      </c>
      <c r="G544" s="217">
        <v>288</v>
      </c>
    </row>
    <row r="545" spans="1:7">
      <c r="A545" s="217" t="s">
        <v>2993</v>
      </c>
      <c r="B545" s="217">
        <v>10114669</v>
      </c>
      <c r="C545" s="217">
        <v>10167627</v>
      </c>
      <c r="D545" s="217" t="s">
        <v>2993</v>
      </c>
      <c r="E545" s="217">
        <v>10166969</v>
      </c>
      <c r="F545" s="217">
        <v>10167819</v>
      </c>
      <c r="G545" s="217">
        <v>658</v>
      </c>
    </row>
    <row r="546" spans="1:7">
      <c r="A546" s="217" t="s">
        <v>2993</v>
      </c>
      <c r="B546" s="217">
        <v>41981218</v>
      </c>
      <c r="C546" s="217">
        <v>41989614</v>
      </c>
      <c r="D546" s="217" t="s">
        <v>2993</v>
      </c>
      <c r="E546" s="217">
        <v>41983713</v>
      </c>
      <c r="F546" s="217">
        <v>41988484</v>
      </c>
      <c r="G546" s="217">
        <v>4771</v>
      </c>
    </row>
    <row r="547" spans="1:7">
      <c r="A547" s="217" t="s">
        <v>2993</v>
      </c>
      <c r="B547" s="217">
        <v>41981218</v>
      </c>
      <c r="C547" s="217">
        <v>41989614</v>
      </c>
      <c r="D547" s="217" t="s">
        <v>2993</v>
      </c>
      <c r="E547" s="217">
        <v>41986442</v>
      </c>
      <c r="F547" s="217">
        <v>41986447</v>
      </c>
      <c r="G547" s="217">
        <v>5</v>
      </c>
    </row>
    <row r="548" spans="1:7">
      <c r="A548" s="217" t="s">
        <v>2993</v>
      </c>
      <c r="B548" s="217">
        <v>41981218</v>
      </c>
      <c r="C548" s="217">
        <v>41989614</v>
      </c>
      <c r="D548" s="217" t="s">
        <v>2993</v>
      </c>
      <c r="E548" s="217">
        <v>41986467</v>
      </c>
      <c r="F548" s="217">
        <v>41986468</v>
      </c>
      <c r="G548" s="217">
        <v>1</v>
      </c>
    </row>
    <row r="549" spans="1:7">
      <c r="A549" s="217" t="s">
        <v>2993</v>
      </c>
      <c r="B549" s="217">
        <v>41981218</v>
      </c>
      <c r="C549" s="217">
        <v>41989614</v>
      </c>
      <c r="D549" s="217" t="s">
        <v>2993</v>
      </c>
      <c r="E549" s="217">
        <v>41988741</v>
      </c>
      <c r="F549" s="217">
        <v>41988742</v>
      </c>
      <c r="G549" s="217">
        <v>1</v>
      </c>
    </row>
    <row r="550" spans="1:7">
      <c r="A550" s="217" t="s">
        <v>2993</v>
      </c>
      <c r="B550" s="217">
        <v>41981218</v>
      </c>
      <c r="C550" s="217">
        <v>41989614</v>
      </c>
      <c r="D550" s="217" t="s">
        <v>2993</v>
      </c>
      <c r="E550" s="217">
        <v>41988764</v>
      </c>
      <c r="F550" s="217">
        <v>41988769</v>
      </c>
      <c r="G550" s="217">
        <v>5</v>
      </c>
    </row>
    <row r="551" spans="1:7">
      <c r="A551" s="217" t="s">
        <v>2993</v>
      </c>
      <c r="B551" s="217">
        <v>119547188</v>
      </c>
      <c r="C551" s="217">
        <v>119563146</v>
      </c>
      <c r="D551" s="217" t="s">
        <v>2993</v>
      </c>
      <c r="E551" s="217">
        <v>119512928</v>
      </c>
      <c r="F551" s="217">
        <v>119554884</v>
      </c>
      <c r="G551" s="217">
        <v>7696</v>
      </c>
    </row>
    <row r="552" spans="1:7">
      <c r="A552" s="217" t="s">
        <v>2993</v>
      </c>
      <c r="B552" s="217">
        <v>119547188</v>
      </c>
      <c r="C552" s="217">
        <v>119563146</v>
      </c>
      <c r="D552" s="217" t="s">
        <v>2993</v>
      </c>
      <c r="E552" s="217">
        <v>119552004</v>
      </c>
      <c r="F552" s="217">
        <v>119552009</v>
      </c>
      <c r="G552" s="217">
        <v>5</v>
      </c>
    </row>
    <row r="553" spans="1:7">
      <c r="A553" s="217" t="s">
        <v>2993</v>
      </c>
      <c r="B553" s="217">
        <v>119547188</v>
      </c>
      <c r="C553" s="217">
        <v>119563146</v>
      </c>
      <c r="D553" s="217" t="s">
        <v>2993</v>
      </c>
      <c r="E553" s="217">
        <v>119552024</v>
      </c>
      <c r="F553" s="217">
        <v>119552025</v>
      </c>
      <c r="G553" s="217">
        <v>1</v>
      </c>
    </row>
    <row r="554" spans="1:7">
      <c r="A554" s="217" t="s">
        <v>2993</v>
      </c>
      <c r="B554" s="217">
        <v>119547188</v>
      </c>
      <c r="C554" s="217">
        <v>119563146</v>
      </c>
      <c r="D554" s="217" t="s">
        <v>2993</v>
      </c>
      <c r="E554" s="217">
        <v>119557125</v>
      </c>
      <c r="F554" s="217">
        <v>119559937</v>
      </c>
      <c r="G554" s="217">
        <v>2812</v>
      </c>
    </row>
    <row r="555" spans="1:7">
      <c r="A555" s="217" t="s">
        <v>2993</v>
      </c>
      <c r="B555" s="217">
        <v>119547188</v>
      </c>
      <c r="C555" s="217">
        <v>119563146</v>
      </c>
      <c r="D555" s="217" t="s">
        <v>2993</v>
      </c>
      <c r="E555" s="217">
        <v>119561828</v>
      </c>
      <c r="F555" s="217">
        <v>119562013</v>
      </c>
      <c r="G555" s="217">
        <v>185</v>
      </c>
    </row>
    <row r="556" spans="1:7">
      <c r="A556" s="217" t="s">
        <v>2993</v>
      </c>
      <c r="B556" s="217">
        <v>120323190</v>
      </c>
      <c r="C556" s="217">
        <v>120336158</v>
      </c>
      <c r="D556" s="217" t="s">
        <v>2993</v>
      </c>
      <c r="E556" s="217">
        <v>120329122</v>
      </c>
      <c r="F556" s="217">
        <v>120375793</v>
      </c>
      <c r="G556" s="217">
        <v>7036</v>
      </c>
    </row>
    <row r="557" spans="1:7">
      <c r="A557" s="217" t="s">
        <v>2993</v>
      </c>
      <c r="B557" s="217">
        <v>120323190</v>
      </c>
      <c r="C557" s="217">
        <v>120336158</v>
      </c>
      <c r="D557" s="217" t="s">
        <v>2993</v>
      </c>
      <c r="E557" s="217">
        <v>120330488</v>
      </c>
      <c r="F557" s="217">
        <v>120331388</v>
      </c>
      <c r="G557" s="217">
        <v>900</v>
      </c>
    </row>
    <row r="558" spans="1:7">
      <c r="A558" s="217" t="s">
        <v>2993</v>
      </c>
      <c r="B558" s="217">
        <v>152584172</v>
      </c>
      <c r="C558" s="217">
        <v>152591018</v>
      </c>
      <c r="D558" s="217" t="s">
        <v>2993</v>
      </c>
      <c r="E558" s="217">
        <v>152330368</v>
      </c>
      <c r="F558" s="217">
        <v>152584784</v>
      </c>
      <c r="G558" s="217">
        <v>612</v>
      </c>
    </row>
    <row r="559" spans="1:7">
      <c r="A559" s="217" t="s">
        <v>2993</v>
      </c>
      <c r="B559" s="217">
        <v>152584172</v>
      </c>
      <c r="C559" s="217">
        <v>152591018</v>
      </c>
      <c r="D559" s="217" t="s">
        <v>2993</v>
      </c>
      <c r="E559" s="217">
        <v>152588376</v>
      </c>
      <c r="F559" s="217">
        <v>152591654</v>
      </c>
      <c r="G559" s="217">
        <v>2642</v>
      </c>
    </row>
    <row r="560" spans="1:7">
      <c r="A560" s="217" t="s">
        <v>2993</v>
      </c>
      <c r="B560" s="217">
        <v>152584172</v>
      </c>
      <c r="C560" s="217">
        <v>152591018</v>
      </c>
      <c r="D560" s="217" t="s">
        <v>2993</v>
      </c>
      <c r="E560" s="217">
        <v>152590938</v>
      </c>
      <c r="F560" s="217">
        <v>152591655</v>
      </c>
      <c r="G560" s="217">
        <v>80</v>
      </c>
    </row>
    <row r="561" spans="1:7">
      <c r="A561" s="217" t="s">
        <v>2993</v>
      </c>
      <c r="B561" s="217">
        <v>165928222</v>
      </c>
      <c r="C561" s="217">
        <v>165938097</v>
      </c>
      <c r="D561" s="217" t="s">
        <v>2993</v>
      </c>
      <c r="E561" s="217">
        <v>165928238</v>
      </c>
      <c r="F561" s="217">
        <v>165929111</v>
      </c>
      <c r="G561" s="217">
        <v>873</v>
      </c>
    </row>
    <row r="562" spans="1:7">
      <c r="A562" s="217" t="s">
        <v>2993</v>
      </c>
      <c r="B562" s="217">
        <v>165928222</v>
      </c>
      <c r="C562" s="217">
        <v>165938097</v>
      </c>
      <c r="D562" s="217" t="s">
        <v>2993</v>
      </c>
      <c r="E562" s="217">
        <v>165931611</v>
      </c>
      <c r="F562" s="217">
        <v>165933003</v>
      </c>
      <c r="G562" s="217">
        <v>1392</v>
      </c>
    </row>
    <row r="563" spans="1:7">
      <c r="A563" s="217" t="s">
        <v>2993</v>
      </c>
      <c r="B563" s="217">
        <v>165928222</v>
      </c>
      <c r="C563" s="217">
        <v>165938097</v>
      </c>
      <c r="D563" s="217" t="s">
        <v>2993</v>
      </c>
      <c r="E563" s="217">
        <v>165933518</v>
      </c>
      <c r="F563" s="217">
        <v>165933997</v>
      </c>
      <c r="G563" s="217">
        <v>479</v>
      </c>
    </row>
    <row r="564" spans="1:7">
      <c r="A564" s="217" t="s">
        <v>2993</v>
      </c>
      <c r="B564" s="217">
        <v>165928222</v>
      </c>
      <c r="C564" s="217">
        <v>165938097</v>
      </c>
      <c r="D564" s="217" t="s">
        <v>2993</v>
      </c>
      <c r="E564" s="217">
        <v>165938039</v>
      </c>
      <c r="F564" s="217">
        <v>165938585</v>
      </c>
      <c r="G564" s="217">
        <v>58</v>
      </c>
    </row>
    <row r="565" spans="1:7">
      <c r="A565" s="217" t="s">
        <v>2994</v>
      </c>
      <c r="B565" s="217">
        <v>178250015</v>
      </c>
      <c r="C565" s="217">
        <v>178259870</v>
      </c>
      <c r="D565" s="217" t="s">
        <v>2994</v>
      </c>
      <c r="E565" s="217">
        <v>178252383</v>
      </c>
      <c r="F565" s="217">
        <v>178252572</v>
      </c>
      <c r="G565" s="217">
        <v>189</v>
      </c>
    </row>
    <row r="566" spans="1:7">
      <c r="A566" s="217" t="s">
        <v>2994</v>
      </c>
      <c r="B566" s="217">
        <v>179503105</v>
      </c>
      <c r="C566" s="217">
        <v>179510993</v>
      </c>
      <c r="D566" s="217" t="s">
        <v>2994</v>
      </c>
      <c r="E566" s="217">
        <v>179503322</v>
      </c>
      <c r="F566" s="217">
        <v>179503323</v>
      </c>
      <c r="G566" s="217">
        <v>1</v>
      </c>
    </row>
    <row r="567" spans="1:7">
      <c r="A567" s="217" t="s">
        <v>2994</v>
      </c>
      <c r="B567" s="217">
        <v>179503105</v>
      </c>
      <c r="C567" s="217">
        <v>179510993</v>
      </c>
      <c r="D567" s="217" t="s">
        <v>2994</v>
      </c>
      <c r="E567" s="217">
        <v>179503336</v>
      </c>
      <c r="F567" s="217">
        <v>179503341</v>
      </c>
      <c r="G567" s="217">
        <v>5</v>
      </c>
    </row>
    <row r="568" spans="1:7">
      <c r="A568" s="217" t="s">
        <v>2994</v>
      </c>
      <c r="B568" s="217">
        <v>179503105</v>
      </c>
      <c r="C568" s="217">
        <v>179510993</v>
      </c>
      <c r="D568" s="217" t="s">
        <v>2994</v>
      </c>
      <c r="E568" s="217">
        <v>179505357</v>
      </c>
      <c r="F568" s="217">
        <v>179508691</v>
      </c>
      <c r="G568" s="217">
        <v>3334</v>
      </c>
    </row>
    <row r="569" spans="1:7">
      <c r="A569" s="217" t="s">
        <v>2994</v>
      </c>
      <c r="B569" s="217">
        <v>180104021</v>
      </c>
      <c r="C569" s="217">
        <v>180120384</v>
      </c>
      <c r="D569" s="217" t="s">
        <v>2994</v>
      </c>
      <c r="E569" s="217">
        <v>180111766</v>
      </c>
      <c r="F569" s="217">
        <v>180113546</v>
      </c>
      <c r="G569" s="217">
        <v>1780</v>
      </c>
    </row>
    <row r="570" spans="1:7">
      <c r="A570" s="217" t="s">
        <v>2994</v>
      </c>
      <c r="B570" s="217">
        <v>180104021</v>
      </c>
      <c r="C570" s="217">
        <v>180120384</v>
      </c>
      <c r="D570" s="217" t="s">
        <v>2994</v>
      </c>
      <c r="E570" s="217">
        <v>180119832</v>
      </c>
      <c r="F570" s="217">
        <v>180120763</v>
      </c>
      <c r="G570" s="217">
        <v>552</v>
      </c>
    </row>
    <row r="571" spans="1:7">
      <c r="A571" s="217" t="s">
        <v>2995</v>
      </c>
      <c r="B571" s="217">
        <v>4185730</v>
      </c>
      <c r="C571" s="217">
        <v>4194263</v>
      </c>
      <c r="D571" s="217" t="s">
        <v>2995</v>
      </c>
      <c r="E571" s="217">
        <v>4186858</v>
      </c>
      <c r="F571" s="217">
        <v>4188343</v>
      </c>
      <c r="G571" s="217">
        <v>1485</v>
      </c>
    </row>
    <row r="572" spans="1:7">
      <c r="A572" s="217" t="s">
        <v>2995</v>
      </c>
      <c r="B572" s="217">
        <v>4185730</v>
      </c>
      <c r="C572" s="217">
        <v>4194263</v>
      </c>
      <c r="D572" s="217" t="s">
        <v>2995</v>
      </c>
      <c r="E572" s="217">
        <v>4189179</v>
      </c>
      <c r="F572" s="217">
        <v>4189808</v>
      </c>
      <c r="G572" s="217">
        <v>629</v>
      </c>
    </row>
    <row r="573" spans="1:7">
      <c r="A573" s="217" t="s">
        <v>2995</v>
      </c>
      <c r="B573" s="217">
        <v>4185730</v>
      </c>
      <c r="C573" s="217">
        <v>4194263</v>
      </c>
      <c r="D573" s="217" t="s">
        <v>2995</v>
      </c>
      <c r="E573" s="217">
        <v>4189350</v>
      </c>
      <c r="F573" s="217">
        <v>4190040</v>
      </c>
      <c r="G573" s="217">
        <v>690</v>
      </c>
    </row>
    <row r="574" spans="1:7">
      <c r="A574" s="217" t="s">
        <v>2995</v>
      </c>
      <c r="B574" s="217">
        <v>25723034</v>
      </c>
      <c r="C574" s="217">
        <v>25734245</v>
      </c>
      <c r="D574" s="217" t="s">
        <v>2995</v>
      </c>
      <c r="E574" s="217">
        <v>25726360</v>
      </c>
      <c r="F574" s="217">
        <v>25726755</v>
      </c>
      <c r="G574" s="217">
        <v>395</v>
      </c>
    </row>
    <row r="575" spans="1:7">
      <c r="A575" s="217" t="s">
        <v>2995</v>
      </c>
      <c r="B575" s="217">
        <v>25723034</v>
      </c>
      <c r="C575" s="217">
        <v>25734245</v>
      </c>
      <c r="D575" s="217" t="s">
        <v>2995</v>
      </c>
      <c r="E575" s="217">
        <v>25727137</v>
      </c>
      <c r="F575" s="217">
        <v>25727520</v>
      </c>
      <c r="G575" s="217">
        <v>383</v>
      </c>
    </row>
    <row r="576" spans="1:7">
      <c r="A576" s="217" t="s">
        <v>2995</v>
      </c>
      <c r="B576" s="217">
        <v>25723034</v>
      </c>
      <c r="C576" s="217">
        <v>25734245</v>
      </c>
      <c r="D576" s="217" t="s">
        <v>2995</v>
      </c>
      <c r="E576" s="217">
        <v>25732010</v>
      </c>
      <c r="F576" s="217">
        <v>25732319</v>
      </c>
      <c r="G576" s="217">
        <v>309</v>
      </c>
    </row>
    <row r="577" spans="1:7">
      <c r="A577" s="217" t="s">
        <v>2995</v>
      </c>
      <c r="B577" s="217">
        <v>25723034</v>
      </c>
      <c r="C577" s="217">
        <v>25734245</v>
      </c>
      <c r="D577" s="217" t="s">
        <v>2995</v>
      </c>
      <c r="E577" s="217">
        <v>25732725</v>
      </c>
      <c r="F577" s="217">
        <v>25733055</v>
      </c>
      <c r="G577" s="217">
        <v>330</v>
      </c>
    </row>
    <row r="578" spans="1:7">
      <c r="A578" s="217" t="s">
        <v>2995</v>
      </c>
      <c r="B578" s="217">
        <v>26103393</v>
      </c>
      <c r="C578" s="217">
        <v>26113254</v>
      </c>
      <c r="D578" s="217" t="s">
        <v>2995</v>
      </c>
      <c r="E578" s="217">
        <v>26104104</v>
      </c>
      <c r="F578" s="217">
        <v>26104538</v>
      </c>
      <c r="G578" s="217">
        <v>434</v>
      </c>
    </row>
    <row r="579" spans="1:7">
      <c r="A579" s="217" t="s">
        <v>2995</v>
      </c>
      <c r="B579" s="217">
        <v>26103393</v>
      </c>
      <c r="C579" s="217">
        <v>26113254</v>
      </c>
      <c r="D579" s="217" t="s">
        <v>2995</v>
      </c>
      <c r="E579" s="217">
        <v>26104293</v>
      </c>
      <c r="F579" s="217">
        <v>26104298</v>
      </c>
      <c r="G579" s="217">
        <v>5</v>
      </c>
    </row>
    <row r="580" spans="1:7">
      <c r="A580" s="217" t="s">
        <v>2995</v>
      </c>
      <c r="B580" s="217">
        <v>26103393</v>
      </c>
      <c r="C580" s="217">
        <v>26113254</v>
      </c>
      <c r="D580" s="217" t="s">
        <v>2995</v>
      </c>
      <c r="E580" s="217">
        <v>26104309</v>
      </c>
      <c r="F580" s="217">
        <v>26104310</v>
      </c>
      <c r="G580" s="217">
        <v>1</v>
      </c>
    </row>
    <row r="581" spans="1:7">
      <c r="A581" s="217" t="s">
        <v>2995</v>
      </c>
      <c r="B581" s="217">
        <v>26103393</v>
      </c>
      <c r="C581" s="217">
        <v>26113254</v>
      </c>
      <c r="D581" s="217" t="s">
        <v>2995</v>
      </c>
      <c r="E581" s="217">
        <v>26107647</v>
      </c>
      <c r="F581" s="217">
        <v>26108364</v>
      </c>
      <c r="G581" s="217">
        <v>717</v>
      </c>
    </row>
    <row r="582" spans="1:7">
      <c r="A582" s="217" t="s">
        <v>2995</v>
      </c>
      <c r="B582" s="217">
        <v>26153437</v>
      </c>
      <c r="C582" s="217">
        <v>26161250</v>
      </c>
      <c r="D582" s="217" t="s">
        <v>2995</v>
      </c>
      <c r="E582" s="217">
        <v>26156582</v>
      </c>
      <c r="F582" s="217">
        <v>26157335</v>
      </c>
      <c r="G582" s="217">
        <v>753</v>
      </c>
    </row>
    <row r="583" spans="1:7">
      <c r="A583" s="217" t="s">
        <v>2995</v>
      </c>
      <c r="B583" s="217">
        <v>26153437</v>
      </c>
      <c r="C583" s="217">
        <v>26161250</v>
      </c>
      <c r="D583" s="217" t="s">
        <v>2995</v>
      </c>
      <c r="E583" s="217">
        <v>26157106</v>
      </c>
      <c r="F583" s="217">
        <v>26157107</v>
      </c>
      <c r="G583" s="217">
        <v>1</v>
      </c>
    </row>
    <row r="584" spans="1:7">
      <c r="A584" s="217" t="s">
        <v>2995</v>
      </c>
      <c r="B584" s="217">
        <v>26153437</v>
      </c>
      <c r="C584" s="217">
        <v>26161250</v>
      </c>
      <c r="D584" s="217" t="s">
        <v>2995</v>
      </c>
      <c r="E584" s="217">
        <v>26158374</v>
      </c>
      <c r="F584" s="217">
        <v>26171577</v>
      </c>
      <c r="G584" s="217">
        <v>2876</v>
      </c>
    </row>
    <row r="585" spans="1:7">
      <c r="A585" s="217" t="s">
        <v>2995</v>
      </c>
      <c r="B585" s="217">
        <v>26153437</v>
      </c>
      <c r="C585" s="217">
        <v>26161250</v>
      </c>
      <c r="D585" s="217" t="s">
        <v>2995</v>
      </c>
      <c r="E585" s="217">
        <v>26158615</v>
      </c>
      <c r="F585" s="217">
        <v>26158620</v>
      </c>
      <c r="G585" s="217">
        <v>5</v>
      </c>
    </row>
    <row r="586" spans="1:7">
      <c r="A586" s="217" t="s">
        <v>2995</v>
      </c>
      <c r="B586" s="217">
        <v>26153437</v>
      </c>
      <c r="C586" s="217">
        <v>26161250</v>
      </c>
      <c r="D586" s="217" t="s">
        <v>2995</v>
      </c>
      <c r="E586" s="217">
        <v>26158633</v>
      </c>
      <c r="F586" s="217">
        <v>26158634</v>
      </c>
      <c r="G586" s="217">
        <v>1</v>
      </c>
    </row>
    <row r="587" spans="1:7">
      <c r="A587" s="217" t="s">
        <v>2995</v>
      </c>
      <c r="B587" s="217">
        <v>26153437</v>
      </c>
      <c r="C587" s="217">
        <v>26161250</v>
      </c>
      <c r="D587" s="217" t="s">
        <v>2995</v>
      </c>
      <c r="E587" s="217">
        <v>26158637</v>
      </c>
      <c r="F587" s="217">
        <v>26158638</v>
      </c>
      <c r="G587" s="217">
        <v>1</v>
      </c>
    </row>
    <row r="588" spans="1:7">
      <c r="A588" s="217" t="s">
        <v>2995</v>
      </c>
      <c r="B588" s="217">
        <v>26153437</v>
      </c>
      <c r="C588" s="217">
        <v>26161250</v>
      </c>
      <c r="D588" s="217" t="s">
        <v>2995</v>
      </c>
      <c r="E588" s="217">
        <v>26158640</v>
      </c>
      <c r="F588" s="217">
        <v>26158641</v>
      </c>
      <c r="G588" s="217">
        <v>1</v>
      </c>
    </row>
    <row r="589" spans="1:7">
      <c r="A589" s="217" t="s">
        <v>2995</v>
      </c>
      <c r="B589" s="217">
        <v>26153437</v>
      </c>
      <c r="C589" s="217">
        <v>26161250</v>
      </c>
      <c r="D589" s="217" t="s">
        <v>2995</v>
      </c>
      <c r="E589" s="217">
        <v>26160993</v>
      </c>
      <c r="F589" s="217">
        <v>26173030</v>
      </c>
      <c r="G589" s="217">
        <v>257</v>
      </c>
    </row>
    <row r="590" spans="1:7">
      <c r="A590" s="217" t="s">
        <v>2995</v>
      </c>
      <c r="B590" s="217">
        <v>26212797</v>
      </c>
      <c r="C590" s="217">
        <v>26220651</v>
      </c>
      <c r="D590" s="217" t="s">
        <v>2995</v>
      </c>
      <c r="E590" s="217">
        <v>26216428</v>
      </c>
      <c r="F590" s="217">
        <v>26216872</v>
      </c>
      <c r="G590" s="217">
        <v>444</v>
      </c>
    </row>
    <row r="591" spans="1:7">
      <c r="A591" s="217" t="s">
        <v>2995</v>
      </c>
      <c r="B591" s="217">
        <v>26212797</v>
      </c>
      <c r="C591" s="217">
        <v>26220651</v>
      </c>
      <c r="D591" s="217" t="s">
        <v>2995</v>
      </c>
      <c r="E591" s="217">
        <v>26217203</v>
      </c>
      <c r="F591" s="217">
        <v>26217711</v>
      </c>
      <c r="G591" s="217">
        <v>508</v>
      </c>
    </row>
    <row r="592" spans="1:7">
      <c r="A592" s="217" t="s">
        <v>2995</v>
      </c>
      <c r="B592" s="217">
        <v>26212797</v>
      </c>
      <c r="C592" s="217">
        <v>26220651</v>
      </c>
      <c r="D592" s="217" t="s">
        <v>2995</v>
      </c>
      <c r="E592" s="217">
        <v>26219273</v>
      </c>
      <c r="F592" s="217">
        <v>26219468</v>
      </c>
      <c r="G592" s="217">
        <v>195</v>
      </c>
    </row>
    <row r="593" spans="1:7">
      <c r="A593" s="217" t="s">
        <v>2995</v>
      </c>
      <c r="B593" s="217">
        <v>26231685</v>
      </c>
      <c r="C593" s="217">
        <v>26239237</v>
      </c>
      <c r="D593" s="217" t="s">
        <v>2995</v>
      </c>
      <c r="E593" s="217">
        <v>26233350</v>
      </c>
      <c r="F593" s="217">
        <v>26233483</v>
      </c>
      <c r="G593" s="217">
        <v>133</v>
      </c>
    </row>
    <row r="594" spans="1:7">
      <c r="A594" s="217" t="s">
        <v>2995</v>
      </c>
      <c r="B594" s="217">
        <v>26231685</v>
      </c>
      <c r="C594" s="217">
        <v>26239237</v>
      </c>
      <c r="D594" s="217" t="s">
        <v>2995</v>
      </c>
      <c r="E594" s="217">
        <v>26234496</v>
      </c>
      <c r="F594" s="217">
        <v>26235161</v>
      </c>
      <c r="G594" s="217">
        <v>665</v>
      </c>
    </row>
    <row r="595" spans="1:7">
      <c r="A595" s="217" t="s">
        <v>2995</v>
      </c>
      <c r="B595" s="217">
        <v>29493892</v>
      </c>
      <c r="C595" s="217">
        <v>29505708</v>
      </c>
      <c r="D595" s="217" t="s">
        <v>2995</v>
      </c>
      <c r="E595" s="217">
        <v>29497197</v>
      </c>
      <c r="F595" s="217">
        <v>29501442</v>
      </c>
      <c r="G595" s="217">
        <v>4245</v>
      </c>
    </row>
    <row r="596" spans="1:7">
      <c r="A596" s="217" t="s">
        <v>2995</v>
      </c>
      <c r="B596" s="217">
        <v>29493892</v>
      </c>
      <c r="C596" s="217">
        <v>29505708</v>
      </c>
      <c r="D596" s="217" t="s">
        <v>2995</v>
      </c>
      <c r="E596" s="217">
        <v>29505481</v>
      </c>
      <c r="F596" s="217">
        <v>29506564</v>
      </c>
      <c r="G596" s="217">
        <v>227</v>
      </c>
    </row>
    <row r="597" spans="1:7">
      <c r="A597" s="217" t="s">
        <v>2995</v>
      </c>
      <c r="B597" s="217">
        <v>33829822</v>
      </c>
      <c r="C597" s="217">
        <v>33894785</v>
      </c>
      <c r="D597" s="217" t="s">
        <v>2995</v>
      </c>
      <c r="E597" s="217">
        <v>33835283</v>
      </c>
      <c r="F597" s="217">
        <v>33864691</v>
      </c>
      <c r="G597" s="217">
        <v>29408</v>
      </c>
    </row>
    <row r="598" spans="1:7">
      <c r="A598" s="217" t="s">
        <v>2995</v>
      </c>
      <c r="B598" s="217">
        <v>33829822</v>
      </c>
      <c r="C598" s="217">
        <v>33894785</v>
      </c>
      <c r="D598" s="217" t="s">
        <v>2995</v>
      </c>
      <c r="E598" s="217">
        <v>33850947</v>
      </c>
      <c r="F598" s="217">
        <v>33851188</v>
      </c>
      <c r="G598" s="217">
        <v>241</v>
      </c>
    </row>
    <row r="599" spans="1:7">
      <c r="A599" s="217" t="s">
        <v>2995</v>
      </c>
      <c r="B599" s="217">
        <v>33829822</v>
      </c>
      <c r="C599" s="217">
        <v>33894785</v>
      </c>
      <c r="D599" s="217" t="s">
        <v>2995</v>
      </c>
      <c r="E599" s="217">
        <v>33861100</v>
      </c>
      <c r="F599" s="217">
        <v>33895408</v>
      </c>
      <c r="G599" s="217">
        <v>33685</v>
      </c>
    </row>
    <row r="600" spans="1:7">
      <c r="A600" s="217" t="s">
        <v>2995</v>
      </c>
      <c r="B600" s="217">
        <v>33829822</v>
      </c>
      <c r="C600" s="217">
        <v>33894785</v>
      </c>
      <c r="D600" s="217" t="s">
        <v>2995</v>
      </c>
      <c r="E600" s="217">
        <v>33867506</v>
      </c>
      <c r="F600" s="217">
        <v>33867507</v>
      </c>
      <c r="G600" s="217">
        <v>1</v>
      </c>
    </row>
    <row r="601" spans="1:7">
      <c r="A601" s="217" t="s">
        <v>2995</v>
      </c>
      <c r="B601" s="217">
        <v>33829822</v>
      </c>
      <c r="C601" s="217">
        <v>33894785</v>
      </c>
      <c r="D601" s="217" t="s">
        <v>2995</v>
      </c>
      <c r="E601" s="217">
        <v>33867523</v>
      </c>
      <c r="F601" s="217">
        <v>33867528</v>
      </c>
      <c r="G601" s="217">
        <v>5</v>
      </c>
    </row>
    <row r="602" spans="1:7">
      <c r="A602" s="217" t="s">
        <v>2995</v>
      </c>
      <c r="B602" s="217">
        <v>33829822</v>
      </c>
      <c r="C602" s="217">
        <v>33894785</v>
      </c>
      <c r="D602" s="217" t="s">
        <v>2995</v>
      </c>
      <c r="E602" s="217">
        <v>33889511</v>
      </c>
      <c r="F602" s="217">
        <v>33889512</v>
      </c>
      <c r="G602" s="217">
        <v>1</v>
      </c>
    </row>
    <row r="603" spans="1:7">
      <c r="A603" s="217" t="s">
        <v>2995</v>
      </c>
      <c r="B603" s="217">
        <v>33829822</v>
      </c>
      <c r="C603" s="217">
        <v>33894785</v>
      </c>
      <c r="D603" s="217" t="s">
        <v>2995</v>
      </c>
      <c r="E603" s="217">
        <v>33889530</v>
      </c>
      <c r="F603" s="217">
        <v>33889535</v>
      </c>
      <c r="G603" s="217">
        <v>5</v>
      </c>
    </row>
    <row r="604" spans="1:7">
      <c r="A604" s="217" t="s">
        <v>2995</v>
      </c>
      <c r="B604" s="217">
        <v>33829822</v>
      </c>
      <c r="C604" s="217">
        <v>33894785</v>
      </c>
      <c r="D604" s="217" t="s">
        <v>2995</v>
      </c>
      <c r="E604" s="217">
        <v>33891702</v>
      </c>
      <c r="F604" s="217">
        <v>33891703</v>
      </c>
      <c r="G604" s="217">
        <v>1</v>
      </c>
    </row>
    <row r="605" spans="1:7">
      <c r="A605" s="217" t="s">
        <v>2995</v>
      </c>
      <c r="B605" s="217">
        <v>33829822</v>
      </c>
      <c r="C605" s="217">
        <v>33894785</v>
      </c>
      <c r="D605" s="217" t="s">
        <v>2995</v>
      </c>
      <c r="E605" s="217">
        <v>33891720</v>
      </c>
      <c r="F605" s="217">
        <v>33891725</v>
      </c>
      <c r="G605" s="217">
        <v>5</v>
      </c>
    </row>
    <row r="606" spans="1:7">
      <c r="A606" s="217" t="s">
        <v>2995</v>
      </c>
      <c r="B606" s="217">
        <v>33829822</v>
      </c>
      <c r="C606" s="217">
        <v>33894785</v>
      </c>
      <c r="D606" s="217" t="s">
        <v>2995</v>
      </c>
      <c r="E606" s="217">
        <v>33891797</v>
      </c>
      <c r="F606" s="217">
        <v>33891798</v>
      </c>
      <c r="G606" s="217">
        <v>1</v>
      </c>
    </row>
    <row r="607" spans="1:7">
      <c r="A607" s="217" t="s">
        <v>2995</v>
      </c>
      <c r="B607" s="217">
        <v>33829822</v>
      </c>
      <c r="C607" s="217">
        <v>33894785</v>
      </c>
      <c r="D607" s="217" t="s">
        <v>2995</v>
      </c>
      <c r="E607" s="217">
        <v>33891804</v>
      </c>
      <c r="F607" s="217">
        <v>33891809</v>
      </c>
      <c r="G607" s="217">
        <v>5</v>
      </c>
    </row>
    <row r="608" spans="1:7">
      <c r="A608" s="217" t="s">
        <v>2995</v>
      </c>
      <c r="B608" s="217">
        <v>34245126</v>
      </c>
      <c r="C608" s="217">
        <v>34257679</v>
      </c>
      <c r="D608" s="217" t="s">
        <v>2995</v>
      </c>
      <c r="E608" s="217">
        <v>34247456</v>
      </c>
      <c r="F608" s="217">
        <v>34254545</v>
      </c>
      <c r="G608" s="217">
        <v>7089</v>
      </c>
    </row>
    <row r="609" spans="1:7">
      <c r="A609" s="217" t="s">
        <v>2995</v>
      </c>
      <c r="B609" s="217">
        <v>34245126</v>
      </c>
      <c r="C609" s="217">
        <v>34257679</v>
      </c>
      <c r="D609" s="217" t="s">
        <v>2995</v>
      </c>
      <c r="E609" s="217">
        <v>34247456</v>
      </c>
      <c r="F609" s="217">
        <v>34360451</v>
      </c>
      <c r="G609" s="217">
        <v>10223</v>
      </c>
    </row>
    <row r="610" spans="1:7">
      <c r="A610" s="217" t="s">
        <v>2995</v>
      </c>
      <c r="B610" s="217">
        <v>34245126</v>
      </c>
      <c r="C610" s="217">
        <v>34257679</v>
      </c>
      <c r="D610" s="217" t="s">
        <v>2995</v>
      </c>
      <c r="E610" s="217">
        <v>34256547</v>
      </c>
      <c r="F610" s="217">
        <v>34393825</v>
      </c>
      <c r="G610" s="217">
        <v>1132</v>
      </c>
    </row>
    <row r="611" spans="1:7">
      <c r="A611" s="217" t="s">
        <v>2995</v>
      </c>
      <c r="B611" s="217">
        <v>36451822</v>
      </c>
      <c r="C611" s="217">
        <v>36460692</v>
      </c>
      <c r="D611" s="217" t="s">
        <v>2995</v>
      </c>
      <c r="E611" s="217">
        <v>36410544</v>
      </c>
      <c r="F611" s="217">
        <v>36458920</v>
      </c>
      <c r="G611" s="217">
        <v>7098</v>
      </c>
    </row>
    <row r="612" spans="1:7">
      <c r="A612" s="217" t="s">
        <v>2995</v>
      </c>
      <c r="B612" s="217">
        <v>39068783</v>
      </c>
      <c r="C612" s="217">
        <v>39093690</v>
      </c>
      <c r="D612" s="217" t="s">
        <v>2995</v>
      </c>
      <c r="E612" s="217">
        <v>39071840</v>
      </c>
      <c r="F612" s="217">
        <v>39082965</v>
      </c>
      <c r="G612" s="217">
        <v>11125</v>
      </c>
    </row>
    <row r="613" spans="1:7">
      <c r="A613" s="217" t="s">
        <v>2995</v>
      </c>
      <c r="B613" s="217">
        <v>39068783</v>
      </c>
      <c r="C613" s="217">
        <v>39093690</v>
      </c>
      <c r="D613" s="217" t="s">
        <v>2995</v>
      </c>
      <c r="E613" s="217">
        <v>39078097</v>
      </c>
      <c r="F613" s="217">
        <v>39080728</v>
      </c>
      <c r="G613" s="217">
        <v>2631</v>
      </c>
    </row>
    <row r="614" spans="1:7">
      <c r="A614" s="217" t="s">
        <v>2995</v>
      </c>
      <c r="B614" s="217">
        <v>39068783</v>
      </c>
      <c r="C614" s="217">
        <v>39093690</v>
      </c>
      <c r="D614" s="217" t="s">
        <v>2995</v>
      </c>
      <c r="E614" s="217">
        <v>39087708</v>
      </c>
      <c r="F614" s="217">
        <v>39087713</v>
      </c>
      <c r="G614" s="217">
        <v>5</v>
      </c>
    </row>
    <row r="615" spans="1:7">
      <c r="A615" s="217" t="s">
        <v>2995</v>
      </c>
      <c r="B615" s="217">
        <v>39068783</v>
      </c>
      <c r="C615" s="217">
        <v>39093690</v>
      </c>
      <c r="D615" s="217" t="s">
        <v>2995</v>
      </c>
      <c r="E615" s="217">
        <v>39087742</v>
      </c>
      <c r="F615" s="217">
        <v>39087743</v>
      </c>
      <c r="G615" s="217">
        <v>1</v>
      </c>
    </row>
    <row r="616" spans="1:7">
      <c r="A616" s="217" t="s">
        <v>2995</v>
      </c>
      <c r="B616" s="217">
        <v>39094797</v>
      </c>
      <c r="C616" s="217">
        <v>39108646</v>
      </c>
      <c r="D616" s="217" t="s">
        <v>2995</v>
      </c>
      <c r="E616" s="217">
        <v>39104063</v>
      </c>
      <c r="F616" s="217">
        <v>39104064</v>
      </c>
      <c r="G616" s="217">
        <v>1</v>
      </c>
    </row>
    <row r="617" spans="1:7">
      <c r="A617" s="217" t="s">
        <v>2995</v>
      </c>
      <c r="B617" s="217">
        <v>39094797</v>
      </c>
      <c r="C617" s="217">
        <v>39108646</v>
      </c>
      <c r="D617" s="217" t="s">
        <v>2995</v>
      </c>
      <c r="E617" s="217">
        <v>39104072</v>
      </c>
      <c r="F617" s="217">
        <v>39104073</v>
      </c>
      <c r="G617" s="217">
        <v>1</v>
      </c>
    </row>
    <row r="618" spans="1:7">
      <c r="A618" s="217" t="s">
        <v>2995</v>
      </c>
      <c r="B618" s="217">
        <v>39094797</v>
      </c>
      <c r="C618" s="217">
        <v>39108646</v>
      </c>
      <c r="D618" s="217" t="s">
        <v>2995</v>
      </c>
      <c r="E618" s="217">
        <v>39104090</v>
      </c>
      <c r="F618" s="217">
        <v>39104095</v>
      </c>
      <c r="G618" s="217">
        <v>5</v>
      </c>
    </row>
    <row r="619" spans="1:7">
      <c r="A619" s="217" t="s">
        <v>2995</v>
      </c>
      <c r="B619" s="217">
        <v>39094797</v>
      </c>
      <c r="C619" s="217">
        <v>39108646</v>
      </c>
      <c r="D619" s="217" t="s">
        <v>2995</v>
      </c>
      <c r="E619" s="217">
        <v>39104880</v>
      </c>
      <c r="F619" s="217">
        <v>39104881</v>
      </c>
      <c r="G619" s="217">
        <v>1</v>
      </c>
    </row>
    <row r="620" spans="1:7">
      <c r="A620" s="217" t="s">
        <v>2995</v>
      </c>
      <c r="B620" s="217">
        <v>39094797</v>
      </c>
      <c r="C620" s="217">
        <v>39108646</v>
      </c>
      <c r="D620" s="217" t="s">
        <v>2995</v>
      </c>
      <c r="E620" s="217">
        <v>39104893</v>
      </c>
      <c r="F620" s="217">
        <v>39104894</v>
      </c>
      <c r="G620" s="217">
        <v>1</v>
      </c>
    </row>
    <row r="621" spans="1:7">
      <c r="A621" s="217" t="s">
        <v>2995</v>
      </c>
      <c r="B621" s="217">
        <v>39094797</v>
      </c>
      <c r="C621" s="217">
        <v>39108646</v>
      </c>
      <c r="D621" s="217" t="s">
        <v>2995</v>
      </c>
      <c r="E621" s="217">
        <v>39104909</v>
      </c>
      <c r="F621" s="217">
        <v>39104914</v>
      </c>
      <c r="G621" s="217">
        <v>5</v>
      </c>
    </row>
    <row r="622" spans="1:7">
      <c r="A622" s="217" t="s">
        <v>2995</v>
      </c>
      <c r="B622" s="217">
        <v>40343104</v>
      </c>
      <c r="C622" s="217">
        <v>40351746</v>
      </c>
      <c r="D622" s="217" t="s">
        <v>2995</v>
      </c>
      <c r="E622" s="217">
        <v>40302693</v>
      </c>
      <c r="F622" s="217">
        <v>40347626</v>
      </c>
      <c r="G622" s="217">
        <v>4522</v>
      </c>
    </row>
    <row r="623" spans="1:7">
      <c r="A623" s="217" t="s">
        <v>2995</v>
      </c>
      <c r="B623" s="217">
        <v>40343104</v>
      </c>
      <c r="C623" s="217">
        <v>40351746</v>
      </c>
      <c r="D623" s="217" t="s">
        <v>2995</v>
      </c>
      <c r="E623" s="217">
        <v>40344344</v>
      </c>
      <c r="F623" s="217">
        <v>40344345</v>
      </c>
      <c r="G623" s="217">
        <v>1</v>
      </c>
    </row>
    <row r="624" spans="1:7">
      <c r="A624" s="217" t="s">
        <v>2995</v>
      </c>
      <c r="B624" s="217">
        <v>40343104</v>
      </c>
      <c r="C624" s="217">
        <v>40351746</v>
      </c>
      <c r="D624" s="217" t="s">
        <v>2995</v>
      </c>
      <c r="E624" s="217">
        <v>40344359</v>
      </c>
      <c r="F624" s="217">
        <v>40344364</v>
      </c>
      <c r="G624" s="217">
        <v>5</v>
      </c>
    </row>
    <row r="625" spans="1:7">
      <c r="A625" s="217" t="s">
        <v>2995</v>
      </c>
      <c r="B625" s="217">
        <v>41754742</v>
      </c>
      <c r="C625" s="217">
        <v>41766722</v>
      </c>
      <c r="D625" s="217" t="s">
        <v>2995</v>
      </c>
      <c r="E625" s="217">
        <v>41748087</v>
      </c>
      <c r="F625" s="217">
        <v>41757879</v>
      </c>
      <c r="G625" s="217">
        <v>3137</v>
      </c>
    </row>
    <row r="626" spans="1:7">
      <c r="A626" s="217" t="s">
        <v>2995</v>
      </c>
      <c r="B626" s="217">
        <v>41754742</v>
      </c>
      <c r="C626" s="217">
        <v>41766722</v>
      </c>
      <c r="D626" s="217" t="s">
        <v>2995</v>
      </c>
      <c r="E626" s="217">
        <v>41751212</v>
      </c>
      <c r="F626" s="217">
        <v>41754867</v>
      </c>
      <c r="G626" s="217">
        <v>125</v>
      </c>
    </row>
    <row r="627" spans="1:7">
      <c r="A627" s="217" t="s">
        <v>2995</v>
      </c>
      <c r="B627" s="217">
        <v>41754742</v>
      </c>
      <c r="C627" s="217">
        <v>41766722</v>
      </c>
      <c r="D627" s="217" t="s">
        <v>2995</v>
      </c>
      <c r="E627" s="217">
        <v>41755400</v>
      </c>
      <c r="F627" s="217">
        <v>41757636</v>
      </c>
      <c r="G627" s="217">
        <v>2236</v>
      </c>
    </row>
    <row r="628" spans="1:7">
      <c r="A628" s="217" t="s">
        <v>2995</v>
      </c>
      <c r="B628" s="217">
        <v>41754742</v>
      </c>
      <c r="C628" s="217">
        <v>41766722</v>
      </c>
      <c r="D628" s="217" t="s">
        <v>2995</v>
      </c>
      <c r="E628" s="217">
        <v>41757634</v>
      </c>
      <c r="F628" s="217">
        <v>41863099</v>
      </c>
      <c r="G628" s="217">
        <v>9088</v>
      </c>
    </row>
    <row r="629" spans="1:7">
      <c r="A629" s="217" t="s">
        <v>2995</v>
      </c>
      <c r="B629" s="217">
        <v>41754742</v>
      </c>
      <c r="C629" s="217">
        <v>41766722</v>
      </c>
      <c r="D629" s="217" t="s">
        <v>2995</v>
      </c>
      <c r="E629" s="217">
        <v>41759148</v>
      </c>
      <c r="F629" s="217">
        <v>41759215</v>
      </c>
      <c r="G629" s="217">
        <v>67</v>
      </c>
    </row>
    <row r="630" spans="1:7">
      <c r="A630" s="217" t="s">
        <v>2995</v>
      </c>
      <c r="B630" s="217">
        <v>41754742</v>
      </c>
      <c r="C630" s="217">
        <v>41766722</v>
      </c>
      <c r="D630" s="217" t="s">
        <v>2995</v>
      </c>
      <c r="E630" s="217">
        <v>41764292</v>
      </c>
      <c r="F630" s="217">
        <v>41764293</v>
      </c>
      <c r="G630" s="217">
        <v>1</v>
      </c>
    </row>
    <row r="631" spans="1:7">
      <c r="A631" s="217" t="s">
        <v>2995</v>
      </c>
      <c r="B631" s="217">
        <v>41754742</v>
      </c>
      <c r="C631" s="217">
        <v>41766722</v>
      </c>
      <c r="D631" s="217" t="s">
        <v>2995</v>
      </c>
      <c r="E631" s="217">
        <v>41764309</v>
      </c>
      <c r="F631" s="217">
        <v>41764314</v>
      </c>
      <c r="G631" s="217">
        <v>5</v>
      </c>
    </row>
    <row r="632" spans="1:7">
      <c r="A632" s="217" t="s">
        <v>2995</v>
      </c>
      <c r="B632" s="217">
        <v>42689739</v>
      </c>
      <c r="C632" s="217">
        <v>42699763</v>
      </c>
      <c r="D632" s="217" t="s">
        <v>2995</v>
      </c>
      <c r="E632" s="217">
        <v>42664338</v>
      </c>
      <c r="F632" s="217">
        <v>42690312</v>
      </c>
      <c r="G632" s="217">
        <v>573</v>
      </c>
    </row>
    <row r="633" spans="1:7">
      <c r="A633" s="217" t="s">
        <v>2995</v>
      </c>
      <c r="B633" s="217">
        <v>42689739</v>
      </c>
      <c r="C633" s="217">
        <v>42699763</v>
      </c>
      <c r="D633" s="217" t="s">
        <v>2995</v>
      </c>
      <c r="E633" s="217">
        <v>42693480</v>
      </c>
      <c r="F633" s="217">
        <v>42693485</v>
      </c>
      <c r="G633" s="217">
        <v>5</v>
      </c>
    </row>
    <row r="634" spans="1:7">
      <c r="A634" s="217" t="s">
        <v>2995</v>
      </c>
      <c r="B634" s="217">
        <v>42689739</v>
      </c>
      <c r="C634" s="217">
        <v>42699763</v>
      </c>
      <c r="D634" s="217" t="s">
        <v>2995</v>
      </c>
      <c r="E634" s="217">
        <v>42693502</v>
      </c>
      <c r="F634" s="217">
        <v>42693503</v>
      </c>
      <c r="G634" s="217">
        <v>1</v>
      </c>
    </row>
    <row r="635" spans="1:7">
      <c r="A635" s="217" t="s">
        <v>2995</v>
      </c>
      <c r="B635" s="217">
        <v>42689739</v>
      </c>
      <c r="C635" s="217">
        <v>42699763</v>
      </c>
      <c r="D635" s="217" t="s">
        <v>2995</v>
      </c>
      <c r="E635" s="217">
        <v>42694972</v>
      </c>
      <c r="F635" s="217">
        <v>42695438</v>
      </c>
      <c r="G635" s="217">
        <v>466</v>
      </c>
    </row>
    <row r="636" spans="1:7">
      <c r="A636" s="217" t="s">
        <v>2995</v>
      </c>
      <c r="B636" s="217">
        <v>42689739</v>
      </c>
      <c r="C636" s="217">
        <v>42699763</v>
      </c>
      <c r="D636" s="217" t="s">
        <v>2995</v>
      </c>
      <c r="E636" s="217">
        <v>42696600</v>
      </c>
      <c r="F636" s="217">
        <v>42696601</v>
      </c>
      <c r="G636" s="217">
        <v>1</v>
      </c>
    </row>
    <row r="637" spans="1:7">
      <c r="A637" s="217" t="s">
        <v>2995</v>
      </c>
      <c r="B637" s="217">
        <v>42689739</v>
      </c>
      <c r="C637" s="217">
        <v>42699763</v>
      </c>
      <c r="D637" s="217" t="s">
        <v>2995</v>
      </c>
      <c r="E637" s="217">
        <v>42696616</v>
      </c>
      <c r="F637" s="217">
        <v>42696621</v>
      </c>
      <c r="G637" s="217">
        <v>5</v>
      </c>
    </row>
    <row r="638" spans="1:7">
      <c r="A638" s="217" t="s">
        <v>2995</v>
      </c>
      <c r="B638" s="217">
        <v>42842946</v>
      </c>
      <c r="C638" s="217">
        <v>42858545</v>
      </c>
      <c r="D638" s="217" t="s">
        <v>2995</v>
      </c>
      <c r="E638" s="217">
        <v>42847356</v>
      </c>
      <c r="F638" s="217">
        <v>42857663</v>
      </c>
      <c r="G638" s="217">
        <v>10307</v>
      </c>
    </row>
    <row r="639" spans="1:7">
      <c r="A639" s="217" t="s">
        <v>2995</v>
      </c>
      <c r="B639" s="217">
        <v>42842946</v>
      </c>
      <c r="C639" s="217">
        <v>42858545</v>
      </c>
      <c r="D639" s="217" t="s">
        <v>2995</v>
      </c>
      <c r="E639" s="217">
        <v>42858003</v>
      </c>
      <c r="F639" s="217">
        <v>42858554</v>
      </c>
      <c r="G639" s="217">
        <v>542</v>
      </c>
    </row>
    <row r="640" spans="1:7">
      <c r="A640" s="217" t="s">
        <v>2995</v>
      </c>
      <c r="B640" s="217">
        <v>107383411</v>
      </c>
      <c r="C640" s="217">
        <v>107395081</v>
      </c>
      <c r="D640" s="217" t="s">
        <v>2995</v>
      </c>
      <c r="E640" s="217">
        <v>107386386</v>
      </c>
      <c r="F640" s="217">
        <v>107436473</v>
      </c>
      <c r="G640" s="217">
        <v>8695</v>
      </c>
    </row>
    <row r="641" spans="1:7">
      <c r="A641" s="217" t="s">
        <v>2995</v>
      </c>
      <c r="B641" s="217">
        <v>133133066</v>
      </c>
      <c r="C641" s="217">
        <v>133141657</v>
      </c>
      <c r="D641" s="217" t="s">
        <v>2995</v>
      </c>
      <c r="E641" s="217">
        <v>133135580</v>
      </c>
      <c r="F641" s="217">
        <v>133138703</v>
      </c>
      <c r="G641" s="217">
        <v>3123</v>
      </c>
    </row>
    <row r="642" spans="1:7">
      <c r="A642" s="217" t="s">
        <v>2995</v>
      </c>
      <c r="B642" s="217">
        <v>133133066</v>
      </c>
      <c r="C642" s="217">
        <v>133141657</v>
      </c>
      <c r="D642" s="217" t="s">
        <v>2995</v>
      </c>
      <c r="E642" s="217">
        <v>133136446</v>
      </c>
      <c r="F642" s="217">
        <v>133136518</v>
      </c>
      <c r="G642" s="217">
        <v>72</v>
      </c>
    </row>
    <row r="643" spans="1:7">
      <c r="A643" s="217" t="s">
        <v>2995</v>
      </c>
      <c r="B643" s="217">
        <v>133133066</v>
      </c>
      <c r="C643" s="217">
        <v>133141657</v>
      </c>
      <c r="D643" s="217" t="s">
        <v>2995</v>
      </c>
      <c r="E643" s="217">
        <v>133137941</v>
      </c>
      <c r="F643" s="217">
        <v>133138016</v>
      </c>
      <c r="G643" s="217">
        <v>75</v>
      </c>
    </row>
    <row r="644" spans="1:7">
      <c r="A644" s="217" t="s">
        <v>2995</v>
      </c>
      <c r="B644" s="217">
        <v>133133066</v>
      </c>
      <c r="C644" s="217">
        <v>133141657</v>
      </c>
      <c r="D644" s="217" t="s">
        <v>2995</v>
      </c>
      <c r="E644" s="217">
        <v>133138358</v>
      </c>
      <c r="F644" s="217">
        <v>133138487</v>
      </c>
      <c r="G644" s="217">
        <v>129</v>
      </c>
    </row>
    <row r="645" spans="1:7">
      <c r="A645" s="217" t="s">
        <v>2995</v>
      </c>
      <c r="B645" s="217">
        <v>159049067</v>
      </c>
      <c r="C645" s="217">
        <v>159058050</v>
      </c>
      <c r="D645" s="217" t="s">
        <v>2995</v>
      </c>
      <c r="E645" s="217">
        <v>158957468</v>
      </c>
      <c r="F645" s="217">
        <v>159056460</v>
      </c>
      <c r="G645" s="217">
        <v>7393</v>
      </c>
    </row>
    <row r="646" spans="1:7">
      <c r="A646" s="217" t="s">
        <v>2995</v>
      </c>
      <c r="B646" s="217">
        <v>159049067</v>
      </c>
      <c r="C646" s="217">
        <v>159058050</v>
      </c>
      <c r="D646" s="217" t="s">
        <v>2995</v>
      </c>
      <c r="E646" s="217">
        <v>159047471</v>
      </c>
      <c r="F646" s="217">
        <v>159049322</v>
      </c>
      <c r="G646" s="217">
        <v>255</v>
      </c>
    </row>
    <row r="647" spans="1:7">
      <c r="A647" s="217" t="s">
        <v>2995</v>
      </c>
      <c r="B647" s="217">
        <v>159049067</v>
      </c>
      <c r="C647" s="217">
        <v>159058050</v>
      </c>
      <c r="D647" s="217" t="s">
        <v>2995</v>
      </c>
      <c r="E647" s="217">
        <v>159057506</v>
      </c>
      <c r="F647" s="217">
        <v>159065771</v>
      </c>
      <c r="G647" s="217">
        <v>544</v>
      </c>
    </row>
    <row r="648" spans="1:7">
      <c r="A648" s="217" t="s">
        <v>2996</v>
      </c>
      <c r="B648" s="217">
        <v>6198867</v>
      </c>
      <c r="C648" s="217">
        <v>6207568</v>
      </c>
      <c r="D648" s="217" t="s">
        <v>2996</v>
      </c>
      <c r="E648" s="217">
        <v>6144515</v>
      </c>
      <c r="F648" s="217">
        <v>6201195</v>
      </c>
      <c r="G648" s="217">
        <v>2328</v>
      </c>
    </row>
    <row r="649" spans="1:7">
      <c r="A649" s="217" t="s">
        <v>2996</v>
      </c>
      <c r="B649" s="217">
        <v>6198867</v>
      </c>
      <c r="C649" s="217">
        <v>6207568</v>
      </c>
      <c r="D649" s="217" t="s">
        <v>2996</v>
      </c>
      <c r="E649" s="217">
        <v>6201407</v>
      </c>
      <c r="F649" s="217">
        <v>6312275</v>
      </c>
      <c r="G649" s="217">
        <v>6161</v>
      </c>
    </row>
    <row r="650" spans="1:7">
      <c r="A650" s="217" t="s">
        <v>2996</v>
      </c>
      <c r="B650" s="217">
        <v>6617659</v>
      </c>
      <c r="C650" s="217">
        <v>6633659</v>
      </c>
      <c r="D650" s="217" t="s">
        <v>2996</v>
      </c>
      <c r="E650" s="217">
        <v>6617065</v>
      </c>
      <c r="F650" s="217">
        <v>6629005</v>
      </c>
      <c r="G650" s="217">
        <v>11346</v>
      </c>
    </row>
    <row r="651" spans="1:7">
      <c r="A651" s="217" t="s">
        <v>2996</v>
      </c>
      <c r="B651" s="217">
        <v>6617659</v>
      </c>
      <c r="C651" s="217">
        <v>6633659</v>
      </c>
      <c r="D651" s="217" t="s">
        <v>2996</v>
      </c>
      <c r="E651" s="217">
        <v>6618196</v>
      </c>
      <c r="F651" s="217">
        <v>6628605</v>
      </c>
      <c r="G651" s="217">
        <v>10409</v>
      </c>
    </row>
    <row r="652" spans="1:7">
      <c r="A652" s="217" t="s">
        <v>2996</v>
      </c>
      <c r="B652" s="217">
        <v>6617659</v>
      </c>
      <c r="C652" s="217">
        <v>6633659</v>
      </c>
      <c r="D652" s="217" t="s">
        <v>2996</v>
      </c>
      <c r="E652" s="217">
        <v>6624266</v>
      </c>
      <c r="F652" s="217">
        <v>6624271</v>
      </c>
      <c r="G652" s="217">
        <v>5</v>
      </c>
    </row>
    <row r="653" spans="1:7">
      <c r="A653" s="217" t="s">
        <v>2996</v>
      </c>
      <c r="B653" s="217">
        <v>6617659</v>
      </c>
      <c r="C653" s="217">
        <v>6633659</v>
      </c>
      <c r="D653" s="217" t="s">
        <v>2996</v>
      </c>
      <c r="E653" s="217">
        <v>6624289</v>
      </c>
      <c r="F653" s="217">
        <v>6624290</v>
      </c>
      <c r="G653" s="217">
        <v>1</v>
      </c>
    </row>
    <row r="654" spans="1:7">
      <c r="A654" s="217" t="s">
        <v>2996</v>
      </c>
      <c r="B654" s="217">
        <v>6617659</v>
      </c>
      <c r="C654" s="217">
        <v>6633659</v>
      </c>
      <c r="D654" s="217" t="s">
        <v>2996</v>
      </c>
      <c r="E654" s="217">
        <v>6629648</v>
      </c>
      <c r="F654" s="217">
        <v>6648357</v>
      </c>
      <c r="G654" s="217">
        <v>4011</v>
      </c>
    </row>
    <row r="655" spans="1:7">
      <c r="A655" s="217" t="s">
        <v>2996</v>
      </c>
      <c r="B655" s="217">
        <v>27493034</v>
      </c>
      <c r="C655" s="217">
        <v>27502607</v>
      </c>
      <c r="D655" s="217" t="s">
        <v>2996</v>
      </c>
      <c r="E655" s="217">
        <v>27497782</v>
      </c>
      <c r="F655" s="217">
        <v>27498468</v>
      </c>
      <c r="G655" s="217">
        <v>686</v>
      </c>
    </row>
    <row r="656" spans="1:7">
      <c r="A656" s="217" t="s">
        <v>2996</v>
      </c>
      <c r="B656" s="217">
        <v>27493034</v>
      </c>
      <c r="C656" s="217">
        <v>27502607</v>
      </c>
      <c r="D656" s="217" t="s">
        <v>2996</v>
      </c>
      <c r="E656" s="217">
        <v>27501385</v>
      </c>
      <c r="F656" s="217">
        <v>27502588</v>
      </c>
      <c r="G656" s="217">
        <v>1203</v>
      </c>
    </row>
    <row r="657" spans="1:7">
      <c r="A657" s="217" t="s">
        <v>2996</v>
      </c>
      <c r="B657" s="217">
        <v>32789788</v>
      </c>
      <c r="C657" s="217">
        <v>32801547</v>
      </c>
      <c r="D657" s="217" t="s">
        <v>2996</v>
      </c>
      <c r="E657" s="217">
        <v>32620561</v>
      </c>
      <c r="F657" s="217">
        <v>32801399</v>
      </c>
      <c r="G657" s="217">
        <v>11611</v>
      </c>
    </row>
    <row r="658" spans="1:7">
      <c r="A658" s="217" t="s">
        <v>2996</v>
      </c>
      <c r="B658" s="217">
        <v>32789788</v>
      </c>
      <c r="C658" s="217">
        <v>32801547</v>
      </c>
      <c r="D658" s="217" t="s">
        <v>2996</v>
      </c>
      <c r="E658" s="217">
        <v>32798494</v>
      </c>
      <c r="F658" s="217">
        <v>32798965</v>
      </c>
      <c r="G658" s="217">
        <v>471</v>
      </c>
    </row>
    <row r="659" spans="1:7">
      <c r="A659" s="217" t="s">
        <v>2996</v>
      </c>
      <c r="B659" s="217">
        <v>32789788</v>
      </c>
      <c r="C659" s="217">
        <v>32801547</v>
      </c>
      <c r="D659" s="217" t="s">
        <v>2996</v>
      </c>
      <c r="E659" s="217">
        <v>32799891</v>
      </c>
      <c r="F659" s="217">
        <v>32802536</v>
      </c>
      <c r="G659" s="217">
        <v>1656</v>
      </c>
    </row>
    <row r="660" spans="1:7">
      <c r="A660" s="217" t="s">
        <v>2996</v>
      </c>
      <c r="B660" s="217">
        <v>35732666</v>
      </c>
      <c r="C660" s="217">
        <v>35739378</v>
      </c>
      <c r="D660" s="217" t="s">
        <v>2996</v>
      </c>
      <c r="E660" s="217">
        <v>35672269</v>
      </c>
      <c r="F660" s="217">
        <v>35735181</v>
      </c>
      <c r="G660" s="217">
        <v>2515</v>
      </c>
    </row>
    <row r="661" spans="1:7">
      <c r="A661" s="217" t="s">
        <v>2996</v>
      </c>
      <c r="B661" s="217">
        <v>35732666</v>
      </c>
      <c r="C661" s="217">
        <v>35739378</v>
      </c>
      <c r="D661" s="217" t="s">
        <v>2996</v>
      </c>
      <c r="E661" s="217">
        <v>35734811</v>
      </c>
      <c r="F661" s="217">
        <v>35734816</v>
      </c>
      <c r="G661" s="217">
        <v>5</v>
      </c>
    </row>
    <row r="662" spans="1:7">
      <c r="A662" s="217" t="s">
        <v>2996</v>
      </c>
      <c r="B662" s="217">
        <v>35732666</v>
      </c>
      <c r="C662" s="217">
        <v>35739378</v>
      </c>
      <c r="D662" s="217" t="s">
        <v>2996</v>
      </c>
      <c r="E662" s="217">
        <v>35734824</v>
      </c>
      <c r="F662" s="217">
        <v>35739023</v>
      </c>
      <c r="G662" s="217">
        <v>4199</v>
      </c>
    </row>
    <row r="663" spans="1:7">
      <c r="A663" s="217" t="s">
        <v>2996</v>
      </c>
      <c r="B663" s="217">
        <v>35732666</v>
      </c>
      <c r="C663" s="217">
        <v>35739378</v>
      </c>
      <c r="D663" s="217" t="s">
        <v>2996</v>
      </c>
      <c r="E663" s="217">
        <v>35734830</v>
      </c>
      <c r="F663" s="217">
        <v>35734831</v>
      </c>
      <c r="G663" s="217">
        <v>1</v>
      </c>
    </row>
    <row r="664" spans="1:7">
      <c r="A664" s="217" t="s">
        <v>2996</v>
      </c>
      <c r="B664" s="217">
        <v>44034600</v>
      </c>
      <c r="C664" s="217">
        <v>44051584</v>
      </c>
      <c r="D664" s="217" t="s">
        <v>2996</v>
      </c>
      <c r="E664" s="217">
        <v>43980494</v>
      </c>
      <c r="F664" s="217">
        <v>44058774</v>
      </c>
      <c r="G664" s="217">
        <v>16984</v>
      </c>
    </row>
    <row r="665" spans="1:7">
      <c r="A665" s="217" t="s">
        <v>2996</v>
      </c>
      <c r="B665" s="217">
        <v>44034600</v>
      </c>
      <c r="C665" s="217">
        <v>44051584</v>
      </c>
      <c r="D665" s="217" t="s">
        <v>2996</v>
      </c>
      <c r="E665" s="217">
        <v>43991509</v>
      </c>
      <c r="F665" s="217">
        <v>44058750</v>
      </c>
      <c r="G665" s="217">
        <v>16984</v>
      </c>
    </row>
    <row r="666" spans="1:7">
      <c r="A666" s="217" t="s">
        <v>2996</v>
      </c>
      <c r="B666" s="217">
        <v>44034600</v>
      </c>
      <c r="C666" s="217">
        <v>44051584</v>
      </c>
      <c r="D666" s="217" t="s">
        <v>2996</v>
      </c>
      <c r="E666" s="217">
        <v>44040488</v>
      </c>
      <c r="F666" s="217">
        <v>44049721</v>
      </c>
      <c r="G666" s="217">
        <v>9233</v>
      </c>
    </row>
    <row r="667" spans="1:7">
      <c r="A667" s="217" t="s">
        <v>2996</v>
      </c>
      <c r="B667" s="217">
        <v>44034600</v>
      </c>
      <c r="C667" s="217">
        <v>44051584</v>
      </c>
      <c r="D667" s="217" t="s">
        <v>2996</v>
      </c>
      <c r="E667" s="217">
        <v>44043645</v>
      </c>
      <c r="F667" s="217">
        <v>44047465</v>
      </c>
      <c r="G667" s="217">
        <v>3820</v>
      </c>
    </row>
    <row r="668" spans="1:7">
      <c r="A668" s="217" t="s">
        <v>2996</v>
      </c>
      <c r="B668" s="217">
        <v>47995597</v>
      </c>
      <c r="C668" s="217">
        <v>48005031</v>
      </c>
      <c r="D668" s="217" t="s">
        <v>2996</v>
      </c>
      <c r="E668" s="217">
        <v>47735328</v>
      </c>
      <c r="F668" s="217">
        <v>48019178</v>
      </c>
      <c r="G668" s="217">
        <v>9434</v>
      </c>
    </row>
    <row r="669" spans="1:7">
      <c r="A669" s="217" t="s">
        <v>2996</v>
      </c>
      <c r="B669" s="217">
        <v>47995597</v>
      </c>
      <c r="C669" s="217">
        <v>48005031</v>
      </c>
      <c r="D669" s="217" t="s">
        <v>2996</v>
      </c>
      <c r="E669" s="217">
        <v>47996390</v>
      </c>
      <c r="F669" s="217">
        <v>47996915</v>
      </c>
      <c r="G669" s="217">
        <v>525</v>
      </c>
    </row>
    <row r="670" spans="1:7">
      <c r="A670" s="217" t="s">
        <v>2996</v>
      </c>
      <c r="B670" s="217">
        <v>56550800</v>
      </c>
      <c r="C670" s="217">
        <v>56568648</v>
      </c>
      <c r="D670" s="217" t="s">
        <v>2996</v>
      </c>
      <c r="E670" s="217">
        <v>56549798</v>
      </c>
      <c r="F670" s="217">
        <v>56550988</v>
      </c>
      <c r="G670" s="217">
        <v>188</v>
      </c>
    </row>
    <row r="671" spans="1:7">
      <c r="A671" s="217" t="s">
        <v>2996</v>
      </c>
      <c r="B671" s="217">
        <v>56550800</v>
      </c>
      <c r="C671" s="217">
        <v>56568648</v>
      </c>
      <c r="D671" s="217" t="s">
        <v>2996</v>
      </c>
      <c r="E671" s="217">
        <v>56558375</v>
      </c>
      <c r="F671" s="217">
        <v>56559328</v>
      </c>
      <c r="G671" s="217">
        <v>953</v>
      </c>
    </row>
    <row r="672" spans="1:7">
      <c r="A672" s="217" t="s">
        <v>2996</v>
      </c>
      <c r="B672" s="217">
        <v>56550800</v>
      </c>
      <c r="C672" s="217">
        <v>56568648</v>
      </c>
      <c r="D672" s="217" t="s">
        <v>2996</v>
      </c>
      <c r="E672" s="217">
        <v>56560817</v>
      </c>
      <c r="F672" s="217">
        <v>56564978</v>
      </c>
      <c r="G672" s="217">
        <v>4161</v>
      </c>
    </row>
    <row r="673" spans="1:7">
      <c r="A673" s="217" t="s">
        <v>2996</v>
      </c>
      <c r="B673" s="217">
        <v>56550800</v>
      </c>
      <c r="C673" s="217">
        <v>56568648</v>
      </c>
      <c r="D673" s="217" t="s">
        <v>2996</v>
      </c>
      <c r="E673" s="217">
        <v>56567073</v>
      </c>
      <c r="F673" s="217">
        <v>56567078</v>
      </c>
      <c r="G673" s="217">
        <v>5</v>
      </c>
    </row>
    <row r="674" spans="1:7">
      <c r="A674" s="217" t="s">
        <v>2996</v>
      </c>
      <c r="B674" s="217">
        <v>56550800</v>
      </c>
      <c r="C674" s="217">
        <v>56568648</v>
      </c>
      <c r="D674" s="217" t="s">
        <v>2996</v>
      </c>
      <c r="E674" s="217">
        <v>56567909</v>
      </c>
      <c r="F674" s="217">
        <v>56568947</v>
      </c>
      <c r="G674" s="217">
        <v>739</v>
      </c>
    </row>
    <row r="675" spans="1:7">
      <c r="A675" s="217" t="s">
        <v>2996</v>
      </c>
      <c r="B675" s="217">
        <v>56870712</v>
      </c>
      <c r="C675" s="217">
        <v>56905707</v>
      </c>
      <c r="D675" s="217" t="s">
        <v>2996</v>
      </c>
      <c r="E675" s="217">
        <v>56873029</v>
      </c>
      <c r="F675" s="217">
        <v>56875841</v>
      </c>
      <c r="G675" s="217">
        <v>2812</v>
      </c>
    </row>
    <row r="676" spans="1:7">
      <c r="A676" s="217" t="s">
        <v>2996</v>
      </c>
      <c r="B676" s="217">
        <v>56870712</v>
      </c>
      <c r="C676" s="217">
        <v>56905707</v>
      </c>
      <c r="D676" s="217" t="s">
        <v>2996</v>
      </c>
      <c r="E676" s="217">
        <v>56876907</v>
      </c>
      <c r="F676" s="217">
        <v>56916493</v>
      </c>
      <c r="G676" s="217">
        <v>28800</v>
      </c>
    </row>
    <row r="677" spans="1:7">
      <c r="A677" s="217" t="s">
        <v>2996</v>
      </c>
      <c r="B677" s="217">
        <v>64293379</v>
      </c>
      <c r="C677" s="217">
        <v>64300618</v>
      </c>
      <c r="D677" s="217" t="s">
        <v>2996</v>
      </c>
      <c r="E677" s="217">
        <v>64254766</v>
      </c>
      <c r="F677" s="217">
        <v>64294059</v>
      </c>
      <c r="G677" s="217">
        <v>680</v>
      </c>
    </row>
    <row r="678" spans="1:7">
      <c r="A678" s="217" t="s">
        <v>2996</v>
      </c>
      <c r="B678" s="217">
        <v>64293379</v>
      </c>
      <c r="C678" s="217">
        <v>64300618</v>
      </c>
      <c r="D678" s="217" t="s">
        <v>2996</v>
      </c>
      <c r="E678" s="217">
        <v>64295658</v>
      </c>
      <c r="F678" s="217">
        <v>64297260</v>
      </c>
      <c r="G678" s="217">
        <v>1602</v>
      </c>
    </row>
    <row r="679" spans="1:7">
      <c r="A679" s="217" t="s">
        <v>2996</v>
      </c>
      <c r="B679" s="217">
        <v>66102024</v>
      </c>
      <c r="C679" s="217">
        <v>66109739</v>
      </c>
      <c r="D679" s="217" t="s">
        <v>2996</v>
      </c>
      <c r="E679" s="217">
        <v>66093868</v>
      </c>
      <c r="F679" s="217">
        <v>66276174</v>
      </c>
      <c r="G679" s="217">
        <v>7715</v>
      </c>
    </row>
    <row r="680" spans="1:7">
      <c r="A680" s="217" t="s">
        <v>2996</v>
      </c>
      <c r="B680" s="217">
        <v>66362919</v>
      </c>
      <c r="C680" s="217">
        <v>66374773</v>
      </c>
      <c r="D680" s="217" t="s">
        <v>2996</v>
      </c>
      <c r="E680" s="217">
        <v>66367844</v>
      </c>
      <c r="F680" s="217">
        <v>66371284</v>
      </c>
      <c r="G680" s="217">
        <v>3440</v>
      </c>
    </row>
    <row r="681" spans="1:7">
      <c r="A681" s="217" t="s">
        <v>2996</v>
      </c>
      <c r="B681" s="217">
        <v>74437156</v>
      </c>
      <c r="C681" s="217">
        <v>74447091</v>
      </c>
      <c r="D681" s="217" t="s">
        <v>2996</v>
      </c>
      <c r="E681" s="217">
        <v>74379083</v>
      </c>
      <c r="F681" s="217">
        <v>74438803</v>
      </c>
      <c r="G681" s="217">
        <v>1647</v>
      </c>
    </row>
    <row r="682" spans="1:7">
      <c r="A682" s="217" t="s">
        <v>2996</v>
      </c>
      <c r="B682" s="217">
        <v>74437156</v>
      </c>
      <c r="C682" s="217">
        <v>74447091</v>
      </c>
      <c r="D682" s="217" t="s">
        <v>2996</v>
      </c>
      <c r="E682" s="217">
        <v>74441226</v>
      </c>
      <c r="F682" s="217">
        <v>74490064</v>
      </c>
      <c r="G682" s="217">
        <v>5865</v>
      </c>
    </row>
    <row r="683" spans="1:7">
      <c r="A683" s="217" t="s">
        <v>2996</v>
      </c>
      <c r="B683" s="217">
        <v>92095385</v>
      </c>
      <c r="C683" s="217">
        <v>92113327</v>
      </c>
      <c r="D683" s="217" t="s">
        <v>2996</v>
      </c>
      <c r="E683" s="217">
        <v>92086878</v>
      </c>
      <c r="F683" s="217">
        <v>92120924</v>
      </c>
      <c r="G683" s="217">
        <v>17942</v>
      </c>
    </row>
    <row r="684" spans="1:7">
      <c r="A684" s="217" t="s">
        <v>2996</v>
      </c>
      <c r="B684" s="217">
        <v>92095385</v>
      </c>
      <c r="C684" s="217">
        <v>92113327</v>
      </c>
      <c r="D684" s="217" t="s">
        <v>2996</v>
      </c>
      <c r="E684" s="217">
        <v>92097694</v>
      </c>
      <c r="F684" s="217">
        <v>92107300</v>
      </c>
      <c r="G684" s="217">
        <v>9606</v>
      </c>
    </row>
    <row r="685" spans="1:7">
      <c r="A685" s="217" t="s">
        <v>2996</v>
      </c>
      <c r="B685" s="217">
        <v>92095385</v>
      </c>
      <c r="C685" s="217">
        <v>92113327</v>
      </c>
      <c r="D685" s="217" t="s">
        <v>2996</v>
      </c>
      <c r="E685" s="217">
        <v>92110644</v>
      </c>
      <c r="F685" s="217">
        <v>92110649</v>
      </c>
      <c r="G685" s="217">
        <v>5</v>
      </c>
    </row>
    <row r="686" spans="1:7">
      <c r="A686" s="217" t="s">
        <v>2996</v>
      </c>
      <c r="B686" s="217">
        <v>92095385</v>
      </c>
      <c r="C686" s="217">
        <v>92113327</v>
      </c>
      <c r="D686" s="217" t="s">
        <v>2996</v>
      </c>
      <c r="E686" s="217">
        <v>92110672</v>
      </c>
      <c r="F686" s="217">
        <v>92110673</v>
      </c>
      <c r="G686" s="217">
        <v>1</v>
      </c>
    </row>
    <row r="687" spans="1:7">
      <c r="A687" s="217" t="s">
        <v>2996</v>
      </c>
      <c r="B687" s="217">
        <v>92095385</v>
      </c>
      <c r="C687" s="217">
        <v>92113327</v>
      </c>
      <c r="D687" s="217" t="s">
        <v>2996</v>
      </c>
      <c r="E687" s="217">
        <v>92112151</v>
      </c>
      <c r="F687" s="217">
        <v>92112152</v>
      </c>
      <c r="G687" s="217">
        <v>1</v>
      </c>
    </row>
    <row r="688" spans="1:7">
      <c r="A688" s="217" t="s">
        <v>2996</v>
      </c>
      <c r="B688" s="217">
        <v>92095385</v>
      </c>
      <c r="C688" s="217">
        <v>92113327</v>
      </c>
      <c r="D688" s="217" t="s">
        <v>2996</v>
      </c>
      <c r="E688" s="217">
        <v>92112169</v>
      </c>
      <c r="F688" s="217">
        <v>92112174</v>
      </c>
      <c r="G688" s="217">
        <v>5</v>
      </c>
    </row>
    <row r="689" spans="1:7">
      <c r="A689" s="217" t="s">
        <v>2996</v>
      </c>
      <c r="B689" s="217">
        <v>99912658</v>
      </c>
      <c r="C689" s="217">
        <v>99921643</v>
      </c>
      <c r="D689" s="217" t="s">
        <v>2996</v>
      </c>
      <c r="E689" s="217">
        <v>99905325</v>
      </c>
      <c r="F689" s="217">
        <v>99919819</v>
      </c>
      <c r="G689" s="217">
        <v>7161</v>
      </c>
    </row>
    <row r="690" spans="1:7">
      <c r="A690" s="217" t="s">
        <v>2996</v>
      </c>
      <c r="B690" s="217">
        <v>99912658</v>
      </c>
      <c r="C690" s="217">
        <v>99921643</v>
      </c>
      <c r="D690" s="217" t="s">
        <v>2996</v>
      </c>
      <c r="E690" s="217">
        <v>99918615</v>
      </c>
      <c r="F690" s="217">
        <v>99939531</v>
      </c>
      <c r="G690" s="217">
        <v>3028</v>
      </c>
    </row>
    <row r="691" spans="1:7">
      <c r="A691" s="217" t="s">
        <v>2996</v>
      </c>
      <c r="B691" s="217">
        <v>102908736</v>
      </c>
      <c r="C691" s="217">
        <v>102923212</v>
      </c>
      <c r="D691" s="217" t="s">
        <v>2996</v>
      </c>
      <c r="E691" s="217">
        <v>102815580</v>
      </c>
      <c r="F691" s="217">
        <v>102920857</v>
      </c>
      <c r="G691" s="217">
        <v>12121</v>
      </c>
    </row>
    <row r="692" spans="1:7">
      <c r="A692" s="217" t="s">
        <v>2996</v>
      </c>
      <c r="B692" s="217">
        <v>117852321</v>
      </c>
      <c r="C692" s="217">
        <v>117869066</v>
      </c>
      <c r="D692" s="217" t="s">
        <v>2996</v>
      </c>
      <c r="E692" s="217">
        <v>117854723</v>
      </c>
      <c r="F692" s="217">
        <v>118136225</v>
      </c>
      <c r="G692" s="217">
        <v>14343</v>
      </c>
    </row>
    <row r="693" spans="1:7">
      <c r="A693" s="217" t="s">
        <v>2996</v>
      </c>
      <c r="B693" s="217">
        <v>148943506</v>
      </c>
      <c r="C693" s="217">
        <v>148956111</v>
      </c>
      <c r="D693" s="217" t="s">
        <v>2996</v>
      </c>
      <c r="E693" s="217">
        <v>148936742</v>
      </c>
      <c r="F693" s="217">
        <v>148952700</v>
      </c>
      <c r="G693" s="217">
        <v>9194</v>
      </c>
    </row>
    <row r="694" spans="1:7">
      <c r="A694" s="217" t="s">
        <v>2997</v>
      </c>
      <c r="B694" s="217">
        <v>156150</v>
      </c>
      <c r="C694" s="217">
        <v>165015</v>
      </c>
      <c r="D694" s="217" t="s">
        <v>2997</v>
      </c>
      <c r="E694" s="217">
        <v>163186</v>
      </c>
      <c r="F694" s="217">
        <v>182231</v>
      </c>
      <c r="G694" s="217">
        <v>1829</v>
      </c>
    </row>
    <row r="695" spans="1:7">
      <c r="A695" s="217" t="s">
        <v>2997</v>
      </c>
      <c r="B695" s="217">
        <v>28605622</v>
      </c>
      <c r="C695" s="217">
        <v>28614366</v>
      </c>
      <c r="D695" s="217" t="s">
        <v>2997</v>
      </c>
      <c r="E695" s="217">
        <v>28457986</v>
      </c>
      <c r="F695" s="217">
        <v>28613116</v>
      </c>
      <c r="G695" s="217">
        <v>7494</v>
      </c>
    </row>
    <row r="696" spans="1:7">
      <c r="A696" s="217" t="s">
        <v>2997</v>
      </c>
      <c r="B696" s="217">
        <v>28904563</v>
      </c>
      <c r="C696" s="217">
        <v>28924544</v>
      </c>
      <c r="D696" s="217" t="s">
        <v>2997</v>
      </c>
      <c r="E696" s="217">
        <v>28747911</v>
      </c>
      <c r="F696" s="217">
        <v>28922281</v>
      </c>
      <c r="G696" s="217">
        <v>17718</v>
      </c>
    </row>
    <row r="697" spans="1:7">
      <c r="A697" s="217" t="s">
        <v>2997</v>
      </c>
      <c r="B697" s="217">
        <v>28904563</v>
      </c>
      <c r="C697" s="217">
        <v>28924544</v>
      </c>
      <c r="D697" s="217" t="s">
        <v>2997</v>
      </c>
      <c r="E697" s="217">
        <v>28906011</v>
      </c>
      <c r="F697" s="217">
        <v>28906121</v>
      </c>
      <c r="G697" s="217">
        <v>110</v>
      </c>
    </row>
    <row r="698" spans="1:7">
      <c r="A698" s="217" t="s">
        <v>2997</v>
      </c>
      <c r="B698" s="217">
        <v>28904563</v>
      </c>
      <c r="C698" s="217">
        <v>28924544</v>
      </c>
      <c r="D698" s="217" t="s">
        <v>2997</v>
      </c>
      <c r="E698" s="217">
        <v>28913452</v>
      </c>
      <c r="F698" s="217">
        <v>28914202</v>
      </c>
      <c r="G698" s="217">
        <v>750</v>
      </c>
    </row>
    <row r="699" spans="1:7">
      <c r="A699" s="217" t="s">
        <v>2997</v>
      </c>
      <c r="B699" s="217">
        <v>42556169</v>
      </c>
      <c r="C699" s="217">
        <v>42563569</v>
      </c>
      <c r="D699" s="217" t="s">
        <v>2997</v>
      </c>
      <c r="E699" s="217">
        <v>42552519</v>
      </c>
      <c r="F699" s="217">
        <v>42592550</v>
      </c>
      <c r="G699" s="217">
        <v>7400</v>
      </c>
    </row>
    <row r="700" spans="1:7">
      <c r="A700" s="217" t="s">
        <v>2997</v>
      </c>
      <c r="B700" s="217">
        <v>42556169</v>
      </c>
      <c r="C700" s="217">
        <v>42563569</v>
      </c>
      <c r="D700" s="217" t="s">
        <v>2997</v>
      </c>
      <c r="E700" s="217">
        <v>42560726</v>
      </c>
      <c r="F700" s="217">
        <v>42577089</v>
      </c>
      <c r="G700" s="217">
        <v>2843</v>
      </c>
    </row>
    <row r="701" spans="1:7">
      <c r="A701" s="217" t="s">
        <v>2997</v>
      </c>
      <c r="B701" s="217">
        <v>42976160</v>
      </c>
      <c r="C701" s="217">
        <v>42989101</v>
      </c>
      <c r="D701" s="217" t="s">
        <v>2997</v>
      </c>
      <c r="E701" s="217">
        <v>42948649</v>
      </c>
      <c r="F701" s="217">
        <v>42978577</v>
      </c>
      <c r="G701" s="217">
        <v>2417</v>
      </c>
    </row>
    <row r="702" spans="1:7">
      <c r="A702" s="217" t="s">
        <v>2997</v>
      </c>
      <c r="B702" s="217">
        <v>42976160</v>
      </c>
      <c r="C702" s="217">
        <v>42989101</v>
      </c>
      <c r="D702" s="217" t="s">
        <v>2997</v>
      </c>
      <c r="E702" s="217">
        <v>42981138</v>
      </c>
      <c r="F702" s="217">
        <v>42981540</v>
      </c>
      <c r="G702" s="217">
        <v>402</v>
      </c>
    </row>
    <row r="703" spans="1:7">
      <c r="A703" s="217" t="s">
        <v>2997</v>
      </c>
      <c r="B703" s="217">
        <v>101117747</v>
      </c>
      <c r="C703" s="217">
        <v>101123246</v>
      </c>
      <c r="D703" s="217" t="s">
        <v>2997</v>
      </c>
      <c r="E703" s="217">
        <v>100973164</v>
      </c>
      <c r="F703" s="217">
        <v>101143496</v>
      </c>
      <c r="G703" s="217">
        <v>5499</v>
      </c>
    </row>
    <row r="704" spans="1:7">
      <c r="A704" s="217" t="s">
        <v>2997</v>
      </c>
      <c r="B704" s="217">
        <v>124409356</v>
      </c>
      <c r="C704" s="217">
        <v>124418122</v>
      </c>
      <c r="D704" s="217" t="s">
        <v>2997</v>
      </c>
      <c r="E704" s="217">
        <v>124332090</v>
      </c>
      <c r="F704" s="217">
        <v>124428590</v>
      </c>
      <c r="G704" s="217">
        <v>8766</v>
      </c>
    </row>
    <row r="705" spans="1:7">
      <c r="A705" s="217" t="s">
        <v>2997</v>
      </c>
      <c r="B705" s="217">
        <v>124409356</v>
      </c>
      <c r="C705" s="217">
        <v>124418122</v>
      </c>
      <c r="D705" s="217" t="s">
        <v>2997</v>
      </c>
      <c r="E705" s="217">
        <v>124412822</v>
      </c>
      <c r="F705" s="217">
        <v>124414335</v>
      </c>
      <c r="G705" s="217">
        <v>1513</v>
      </c>
    </row>
    <row r="706" spans="1:7">
      <c r="A706" s="217" t="s">
        <v>2997</v>
      </c>
      <c r="B706" s="217">
        <v>125908334</v>
      </c>
      <c r="C706" s="217">
        <v>125963199</v>
      </c>
      <c r="D706" s="217" t="s">
        <v>2997</v>
      </c>
      <c r="E706" s="217">
        <v>125860979</v>
      </c>
      <c r="F706" s="217">
        <v>125966570</v>
      </c>
      <c r="G706" s="217">
        <v>54865</v>
      </c>
    </row>
    <row r="707" spans="1:7">
      <c r="A707" s="217" t="s">
        <v>2997</v>
      </c>
      <c r="B707" s="217">
        <v>125908334</v>
      </c>
      <c r="C707" s="217">
        <v>125963199</v>
      </c>
      <c r="D707" s="217" t="s">
        <v>2997</v>
      </c>
      <c r="E707" s="217">
        <v>125932670</v>
      </c>
      <c r="F707" s="217">
        <v>125934318</v>
      </c>
      <c r="G707" s="217">
        <v>1648</v>
      </c>
    </row>
    <row r="708" spans="1:7">
      <c r="A708" s="217" t="s">
        <v>2997</v>
      </c>
      <c r="B708" s="217">
        <v>125908334</v>
      </c>
      <c r="C708" s="217">
        <v>125963199</v>
      </c>
      <c r="D708" s="217" t="s">
        <v>2997</v>
      </c>
      <c r="E708" s="217">
        <v>125948766</v>
      </c>
      <c r="F708" s="217">
        <v>125956007</v>
      </c>
      <c r="G708" s="217">
        <v>7241</v>
      </c>
    </row>
    <row r="709" spans="1:7">
      <c r="A709" s="217" t="s">
        <v>2997</v>
      </c>
      <c r="B709" s="217">
        <v>125908334</v>
      </c>
      <c r="C709" s="217">
        <v>125963199</v>
      </c>
      <c r="D709" s="217" t="s">
        <v>2997</v>
      </c>
      <c r="E709" s="217">
        <v>125951778</v>
      </c>
      <c r="F709" s="217">
        <v>125951783</v>
      </c>
      <c r="G709" s="217">
        <v>5</v>
      </c>
    </row>
    <row r="710" spans="1:7">
      <c r="A710" s="217" t="s">
        <v>2997</v>
      </c>
      <c r="B710" s="217">
        <v>125908334</v>
      </c>
      <c r="C710" s="217">
        <v>125963199</v>
      </c>
      <c r="D710" s="217" t="s">
        <v>2997</v>
      </c>
      <c r="E710" s="217">
        <v>125951857</v>
      </c>
      <c r="F710" s="217">
        <v>125952294</v>
      </c>
      <c r="G710" s="217">
        <v>437</v>
      </c>
    </row>
    <row r="711" spans="1:7">
      <c r="A711" s="217" t="s">
        <v>2997</v>
      </c>
      <c r="B711" s="217">
        <v>142215114</v>
      </c>
      <c r="C711" s="217">
        <v>142224752</v>
      </c>
      <c r="D711" s="217" t="s">
        <v>2997</v>
      </c>
      <c r="E711" s="217">
        <v>142217265</v>
      </c>
      <c r="F711" s="217">
        <v>142318404</v>
      </c>
      <c r="G711" s="217">
        <v>7487</v>
      </c>
    </row>
    <row r="712" spans="1:7">
      <c r="A712" s="217" t="s">
        <v>2997</v>
      </c>
      <c r="B712" s="217">
        <v>143736415</v>
      </c>
      <c r="C712" s="217">
        <v>143749404</v>
      </c>
      <c r="D712" s="217" t="s">
        <v>2997</v>
      </c>
      <c r="E712" s="217">
        <v>143738874</v>
      </c>
      <c r="F712" s="217">
        <v>143763386</v>
      </c>
      <c r="G712" s="217">
        <v>10530</v>
      </c>
    </row>
    <row r="713" spans="1:7">
      <c r="A713" s="217" t="s">
        <v>2997</v>
      </c>
      <c r="B713" s="217">
        <v>146276430</v>
      </c>
      <c r="C713" s="217">
        <v>146283383</v>
      </c>
      <c r="D713" s="217" t="s">
        <v>2997</v>
      </c>
      <c r="E713" s="217">
        <v>146277764</v>
      </c>
      <c r="F713" s="217">
        <v>146281416</v>
      </c>
      <c r="G713" s="217">
        <v>3652</v>
      </c>
    </row>
    <row r="714" spans="1:7">
      <c r="A714" s="217" t="s">
        <v>2998</v>
      </c>
      <c r="B714" s="217">
        <v>26620003</v>
      </c>
      <c r="C714" s="217">
        <v>26644650</v>
      </c>
      <c r="D714" s="217" t="s">
        <v>2998</v>
      </c>
      <c r="E714" s="217">
        <v>26642695</v>
      </c>
      <c r="F714" s="217">
        <v>26644593</v>
      </c>
      <c r="G714" s="217">
        <v>1898</v>
      </c>
    </row>
    <row r="715" spans="1:7">
      <c r="A715" s="217" t="s">
        <v>2998</v>
      </c>
      <c r="B715" s="217">
        <v>33572015</v>
      </c>
      <c r="C715" s="217">
        <v>33582959</v>
      </c>
      <c r="D715" s="217" t="s">
        <v>2998</v>
      </c>
      <c r="E715" s="217">
        <v>33524392</v>
      </c>
      <c r="F715" s="217">
        <v>33573007</v>
      </c>
      <c r="G715" s="217">
        <v>992</v>
      </c>
    </row>
    <row r="716" spans="1:7">
      <c r="A716" s="217" t="s">
        <v>2998</v>
      </c>
      <c r="B716" s="217">
        <v>33572015</v>
      </c>
      <c r="C716" s="217">
        <v>33582959</v>
      </c>
      <c r="D716" s="217" t="s">
        <v>2998</v>
      </c>
      <c r="E716" s="217">
        <v>33572448</v>
      </c>
      <c r="F716" s="217">
        <v>33572453</v>
      </c>
      <c r="G716" s="217">
        <v>5</v>
      </c>
    </row>
    <row r="717" spans="1:7">
      <c r="A717" s="217" t="s">
        <v>2998</v>
      </c>
      <c r="B717" s="217">
        <v>33572015</v>
      </c>
      <c r="C717" s="217">
        <v>33582959</v>
      </c>
      <c r="D717" s="217" t="s">
        <v>2998</v>
      </c>
      <c r="E717" s="217">
        <v>33572979</v>
      </c>
      <c r="F717" s="217">
        <v>33572984</v>
      </c>
      <c r="G717" s="217">
        <v>5</v>
      </c>
    </row>
    <row r="718" spans="1:7">
      <c r="A718" s="217" t="s">
        <v>2998</v>
      </c>
      <c r="B718" s="217">
        <v>33572015</v>
      </c>
      <c r="C718" s="217">
        <v>33582959</v>
      </c>
      <c r="D718" s="217" t="s">
        <v>2998</v>
      </c>
      <c r="E718" s="217">
        <v>33572988</v>
      </c>
      <c r="F718" s="217">
        <v>33572993</v>
      </c>
      <c r="G718" s="217">
        <v>5</v>
      </c>
    </row>
    <row r="719" spans="1:7">
      <c r="A719" s="217" t="s">
        <v>2998</v>
      </c>
      <c r="B719" s="217">
        <v>33572015</v>
      </c>
      <c r="C719" s="217">
        <v>33582959</v>
      </c>
      <c r="D719" s="217" t="s">
        <v>2998</v>
      </c>
      <c r="E719" s="217">
        <v>33572992</v>
      </c>
      <c r="F719" s="217">
        <v>33572997</v>
      </c>
      <c r="G719" s="217">
        <v>5</v>
      </c>
    </row>
    <row r="720" spans="1:7">
      <c r="A720" s="217" t="s">
        <v>2998</v>
      </c>
      <c r="B720" s="217">
        <v>33572015</v>
      </c>
      <c r="C720" s="217">
        <v>33582959</v>
      </c>
      <c r="D720" s="217" t="s">
        <v>2998</v>
      </c>
      <c r="E720" s="217">
        <v>33573008</v>
      </c>
      <c r="F720" s="217">
        <v>33573009</v>
      </c>
      <c r="G720" s="217">
        <v>1</v>
      </c>
    </row>
    <row r="721" spans="1:7">
      <c r="A721" s="217" t="s">
        <v>2998</v>
      </c>
      <c r="B721" s="217">
        <v>33572015</v>
      </c>
      <c r="C721" s="217">
        <v>33582959</v>
      </c>
      <c r="D721" s="217" t="s">
        <v>2998</v>
      </c>
      <c r="E721" s="217">
        <v>33574359</v>
      </c>
      <c r="F721" s="217">
        <v>33574586</v>
      </c>
      <c r="G721" s="217">
        <v>227</v>
      </c>
    </row>
    <row r="722" spans="1:7">
      <c r="A722" s="217" t="s">
        <v>2998</v>
      </c>
      <c r="B722" s="217">
        <v>33572015</v>
      </c>
      <c r="C722" s="217">
        <v>33582959</v>
      </c>
      <c r="D722" s="217" t="s">
        <v>2998</v>
      </c>
      <c r="E722" s="217">
        <v>33575502</v>
      </c>
      <c r="F722" s="217">
        <v>33577014</v>
      </c>
      <c r="G722" s="217">
        <v>1512</v>
      </c>
    </row>
    <row r="723" spans="1:7">
      <c r="A723" s="217" t="s">
        <v>2998</v>
      </c>
      <c r="B723" s="217">
        <v>33572015</v>
      </c>
      <c r="C723" s="217">
        <v>33582959</v>
      </c>
      <c r="D723" s="217" t="s">
        <v>2998</v>
      </c>
      <c r="E723" s="217">
        <v>33576378</v>
      </c>
      <c r="F723" s="217">
        <v>33577012</v>
      </c>
      <c r="G723" s="217">
        <v>634</v>
      </c>
    </row>
    <row r="724" spans="1:7">
      <c r="A724" s="217" t="s">
        <v>2998</v>
      </c>
      <c r="B724" s="217">
        <v>33572015</v>
      </c>
      <c r="C724" s="217">
        <v>33582959</v>
      </c>
      <c r="D724" s="217" t="s">
        <v>2998</v>
      </c>
      <c r="E724" s="217">
        <v>33580693</v>
      </c>
      <c r="F724" s="217">
        <v>33605291</v>
      </c>
      <c r="G724" s="217">
        <v>2266</v>
      </c>
    </row>
    <row r="725" spans="1:7">
      <c r="A725" s="217" t="s">
        <v>2998</v>
      </c>
      <c r="B725" s="217">
        <v>37435083</v>
      </c>
      <c r="C725" s="217">
        <v>37445725</v>
      </c>
      <c r="D725" s="217" t="s">
        <v>2998</v>
      </c>
      <c r="E725" s="217">
        <v>37422663</v>
      </c>
      <c r="F725" s="217">
        <v>37436987</v>
      </c>
      <c r="G725" s="217">
        <v>1904</v>
      </c>
    </row>
    <row r="726" spans="1:7">
      <c r="A726" s="217" t="s">
        <v>2998</v>
      </c>
      <c r="B726" s="217">
        <v>37435083</v>
      </c>
      <c r="C726" s="217">
        <v>37445725</v>
      </c>
      <c r="D726" s="217" t="s">
        <v>2998</v>
      </c>
      <c r="E726" s="217">
        <v>37435756</v>
      </c>
      <c r="F726" s="217">
        <v>37435761</v>
      </c>
      <c r="G726" s="217">
        <v>5</v>
      </c>
    </row>
    <row r="727" spans="1:7">
      <c r="A727" s="217" t="s">
        <v>2998</v>
      </c>
      <c r="B727" s="217">
        <v>37435083</v>
      </c>
      <c r="C727" s="217">
        <v>37445725</v>
      </c>
      <c r="D727" s="217" t="s">
        <v>2998</v>
      </c>
      <c r="E727" s="217">
        <v>37436972</v>
      </c>
      <c r="F727" s="217">
        <v>37436977</v>
      </c>
      <c r="G727" s="217">
        <v>5</v>
      </c>
    </row>
    <row r="728" spans="1:7">
      <c r="A728" s="217" t="s">
        <v>2998</v>
      </c>
      <c r="B728" s="217">
        <v>37435083</v>
      </c>
      <c r="C728" s="217">
        <v>37445725</v>
      </c>
      <c r="D728" s="217" t="s">
        <v>2998</v>
      </c>
      <c r="E728" s="217">
        <v>37436989</v>
      </c>
      <c r="F728" s="217">
        <v>37436990</v>
      </c>
      <c r="G728" s="217">
        <v>1</v>
      </c>
    </row>
    <row r="729" spans="1:7">
      <c r="A729" s="217" t="s">
        <v>2998</v>
      </c>
      <c r="B729" s="217">
        <v>37435083</v>
      </c>
      <c r="C729" s="217">
        <v>37445725</v>
      </c>
      <c r="D729" s="217" t="s">
        <v>2998</v>
      </c>
      <c r="E729" s="217">
        <v>37438111</v>
      </c>
      <c r="F729" s="217">
        <v>37465396</v>
      </c>
      <c r="G729" s="217">
        <v>7614</v>
      </c>
    </row>
    <row r="730" spans="1:7">
      <c r="A730" s="217" t="s">
        <v>2998</v>
      </c>
      <c r="B730" s="217">
        <v>37435083</v>
      </c>
      <c r="C730" s="217">
        <v>37445725</v>
      </c>
      <c r="D730" s="217" t="s">
        <v>2998</v>
      </c>
      <c r="E730" s="217">
        <v>37438114</v>
      </c>
      <c r="F730" s="217">
        <v>37438115</v>
      </c>
      <c r="G730" s="217">
        <v>1</v>
      </c>
    </row>
    <row r="731" spans="1:7">
      <c r="A731" s="217" t="s">
        <v>2998</v>
      </c>
      <c r="B731" s="217">
        <v>37435083</v>
      </c>
      <c r="C731" s="217">
        <v>37445725</v>
      </c>
      <c r="D731" s="217" t="s">
        <v>2998</v>
      </c>
      <c r="E731" s="217">
        <v>37438128</v>
      </c>
      <c r="F731" s="217">
        <v>37438133</v>
      </c>
      <c r="G731" s="217">
        <v>5</v>
      </c>
    </row>
    <row r="732" spans="1:7">
      <c r="A732" s="217" t="s">
        <v>2998</v>
      </c>
      <c r="B732" s="217">
        <v>37771083</v>
      </c>
      <c r="C732" s="217">
        <v>37784016</v>
      </c>
      <c r="D732" s="217" t="s">
        <v>2998</v>
      </c>
      <c r="E732" s="217">
        <v>37588410</v>
      </c>
      <c r="F732" s="217">
        <v>38068684</v>
      </c>
      <c r="G732" s="217">
        <v>12933</v>
      </c>
    </row>
    <row r="733" spans="1:7">
      <c r="A733" s="217" t="s">
        <v>2998</v>
      </c>
      <c r="B733" s="217">
        <v>37771083</v>
      </c>
      <c r="C733" s="217">
        <v>37784016</v>
      </c>
      <c r="D733" s="217" t="s">
        <v>2998</v>
      </c>
      <c r="E733" s="217">
        <v>37753800</v>
      </c>
      <c r="F733" s="217">
        <v>37778969</v>
      </c>
      <c r="G733" s="217">
        <v>7886</v>
      </c>
    </row>
    <row r="734" spans="1:7">
      <c r="A734" s="217" t="s">
        <v>2998</v>
      </c>
      <c r="B734" s="217">
        <v>37771083</v>
      </c>
      <c r="C734" s="217">
        <v>37784016</v>
      </c>
      <c r="D734" s="217" t="s">
        <v>2998</v>
      </c>
      <c r="E734" s="217">
        <v>37766975</v>
      </c>
      <c r="F734" s="217">
        <v>37801434</v>
      </c>
      <c r="G734" s="217">
        <v>12933</v>
      </c>
    </row>
    <row r="735" spans="1:7">
      <c r="A735" s="217" t="s">
        <v>2998</v>
      </c>
      <c r="B735" s="217">
        <v>37771083</v>
      </c>
      <c r="C735" s="217">
        <v>37784016</v>
      </c>
      <c r="D735" s="217" t="s">
        <v>2998</v>
      </c>
      <c r="E735" s="217">
        <v>37778951</v>
      </c>
      <c r="F735" s="217">
        <v>37778956</v>
      </c>
      <c r="G735" s="217">
        <v>5</v>
      </c>
    </row>
    <row r="736" spans="1:7">
      <c r="A736" s="217" t="s">
        <v>2998</v>
      </c>
      <c r="B736" s="217">
        <v>37771083</v>
      </c>
      <c r="C736" s="217">
        <v>37784016</v>
      </c>
      <c r="D736" s="217" t="s">
        <v>2998</v>
      </c>
      <c r="E736" s="217">
        <v>37778971</v>
      </c>
      <c r="F736" s="217">
        <v>37778972</v>
      </c>
      <c r="G736" s="217">
        <v>1</v>
      </c>
    </row>
    <row r="737" spans="1:7">
      <c r="A737" s="217" t="s">
        <v>2998</v>
      </c>
      <c r="B737" s="217">
        <v>37771083</v>
      </c>
      <c r="C737" s="217">
        <v>37784016</v>
      </c>
      <c r="D737" s="217" t="s">
        <v>2998</v>
      </c>
      <c r="E737" s="217">
        <v>37779714</v>
      </c>
      <c r="F737" s="217">
        <v>37779715</v>
      </c>
      <c r="G737" s="217">
        <v>1</v>
      </c>
    </row>
    <row r="738" spans="1:7">
      <c r="A738" s="217" t="s">
        <v>2998</v>
      </c>
      <c r="B738" s="217">
        <v>37771083</v>
      </c>
      <c r="C738" s="217">
        <v>37784016</v>
      </c>
      <c r="D738" s="217" t="s">
        <v>2998</v>
      </c>
      <c r="E738" s="217">
        <v>37779720</v>
      </c>
      <c r="F738" s="217">
        <v>37779725</v>
      </c>
      <c r="G738" s="217">
        <v>5</v>
      </c>
    </row>
    <row r="739" spans="1:7">
      <c r="A739" s="217" t="s">
        <v>2998</v>
      </c>
      <c r="B739" s="217">
        <v>37771083</v>
      </c>
      <c r="C739" s="217">
        <v>37784016</v>
      </c>
      <c r="D739" s="217" t="s">
        <v>2998</v>
      </c>
      <c r="E739" s="217">
        <v>37780455</v>
      </c>
      <c r="F739" s="217">
        <v>37780456</v>
      </c>
      <c r="G739" s="217">
        <v>1</v>
      </c>
    </row>
    <row r="740" spans="1:7">
      <c r="A740" s="217" t="s">
        <v>2998</v>
      </c>
      <c r="B740" s="217">
        <v>37771083</v>
      </c>
      <c r="C740" s="217">
        <v>37784016</v>
      </c>
      <c r="D740" s="217" t="s">
        <v>2998</v>
      </c>
      <c r="E740" s="217">
        <v>37780471</v>
      </c>
      <c r="F740" s="217">
        <v>37780476</v>
      </c>
      <c r="G740" s="217">
        <v>5</v>
      </c>
    </row>
    <row r="741" spans="1:7">
      <c r="A741" s="217" t="s">
        <v>2998</v>
      </c>
      <c r="B741" s="217">
        <v>37881033</v>
      </c>
      <c r="C741" s="217">
        <v>37891844</v>
      </c>
      <c r="D741" s="217" t="s">
        <v>2998</v>
      </c>
      <c r="E741" s="217">
        <v>37588410</v>
      </c>
      <c r="F741" s="217">
        <v>38068684</v>
      </c>
      <c r="G741" s="217">
        <v>10811</v>
      </c>
    </row>
    <row r="742" spans="1:7">
      <c r="A742" s="217" t="s">
        <v>2998</v>
      </c>
      <c r="B742" s="217">
        <v>37881033</v>
      </c>
      <c r="C742" s="217">
        <v>37891844</v>
      </c>
      <c r="D742" s="217" t="s">
        <v>2998</v>
      </c>
      <c r="E742" s="217">
        <v>37879397</v>
      </c>
      <c r="F742" s="217">
        <v>37904350</v>
      </c>
      <c r="G742" s="217">
        <v>10811</v>
      </c>
    </row>
    <row r="743" spans="1:7">
      <c r="A743" s="217" t="s">
        <v>2998</v>
      </c>
      <c r="B743" s="217">
        <v>37881033</v>
      </c>
      <c r="C743" s="217">
        <v>37891844</v>
      </c>
      <c r="D743" s="217" t="s">
        <v>2998</v>
      </c>
      <c r="E743" s="217">
        <v>37885371</v>
      </c>
      <c r="F743" s="217">
        <v>37885372</v>
      </c>
      <c r="G743" s="217">
        <v>1</v>
      </c>
    </row>
    <row r="744" spans="1:7">
      <c r="A744" s="217" t="s">
        <v>2998</v>
      </c>
      <c r="B744" s="217">
        <v>37881033</v>
      </c>
      <c r="C744" s="217">
        <v>37891844</v>
      </c>
      <c r="D744" s="217" t="s">
        <v>2998</v>
      </c>
      <c r="E744" s="217">
        <v>37885393</v>
      </c>
      <c r="F744" s="217">
        <v>37885398</v>
      </c>
      <c r="G744" s="217">
        <v>5</v>
      </c>
    </row>
    <row r="745" spans="1:7">
      <c r="A745" s="217" t="s">
        <v>2998</v>
      </c>
      <c r="B745" s="217">
        <v>37881033</v>
      </c>
      <c r="C745" s="217">
        <v>37891844</v>
      </c>
      <c r="D745" s="217" t="s">
        <v>2998</v>
      </c>
      <c r="E745" s="217">
        <v>37885642</v>
      </c>
      <c r="F745" s="217">
        <v>37886387</v>
      </c>
      <c r="G745" s="217">
        <v>745</v>
      </c>
    </row>
    <row r="746" spans="1:7">
      <c r="A746" s="217" t="s">
        <v>2998</v>
      </c>
      <c r="B746" s="217">
        <v>37881033</v>
      </c>
      <c r="C746" s="217">
        <v>37891844</v>
      </c>
      <c r="D746" s="217" t="s">
        <v>2998</v>
      </c>
      <c r="E746" s="217">
        <v>37885680</v>
      </c>
      <c r="F746" s="217">
        <v>37886387</v>
      </c>
      <c r="G746" s="217">
        <v>707</v>
      </c>
    </row>
    <row r="747" spans="1:7">
      <c r="A747" s="217" t="s">
        <v>2998</v>
      </c>
      <c r="B747" s="217">
        <v>37881033</v>
      </c>
      <c r="C747" s="217">
        <v>37891844</v>
      </c>
      <c r="D747" s="217" t="s">
        <v>2998</v>
      </c>
      <c r="E747" s="217">
        <v>37887550</v>
      </c>
      <c r="F747" s="217">
        <v>37887555</v>
      </c>
      <c r="G747" s="217">
        <v>5</v>
      </c>
    </row>
    <row r="748" spans="1:7">
      <c r="A748" s="217" t="s">
        <v>2998</v>
      </c>
      <c r="B748" s="217">
        <v>38539024</v>
      </c>
      <c r="C748" s="217">
        <v>38572019</v>
      </c>
      <c r="D748" s="217" t="s">
        <v>2998</v>
      </c>
      <c r="E748" s="217">
        <v>38433693</v>
      </c>
      <c r="F748" s="217">
        <v>38543877</v>
      </c>
      <c r="G748" s="217">
        <v>4853</v>
      </c>
    </row>
    <row r="749" spans="1:7">
      <c r="A749" s="217" t="s">
        <v>2998</v>
      </c>
      <c r="B749" s="217">
        <v>38539024</v>
      </c>
      <c r="C749" s="217">
        <v>38572019</v>
      </c>
      <c r="D749" s="217" t="s">
        <v>2998</v>
      </c>
      <c r="E749" s="217">
        <v>38540564</v>
      </c>
      <c r="F749" s="217">
        <v>38545369</v>
      </c>
      <c r="G749" s="217">
        <v>4805</v>
      </c>
    </row>
    <row r="750" spans="1:7">
      <c r="A750" s="217" t="s">
        <v>2998</v>
      </c>
      <c r="B750" s="217">
        <v>38539024</v>
      </c>
      <c r="C750" s="217">
        <v>38572019</v>
      </c>
      <c r="D750" s="217" t="s">
        <v>2998</v>
      </c>
      <c r="E750" s="217">
        <v>38540566</v>
      </c>
      <c r="F750" s="217">
        <v>38577204</v>
      </c>
      <c r="G750" s="217">
        <v>31453</v>
      </c>
    </row>
    <row r="751" spans="1:7">
      <c r="A751" s="217" t="s">
        <v>2998</v>
      </c>
      <c r="B751" s="217">
        <v>38539024</v>
      </c>
      <c r="C751" s="217">
        <v>38572019</v>
      </c>
      <c r="D751" s="217" t="s">
        <v>2998</v>
      </c>
      <c r="E751" s="217">
        <v>38540567</v>
      </c>
      <c r="F751" s="217">
        <v>38540568</v>
      </c>
      <c r="G751" s="217">
        <v>1</v>
      </c>
    </row>
    <row r="752" spans="1:7">
      <c r="A752" s="217" t="s">
        <v>2998</v>
      </c>
      <c r="B752" s="217">
        <v>38539024</v>
      </c>
      <c r="C752" s="217">
        <v>38572019</v>
      </c>
      <c r="D752" s="217" t="s">
        <v>2998</v>
      </c>
      <c r="E752" s="217">
        <v>38540584</v>
      </c>
      <c r="F752" s="217">
        <v>38540589</v>
      </c>
      <c r="G752" s="217">
        <v>5</v>
      </c>
    </row>
    <row r="753" spans="1:7">
      <c r="A753" s="217" t="s">
        <v>2998</v>
      </c>
      <c r="B753" s="217">
        <v>38539024</v>
      </c>
      <c r="C753" s="217">
        <v>38572019</v>
      </c>
      <c r="D753" s="217" t="s">
        <v>2998</v>
      </c>
      <c r="E753" s="217">
        <v>38542311</v>
      </c>
      <c r="F753" s="217">
        <v>38542566</v>
      </c>
      <c r="G753" s="217">
        <v>255</v>
      </c>
    </row>
    <row r="754" spans="1:7">
      <c r="A754" s="217" t="s">
        <v>2998</v>
      </c>
      <c r="B754" s="217">
        <v>38539024</v>
      </c>
      <c r="C754" s="217">
        <v>38572019</v>
      </c>
      <c r="D754" s="217" t="s">
        <v>2998</v>
      </c>
      <c r="E754" s="217">
        <v>38542386</v>
      </c>
      <c r="F754" s="217">
        <v>38543212</v>
      </c>
      <c r="G754" s="217">
        <v>826</v>
      </c>
    </row>
    <row r="755" spans="1:7">
      <c r="A755" s="217" t="s">
        <v>2998</v>
      </c>
      <c r="B755" s="217">
        <v>38539024</v>
      </c>
      <c r="C755" s="217">
        <v>38572019</v>
      </c>
      <c r="D755" s="217" t="s">
        <v>2998</v>
      </c>
      <c r="E755" s="217">
        <v>38542476</v>
      </c>
      <c r="F755" s="217">
        <v>38568419</v>
      </c>
      <c r="G755" s="217">
        <v>25943</v>
      </c>
    </row>
    <row r="756" spans="1:7">
      <c r="A756" s="217" t="s">
        <v>2998</v>
      </c>
      <c r="B756" s="217">
        <v>38539024</v>
      </c>
      <c r="C756" s="217">
        <v>38572019</v>
      </c>
      <c r="D756" s="217" t="s">
        <v>2998</v>
      </c>
      <c r="E756" s="217">
        <v>38543101</v>
      </c>
      <c r="F756" s="217">
        <v>38543443</v>
      </c>
      <c r="G756" s="217">
        <v>342</v>
      </c>
    </row>
    <row r="757" spans="1:7">
      <c r="A757" s="217" t="s">
        <v>2998</v>
      </c>
      <c r="B757" s="217">
        <v>38539024</v>
      </c>
      <c r="C757" s="217">
        <v>38572019</v>
      </c>
      <c r="D757" s="217" t="s">
        <v>2998</v>
      </c>
      <c r="E757" s="217">
        <v>38566257</v>
      </c>
      <c r="F757" s="217">
        <v>38568208</v>
      </c>
      <c r="G757" s="217">
        <v>1951</v>
      </c>
    </row>
    <row r="758" spans="1:7">
      <c r="A758" s="217" t="s">
        <v>2998</v>
      </c>
      <c r="B758" s="217">
        <v>38539024</v>
      </c>
      <c r="C758" s="217">
        <v>38572019</v>
      </c>
      <c r="D758" s="217" t="s">
        <v>2998</v>
      </c>
      <c r="E758" s="217">
        <v>38566260</v>
      </c>
      <c r="F758" s="217">
        <v>38566261</v>
      </c>
      <c r="G758" s="217">
        <v>1</v>
      </c>
    </row>
    <row r="759" spans="1:7">
      <c r="A759" s="217" t="s">
        <v>2998</v>
      </c>
      <c r="B759" s="217">
        <v>38539024</v>
      </c>
      <c r="C759" s="217">
        <v>38572019</v>
      </c>
      <c r="D759" s="217" t="s">
        <v>2998</v>
      </c>
      <c r="E759" s="217">
        <v>38567401</v>
      </c>
      <c r="F759" s="217">
        <v>38569182</v>
      </c>
      <c r="G759" s="217">
        <v>1781</v>
      </c>
    </row>
    <row r="760" spans="1:7">
      <c r="A760" s="217" t="s">
        <v>2998</v>
      </c>
      <c r="B760" s="217">
        <v>38539024</v>
      </c>
      <c r="C760" s="217">
        <v>38572019</v>
      </c>
      <c r="D760" s="217" t="s">
        <v>2998</v>
      </c>
      <c r="E760" s="217">
        <v>38571355</v>
      </c>
      <c r="F760" s="217">
        <v>38620657</v>
      </c>
      <c r="G760" s="217">
        <v>664</v>
      </c>
    </row>
    <row r="761" spans="1:7">
      <c r="A761" s="217" t="s">
        <v>2998</v>
      </c>
      <c r="B761" s="217">
        <v>38539024</v>
      </c>
      <c r="C761" s="217">
        <v>38572019</v>
      </c>
      <c r="D761" s="217" t="s">
        <v>2998</v>
      </c>
      <c r="E761" s="217">
        <v>38571358</v>
      </c>
      <c r="F761" s="217">
        <v>38571359</v>
      </c>
      <c r="G761" s="217">
        <v>1</v>
      </c>
    </row>
    <row r="762" spans="1:7">
      <c r="A762" s="217" t="s">
        <v>2998</v>
      </c>
      <c r="B762" s="217">
        <v>38539024</v>
      </c>
      <c r="C762" s="217">
        <v>38572019</v>
      </c>
      <c r="D762" s="217" t="s">
        <v>2998</v>
      </c>
      <c r="E762" s="217">
        <v>38571370</v>
      </c>
      <c r="F762" s="217">
        <v>38571375</v>
      </c>
      <c r="G762" s="217">
        <v>5</v>
      </c>
    </row>
    <row r="763" spans="1:7">
      <c r="A763" s="217" t="s">
        <v>2998</v>
      </c>
      <c r="B763" s="217">
        <v>38539024</v>
      </c>
      <c r="C763" s="217">
        <v>38572019</v>
      </c>
      <c r="D763" s="217" t="s">
        <v>2998</v>
      </c>
      <c r="E763" s="217">
        <v>38571383</v>
      </c>
      <c r="F763" s="217">
        <v>38571388</v>
      </c>
      <c r="G763" s="217">
        <v>5</v>
      </c>
    </row>
    <row r="764" spans="1:7">
      <c r="A764" s="217" t="s">
        <v>2998</v>
      </c>
      <c r="B764" s="217">
        <v>42447328</v>
      </c>
      <c r="C764" s="217">
        <v>42458192</v>
      </c>
      <c r="D764" s="217" t="s">
        <v>2998</v>
      </c>
      <c r="E764" s="217">
        <v>42409989</v>
      </c>
      <c r="F764" s="217">
        <v>42474239</v>
      </c>
      <c r="G764" s="217">
        <v>10864</v>
      </c>
    </row>
    <row r="765" spans="1:7">
      <c r="A765" s="217" t="s">
        <v>2998</v>
      </c>
      <c r="B765" s="217">
        <v>44017295</v>
      </c>
      <c r="C765" s="217">
        <v>44031054</v>
      </c>
      <c r="D765" s="217" t="s">
        <v>2998</v>
      </c>
      <c r="E765" s="217">
        <v>44019489</v>
      </c>
      <c r="F765" s="217">
        <v>44020553</v>
      </c>
      <c r="G765" s="217">
        <v>1064</v>
      </c>
    </row>
    <row r="766" spans="1:7">
      <c r="A766" s="217" t="s">
        <v>2998</v>
      </c>
      <c r="B766" s="217">
        <v>67290040</v>
      </c>
      <c r="C766" s="217">
        <v>67306943</v>
      </c>
      <c r="D766" s="217" t="s">
        <v>2998</v>
      </c>
      <c r="E766" s="217">
        <v>67285298</v>
      </c>
      <c r="F766" s="217">
        <v>67298632</v>
      </c>
      <c r="G766" s="217">
        <v>8592</v>
      </c>
    </row>
    <row r="767" spans="1:7">
      <c r="A767" s="217" t="s">
        <v>2998</v>
      </c>
      <c r="B767" s="217">
        <v>69446439</v>
      </c>
      <c r="C767" s="217">
        <v>69483196</v>
      </c>
      <c r="D767" s="217" t="s">
        <v>2998</v>
      </c>
      <c r="E767" s="217">
        <v>69451764</v>
      </c>
      <c r="F767" s="217">
        <v>69452598</v>
      </c>
      <c r="G767" s="217">
        <v>834</v>
      </c>
    </row>
    <row r="768" spans="1:7">
      <c r="A768" s="217" t="s">
        <v>2998</v>
      </c>
      <c r="B768" s="217">
        <v>69446439</v>
      </c>
      <c r="C768" s="217">
        <v>69483196</v>
      </c>
      <c r="D768" s="217" t="s">
        <v>2998</v>
      </c>
      <c r="E768" s="217">
        <v>69475237</v>
      </c>
      <c r="F768" s="217">
        <v>69475614</v>
      </c>
      <c r="G768" s="217">
        <v>377</v>
      </c>
    </row>
    <row r="769" spans="1:7">
      <c r="A769" s="217" t="s">
        <v>2998</v>
      </c>
      <c r="B769" s="217">
        <v>69446439</v>
      </c>
      <c r="C769" s="217">
        <v>69483196</v>
      </c>
      <c r="D769" s="217" t="s">
        <v>2998</v>
      </c>
      <c r="E769" s="217">
        <v>69477881</v>
      </c>
      <c r="F769" s="217">
        <v>69478916</v>
      </c>
      <c r="G769" s="217">
        <v>1035</v>
      </c>
    </row>
    <row r="770" spans="1:7">
      <c r="A770" s="217" t="s">
        <v>2998</v>
      </c>
      <c r="B770" s="217">
        <v>71678163</v>
      </c>
      <c r="C770" s="217">
        <v>71688943</v>
      </c>
      <c r="D770" s="217" t="s">
        <v>2998</v>
      </c>
      <c r="E770" s="217">
        <v>71650175</v>
      </c>
      <c r="F770" s="217">
        <v>71715094</v>
      </c>
      <c r="G770" s="217">
        <v>10780</v>
      </c>
    </row>
    <row r="771" spans="1:7">
      <c r="A771" s="217" t="s">
        <v>2998</v>
      </c>
      <c r="B771" s="217">
        <v>71678163</v>
      </c>
      <c r="C771" s="217">
        <v>71688943</v>
      </c>
      <c r="D771" s="217" t="s">
        <v>2998</v>
      </c>
      <c r="E771" s="217">
        <v>71683366</v>
      </c>
      <c r="F771" s="217">
        <v>71683367</v>
      </c>
      <c r="G771" s="217">
        <v>1</v>
      </c>
    </row>
    <row r="772" spans="1:7">
      <c r="A772" s="217" t="s">
        <v>2998</v>
      </c>
      <c r="B772" s="217">
        <v>71678163</v>
      </c>
      <c r="C772" s="217">
        <v>71688943</v>
      </c>
      <c r="D772" s="217" t="s">
        <v>2998</v>
      </c>
      <c r="E772" s="217">
        <v>71683387</v>
      </c>
      <c r="F772" s="217">
        <v>71683392</v>
      </c>
      <c r="G772" s="217">
        <v>5</v>
      </c>
    </row>
    <row r="773" spans="1:7">
      <c r="A773" s="217" t="s">
        <v>2998</v>
      </c>
      <c r="B773" s="217">
        <v>71678163</v>
      </c>
      <c r="C773" s="217">
        <v>71688943</v>
      </c>
      <c r="D773" s="217" t="s">
        <v>2998</v>
      </c>
      <c r="E773" s="217">
        <v>71683571</v>
      </c>
      <c r="F773" s="217">
        <v>71683572</v>
      </c>
      <c r="G773" s="217">
        <v>1</v>
      </c>
    </row>
    <row r="774" spans="1:7">
      <c r="A774" s="217" t="s">
        <v>2998</v>
      </c>
      <c r="B774" s="217">
        <v>71678163</v>
      </c>
      <c r="C774" s="217">
        <v>71688943</v>
      </c>
      <c r="D774" s="217" t="s">
        <v>2998</v>
      </c>
      <c r="E774" s="217">
        <v>71683588</v>
      </c>
      <c r="F774" s="217">
        <v>71683593</v>
      </c>
      <c r="G774" s="217">
        <v>5</v>
      </c>
    </row>
    <row r="775" spans="1:7">
      <c r="A775" s="217" t="s">
        <v>2998</v>
      </c>
      <c r="B775" s="217">
        <v>71678163</v>
      </c>
      <c r="C775" s="217">
        <v>71688943</v>
      </c>
      <c r="D775" s="217" t="s">
        <v>2998</v>
      </c>
      <c r="E775" s="217">
        <v>71684411</v>
      </c>
      <c r="F775" s="217">
        <v>71684412</v>
      </c>
      <c r="G775" s="217">
        <v>1</v>
      </c>
    </row>
    <row r="776" spans="1:7">
      <c r="A776" s="217" t="s">
        <v>2998</v>
      </c>
      <c r="B776" s="217">
        <v>71678163</v>
      </c>
      <c r="C776" s="217">
        <v>71688943</v>
      </c>
      <c r="D776" s="217" t="s">
        <v>2998</v>
      </c>
      <c r="E776" s="217">
        <v>71684429</v>
      </c>
      <c r="F776" s="217">
        <v>71684434</v>
      </c>
      <c r="G776" s="217">
        <v>5</v>
      </c>
    </row>
    <row r="777" spans="1:7">
      <c r="A777" s="217" t="s">
        <v>2998</v>
      </c>
      <c r="B777" s="217">
        <v>82495927</v>
      </c>
      <c r="C777" s="217">
        <v>82518848</v>
      </c>
      <c r="D777" s="217" t="s">
        <v>2998</v>
      </c>
      <c r="E777" s="217">
        <v>82489611</v>
      </c>
      <c r="F777" s="217">
        <v>82501593</v>
      </c>
      <c r="G777" s="217">
        <v>5666</v>
      </c>
    </row>
    <row r="778" spans="1:7">
      <c r="A778" s="217" t="s">
        <v>2998</v>
      </c>
      <c r="B778" s="217">
        <v>82495927</v>
      </c>
      <c r="C778" s="217">
        <v>82518848</v>
      </c>
      <c r="D778" s="217" t="s">
        <v>2998</v>
      </c>
      <c r="E778" s="217">
        <v>82503916</v>
      </c>
      <c r="F778" s="217">
        <v>82506922</v>
      </c>
      <c r="G778" s="217">
        <v>3006</v>
      </c>
    </row>
    <row r="779" spans="1:7">
      <c r="A779" s="217" t="s">
        <v>2998</v>
      </c>
      <c r="B779" s="217">
        <v>82522045</v>
      </c>
      <c r="C779" s="217">
        <v>82532928</v>
      </c>
      <c r="D779" s="217" t="s">
        <v>2998</v>
      </c>
      <c r="E779" s="217">
        <v>82528184</v>
      </c>
      <c r="F779" s="217">
        <v>82530651</v>
      </c>
      <c r="G779" s="217">
        <v>2467</v>
      </c>
    </row>
    <row r="780" spans="1:7">
      <c r="A780" s="217" t="s">
        <v>2998</v>
      </c>
      <c r="B780" s="217">
        <v>84523917</v>
      </c>
      <c r="C780" s="217">
        <v>84548943</v>
      </c>
      <c r="D780" s="217" t="s">
        <v>2998</v>
      </c>
      <c r="E780" s="217">
        <v>84528352</v>
      </c>
      <c r="F780" s="217">
        <v>84534841</v>
      </c>
      <c r="G780" s="217">
        <v>6489</v>
      </c>
    </row>
    <row r="781" spans="1:7">
      <c r="A781" s="217" t="s">
        <v>2998</v>
      </c>
      <c r="B781" s="217">
        <v>84523917</v>
      </c>
      <c r="C781" s="217">
        <v>84548943</v>
      </c>
      <c r="D781" s="217" t="s">
        <v>2998</v>
      </c>
      <c r="E781" s="217">
        <v>84542936</v>
      </c>
      <c r="F781" s="217">
        <v>84546283</v>
      </c>
      <c r="G781" s="217">
        <v>3347</v>
      </c>
    </row>
    <row r="782" spans="1:7">
      <c r="A782" s="217" t="s">
        <v>2998</v>
      </c>
      <c r="B782" s="217">
        <v>84523917</v>
      </c>
      <c r="C782" s="217">
        <v>84548943</v>
      </c>
      <c r="D782" s="217" t="s">
        <v>2998</v>
      </c>
      <c r="E782" s="217">
        <v>84543429</v>
      </c>
      <c r="F782" s="217">
        <v>84549863</v>
      </c>
      <c r="G782" s="217">
        <v>5514</v>
      </c>
    </row>
    <row r="783" spans="1:7">
      <c r="A783" s="217" t="s">
        <v>2998</v>
      </c>
      <c r="B783" s="217">
        <v>84523917</v>
      </c>
      <c r="C783" s="217">
        <v>84548943</v>
      </c>
      <c r="D783" s="217" t="s">
        <v>2998</v>
      </c>
      <c r="E783" s="217">
        <v>84545141</v>
      </c>
      <c r="F783" s="217">
        <v>84592004</v>
      </c>
      <c r="G783" s="217">
        <v>3802</v>
      </c>
    </row>
    <row r="784" spans="1:7">
      <c r="A784" s="217" t="s">
        <v>2998</v>
      </c>
      <c r="B784" s="217">
        <v>84587919</v>
      </c>
      <c r="C784" s="217">
        <v>84596471</v>
      </c>
      <c r="D784" s="217" t="s">
        <v>2998</v>
      </c>
      <c r="E784" s="217">
        <v>84545141</v>
      </c>
      <c r="F784" s="217">
        <v>84592004</v>
      </c>
      <c r="G784" s="217">
        <v>4085</v>
      </c>
    </row>
    <row r="785" spans="1:7">
      <c r="A785" s="217" t="s">
        <v>2998</v>
      </c>
      <c r="B785" s="217">
        <v>84587919</v>
      </c>
      <c r="C785" s="217">
        <v>84596471</v>
      </c>
      <c r="D785" s="217" t="s">
        <v>2998</v>
      </c>
      <c r="E785" s="217">
        <v>84592529</v>
      </c>
      <c r="F785" s="217">
        <v>85395109</v>
      </c>
      <c r="G785" s="217">
        <v>3942</v>
      </c>
    </row>
    <row r="786" spans="1:7">
      <c r="A786" s="217" t="s">
        <v>2998</v>
      </c>
      <c r="B786" s="217">
        <v>90528916</v>
      </c>
      <c r="C786" s="217">
        <v>90548943</v>
      </c>
      <c r="D786" s="217" t="s">
        <v>2998</v>
      </c>
      <c r="E786" s="217">
        <v>90529408</v>
      </c>
      <c r="F786" s="217">
        <v>90538420</v>
      </c>
      <c r="G786" s="217">
        <v>9012</v>
      </c>
    </row>
    <row r="787" spans="1:7">
      <c r="A787" s="217" t="s">
        <v>2998</v>
      </c>
      <c r="B787" s="217">
        <v>90732964</v>
      </c>
      <c r="C787" s="217">
        <v>90753918</v>
      </c>
      <c r="D787" s="217" t="s">
        <v>2998</v>
      </c>
      <c r="E787" s="217">
        <v>90744373</v>
      </c>
      <c r="F787" s="217">
        <v>90753361</v>
      </c>
      <c r="G787" s="217">
        <v>8988</v>
      </c>
    </row>
    <row r="788" spans="1:7">
      <c r="A788" s="217" t="s">
        <v>2998</v>
      </c>
      <c r="B788" s="217">
        <v>90732964</v>
      </c>
      <c r="C788" s="217">
        <v>90753918</v>
      </c>
      <c r="D788" s="217" t="s">
        <v>2998</v>
      </c>
      <c r="E788" s="217">
        <v>90751221</v>
      </c>
      <c r="F788" s="217">
        <v>90752221</v>
      </c>
      <c r="G788" s="217">
        <v>1000</v>
      </c>
    </row>
    <row r="789" spans="1:7">
      <c r="A789" s="217" t="s">
        <v>2998</v>
      </c>
      <c r="B789" s="217">
        <v>93340401</v>
      </c>
      <c r="C789" s="217">
        <v>93351022</v>
      </c>
      <c r="D789" s="217" t="s">
        <v>2998</v>
      </c>
      <c r="E789" s="217">
        <v>93225806</v>
      </c>
      <c r="F789" s="217">
        <v>93345026</v>
      </c>
      <c r="G789" s="217">
        <v>4625</v>
      </c>
    </row>
    <row r="790" spans="1:7">
      <c r="A790" s="217" t="s">
        <v>2998</v>
      </c>
      <c r="B790" s="217">
        <v>96205642</v>
      </c>
      <c r="C790" s="217">
        <v>96214281</v>
      </c>
      <c r="D790" s="217" t="s">
        <v>2998</v>
      </c>
      <c r="E790" s="217">
        <v>96208776</v>
      </c>
      <c r="F790" s="217">
        <v>96215874</v>
      </c>
      <c r="G790" s="217">
        <v>5505</v>
      </c>
    </row>
    <row r="791" spans="1:7">
      <c r="A791" s="217" t="s">
        <v>2998</v>
      </c>
      <c r="B791" s="217">
        <v>96205642</v>
      </c>
      <c r="C791" s="217">
        <v>96214281</v>
      </c>
      <c r="D791" s="217" t="s">
        <v>2998</v>
      </c>
      <c r="E791" s="217">
        <v>96214004</v>
      </c>
      <c r="F791" s="217">
        <v>96328389</v>
      </c>
      <c r="G791" s="217">
        <v>277</v>
      </c>
    </row>
    <row r="792" spans="1:7">
      <c r="A792" s="217" t="s">
        <v>2998</v>
      </c>
      <c r="B792" s="217">
        <v>99909314</v>
      </c>
      <c r="C792" s="217">
        <v>99919256</v>
      </c>
      <c r="D792" s="217" t="s">
        <v>2998</v>
      </c>
      <c r="E792" s="217">
        <v>99914176</v>
      </c>
      <c r="F792" s="217">
        <v>99914976</v>
      </c>
      <c r="G792" s="217">
        <v>800</v>
      </c>
    </row>
    <row r="793" spans="1:7">
      <c r="A793" s="217" t="s">
        <v>2998</v>
      </c>
      <c r="B793" s="217">
        <v>99909314</v>
      </c>
      <c r="C793" s="217">
        <v>99919256</v>
      </c>
      <c r="D793" s="217" t="s">
        <v>2998</v>
      </c>
      <c r="E793" s="217">
        <v>99918852</v>
      </c>
      <c r="F793" s="217">
        <v>99983517</v>
      </c>
      <c r="G793" s="217">
        <v>404</v>
      </c>
    </row>
    <row r="794" spans="1:7">
      <c r="A794" s="217" t="s">
        <v>2998</v>
      </c>
      <c r="B794" s="217">
        <v>99940451</v>
      </c>
      <c r="C794" s="217">
        <v>99946956</v>
      </c>
      <c r="D794" s="217" t="s">
        <v>2998</v>
      </c>
      <c r="E794" s="217">
        <v>99918852</v>
      </c>
      <c r="F794" s="217">
        <v>99983517</v>
      </c>
      <c r="G794" s="217">
        <v>6505</v>
      </c>
    </row>
    <row r="795" spans="1:7">
      <c r="A795" s="217" t="s">
        <v>2998</v>
      </c>
      <c r="B795" s="217">
        <v>115862373</v>
      </c>
      <c r="C795" s="217">
        <v>115884249</v>
      </c>
      <c r="D795" s="217" t="s">
        <v>2998</v>
      </c>
      <c r="E795" s="217">
        <v>115865618</v>
      </c>
      <c r="F795" s="217">
        <v>115873780</v>
      </c>
      <c r="G795" s="217">
        <v>8162</v>
      </c>
    </row>
    <row r="796" spans="1:7">
      <c r="A796" s="217" t="s">
        <v>2998</v>
      </c>
      <c r="B796" s="217">
        <v>115862373</v>
      </c>
      <c r="C796" s="217">
        <v>115884249</v>
      </c>
      <c r="D796" s="217" t="s">
        <v>2998</v>
      </c>
      <c r="E796" s="217">
        <v>115875353</v>
      </c>
      <c r="F796" s="217">
        <v>115882208</v>
      </c>
      <c r="G796" s="217">
        <v>6855</v>
      </c>
    </row>
    <row r="797" spans="1:7">
      <c r="A797" s="217" t="s">
        <v>2998</v>
      </c>
      <c r="B797" s="217">
        <v>125869371</v>
      </c>
      <c r="C797" s="217">
        <v>125883279</v>
      </c>
      <c r="D797" s="217" t="s">
        <v>2998</v>
      </c>
      <c r="E797" s="217">
        <v>125871773</v>
      </c>
      <c r="F797" s="217">
        <v>125877756</v>
      </c>
      <c r="G797" s="217">
        <v>5983</v>
      </c>
    </row>
    <row r="798" spans="1:7">
      <c r="A798" s="217" t="s">
        <v>2998</v>
      </c>
      <c r="B798" s="217">
        <v>125869371</v>
      </c>
      <c r="C798" s="217">
        <v>125883279</v>
      </c>
      <c r="D798" s="217" t="s">
        <v>2998</v>
      </c>
      <c r="E798" s="217">
        <v>125871779</v>
      </c>
      <c r="F798" s="217">
        <v>126030855</v>
      </c>
      <c r="G798" s="217">
        <v>11500</v>
      </c>
    </row>
    <row r="799" spans="1:7">
      <c r="A799" s="217" t="s">
        <v>2998</v>
      </c>
      <c r="B799" s="217">
        <v>132894334</v>
      </c>
      <c r="C799" s="217">
        <v>132903152</v>
      </c>
      <c r="D799" s="217" t="s">
        <v>2998</v>
      </c>
      <c r="E799" s="217">
        <v>132815705</v>
      </c>
      <c r="F799" s="217">
        <v>132902448</v>
      </c>
      <c r="G799" s="217">
        <v>8114</v>
      </c>
    </row>
    <row r="800" spans="1:7">
      <c r="A800" s="217" t="s">
        <v>2998</v>
      </c>
      <c r="B800" s="217">
        <v>132894334</v>
      </c>
      <c r="C800" s="217">
        <v>132903152</v>
      </c>
      <c r="D800" s="217" t="s">
        <v>2998</v>
      </c>
      <c r="E800" s="217">
        <v>132902889</v>
      </c>
      <c r="F800" s="217">
        <v>132906498</v>
      </c>
      <c r="G800" s="217">
        <v>263</v>
      </c>
    </row>
    <row r="801" spans="1:7">
      <c r="A801" s="217" t="s">
        <v>2998</v>
      </c>
      <c r="B801" s="217">
        <v>135562094</v>
      </c>
      <c r="C801" s="217">
        <v>135572057</v>
      </c>
      <c r="D801" s="217" t="s">
        <v>2998</v>
      </c>
      <c r="E801" s="217">
        <v>135545422</v>
      </c>
      <c r="F801" s="217">
        <v>135570342</v>
      </c>
      <c r="G801" s="217">
        <v>8248</v>
      </c>
    </row>
    <row r="802" spans="1:7">
      <c r="A802" s="217" t="s">
        <v>2998</v>
      </c>
      <c r="B802" s="217">
        <v>135562094</v>
      </c>
      <c r="C802" s="217">
        <v>135572057</v>
      </c>
      <c r="D802" s="217" t="s">
        <v>2998</v>
      </c>
      <c r="E802" s="217">
        <v>135566758</v>
      </c>
      <c r="F802" s="217">
        <v>135566763</v>
      </c>
      <c r="G802" s="217">
        <v>5</v>
      </c>
    </row>
    <row r="803" spans="1:7">
      <c r="A803" s="217" t="s">
        <v>2998</v>
      </c>
      <c r="B803" s="217">
        <v>135562094</v>
      </c>
      <c r="C803" s="217">
        <v>135572057</v>
      </c>
      <c r="D803" s="217" t="s">
        <v>2998</v>
      </c>
      <c r="E803" s="217">
        <v>135566775</v>
      </c>
      <c r="F803" s="217">
        <v>135566776</v>
      </c>
      <c r="G803" s="217">
        <v>1</v>
      </c>
    </row>
    <row r="804" spans="1:7">
      <c r="A804" s="217" t="s">
        <v>2998</v>
      </c>
      <c r="B804" s="217">
        <v>135562094</v>
      </c>
      <c r="C804" s="217">
        <v>135572057</v>
      </c>
      <c r="D804" s="217" t="s">
        <v>2998</v>
      </c>
      <c r="E804" s="217">
        <v>135566782</v>
      </c>
      <c r="F804" s="217">
        <v>135566783</v>
      </c>
      <c r="G804" s="217">
        <v>1</v>
      </c>
    </row>
    <row r="805" spans="1:7">
      <c r="A805" s="217" t="s">
        <v>2998</v>
      </c>
      <c r="B805" s="217">
        <v>135562094</v>
      </c>
      <c r="C805" s="217">
        <v>135572057</v>
      </c>
      <c r="D805" s="217" t="s">
        <v>2998</v>
      </c>
      <c r="E805" s="217">
        <v>135566930</v>
      </c>
      <c r="F805" s="217">
        <v>135566935</v>
      </c>
      <c r="G805" s="217">
        <v>5</v>
      </c>
    </row>
    <row r="806" spans="1:7">
      <c r="A806" s="217" t="s">
        <v>2998</v>
      </c>
      <c r="B806" s="217">
        <v>135562094</v>
      </c>
      <c r="C806" s="217">
        <v>135572057</v>
      </c>
      <c r="D806" s="217" t="s">
        <v>2998</v>
      </c>
      <c r="E806" s="217">
        <v>135566954</v>
      </c>
      <c r="F806" s="217">
        <v>135566955</v>
      </c>
      <c r="G806" s="217">
        <v>1</v>
      </c>
    </row>
    <row r="807" spans="1:7">
      <c r="A807" s="217" t="s">
        <v>2998</v>
      </c>
      <c r="B807" s="217">
        <v>135763694</v>
      </c>
      <c r="C807" s="217">
        <v>135773403</v>
      </c>
      <c r="D807" s="217" t="s">
        <v>2998</v>
      </c>
      <c r="E807" s="217">
        <v>135753414</v>
      </c>
      <c r="F807" s="217">
        <v>135765588</v>
      </c>
      <c r="G807" s="217">
        <v>1894</v>
      </c>
    </row>
    <row r="808" spans="1:7">
      <c r="A808" s="217" t="s">
        <v>2998</v>
      </c>
      <c r="B808" s="217">
        <v>135763694</v>
      </c>
      <c r="C808" s="217">
        <v>135773403</v>
      </c>
      <c r="D808" s="217" t="s">
        <v>2998</v>
      </c>
      <c r="E808" s="217">
        <v>135766735</v>
      </c>
      <c r="F808" s="217">
        <v>135820020</v>
      </c>
      <c r="G808" s="217">
        <v>6668</v>
      </c>
    </row>
    <row r="809" spans="1:7">
      <c r="A809" s="217" t="s">
        <v>2998</v>
      </c>
      <c r="B809" s="217">
        <v>136888679</v>
      </c>
      <c r="C809" s="217">
        <v>136901094</v>
      </c>
      <c r="D809" s="217" t="s">
        <v>2998</v>
      </c>
      <c r="E809" s="217">
        <v>136890561</v>
      </c>
      <c r="F809" s="217">
        <v>136899788</v>
      </c>
      <c r="G809" s="217">
        <v>9227</v>
      </c>
    </row>
    <row r="810" spans="1:7">
      <c r="A810" s="217" t="s">
        <v>2998</v>
      </c>
      <c r="B810" s="217">
        <v>136888679</v>
      </c>
      <c r="C810" s="217">
        <v>136901094</v>
      </c>
      <c r="D810" s="217" t="s">
        <v>2998</v>
      </c>
      <c r="E810" s="217">
        <v>136895427</v>
      </c>
      <c r="F810" s="217">
        <v>136933657</v>
      </c>
      <c r="G810" s="217">
        <v>5667</v>
      </c>
    </row>
    <row r="811" spans="1:7">
      <c r="A811" s="217" t="s">
        <v>2999</v>
      </c>
      <c r="B811" s="217">
        <v>9368056</v>
      </c>
      <c r="C811" s="217">
        <v>9385959</v>
      </c>
      <c r="D811" s="217" t="s">
        <v>2999</v>
      </c>
      <c r="E811" s="217">
        <v>9370791</v>
      </c>
      <c r="F811" s="217">
        <v>9372842</v>
      </c>
      <c r="G811" s="217">
        <v>2051</v>
      </c>
    </row>
    <row r="812" spans="1:7">
      <c r="A812" s="217" t="s">
        <v>2999</v>
      </c>
      <c r="B812" s="217">
        <v>9368056</v>
      </c>
      <c r="C812" s="217">
        <v>9385959</v>
      </c>
      <c r="D812" s="217" t="s">
        <v>2999</v>
      </c>
      <c r="E812" s="217">
        <v>9372994</v>
      </c>
      <c r="F812" s="217">
        <v>9373771</v>
      </c>
      <c r="G812" s="217">
        <v>777</v>
      </c>
    </row>
    <row r="813" spans="1:7">
      <c r="A813" s="217" t="s">
        <v>2999</v>
      </c>
      <c r="B813" s="217">
        <v>9368056</v>
      </c>
      <c r="C813" s="217">
        <v>9385959</v>
      </c>
      <c r="D813" s="217" t="s">
        <v>2999</v>
      </c>
      <c r="E813" s="217">
        <v>9374065</v>
      </c>
      <c r="F813" s="217">
        <v>9374818</v>
      </c>
      <c r="G813" s="217">
        <v>753</v>
      </c>
    </row>
    <row r="814" spans="1:7">
      <c r="A814" s="217" t="s">
        <v>2999</v>
      </c>
      <c r="B814" s="217">
        <v>9368056</v>
      </c>
      <c r="C814" s="217">
        <v>9385959</v>
      </c>
      <c r="D814" s="217" t="s">
        <v>2999</v>
      </c>
      <c r="E814" s="217">
        <v>9374992</v>
      </c>
      <c r="F814" s="217">
        <v>9375748</v>
      </c>
      <c r="G814" s="217">
        <v>756</v>
      </c>
    </row>
    <row r="815" spans="1:7">
      <c r="A815" s="217" t="s">
        <v>2999</v>
      </c>
      <c r="B815" s="217">
        <v>9368056</v>
      </c>
      <c r="C815" s="217">
        <v>9385959</v>
      </c>
      <c r="D815" s="217" t="s">
        <v>2999</v>
      </c>
      <c r="E815" s="217">
        <v>9375901</v>
      </c>
      <c r="F815" s="217">
        <v>9376678</v>
      </c>
      <c r="G815" s="217">
        <v>777</v>
      </c>
    </row>
    <row r="816" spans="1:7">
      <c r="A816" s="217" t="s">
        <v>2999</v>
      </c>
      <c r="B816" s="217">
        <v>9368056</v>
      </c>
      <c r="C816" s="217">
        <v>9385959</v>
      </c>
      <c r="D816" s="217" t="s">
        <v>2999</v>
      </c>
      <c r="E816" s="217">
        <v>9376858</v>
      </c>
      <c r="F816" s="217">
        <v>9377611</v>
      </c>
      <c r="G816" s="217">
        <v>753</v>
      </c>
    </row>
    <row r="817" spans="1:7">
      <c r="A817" s="217" t="s">
        <v>2999</v>
      </c>
      <c r="B817" s="217">
        <v>9368056</v>
      </c>
      <c r="C817" s="217">
        <v>9385959</v>
      </c>
      <c r="D817" s="217" t="s">
        <v>2999</v>
      </c>
      <c r="E817" s="217">
        <v>9377788</v>
      </c>
      <c r="F817" s="217">
        <v>9378541</v>
      </c>
      <c r="G817" s="217">
        <v>753</v>
      </c>
    </row>
    <row r="818" spans="1:7">
      <c r="A818" s="217" t="s">
        <v>2999</v>
      </c>
      <c r="B818" s="217">
        <v>9368056</v>
      </c>
      <c r="C818" s="217">
        <v>9385959</v>
      </c>
      <c r="D818" s="217" t="s">
        <v>2999</v>
      </c>
      <c r="E818" s="217">
        <v>9378829</v>
      </c>
      <c r="F818" s="217">
        <v>9379585</v>
      </c>
      <c r="G818" s="217">
        <v>756</v>
      </c>
    </row>
    <row r="819" spans="1:7">
      <c r="A819" s="217" t="s">
        <v>2999</v>
      </c>
      <c r="B819" s="217">
        <v>9368056</v>
      </c>
      <c r="C819" s="217">
        <v>9385959</v>
      </c>
      <c r="D819" s="217" t="s">
        <v>2999</v>
      </c>
      <c r="E819" s="217">
        <v>9379741</v>
      </c>
      <c r="F819" s="217">
        <v>9380518</v>
      </c>
      <c r="G819" s="217">
        <v>777</v>
      </c>
    </row>
    <row r="820" spans="1:7">
      <c r="A820" s="217" t="s">
        <v>2999</v>
      </c>
      <c r="B820" s="217">
        <v>9368056</v>
      </c>
      <c r="C820" s="217">
        <v>9385959</v>
      </c>
      <c r="D820" s="217" t="s">
        <v>2999</v>
      </c>
      <c r="E820" s="217">
        <v>9380812</v>
      </c>
      <c r="F820" s="217">
        <v>9381562</v>
      </c>
      <c r="G820" s="217">
        <v>750</v>
      </c>
    </row>
    <row r="821" spans="1:7">
      <c r="A821" s="217" t="s">
        <v>2999</v>
      </c>
      <c r="B821" s="217">
        <v>9368056</v>
      </c>
      <c r="C821" s="217">
        <v>9385959</v>
      </c>
      <c r="D821" s="217" t="s">
        <v>2999</v>
      </c>
      <c r="E821" s="217">
        <v>9381856</v>
      </c>
      <c r="F821" s="217">
        <v>9382609</v>
      </c>
      <c r="G821" s="217">
        <v>753</v>
      </c>
    </row>
    <row r="822" spans="1:7">
      <c r="A822" s="217" t="s">
        <v>2999</v>
      </c>
      <c r="B822" s="217">
        <v>53168234</v>
      </c>
      <c r="C822" s="217">
        <v>53199943</v>
      </c>
      <c r="D822" s="217" t="s">
        <v>2999</v>
      </c>
      <c r="E822" s="217">
        <v>53123327</v>
      </c>
      <c r="F822" s="217">
        <v>53196196</v>
      </c>
      <c r="G822" s="217">
        <v>27962</v>
      </c>
    </row>
    <row r="823" spans="1:7">
      <c r="A823" s="217" t="s">
        <v>2999</v>
      </c>
      <c r="B823" s="217">
        <v>53168234</v>
      </c>
      <c r="C823" s="217">
        <v>53199943</v>
      </c>
      <c r="D823" s="217" t="s">
        <v>2999</v>
      </c>
      <c r="E823" s="217">
        <v>53170887</v>
      </c>
      <c r="F823" s="217">
        <v>53170892</v>
      </c>
      <c r="G823" s="217">
        <v>5</v>
      </c>
    </row>
    <row r="824" spans="1:7">
      <c r="A824" s="217" t="s">
        <v>2999</v>
      </c>
      <c r="B824" s="217">
        <v>53168234</v>
      </c>
      <c r="C824" s="217">
        <v>53199943</v>
      </c>
      <c r="D824" s="217" t="s">
        <v>2999</v>
      </c>
      <c r="E824" s="217">
        <v>53170913</v>
      </c>
      <c r="F824" s="217">
        <v>53170914</v>
      </c>
      <c r="G824" s="217">
        <v>1</v>
      </c>
    </row>
    <row r="825" spans="1:7">
      <c r="A825" s="217" t="s">
        <v>2999</v>
      </c>
      <c r="B825" s="217">
        <v>53168234</v>
      </c>
      <c r="C825" s="217">
        <v>53199943</v>
      </c>
      <c r="D825" s="217" t="s">
        <v>2999</v>
      </c>
      <c r="E825" s="217">
        <v>53172014</v>
      </c>
      <c r="F825" s="217">
        <v>53173095</v>
      </c>
      <c r="G825" s="217">
        <v>1081</v>
      </c>
    </row>
    <row r="826" spans="1:7">
      <c r="A826" s="217" t="s">
        <v>2999</v>
      </c>
      <c r="B826" s="217">
        <v>53168234</v>
      </c>
      <c r="C826" s="217">
        <v>53199943</v>
      </c>
      <c r="D826" s="217" t="s">
        <v>2999</v>
      </c>
      <c r="E826" s="217">
        <v>53172216</v>
      </c>
      <c r="F826" s="217">
        <v>53172299</v>
      </c>
      <c r="G826" s="217">
        <v>83</v>
      </c>
    </row>
    <row r="827" spans="1:7">
      <c r="A827" s="217" t="s">
        <v>2999</v>
      </c>
      <c r="B827" s="217">
        <v>53168234</v>
      </c>
      <c r="C827" s="217">
        <v>53199943</v>
      </c>
      <c r="D827" s="217" t="s">
        <v>2999</v>
      </c>
      <c r="E827" s="217">
        <v>53192157</v>
      </c>
      <c r="F827" s="217">
        <v>53192158</v>
      </c>
      <c r="G827" s="217">
        <v>1</v>
      </c>
    </row>
    <row r="828" spans="1:7">
      <c r="A828" s="217" t="s">
        <v>2999</v>
      </c>
      <c r="B828" s="217">
        <v>53168234</v>
      </c>
      <c r="C828" s="217">
        <v>53199943</v>
      </c>
      <c r="D828" s="217" t="s">
        <v>2999</v>
      </c>
      <c r="E828" s="217">
        <v>53192182</v>
      </c>
      <c r="F828" s="217">
        <v>53192187</v>
      </c>
      <c r="G828" s="217">
        <v>5</v>
      </c>
    </row>
    <row r="829" spans="1:7">
      <c r="A829" s="217" t="s">
        <v>2999</v>
      </c>
      <c r="B829" s="217">
        <v>53168234</v>
      </c>
      <c r="C829" s="217">
        <v>53199943</v>
      </c>
      <c r="D829" s="217" t="s">
        <v>2999</v>
      </c>
      <c r="E829" s="217">
        <v>53193573</v>
      </c>
      <c r="F829" s="217">
        <v>53193739</v>
      </c>
      <c r="G829" s="217">
        <v>166</v>
      </c>
    </row>
    <row r="830" spans="1:7">
      <c r="A830" s="217" t="s">
        <v>2999</v>
      </c>
      <c r="B830" s="217">
        <v>53168234</v>
      </c>
      <c r="C830" s="217">
        <v>53199943</v>
      </c>
      <c r="D830" s="217" t="s">
        <v>2999</v>
      </c>
      <c r="E830" s="217">
        <v>53198279</v>
      </c>
      <c r="F830" s="217">
        <v>53200096</v>
      </c>
      <c r="G830" s="217">
        <v>1664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8"/>
  <sheetViews>
    <sheetView topLeftCell="A294" workbookViewId="0">
      <selection activeCell="D309" sqref="D309"/>
    </sheetView>
  </sheetViews>
  <sheetFormatPr baseColWidth="10" defaultColWidth="8.83203125" defaultRowHeight="14" x14ac:dyDescent="0"/>
  <cols>
    <col min="1" max="1025" width="8.83203125" customWidth="1"/>
  </cols>
  <sheetData>
    <row r="1" spans="1:36">
      <c r="G1" t="s">
        <v>3000</v>
      </c>
    </row>
    <row r="2" spans="1:36" ht="15">
      <c r="A2" t="s">
        <v>2306</v>
      </c>
      <c r="B2" t="s">
        <v>3001</v>
      </c>
      <c r="C2" t="s">
        <v>3002</v>
      </c>
      <c r="D2" t="s">
        <v>3003</v>
      </c>
      <c r="E2" t="s">
        <v>3004</v>
      </c>
      <c r="F2" t="s">
        <v>3005</v>
      </c>
      <c r="G2" s="221" t="s">
        <v>3006</v>
      </c>
      <c r="H2" s="221" t="s">
        <v>3007</v>
      </c>
      <c r="I2" s="221" t="s">
        <v>3008</v>
      </c>
      <c r="J2" s="221" t="s">
        <v>3009</v>
      </c>
      <c r="K2" s="221" t="s">
        <v>3010</v>
      </c>
      <c r="L2" s="222" t="s">
        <v>3011</v>
      </c>
      <c r="M2" s="222" t="s">
        <v>3012</v>
      </c>
      <c r="N2" s="221" t="s">
        <v>3013</v>
      </c>
      <c r="O2" s="222" t="s">
        <v>3014</v>
      </c>
      <c r="P2" s="222" t="s">
        <v>3015</v>
      </c>
      <c r="Q2" s="222" t="s">
        <v>3016</v>
      </c>
      <c r="R2" s="222" t="s">
        <v>3017</v>
      </c>
      <c r="S2" s="222" t="s">
        <v>3018</v>
      </c>
      <c r="T2" s="221" t="s">
        <v>3019</v>
      </c>
      <c r="U2" s="222" t="s">
        <v>3020</v>
      </c>
      <c r="V2" s="222" t="s">
        <v>3021</v>
      </c>
      <c r="W2" s="221" t="s">
        <v>3022</v>
      </c>
      <c r="X2" s="221" t="s">
        <v>3023</v>
      </c>
      <c r="Y2" s="221" t="s">
        <v>3024</v>
      </c>
      <c r="Z2" s="223" t="s">
        <v>3025</v>
      </c>
      <c r="AA2" s="222" t="s">
        <v>3026</v>
      </c>
      <c r="AB2" s="223" t="s">
        <v>3027</v>
      </c>
      <c r="AC2" s="222" t="s">
        <v>3028</v>
      </c>
      <c r="AD2" s="222" t="s">
        <v>3029</v>
      </c>
      <c r="AE2" s="222" t="s">
        <v>3030</v>
      </c>
      <c r="AF2" s="222" t="s">
        <v>3031</v>
      </c>
      <c r="AG2" s="224" t="s">
        <v>3032</v>
      </c>
      <c r="AH2" s="221" t="s">
        <v>3033</v>
      </c>
      <c r="AI2" s="221" t="s">
        <v>3034</v>
      </c>
      <c r="AJ2" s="223" t="s">
        <v>3035</v>
      </c>
    </row>
    <row r="3" spans="1:36" ht="15">
      <c r="A3">
        <v>1</v>
      </c>
      <c r="B3">
        <v>1589488</v>
      </c>
      <c r="C3">
        <v>1589619</v>
      </c>
      <c r="D3">
        <f>Overlap_with_SV!C3-Overlap_with_SV!B3+1</f>
        <v>132</v>
      </c>
      <c r="G3" s="225">
        <v>579</v>
      </c>
      <c r="H3" s="225" t="s">
        <v>2976</v>
      </c>
      <c r="I3" s="225">
        <v>1582548</v>
      </c>
      <c r="J3" s="225">
        <v>1682577</v>
      </c>
      <c r="K3" s="225">
        <v>21</v>
      </c>
      <c r="L3" s="226">
        <v>8</v>
      </c>
      <c r="M3" s="226">
        <v>2</v>
      </c>
      <c r="N3" s="225" t="s">
        <v>3036</v>
      </c>
      <c r="O3" s="226">
        <v>8</v>
      </c>
      <c r="P3" s="226">
        <v>5</v>
      </c>
      <c r="Q3" s="226">
        <v>8</v>
      </c>
      <c r="R3" s="226">
        <v>7</v>
      </c>
      <c r="S3" s="226">
        <v>8</v>
      </c>
      <c r="T3" s="225" t="s">
        <v>3037</v>
      </c>
      <c r="U3" s="226">
        <v>373</v>
      </c>
      <c r="V3" s="226">
        <v>3450</v>
      </c>
      <c r="W3" s="225" t="s">
        <v>3038</v>
      </c>
      <c r="X3" s="225" t="s">
        <v>3039</v>
      </c>
      <c r="Y3" s="225" t="s">
        <v>3040</v>
      </c>
      <c r="Z3" s="227">
        <v>0.53603500000000004</v>
      </c>
      <c r="AA3" s="226">
        <v>295</v>
      </c>
      <c r="AB3" s="227">
        <v>0.94445599999999996</v>
      </c>
      <c r="AC3" s="226">
        <v>30</v>
      </c>
      <c r="AD3" s="226">
        <v>49</v>
      </c>
      <c r="AE3" s="226">
        <v>8</v>
      </c>
      <c r="AF3" s="226">
        <v>75701</v>
      </c>
      <c r="AG3" s="228">
        <v>78.421999999999997</v>
      </c>
      <c r="AH3" s="225">
        <v>1</v>
      </c>
      <c r="AI3" s="225" t="s">
        <v>3041</v>
      </c>
      <c r="AJ3" s="227">
        <v>0.625</v>
      </c>
    </row>
    <row r="4" spans="1:36" ht="15">
      <c r="A4">
        <v>1</v>
      </c>
      <c r="B4">
        <v>1589630</v>
      </c>
      <c r="C4">
        <v>1594200</v>
      </c>
      <c r="D4">
        <f>Overlap_with_SV!C4-Overlap_with_SV!B4+1</f>
        <v>4571</v>
      </c>
      <c r="G4" s="225">
        <v>579</v>
      </c>
      <c r="H4" s="225" t="s">
        <v>2976</v>
      </c>
      <c r="I4" s="225">
        <v>1582548</v>
      </c>
      <c r="J4" s="225">
        <v>1682577</v>
      </c>
      <c r="K4" s="225">
        <v>21</v>
      </c>
      <c r="L4" s="226">
        <v>8</v>
      </c>
      <c r="M4" s="226">
        <v>2</v>
      </c>
      <c r="N4" s="225" t="s">
        <v>3036</v>
      </c>
      <c r="O4" s="226">
        <v>8</v>
      </c>
      <c r="P4" s="226">
        <v>5</v>
      </c>
      <c r="Q4" s="226">
        <v>8</v>
      </c>
      <c r="R4" s="226">
        <v>7</v>
      </c>
      <c r="S4" s="226">
        <v>8</v>
      </c>
      <c r="T4" s="225" t="s">
        <v>3037</v>
      </c>
      <c r="U4" s="226">
        <v>373</v>
      </c>
      <c r="V4" s="226">
        <v>3450</v>
      </c>
      <c r="W4" s="225" t="s">
        <v>3038</v>
      </c>
      <c r="X4" s="225" t="s">
        <v>3039</v>
      </c>
      <c r="Y4" s="225" t="s">
        <v>3040</v>
      </c>
      <c r="Z4" s="227">
        <v>0.53603500000000004</v>
      </c>
      <c r="AA4" s="226">
        <v>295</v>
      </c>
      <c r="AB4" s="227">
        <v>0.94445599999999996</v>
      </c>
      <c r="AC4" s="226">
        <v>30</v>
      </c>
      <c r="AD4" s="226">
        <v>49</v>
      </c>
      <c r="AE4" s="226">
        <v>8</v>
      </c>
      <c r="AF4" s="226">
        <v>75701</v>
      </c>
      <c r="AG4" s="228">
        <v>78.421999999999997</v>
      </c>
      <c r="AH4" s="225">
        <v>1</v>
      </c>
      <c r="AI4" s="225" t="s">
        <v>3041</v>
      </c>
      <c r="AJ4" s="227">
        <v>0.625</v>
      </c>
    </row>
    <row r="5" spans="1:36" ht="15">
      <c r="A5">
        <v>1</v>
      </c>
      <c r="B5">
        <v>1594200</v>
      </c>
      <c r="C5">
        <v>1594840</v>
      </c>
      <c r="D5">
        <f>Overlap_with_SV!C5-Overlap_with_SV!B5+1</f>
        <v>641</v>
      </c>
      <c r="G5" s="225">
        <v>579</v>
      </c>
      <c r="H5" s="225" t="s">
        <v>2976</v>
      </c>
      <c r="I5" s="225">
        <v>1582548</v>
      </c>
      <c r="J5" s="225">
        <v>1682577</v>
      </c>
      <c r="K5" s="225">
        <v>21</v>
      </c>
      <c r="L5" s="226">
        <v>8</v>
      </c>
      <c r="M5" s="226">
        <v>2</v>
      </c>
      <c r="N5" s="225" t="s">
        <v>3036</v>
      </c>
      <c r="O5" s="226">
        <v>8</v>
      </c>
      <c r="P5" s="226">
        <v>5</v>
      </c>
      <c r="Q5" s="226">
        <v>8</v>
      </c>
      <c r="R5" s="226">
        <v>7</v>
      </c>
      <c r="S5" s="226">
        <v>8</v>
      </c>
      <c r="T5" s="225" t="s">
        <v>3037</v>
      </c>
      <c r="U5" s="226">
        <v>373</v>
      </c>
      <c r="V5" s="226">
        <v>3450</v>
      </c>
      <c r="W5" s="225" t="s">
        <v>3038</v>
      </c>
      <c r="X5" s="225" t="s">
        <v>3039</v>
      </c>
      <c r="Y5" s="225" t="s">
        <v>3040</v>
      </c>
      <c r="Z5" s="227">
        <v>0.53603500000000004</v>
      </c>
      <c r="AA5" s="226">
        <v>295</v>
      </c>
      <c r="AB5" s="227">
        <v>0.94445599999999996</v>
      </c>
      <c r="AC5" s="226">
        <v>30</v>
      </c>
      <c r="AD5" s="226">
        <v>49</v>
      </c>
      <c r="AE5" s="226">
        <v>8</v>
      </c>
      <c r="AF5" s="226">
        <v>75701</v>
      </c>
      <c r="AG5" s="228">
        <v>78.421999999999997</v>
      </c>
      <c r="AH5" s="225">
        <v>1</v>
      </c>
      <c r="AI5" s="225" t="s">
        <v>3041</v>
      </c>
      <c r="AJ5" s="227">
        <v>0.625</v>
      </c>
    </row>
    <row r="6" spans="1:36" ht="15">
      <c r="A6">
        <v>1</v>
      </c>
      <c r="B6">
        <v>1594840</v>
      </c>
      <c r="C6">
        <v>1598460</v>
      </c>
      <c r="D6">
        <f>Overlap_with_SV!C6-Overlap_with_SV!B6+1</f>
        <v>3621</v>
      </c>
      <c r="G6" s="225">
        <v>579</v>
      </c>
      <c r="H6" s="225" t="s">
        <v>2976</v>
      </c>
      <c r="I6" s="225">
        <v>1582548</v>
      </c>
      <c r="J6" s="225">
        <v>1682577</v>
      </c>
      <c r="K6" s="225">
        <v>21</v>
      </c>
      <c r="L6" s="226">
        <v>8</v>
      </c>
      <c r="M6" s="226">
        <v>2</v>
      </c>
      <c r="N6" s="225" t="s">
        <v>3036</v>
      </c>
      <c r="O6" s="226">
        <v>8</v>
      </c>
      <c r="P6" s="226">
        <v>5</v>
      </c>
      <c r="Q6" s="226">
        <v>8</v>
      </c>
      <c r="R6" s="226">
        <v>7</v>
      </c>
      <c r="S6" s="226">
        <v>8</v>
      </c>
      <c r="T6" s="225" t="s">
        <v>3037</v>
      </c>
      <c r="U6" s="226">
        <v>373</v>
      </c>
      <c r="V6" s="226">
        <v>3450</v>
      </c>
      <c r="W6" s="225" t="s">
        <v>3038</v>
      </c>
      <c r="X6" s="225" t="s">
        <v>3039</v>
      </c>
      <c r="Y6" s="225" t="s">
        <v>3040</v>
      </c>
      <c r="Z6" s="227">
        <v>0.53603500000000004</v>
      </c>
      <c r="AA6" s="226">
        <v>295</v>
      </c>
      <c r="AB6" s="227">
        <v>0.94445599999999996</v>
      </c>
      <c r="AC6" s="226">
        <v>30</v>
      </c>
      <c r="AD6" s="226">
        <v>49</v>
      </c>
      <c r="AE6" s="226">
        <v>8</v>
      </c>
      <c r="AF6" s="226">
        <v>75701</v>
      </c>
      <c r="AG6" s="228">
        <v>78.421999999999997</v>
      </c>
      <c r="AH6" s="225">
        <v>1</v>
      </c>
      <c r="AI6" s="225" t="s">
        <v>3041</v>
      </c>
      <c r="AJ6" s="227">
        <v>0.625</v>
      </c>
    </row>
    <row r="7" spans="1:36">
      <c r="A7">
        <v>1</v>
      </c>
      <c r="B7">
        <v>2330653</v>
      </c>
      <c r="C7">
        <v>2340397</v>
      </c>
      <c r="D7">
        <f>Overlap_with_SV!C7-Overlap_with_SV!B7+1</f>
        <v>9745</v>
      </c>
    </row>
    <row r="8" spans="1:36">
      <c r="A8">
        <v>1</v>
      </c>
      <c r="B8">
        <v>6675490</v>
      </c>
      <c r="C8">
        <v>6687718</v>
      </c>
      <c r="D8">
        <f>Overlap_with_SV!C8-Overlap_with_SV!B8+1</f>
        <v>12229</v>
      </c>
    </row>
    <row r="9" spans="1:36">
      <c r="A9">
        <v>1</v>
      </c>
      <c r="B9">
        <v>10434145</v>
      </c>
      <c r="C9">
        <v>10443830</v>
      </c>
      <c r="D9">
        <f>Overlap_with_SV!C9-Overlap_with_SV!B9+1</f>
        <v>9686</v>
      </c>
    </row>
    <row r="10" spans="1:36">
      <c r="A10">
        <v>1</v>
      </c>
      <c r="B10">
        <v>20230789</v>
      </c>
      <c r="C10">
        <v>20241453</v>
      </c>
      <c r="D10">
        <f>Overlap_with_SV!C10-Overlap_with_SV!B10+1</f>
        <v>10665</v>
      </c>
    </row>
    <row r="11" spans="1:36">
      <c r="A11">
        <v>1</v>
      </c>
      <c r="B11">
        <v>24082785</v>
      </c>
      <c r="C11">
        <v>24091256</v>
      </c>
      <c r="D11">
        <f>Overlap_with_SV!C11-Overlap_with_SV!B11+1</f>
        <v>8472</v>
      </c>
    </row>
    <row r="12" spans="1:36">
      <c r="A12">
        <v>1</v>
      </c>
      <c r="B12">
        <v>27647875</v>
      </c>
      <c r="C12">
        <v>27656513</v>
      </c>
      <c r="D12">
        <f>Overlap_with_SV!C12-Overlap_with_SV!B12+1</f>
        <v>8639</v>
      </c>
    </row>
    <row r="13" spans="1:36">
      <c r="A13">
        <v>1</v>
      </c>
      <c r="B13">
        <v>27728548</v>
      </c>
      <c r="C13">
        <v>27732103</v>
      </c>
      <c r="D13">
        <f>Overlap_with_SV!C13-Overlap_with_SV!B13+1</f>
        <v>3556</v>
      </c>
    </row>
    <row r="14" spans="1:36">
      <c r="A14">
        <v>1</v>
      </c>
      <c r="B14">
        <v>27732103</v>
      </c>
      <c r="C14">
        <v>27736940</v>
      </c>
      <c r="D14">
        <f>Overlap_with_SV!C14-Overlap_with_SV!B14+1</f>
        <v>4838</v>
      </c>
    </row>
    <row r="15" spans="1:36">
      <c r="A15">
        <v>1</v>
      </c>
      <c r="B15">
        <v>28293521</v>
      </c>
      <c r="C15">
        <v>28302527</v>
      </c>
      <c r="D15">
        <f>Overlap_with_SV!C15-Overlap_with_SV!B15+1</f>
        <v>9007</v>
      </c>
    </row>
    <row r="16" spans="1:36">
      <c r="A16">
        <v>1</v>
      </c>
      <c r="B16">
        <v>36383977</v>
      </c>
      <c r="C16">
        <v>36395547</v>
      </c>
      <c r="D16">
        <f>Overlap_with_SV!C16-Overlap_with_SV!B16+1</f>
        <v>11571</v>
      </c>
    </row>
    <row r="17" spans="1:36">
      <c r="A17">
        <v>1</v>
      </c>
      <c r="B17">
        <v>39325738</v>
      </c>
      <c r="C17">
        <v>39334558</v>
      </c>
      <c r="D17">
        <f>Overlap_with_SV!C17-Overlap_with_SV!B17+1</f>
        <v>8821</v>
      </c>
    </row>
    <row r="18" spans="1:36" ht="15">
      <c r="A18">
        <v>1</v>
      </c>
      <c r="B18">
        <v>46503659</v>
      </c>
      <c r="C18">
        <v>46511691</v>
      </c>
      <c r="D18">
        <f>Overlap_with_SV!C18-Overlap_with_SV!B18+1</f>
        <v>8033</v>
      </c>
      <c r="G18" s="225">
        <v>189</v>
      </c>
      <c r="H18" s="225" t="s">
        <v>2976</v>
      </c>
      <c r="I18" s="225">
        <v>46184288</v>
      </c>
      <c r="J18" s="225">
        <v>46619884</v>
      </c>
      <c r="K18" s="225">
        <v>747</v>
      </c>
      <c r="L18" s="226">
        <v>17</v>
      </c>
      <c r="M18" s="226">
        <v>4</v>
      </c>
      <c r="N18" s="225" t="s">
        <v>3042</v>
      </c>
      <c r="O18" s="226">
        <v>15</v>
      </c>
      <c r="P18" s="226">
        <v>11</v>
      </c>
      <c r="Q18" s="226">
        <v>7</v>
      </c>
      <c r="R18" s="226">
        <v>13</v>
      </c>
      <c r="S18" s="226">
        <v>7</v>
      </c>
      <c r="T18" s="225" t="s">
        <v>3043</v>
      </c>
      <c r="U18" s="226">
        <v>3796</v>
      </c>
      <c r="V18" s="226">
        <v>11267</v>
      </c>
      <c r="W18" s="225" t="s">
        <v>3044</v>
      </c>
      <c r="X18" s="225" t="s">
        <v>3045</v>
      </c>
      <c r="Y18" s="225" t="s">
        <v>3046</v>
      </c>
      <c r="Z18" s="227">
        <v>0.41707899999999998</v>
      </c>
      <c r="AA18" s="226">
        <v>2446</v>
      </c>
      <c r="AB18" s="227">
        <v>0.82095799999999997</v>
      </c>
      <c r="AC18" s="226">
        <v>13</v>
      </c>
      <c r="AD18" s="226">
        <v>18</v>
      </c>
      <c r="AE18" s="226">
        <v>9</v>
      </c>
      <c r="AF18" s="226">
        <v>1833</v>
      </c>
      <c r="AG18" s="228">
        <v>78.432400000000001</v>
      </c>
      <c r="AH18" s="225">
        <v>1</v>
      </c>
      <c r="AI18" s="225" t="s">
        <v>3047</v>
      </c>
      <c r="AJ18" s="227">
        <v>0.41176499999999999</v>
      </c>
    </row>
    <row r="19" spans="1:36">
      <c r="A19">
        <v>1</v>
      </c>
      <c r="B19">
        <v>110036254</v>
      </c>
      <c r="C19">
        <v>110044254</v>
      </c>
      <c r="D19">
        <f>Overlap_with_SV!C19-Overlap_with_SV!B19+1</f>
        <v>8001</v>
      </c>
    </row>
    <row r="20" spans="1:36">
      <c r="A20">
        <v>1</v>
      </c>
      <c r="B20">
        <v>110596285</v>
      </c>
      <c r="C20">
        <v>110607544</v>
      </c>
      <c r="D20">
        <f>Overlap_with_SV!C20-Overlap_with_SV!B20+1</f>
        <v>11260</v>
      </c>
    </row>
    <row r="21" spans="1:36">
      <c r="A21">
        <v>1</v>
      </c>
      <c r="B21">
        <v>145832567</v>
      </c>
      <c r="C21">
        <v>145833118</v>
      </c>
      <c r="D21">
        <f>Overlap_with_SV!C21-Overlap_with_SV!B21+1</f>
        <v>552</v>
      </c>
    </row>
    <row r="22" spans="1:36">
      <c r="A22">
        <v>1</v>
      </c>
      <c r="B22">
        <v>145822378</v>
      </c>
      <c r="C22">
        <v>145829606</v>
      </c>
      <c r="D22">
        <f>Overlap_with_SV!C22-Overlap_with_SV!B22+1</f>
        <v>7229</v>
      </c>
    </row>
    <row r="23" spans="1:36">
      <c r="A23">
        <v>1</v>
      </c>
      <c r="B23">
        <v>152185477</v>
      </c>
      <c r="C23">
        <v>152193479</v>
      </c>
      <c r="D23">
        <f>Overlap_with_SV!C23-Overlap_with_SV!B23+1</f>
        <v>8003</v>
      </c>
    </row>
    <row r="24" spans="1:36">
      <c r="A24">
        <v>1</v>
      </c>
      <c r="B24">
        <v>168210444</v>
      </c>
      <c r="C24">
        <v>168221992</v>
      </c>
      <c r="D24">
        <f>Overlap_with_SV!C24-Overlap_with_SV!B24+1</f>
        <v>11549</v>
      </c>
    </row>
    <row r="25" spans="1:36">
      <c r="A25">
        <v>1</v>
      </c>
      <c r="B25">
        <v>179551149</v>
      </c>
      <c r="C25">
        <v>179562980</v>
      </c>
      <c r="D25">
        <f>Overlap_with_SV!C25-Overlap_with_SV!B25+1</f>
        <v>11832</v>
      </c>
    </row>
    <row r="26" spans="1:36">
      <c r="A26">
        <v>1</v>
      </c>
      <c r="B26">
        <v>222640351</v>
      </c>
      <c r="C26">
        <v>222655359</v>
      </c>
      <c r="D26">
        <f>Overlap_with_SV!C26-Overlap_with_SV!B26+1</f>
        <v>15009</v>
      </c>
    </row>
    <row r="27" spans="1:36">
      <c r="A27">
        <v>1</v>
      </c>
      <c r="B27">
        <v>229796748</v>
      </c>
      <c r="C27">
        <v>229805740</v>
      </c>
      <c r="D27">
        <f>Overlap_with_SV!C27-Overlap_with_SV!B27+1</f>
        <v>8993</v>
      </c>
      <c r="E27" t="e">
        <f>Overlap_with_SV!D3+Overlap_with_SV!D4+Overlap_with_SV!D5+Overlap_with_SV!D6+Overlap_with_SV!D7+Overlap_with_SV!D8+Overlap_with_SV!D9+Overlap_with_SV!D10+Overlap_with_SV!D11+Overlap_with_SV!D12+Overlap_with_SV!D13+Overlap_with_SV!D14+Overlap_with_SV!D15+Overlap_with_SV!D16+Overlap_with_SV!D17+Overlap_with_SV!D18+Overlap_with_SV!D19+Overlap_with_SV!D20+Overlap_with_SV!D21+Overlap_with_SV!D22+Overlap_with_SV!D23+Overlap_with_SV!D24+Overlap_with_SV!D25+Overlap_with_SV!D26+Overlap_with_SV!D27+#REF!+#REF!</f>
        <v>#REF!</v>
      </c>
    </row>
    <row r="28" spans="1:36">
      <c r="A28">
        <v>10</v>
      </c>
      <c r="B28">
        <v>29074929</v>
      </c>
      <c r="C28">
        <v>29088891</v>
      </c>
      <c r="D28">
        <f>Overlap_with_SV!C28-Overlap_with_SV!B28+1</f>
        <v>13963</v>
      </c>
    </row>
    <row r="29" spans="1:36">
      <c r="A29">
        <v>10</v>
      </c>
      <c r="B29">
        <v>43131450</v>
      </c>
      <c r="C29">
        <v>43151464</v>
      </c>
      <c r="D29">
        <f>Overlap_with_SV!C29-Overlap_with_SV!B29+1</f>
        <v>20015</v>
      </c>
    </row>
    <row r="30" spans="1:36">
      <c r="A30">
        <v>10</v>
      </c>
      <c r="B30">
        <v>45489591</v>
      </c>
      <c r="C30">
        <v>45499469</v>
      </c>
      <c r="D30">
        <f>Overlap_with_SV!C30-Overlap_with_SV!B30+1</f>
        <v>9879</v>
      </c>
    </row>
    <row r="31" spans="1:36" ht="15">
      <c r="A31">
        <v>10</v>
      </c>
      <c r="B31">
        <v>51765930</v>
      </c>
      <c r="C31">
        <v>51773243</v>
      </c>
      <c r="D31">
        <f>Overlap_with_SV!C31-Overlap_with_SV!B31+1</f>
        <v>7314</v>
      </c>
      <c r="G31" s="225"/>
      <c r="H31" s="225"/>
      <c r="I31" s="225"/>
      <c r="J31" s="225"/>
      <c r="K31" s="225"/>
      <c r="L31" s="226"/>
      <c r="M31" s="226"/>
      <c r="N31" s="225"/>
      <c r="O31" s="226"/>
      <c r="P31" s="226"/>
      <c r="Q31" s="226"/>
      <c r="R31" s="226"/>
      <c r="S31" s="226"/>
      <c r="T31" s="225"/>
      <c r="U31" s="226"/>
      <c r="V31" s="226"/>
      <c r="W31" s="225"/>
      <c r="X31" s="225"/>
      <c r="Y31" s="225"/>
      <c r="Z31" s="227"/>
      <c r="AA31" s="226"/>
      <c r="AB31" s="227"/>
      <c r="AC31" s="226"/>
      <c r="AD31" s="226"/>
      <c r="AE31" s="226"/>
      <c r="AF31" s="226"/>
      <c r="AG31" s="228"/>
      <c r="AH31" s="225"/>
      <c r="AI31" s="225"/>
      <c r="AJ31" s="227"/>
    </row>
    <row r="32" spans="1:36">
      <c r="A32">
        <v>10</v>
      </c>
      <c r="B32">
        <v>59862000</v>
      </c>
      <c r="C32">
        <v>59868949</v>
      </c>
      <c r="D32">
        <f>Overlap_with_SV!C32-Overlap_with_SV!B32+1</f>
        <v>6950</v>
      </c>
    </row>
    <row r="33" spans="1:36">
      <c r="A33">
        <v>10</v>
      </c>
      <c r="B33">
        <v>70624775</v>
      </c>
      <c r="C33">
        <v>70653782</v>
      </c>
      <c r="D33">
        <f>Overlap_with_SV!C33-Overlap_with_SV!B33+1</f>
        <v>29008</v>
      </c>
    </row>
    <row r="34" spans="1:36">
      <c r="A34">
        <v>10</v>
      </c>
      <c r="B34">
        <v>72179774</v>
      </c>
      <c r="C34">
        <v>72190667</v>
      </c>
      <c r="D34">
        <f>Overlap_with_SV!C34-Overlap_with_SV!B34+1</f>
        <v>10894</v>
      </c>
    </row>
    <row r="35" spans="1:36">
      <c r="A35">
        <v>10</v>
      </c>
      <c r="B35">
        <v>81266826</v>
      </c>
      <c r="C35">
        <v>81276783</v>
      </c>
      <c r="D35">
        <f>Overlap_with_SV!C35-Overlap_with_SV!B35+1</f>
        <v>9958</v>
      </c>
    </row>
    <row r="36" spans="1:36">
      <c r="A36">
        <v>10</v>
      </c>
      <c r="B36">
        <v>85319031</v>
      </c>
      <c r="C36">
        <v>85327160</v>
      </c>
      <c r="D36">
        <f>Overlap_with_SV!C36-Overlap_with_SV!B36+1</f>
        <v>8130</v>
      </c>
    </row>
    <row r="37" spans="1:36">
      <c r="A37">
        <v>10</v>
      </c>
      <c r="B37">
        <v>91564793</v>
      </c>
      <c r="C37">
        <v>91580773</v>
      </c>
      <c r="D37">
        <f>Overlap_with_SV!C37-Overlap_with_SV!B37+1</f>
        <v>15981</v>
      </c>
    </row>
    <row r="38" spans="1:36" ht="15">
      <c r="A38">
        <v>10</v>
      </c>
      <c r="B38">
        <v>91584845</v>
      </c>
      <c r="C38">
        <v>91604667</v>
      </c>
      <c r="D38">
        <f>Overlap_with_SV!C38-Overlap_with_SV!B38+1</f>
        <v>19823</v>
      </c>
      <c r="G38" s="225">
        <v>879</v>
      </c>
      <c r="H38" s="225" t="s">
        <v>2978</v>
      </c>
      <c r="I38" s="225">
        <v>91568742</v>
      </c>
      <c r="J38" s="225">
        <v>91800746</v>
      </c>
      <c r="K38" s="225">
        <v>4958</v>
      </c>
      <c r="L38" s="226">
        <v>7</v>
      </c>
      <c r="M38" s="226">
        <v>3</v>
      </c>
      <c r="N38" s="225" t="s">
        <v>3048</v>
      </c>
      <c r="O38" s="226">
        <v>6</v>
      </c>
      <c r="P38" s="226">
        <v>1</v>
      </c>
      <c r="Q38" s="226">
        <v>6</v>
      </c>
      <c r="R38" s="226">
        <v>1</v>
      </c>
      <c r="S38" s="226">
        <v>1</v>
      </c>
      <c r="T38" s="225" t="s">
        <v>3049</v>
      </c>
      <c r="U38" s="226">
        <v>530</v>
      </c>
      <c r="V38" s="226">
        <v>6648</v>
      </c>
      <c r="W38" s="225" t="s">
        <v>3050</v>
      </c>
      <c r="X38" s="225" t="s">
        <v>3051</v>
      </c>
      <c r="Y38" s="225" t="s">
        <v>3052</v>
      </c>
      <c r="Z38" s="227">
        <v>0.38642399999999999</v>
      </c>
      <c r="AA38" s="226">
        <v>528</v>
      </c>
      <c r="AB38" s="227">
        <v>0.22953899999999999</v>
      </c>
      <c r="AC38" s="226">
        <v>7</v>
      </c>
      <c r="AD38" s="226">
        <v>3</v>
      </c>
      <c r="AE38" s="226">
        <v>1</v>
      </c>
      <c r="AF38" s="226">
        <v>0</v>
      </c>
      <c r="AG38" s="228">
        <v>63.692599999999999</v>
      </c>
      <c r="AH38" s="225">
        <v>1</v>
      </c>
      <c r="AI38" s="225" t="s">
        <v>3041</v>
      </c>
      <c r="AJ38" s="227">
        <v>0.71428599999999998</v>
      </c>
    </row>
    <row r="39" spans="1:36">
      <c r="A39">
        <v>10</v>
      </c>
      <c r="B39">
        <v>94174861</v>
      </c>
      <c r="C39">
        <v>94184786</v>
      </c>
      <c r="D39">
        <f>Overlap_with_SV!C39-Overlap_with_SV!B39+1</f>
        <v>9926</v>
      </c>
    </row>
    <row r="40" spans="1:36">
      <c r="A40">
        <v>10</v>
      </c>
      <c r="B40">
        <v>97622825</v>
      </c>
      <c r="C40">
        <v>97639609</v>
      </c>
      <c r="D40">
        <f>Overlap_with_SV!C40-Overlap_with_SV!B40+1</f>
        <v>16785</v>
      </c>
      <c r="E40" t="e">
        <f>Overlap_with_SV!D28+Overlap_with_SV!D29+Overlap_with_SV!D30+Overlap_with_SV!D31+#REF!+Overlap_with_SV!D33+Overlap_with_SV!D32+Overlap_with_SV!D34+Overlap_with_SV!D35+Overlap_with_SV!D36+Overlap_with_SV!D37+Overlap_with_SV!D38+Overlap_with_SV!D39+Overlap_with_SV!D40</f>
        <v>#REF!</v>
      </c>
    </row>
    <row r="41" spans="1:36" ht="15">
      <c r="A41">
        <v>11</v>
      </c>
      <c r="B41">
        <v>203003</v>
      </c>
      <c r="C41">
        <v>208937</v>
      </c>
      <c r="D41">
        <f>Overlap_with_SV!C41-Overlap_with_SV!B41+1</f>
        <v>5935</v>
      </c>
      <c r="G41" s="225">
        <v>703</v>
      </c>
      <c r="H41" s="225" t="s">
        <v>2979</v>
      </c>
      <c r="I41" s="225">
        <v>194412</v>
      </c>
      <c r="J41" s="225">
        <v>274286</v>
      </c>
      <c r="K41" s="225">
        <v>5642</v>
      </c>
      <c r="L41" s="226">
        <v>7</v>
      </c>
      <c r="M41" s="226">
        <v>4</v>
      </c>
      <c r="N41" s="225" t="s">
        <v>3042</v>
      </c>
      <c r="O41" s="226">
        <v>7</v>
      </c>
      <c r="P41" s="226">
        <v>3</v>
      </c>
      <c r="Q41" s="226">
        <v>6</v>
      </c>
      <c r="R41" s="226">
        <v>1</v>
      </c>
      <c r="S41" s="226">
        <v>1</v>
      </c>
      <c r="T41" s="225" t="s">
        <v>3053</v>
      </c>
      <c r="U41" s="226">
        <v>76</v>
      </c>
      <c r="V41" s="226">
        <v>2916</v>
      </c>
      <c r="W41" s="225" t="s">
        <v>3054</v>
      </c>
      <c r="X41" s="225" t="s">
        <v>3055</v>
      </c>
      <c r="Y41" s="225" t="s">
        <v>3056</v>
      </c>
      <c r="Z41" s="227">
        <v>0.49770900000000001</v>
      </c>
      <c r="AA41" s="226">
        <v>70</v>
      </c>
      <c r="AB41" s="227">
        <v>0.66588599999999998</v>
      </c>
      <c r="AC41" s="226">
        <v>20</v>
      </c>
      <c r="AD41" s="226">
        <v>2</v>
      </c>
      <c r="AE41" s="226">
        <v>6</v>
      </c>
      <c r="AF41" s="226">
        <v>0</v>
      </c>
      <c r="AG41" s="228">
        <v>77.823800000000006</v>
      </c>
      <c r="AH41" s="225">
        <v>0</v>
      </c>
      <c r="AI41" s="225" t="s">
        <v>3047</v>
      </c>
      <c r="AJ41" s="227">
        <v>0.42857099999999998</v>
      </c>
    </row>
    <row r="42" spans="1:36" ht="15">
      <c r="A42">
        <v>11</v>
      </c>
      <c r="B42">
        <v>5948358</v>
      </c>
      <c r="C42">
        <v>5962026</v>
      </c>
      <c r="D42">
        <f>Overlap_with_SV!C42-Overlap_with_SV!B42+1</f>
        <v>13669</v>
      </c>
      <c r="G42" s="225">
        <v>580</v>
      </c>
      <c r="H42" s="225" t="s">
        <v>2979</v>
      </c>
      <c r="I42" s="225">
        <v>5873986</v>
      </c>
      <c r="J42" s="225">
        <v>5961013</v>
      </c>
      <c r="K42" s="225">
        <v>5740</v>
      </c>
      <c r="L42" s="226">
        <v>7</v>
      </c>
      <c r="M42" s="226">
        <v>3</v>
      </c>
      <c r="N42" s="225" t="s">
        <v>3057</v>
      </c>
      <c r="O42" s="226">
        <v>8</v>
      </c>
      <c r="P42" s="226">
        <v>4</v>
      </c>
      <c r="Q42" s="226">
        <v>7</v>
      </c>
      <c r="R42" s="226">
        <v>1</v>
      </c>
      <c r="S42" s="226">
        <v>1</v>
      </c>
      <c r="T42" s="225" t="s">
        <v>3058</v>
      </c>
      <c r="U42" s="226">
        <v>1623</v>
      </c>
      <c r="V42" s="226">
        <v>3501</v>
      </c>
      <c r="W42" s="225" t="s">
        <v>3059</v>
      </c>
      <c r="X42" s="225" t="s">
        <v>3060</v>
      </c>
      <c r="Y42" s="225" t="s">
        <v>3061</v>
      </c>
      <c r="Z42" s="227">
        <v>0.38967200000000002</v>
      </c>
      <c r="AA42" s="226">
        <v>1528</v>
      </c>
      <c r="AB42" s="227">
        <v>2.1751900000000001E-2</v>
      </c>
      <c r="AC42" s="226">
        <v>14</v>
      </c>
      <c r="AD42" s="226">
        <v>5</v>
      </c>
      <c r="AE42" s="226">
        <v>4</v>
      </c>
      <c r="AF42" s="226">
        <v>1813</v>
      </c>
      <c r="AG42" s="228">
        <v>48.453800000000001</v>
      </c>
      <c r="AH42" s="225">
        <v>1</v>
      </c>
      <c r="AI42" s="225" t="s">
        <v>3041</v>
      </c>
      <c r="AJ42" s="227">
        <v>0.42857099999999998</v>
      </c>
    </row>
    <row r="43" spans="1:36" ht="15">
      <c r="A43">
        <v>11</v>
      </c>
      <c r="B43">
        <v>12957595</v>
      </c>
      <c r="C43">
        <v>12966248</v>
      </c>
      <c r="D43">
        <f>Overlap_with_SV!C43-Overlap_with_SV!B43+1</f>
        <v>8654</v>
      </c>
      <c r="G43" s="225">
        <v>145</v>
      </c>
      <c r="H43" s="225" t="s">
        <v>2979</v>
      </c>
      <c r="I43" s="225">
        <v>12342543</v>
      </c>
      <c r="J43" s="225">
        <v>13057451</v>
      </c>
      <c r="K43" s="225">
        <v>5859</v>
      </c>
      <c r="L43" s="226">
        <v>18</v>
      </c>
      <c r="M43" s="226">
        <v>3</v>
      </c>
      <c r="N43" s="225" t="s">
        <v>3057</v>
      </c>
      <c r="O43" s="226">
        <v>17</v>
      </c>
      <c r="P43" s="226">
        <v>5</v>
      </c>
      <c r="Q43" s="226">
        <v>15</v>
      </c>
      <c r="R43" s="226">
        <v>1</v>
      </c>
      <c r="S43" s="226">
        <v>1</v>
      </c>
      <c r="T43" s="225" t="s">
        <v>3062</v>
      </c>
      <c r="U43" s="226">
        <v>1813</v>
      </c>
      <c r="V43" s="226">
        <v>21834</v>
      </c>
      <c r="W43" s="225" t="s">
        <v>3063</v>
      </c>
      <c r="X43" s="225" t="s">
        <v>3064</v>
      </c>
      <c r="Y43" s="225" t="s">
        <v>3065</v>
      </c>
      <c r="Z43" s="227">
        <v>0.42243199999999997</v>
      </c>
      <c r="AA43" s="226">
        <v>1664</v>
      </c>
      <c r="AB43" s="227">
        <v>0.67007399999999995</v>
      </c>
      <c r="AC43" s="226">
        <v>5</v>
      </c>
      <c r="AD43" s="226">
        <v>7</v>
      </c>
      <c r="AE43" s="226">
        <v>19</v>
      </c>
      <c r="AF43" s="226">
        <v>0</v>
      </c>
      <c r="AG43" s="228">
        <v>42.046700000000001</v>
      </c>
      <c r="AH43" s="225">
        <v>1</v>
      </c>
      <c r="AI43" s="225" t="s">
        <v>3041</v>
      </c>
      <c r="AJ43" s="227">
        <v>0.44444400000000001</v>
      </c>
    </row>
    <row r="44" spans="1:36">
      <c r="A44">
        <v>11</v>
      </c>
      <c r="B44">
        <v>17392631</v>
      </c>
      <c r="C44">
        <v>17403471</v>
      </c>
      <c r="D44">
        <f>Overlap_with_SV!C44-Overlap_with_SV!B44+1</f>
        <v>10841</v>
      </c>
    </row>
    <row r="45" spans="1:36">
      <c r="A45">
        <v>11</v>
      </c>
      <c r="B45">
        <v>45671555</v>
      </c>
      <c r="C45">
        <v>45746058</v>
      </c>
      <c r="D45">
        <f>Overlap_with_SV!C45-Overlap_with_SV!B45+1</f>
        <v>74504</v>
      </c>
    </row>
    <row r="46" spans="1:36">
      <c r="A46">
        <v>11</v>
      </c>
      <c r="B46">
        <v>45746059</v>
      </c>
      <c r="C46">
        <v>45757548</v>
      </c>
      <c r="D46">
        <f>Overlap_with_SV!C46-Overlap_with_SV!B46+1</f>
        <v>11490</v>
      </c>
    </row>
    <row r="47" spans="1:36">
      <c r="A47">
        <v>11</v>
      </c>
      <c r="B47">
        <v>64888616</v>
      </c>
      <c r="C47">
        <v>64898359</v>
      </c>
      <c r="D47">
        <f>Overlap_with_SV!C47-Overlap_with_SV!B47+1</f>
        <v>9744</v>
      </c>
    </row>
    <row r="48" spans="1:36">
      <c r="A48">
        <v>11</v>
      </c>
      <c r="B48">
        <v>64898359</v>
      </c>
      <c r="C48">
        <v>64898488</v>
      </c>
      <c r="D48">
        <f>Overlap_with_SV!C48-Overlap_with_SV!B48+1</f>
        <v>130</v>
      </c>
    </row>
    <row r="49" spans="1:36">
      <c r="A49">
        <v>11</v>
      </c>
      <c r="B49">
        <v>73110077</v>
      </c>
      <c r="C49">
        <v>73119689</v>
      </c>
      <c r="D49">
        <f>Overlap_with_SV!C49-Overlap_with_SV!B49+1</f>
        <v>9613</v>
      </c>
    </row>
    <row r="50" spans="1:36">
      <c r="A50">
        <v>11</v>
      </c>
      <c r="B50">
        <v>74713753</v>
      </c>
      <c r="C50">
        <v>74726044</v>
      </c>
      <c r="D50">
        <f>Overlap_with_SV!C50-Overlap_with_SV!B50+1</f>
        <v>12292</v>
      </c>
    </row>
    <row r="51" spans="1:36">
      <c r="A51">
        <v>11</v>
      </c>
      <c r="B51">
        <v>119167711</v>
      </c>
      <c r="C51">
        <v>119181158</v>
      </c>
      <c r="D51">
        <f>Overlap_with_SV!C51-Overlap_with_SV!B51+1</f>
        <v>13448</v>
      </c>
    </row>
    <row r="52" spans="1:36">
      <c r="A52">
        <v>11</v>
      </c>
      <c r="B52">
        <v>122924715</v>
      </c>
      <c r="C52">
        <v>122934526</v>
      </c>
      <c r="D52">
        <f>Overlap_with_SV!C52-Overlap_with_SV!B52+1</f>
        <v>9812</v>
      </c>
      <c r="E52">
        <f>Overlap_with_SV!D41+Overlap_with_SV!D42+Overlap_with_SV!D43+Overlap_with_SV!D44+Overlap_with_SV!D45+Overlap_with_SV!D46+Overlap_with_SV!D48+Overlap_with_SV!D47+Overlap_with_SV!D49+Overlap_with_SV!D50+Overlap_with_SV!D51+Overlap_with_SV!D52</f>
        <v>180132</v>
      </c>
    </row>
    <row r="53" spans="1:36" ht="15">
      <c r="A53">
        <v>12</v>
      </c>
      <c r="B53">
        <v>3549195</v>
      </c>
      <c r="C53">
        <v>3602193</v>
      </c>
      <c r="D53">
        <f>Overlap_with_SV!C53-Overlap_with_SV!B53+1</f>
        <v>52999</v>
      </c>
      <c r="G53" s="225">
        <v>278</v>
      </c>
      <c r="H53" s="225" t="s">
        <v>2980</v>
      </c>
      <c r="I53" s="225">
        <v>223587</v>
      </c>
      <c r="J53" s="225">
        <v>360671</v>
      </c>
      <c r="K53" s="225">
        <v>7947</v>
      </c>
      <c r="L53" s="226">
        <v>11</v>
      </c>
      <c r="M53" s="226">
        <v>4</v>
      </c>
      <c r="N53" s="225" t="s">
        <v>3066</v>
      </c>
      <c r="O53" s="226">
        <v>12</v>
      </c>
      <c r="P53" s="226">
        <v>5</v>
      </c>
      <c r="Q53" s="226">
        <v>10</v>
      </c>
      <c r="R53" s="226">
        <v>1</v>
      </c>
      <c r="S53" s="226">
        <v>1</v>
      </c>
      <c r="T53" s="225" t="s">
        <v>3067</v>
      </c>
      <c r="U53" s="226">
        <v>1527</v>
      </c>
      <c r="V53" s="226">
        <v>5353</v>
      </c>
      <c r="W53" s="225" t="s">
        <v>3068</v>
      </c>
      <c r="X53" s="225" t="s">
        <v>3069</v>
      </c>
      <c r="Y53" s="225" t="s">
        <v>3070</v>
      </c>
      <c r="Z53" s="227">
        <v>0.52518200000000004</v>
      </c>
      <c r="AA53" s="226">
        <v>1492</v>
      </c>
      <c r="AB53" s="227">
        <v>0.86846000000000001</v>
      </c>
      <c r="AC53" s="226">
        <v>23</v>
      </c>
      <c r="AD53" s="226">
        <v>5</v>
      </c>
      <c r="AE53" s="226">
        <v>6</v>
      </c>
      <c r="AF53" s="226">
        <v>0</v>
      </c>
      <c r="AG53" s="228">
        <v>65.910200000000003</v>
      </c>
      <c r="AH53" s="225">
        <v>1</v>
      </c>
      <c r="AI53" s="225" t="s">
        <v>3041</v>
      </c>
      <c r="AJ53" s="227">
        <v>0.63636400000000004</v>
      </c>
    </row>
    <row r="54" spans="1:36">
      <c r="A54">
        <v>12</v>
      </c>
      <c r="B54">
        <v>9462671</v>
      </c>
      <c r="C54">
        <v>9525135</v>
      </c>
      <c r="D54">
        <f>Overlap_with_SV!C54-Overlap_with_SV!B54+1</f>
        <v>62465</v>
      </c>
    </row>
    <row r="55" spans="1:36">
      <c r="A55">
        <v>12</v>
      </c>
      <c r="B55">
        <v>9544701</v>
      </c>
      <c r="C55">
        <v>9557062</v>
      </c>
      <c r="D55">
        <f>Overlap_with_SV!C55-Overlap_with_SV!B55+1</f>
        <v>12362</v>
      </c>
    </row>
    <row r="56" spans="1:36">
      <c r="A56">
        <v>12</v>
      </c>
      <c r="B56">
        <v>54621785</v>
      </c>
      <c r="C56">
        <v>54637501</v>
      </c>
      <c r="D56">
        <f>Overlap_with_SV!C56-Overlap_with_SV!B56+1</f>
        <v>15717</v>
      </c>
    </row>
    <row r="57" spans="1:36">
      <c r="A57">
        <v>12</v>
      </c>
      <c r="B57">
        <v>58210790</v>
      </c>
      <c r="C57">
        <v>58222803</v>
      </c>
      <c r="D57">
        <f>Overlap_with_SV!C57-Overlap_with_SV!B57+1</f>
        <v>12014</v>
      </c>
    </row>
    <row r="58" spans="1:36">
      <c r="A58">
        <v>12</v>
      </c>
      <c r="B58">
        <v>58320819</v>
      </c>
      <c r="C58">
        <v>58333655</v>
      </c>
      <c r="D58">
        <f>Overlap_with_SV!C58-Overlap_with_SV!B58+1</f>
        <v>12837</v>
      </c>
    </row>
    <row r="59" spans="1:36">
      <c r="A59">
        <v>12</v>
      </c>
      <c r="B59">
        <v>100545969</v>
      </c>
      <c r="C59">
        <v>100570873</v>
      </c>
      <c r="D59">
        <f>Overlap_with_SV!C59-Overlap_with_SV!B59+1</f>
        <v>24905</v>
      </c>
    </row>
    <row r="60" spans="1:36">
      <c r="A60">
        <v>12</v>
      </c>
      <c r="B60">
        <v>120924300</v>
      </c>
      <c r="C60">
        <v>120931711</v>
      </c>
      <c r="D60">
        <f>Overlap_with_SV!C60-Overlap_with_SV!B60+1</f>
        <v>7412</v>
      </c>
    </row>
    <row r="61" spans="1:36">
      <c r="A61">
        <v>12</v>
      </c>
      <c r="B61">
        <v>121132912</v>
      </c>
      <c r="C61">
        <v>121140830</v>
      </c>
      <c r="D61">
        <f>Overlap_with_SV!C61-Overlap_with_SV!B61+1</f>
        <v>7919</v>
      </c>
    </row>
    <row r="62" spans="1:36" ht="15">
      <c r="A62">
        <v>12</v>
      </c>
      <c r="B62">
        <v>121518904</v>
      </c>
      <c r="C62">
        <v>121544830</v>
      </c>
      <c r="D62">
        <f>Overlap_with_SV!C62-Overlap_with_SV!B62+1</f>
        <v>25927</v>
      </c>
      <c r="G62" s="225">
        <v>1130</v>
      </c>
      <c r="H62" s="225" t="s">
        <v>2980</v>
      </c>
      <c r="I62" s="225">
        <v>121500914</v>
      </c>
      <c r="J62" s="225">
        <v>121595375</v>
      </c>
      <c r="K62" s="225">
        <v>10079</v>
      </c>
      <c r="L62" s="226">
        <v>5</v>
      </c>
      <c r="M62" s="226">
        <v>4</v>
      </c>
      <c r="N62" s="225" t="s">
        <v>3066</v>
      </c>
      <c r="O62" s="226">
        <v>5</v>
      </c>
      <c r="P62" s="226">
        <v>3</v>
      </c>
      <c r="Q62" s="226">
        <v>3</v>
      </c>
      <c r="R62" s="226">
        <v>1</v>
      </c>
      <c r="S62" s="226">
        <v>1</v>
      </c>
      <c r="T62" s="225" t="s">
        <v>3071</v>
      </c>
      <c r="U62" s="226">
        <v>246</v>
      </c>
      <c r="V62" s="226">
        <v>2931</v>
      </c>
      <c r="W62" s="225" t="s">
        <v>3065</v>
      </c>
      <c r="X62" s="225" t="s">
        <v>3072</v>
      </c>
      <c r="Y62" s="225" t="s">
        <v>3065</v>
      </c>
      <c r="Z62" s="227">
        <v>0.46217999999999998</v>
      </c>
      <c r="AA62" s="226">
        <v>245</v>
      </c>
      <c r="AB62" s="227">
        <v>0.26205499999999998</v>
      </c>
      <c r="AC62" s="226">
        <v>4</v>
      </c>
      <c r="AD62" s="226">
        <v>15</v>
      </c>
      <c r="AE62" s="226">
        <v>1</v>
      </c>
      <c r="AF62" s="226">
        <v>0</v>
      </c>
      <c r="AG62" s="228">
        <v>75.928399999999996</v>
      </c>
      <c r="AH62" s="225">
        <v>1</v>
      </c>
      <c r="AI62" s="225" t="s">
        <v>3041</v>
      </c>
      <c r="AJ62" s="227">
        <v>0.4</v>
      </c>
    </row>
    <row r="63" spans="1:36">
      <c r="A63">
        <v>12</v>
      </c>
      <c r="B63">
        <v>121546831</v>
      </c>
      <c r="C63">
        <v>121555754</v>
      </c>
      <c r="D63">
        <f>Overlap_with_SV!C63-Overlap_with_SV!B63+1</f>
        <v>8924</v>
      </c>
      <c r="E63">
        <f>Overlap_with_SV!D53+Overlap_with_SV!D54+Overlap_with_SV!D55+Overlap_with_SV!D56+Overlap_with_SV!D57+Overlap_with_SV!D58+Overlap_with_SV!D59+Overlap_with_SV!D60+Overlap_with_SV!D61+Overlap_with_SV!D62+Overlap_with_SV!D63</f>
        <v>243481</v>
      </c>
    </row>
    <row r="64" spans="1:36" ht="15">
      <c r="A64">
        <v>13</v>
      </c>
      <c r="B64">
        <v>24519159</v>
      </c>
      <c r="C64">
        <v>24531943</v>
      </c>
      <c r="D64">
        <f>Overlap_with_SV!C64-Overlap_with_SV!B64+1</f>
        <v>12785</v>
      </c>
      <c r="G64" s="225">
        <v>914</v>
      </c>
      <c r="H64" s="225" t="s">
        <v>2981</v>
      </c>
      <c r="I64" s="225">
        <v>24448067</v>
      </c>
      <c r="J64" s="225">
        <v>24568970</v>
      </c>
      <c r="K64" s="225">
        <v>10367</v>
      </c>
      <c r="L64" s="226">
        <v>6</v>
      </c>
      <c r="M64" s="226">
        <v>3</v>
      </c>
      <c r="N64" s="225" t="s">
        <v>3057</v>
      </c>
      <c r="O64" s="226">
        <v>6</v>
      </c>
      <c r="P64" s="226">
        <v>4</v>
      </c>
      <c r="Q64" s="226">
        <v>4</v>
      </c>
      <c r="R64" s="226">
        <v>1</v>
      </c>
      <c r="S64" s="226">
        <v>1</v>
      </c>
      <c r="T64" s="225" t="s">
        <v>3073</v>
      </c>
      <c r="U64" s="226">
        <v>247</v>
      </c>
      <c r="V64" s="226">
        <v>4411</v>
      </c>
      <c r="W64" s="225" t="s">
        <v>3074</v>
      </c>
      <c r="X64" s="225" t="s">
        <v>3075</v>
      </c>
      <c r="Y64" s="225" t="s">
        <v>3076</v>
      </c>
      <c r="Z64" s="227">
        <v>0.41744999999999999</v>
      </c>
      <c r="AA64" s="226">
        <v>247</v>
      </c>
      <c r="AB64" s="227">
        <v>0.668404</v>
      </c>
      <c r="AC64" s="226">
        <v>15</v>
      </c>
      <c r="AD64" s="226">
        <v>9</v>
      </c>
      <c r="AE64" s="226">
        <v>2</v>
      </c>
      <c r="AF64" s="226">
        <v>54433</v>
      </c>
      <c r="AG64" s="228">
        <v>68.4773</v>
      </c>
      <c r="AH64" s="225">
        <v>0</v>
      </c>
      <c r="AI64" s="225" t="s">
        <v>3041</v>
      </c>
      <c r="AJ64" s="227">
        <v>0.5</v>
      </c>
    </row>
    <row r="65" spans="1:36" ht="15">
      <c r="A65">
        <v>13</v>
      </c>
      <c r="B65">
        <v>31880138</v>
      </c>
      <c r="C65">
        <v>31900157</v>
      </c>
      <c r="D65">
        <f>Overlap_with_SV!C65-Overlap_with_SV!B65+1</f>
        <v>20020</v>
      </c>
      <c r="G65" s="225">
        <v>3066</v>
      </c>
      <c r="H65" s="225" t="s">
        <v>2981</v>
      </c>
      <c r="I65" s="225">
        <v>31725475</v>
      </c>
      <c r="J65" s="225">
        <v>31891266</v>
      </c>
      <c r="K65" s="225">
        <v>10488</v>
      </c>
      <c r="L65" s="226">
        <v>3</v>
      </c>
      <c r="M65" s="226">
        <v>1</v>
      </c>
      <c r="N65" s="225" t="s">
        <v>3047</v>
      </c>
      <c r="O65" s="226">
        <v>2</v>
      </c>
      <c r="P65" s="226">
        <v>1</v>
      </c>
      <c r="Q65" s="226">
        <v>2</v>
      </c>
      <c r="R65" s="226">
        <v>1</v>
      </c>
      <c r="S65" s="226">
        <v>1</v>
      </c>
      <c r="T65" s="225" t="s">
        <v>3077</v>
      </c>
      <c r="U65" s="226">
        <v>3</v>
      </c>
      <c r="V65" s="226">
        <v>4980</v>
      </c>
      <c r="W65" s="225" t="s">
        <v>3065</v>
      </c>
      <c r="X65" s="225" t="s">
        <v>3078</v>
      </c>
      <c r="Y65" s="225" t="s">
        <v>3078</v>
      </c>
      <c r="Z65" s="227">
        <v>0.41855100000000001</v>
      </c>
      <c r="AA65" s="226">
        <v>2</v>
      </c>
      <c r="AB65" s="227">
        <v>0.77329300000000001</v>
      </c>
      <c r="AC65" s="226">
        <v>2</v>
      </c>
      <c r="AD65" s="226">
        <v>6</v>
      </c>
      <c r="AE65" s="226">
        <v>1</v>
      </c>
      <c r="AF65" s="226">
        <v>0</v>
      </c>
      <c r="AG65" s="228">
        <v>54.6297</v>
      </c>
      <c r="AH65" s="225">
        <v>0</v>
      </c>
      <c r="AI65" s="225" t="s">
        <v>3047</v>
      </c>
      <c r="AJ65" s="227">
        <v>1</v>
      </c>
    </row>
    <row r="66" spans="1:36">
      <c r="A66">
        <v>13</v>
      </c>
      <c r="B66">
        <v>31905163</v>
      </c>
      <c r="C66">
        <v>31955148</v>
      </c>
      <c r="D66">
        <f>Overlap_with_SV!C66-Overlap_with_SV!B66+1</f>
        <v>49986</v>
      </c>
    </row>
    <row r="67" spans="1:36">
      <c r="A67">
        <v>13</v>
      </c>
      <c r="B67">
        <v>114924574</v>
      </c>
      <c r="C67">
        <v>114934504</v>
      </c>
      <c r="D67">
        <f>Overlap_with_SV!C67-Overlap_with_SV!B67+1</f>
        <v>9931</v>
      </c>
      <c r="E67">
        <f>Overlap_with_SV!D64+Overlap_with_SV!D65+Overlap_with_SV!D66+Overlap_with_SV!D67</f>
        <v>92722</v>
      </c>
    </row>
    <row r="68" spans="1:36">
      <c r="A68">
        <v>14</v>
      </c>
      <c r="B68">
        <v>19968894</v>
      </c>
      <c r="C68">
        <v>19969408</v>
      </c>
      <c r="D68">
        <f>Overlap_with_SV!C68-Overlap_with_SV!B68+1</f>
        <v>515</v>
      </c>
    </row>
    <row r="69" spans="1:36">
      <c r="A69">
        <v>14</v>
      </c>
      <c r="B69">
        <v>19969408</v>
      </c>
      <c r="C69">
        <v>19969433</v>
      </c>
      <c r="D69">
        <f>Overlap_with_SV!C69-Overlap_with_SV!B69+1</f>
        <v>26</v>
      </c>
    </row>
    <row r="70" spans="1:36">
      <c r="A70">
        <v>14</v>
      </c>
      <c r="B70">
        <v>19969433</v>
      </c>
      <c r="C70">
        <v>19970058</v>
      </c>
      <c r="D70">
        <f>Overlap_with_SV!C70-Overlap_with_SV!B70+1</f>
        <v>626</v>
      </c>
    </row>
    <row r="71" spans="1:36">
      <c r="A71">
        <v>14</v>
      </c>
      <c r="B71">
        <v>19970060</v>
      </c>
      <c r="C71">
        <v>19970906</v>
      </c>
      <c r="D71">
        <f>Overlap_with_SV!C71-Overlap_with_SV!B71+1</f>
        <v>847</v>
      </c>
    </row>
    <row r="72" spans="1:36">
      <c r="A72">
        <v>14</v>
      </c>
      <c r="B72">
        <v>19970913</v>
      </c>
      <c r="C72">
        <v>19973228</v>
      </c>
      <c r="D72">
        <f>Overlap_with_SV!C72-Overlap_with_SV!B72+1</f>
        <v>2316</v>
      </c>
    </row>
    <row r="73" spans="1:36">
      <c r="A73">
        <v>14</v>
      </c>
      <c r="B73">
        <v>19973228</v>
      </c>
      <c r="C73">
        <v>19973530</v>
      </c>
      <c r="D73">
        <f>Overlap_with_SV!C73-Overlap_with_SV!B73+1</f>
        <v>303</v>
      </c>
    </row>
    <row r="74" spans="1:36">
      <c r="A74">
        <v>14</v>
      </c>
      <c r="B74">
        <v>19973530</v>
      </c>
      <c r="C74">
        <v>19973755</v>
      </c>
      <c r="D74">
        <f>Overlap_with_SV!C74-Overlap_with_SV!B74+1</f>
        <v>226</v>
      </c>
    </row>
    <row r="75" spans="1:36">
      <c r="A75">
        <v>14</v>
      </c>
      <c r="B75">
        <v>19973759</v>
      </c>
      <c r="C75">
        <v>19975670</v>
      </c>
      <c r="D75">
        <f>Overlap_with_SV!C75-Overlap_with_SV!B75+1</f>
        <v>1912</v>
      </c>
    </row>
    <row r="76" spans="1:36">
      <c r="A76">
        <v>14</v>
      </c>
      <c r="B76">
        <v>19975672</v>
      </c>
      <c r="C76">
        <v>19975732</v>
      </c>
      <c r="D76">
        <f>Overlap_with_SV!C76-Overlap_with_SV!B76+1</f>
        <v>61</v>
      </c>
    </row>
    <row r="77" spans="1:36">
      <c r="A77">
        <v>14</v>
      </c>
      <c r="B77">
        <v>19975735</v>
      </c>
      <c r="C77">
        <v>19975880</v>
      </c>
      <c r="D77">
        <f>Overlap_with_SV!C77-Overlap_with_SV!B77+1</f>
        <v>146</v>
      </c>
    </row>
    <row r="78" spans="1:36">
      <c r="A78">
        <v>14</v>
      </c>
      <c r="B78">
        <v>19975881</v>
      </c>
      <c r="C78">
        <v>19975890</v>
      </c>
      <c r="D78">
        <f>Overlap_with_SV!C78-Overlap_with_SV!B78+1</f>
        <v>10</v>
      </c>
    </row>
    <row r="79" spans="1:36">
      <c r="A79">
        <v>14</v>
      </c>
      <c r="B79">
        <v>19975890</v>
      </c>
      <c r="C79">
        <v>19975905</v>
      </c>
      <c r="D79">
        <f>Overlap_with_SV!C79-Overlap_with_SV!B79+1</f>
        <v>16</v>
      </c>
    </row>
    <row r="80" spans="1:36">
      <c r="A80">
        <v>14</v>
      </c>
      <c r="B80">
        <v>19975905</v>
      </c>
      <c r="C80">
        <v>19975967</v>
      </c>
      <c r="D80">
        <f>Overlap_with_SV!C80-Overlap_with_SV!B80+1</f>
        <v>63</v>
      </c>
    </row>
    <row r="81" spans="1:36">
      <c r="A81">
        <v>14</v>
      </c>
      <c r="B81">
        <v>19975967</v>
      </c>
      <c r="C81">
        <v>19976405</v>
      </c>
      <c r="D81">
        <f>Overlap_with_SV!C81-Overlap_with_SV!B81+1</f>
        <v>439</v>
      </c>
    </row>
    <row r="82" spans="1:36">
      <c r="A82">
        <v>14</v>
      </c>
      <c r="B82">
        <v>19976405</v>
      </c>
      <c r="C82">
        <v>19977654</v>
      </c>
      <c r="D82">
        <f>Overlap_with_SV!C82-Overlap_with_SV!B82+1</f>
        <v>1250</v>
      </c>
    </row>
    <row r="83" spans="1:36">
      <c r="A83">
        <v>14</v>
      </c>
      <c r="B83">
        <v>19977654</v>
      </c>
      <c r="C83">
        <v>19978176</v>
      </c>
      <c r="D83">
        <f>Overlap_with_SV!C83-Overlap_with_SV!B83+1</f>
        <v>523</v>
      </c>
    </row>
    <row r="84" spans="1:36">
      <c r="A84">
        <v>14</v>
      </c>
      <c r="B84">
        <v>19978197</v>
      </c>
      <c r="C84">
        <v>19983435</v>
      </c>
      <c r="D84">
        <f>Overlap_with_SV!C84-Overlap_with_SV!B84+1</f>
        <v>5239</v>
      </c>
    </row>
    <row r="85" spans="1:36">
      <c r="A85">
        <v>14</v>
      </c>
      <c r="B85">
        <v>19983435</v>
      </c>
      <c r="C85">
        <v>19983450</v>
      </c>
      <c r="D85">
        <f>Overlap_with_SV!C85-Overlap_with_SV!B85+1</f>
        <v>16</v>
      </c>
    </row>
    <row r="86" spans="1:36">
      <c r="A86">
        <v>14</v>
      </c>
      <c r="B86">
        <v>19983450</v>
      </c>
      <c r="C86">
        <v>19983501</v>
      </c>
      <c r="D86">
        <f>Overlap_with_SV!C86-Overlap_with_SV!B86+1</f>
        <v>52</v>
      </c>
    </row>
    <row r="87" spans="1:36">
      <c r="A87">
        <v>14</v>
      </c>
      <c r="B87">
        <v>19983502</v>
      </c>
      <c r="C87">
        <v>19983573</v>
      </c>
      <c r="D87">
        <f>Overlap_with_SV!C87-Overlap_with_SV!B87+1</f>
        <v>72</v>
      </c>
    </row>
    <row r="88" spans="1:36">
      <c r="A88">
        <v>14</v>
      </c>
      <c r="B88">
        <v>19983574</v>
      </c>
      <c r="C88">
        <v>19990919</v>
      </c>
      <c r="D88">
        <f>Overlap_with_SV!C88-Overlap_with_SV!B88+1</f>
        <v>7346</v>
      </c>
    </row>
    <row r="89" spans="1:36">
      <c r="A89">
        <v>14</v>
      </c>
      <c r="B89">
        <v>61578302</v>
      </c>
      <c r="C89">
        <v>61587727</v>
      </c>
      <c r="D89">
        <f>Overlap_with_SV!C89-Overlap_with_SV!B89+1</f>
        <v>9426</v>
      </c>
    </row>
    <row r="90" spans="1:36">
      <c r="A90">
        <v>14</v>
      </c>
      <c r="B90">
        <v>71187038</v>
      </c>
      <c r="C90">
        <v>71198306</v>
      </c>
      <c r="D90">
        <f>Overlap_with_SV!C90-Overlap_with_SV!B90+1</f>
        <v>11269</v>
      </c>
    </row>
    <row r="91" spans="1:36">
      <c r="A91">
        <v>14</v>
      </c>
      <c r="B91">
        <v>88594365</v>
      </c>
      <c r="C91">
        <v>88638180</v>
      </c>
      <c r="D91">
        <f>Overlap_with_SV!C91-Overlap_with_SV!B91+1</f>
        <v>43816</v>
      </c>
      <c r="E91">
        <f>Overlap_with_SV!D68+Overlap_with_SV!D69+Overlap_with_SV!D70+Overlap_with_SV!D71+Overlap_with_SV!D72+Overlap_with_SV!D73+Overlap_with_SV!D74+Overlap_with_SV!D75+Overlap_with_SV!D76+Overlap_with_SV!D77+Overlap_with_SV!D78+Overlap_with_SV!D79+Overlap_with_SV!D80+Overlap_with_SV!D81+Overlap_with_SV!D82+Overlap_with_SV!D83+Overlap_with_SV!D85+Overlap_with_SV!D86+Overlap_with_SV!D87+Overlap_with_SV!D88+Overlap_with_SV!D89+Overlap_with_SV!D90+Overlap_with_SV!D91</f>
        <v>81276</v>
      </c>
    </row>
    <row r="92" spans="1:36">
      <c r="A92">
        <v>15</v>
      </c>
      <c r="B92">
        <v>24223168</v>
      </c>
      <c r="C92">
        <v>24254145</v>
      </c>
      <c r="D92">
        <f>Overlap_with_SV!C92-Overlap_with_SV!B92+1</f>
        <v>30978</v>
      </c>
    </row>
    <row r="93" spans="1:36">
      <c r="A93">
        <v>15</v>
      </c>
      <c r="B93">
        <v>24269210</v>
      </c>
      <c r="C93">
        <v>24279095</v>
      </c>
      <c r="D93">
        <f>Overlap_with_SV!C93-Overlap_with_SV!B93+1</f>
        <v>9886</v>
      </c>
    </row>
    <row r="94" spans="1:36" ht="15">
      <c r="A94">
        <v>15</v>
      </c>
      <c r="B94">
        <v>34813351</v>
      </c>
      <c r="C94">
        <v>34827063</v>
      </c>
      <c r="D94">
        <f>Overlap_with_SV!C94-Overlap_with_SV!B94+1</f>
        <v>13713</v>
      </c>
      <c r="G94" s="225">
        <v>1612</v>
      </c>
      <c r="H94" s="225" t="s">
        <v>2983</v>
      </c>
      <c r="I94" s="225">
        <v>34721236</v>
      </c>
      <c r="J94" s="225">
        <v>34836826</v>
      </c>
      <c r="K94" s="225">
        <v>13555</v>
      </c>
      <c r="L94" s="226">
        <v>4</v>
      </c>
      <c r="M94" s="226">
        <v>3</v>
      </c>
      <c r="N94" s="225" t="s">
        <v>3079</v>
      </c>
      <c r="O94" s="226">
        <v>4</v>
      </c>
      <c r="P94" s="226">
        <v>4</v>
      </c>
      <c r="Q94" s="226">
        <v>4</v>
      </c>
      <c r="R94" s="226">
        <v>1</v>
      </c>
      <c r="S94" s="226">
        <v>1</v>
      </c>
      <c r="T94" s="225" t="s">
        <v>3080</v>
      </c>
      <c r="U94" s="226">
        <v>2443</v>
      </c>
      <c r="V94" s="226">
        <v>2923</v>
      </c>
      <c r="W94" s="225" t="s">
        <v>3081</v>
      </c>
      <c r="X94" s="225" t="s">
        <v>3082</v>
      </c>
      <c r="Y94" s="225" t="s">
        <v>3083</v>
      </c>
      <c r="Z94" s="227">
        <v>0.41960399999999998</v>
      </c>
      <c r="AA94" s="226">
        <v>2016</v>
      </c>
      <c r="AB94" s="227">
        <v>0.24027999999999999</v>
      </c>
      <c r="AC94" s="226">
        <v>417</v>
      </c>
      <c r="AD94" s="226">
        <v>3</v>
      </c>
      <c r="AE94" s="226">
        <v>10</v>
      </c>
      <c r="AF94" s="226">
        <v>496652</v>
      </c>
      <c r="AG94" s="228">
        <v>75.382099999999994</v>
      </c>
      <c r="AH94" s="225">
        <v>0</v>
      </c>
      <c r="AI94" s="225" t="s">
        <v>3041</v>
      </c>
      <c r="AJ94" s="227">
        <v>0.5</v>
      </c>
    </row>
    <row r="95" spans="1:36" ht="15">
      <c r="A95">
        <v>15</v>
      </c>
      <c r="B95">
        <v>41590243</v>
      </c>
      <c r="C95">
        <v>41601181</v>
      </c>
      <c r="D95">
        <f>Overlap_with_SV!C95-Overlap_with_SV!B95+1</f>
        <v>10939</v>
      </c>
      <c r="G95" s="225">
        <v>2291</v>
      </c>
      <c r="H95" s="225" t="s">
        <v>2983</v>
      </c>
      <c r="I95" s="225">
        <v>41593339</v>
      </c>
      <c r="J95" s="225">
        <v>41618259</v>
      </c>
      <c r="K95" s="225">
        <v>13662</v>
      </c>
      <c r="L95" s="226">
        <v>3</v>
      </c>
      <c r="M95" s="226">
        <v>2</v>
      </c>
      <c r="N95" s="225" t="s">
        <v>3084</v>
      </c>
      <c r="O95" s="226">
        <v>3</v>
      </c>
      <c r="P95" s="226">
        <v>2</v>
      </c>
      <c r="Q95" s="226">
        <v>3</v>
      </c>
      <c r="R95" s="226">
        <v>1</v>
      </c>
      <c r="S95" s="226">
        <v>1</v>
      </c>
      <c r="T95" s="225" t="s">
        <v>3085</v>
      </c>
      <c r="U95" s="226">
        <v>436</v>
      </c>
      <c r="V95" s="226">
        <v>711</v>
      </c>
      <c r="W95" s="225" t="s">
        <v>3065</v>
      </c>
      <c r="X95" s="225" t="s">
        <v>3086</v>
      </c>
      <c r="Y95" s="225" t="s">
        <v>3086</v>
      </c>
      <c r="Z95" s="227">
        <v>0.43334699999999998</v>
      </c>
      <c r="AA95" s="226">
        <v>436</v>
      </c>
      <c r="AB95" s="227">
        <v>0.67391699999999999</v>
      </c>
      <c r="AC95" s="226">
        <v>3</v>
      </c>
      <c r="AD95" s="226">
        <v>54</v>
      </c>
      <c r="AE95" s="226">
        <v>2</v>
      </c>
      <c r="AF95" s="226">
        <v>3349</v>
      </c>
      <c r="AG95" s="228">
        <v>76.556799999999996</v>
      </c>
      <c r="AH95" s="225">
        <v>1</v>
      </c>
      <c r="AI95" s="225" t="s">
        <v>3041</v>
      </c>
      <c r="AJ95" s="227">
        <v>0.66666700000000001</v>
      </c>
    </row>
    <row r="96" spans="1:36">
      <c r="A96">
        <v>15</v>
      </c>
      <c r="B96">
        <v>43029219</v>
      </c>
      <c r="C96">
        <v>43039793</v>
      </c>
      <c r="D96">
        <f>Overlap_with_SV!C96-Overlap_with_SV!B96+1</f>
        <v>10575</v>
      </c>
    </row>
    <row r="97" spans="1:36">
      <c r="A97">
        <v>15</v>
      </c>
      <c r="B97">
        <v>51538199</v>
      </c>
      <c r="C97">
        <v>51600225</v>
      </c>
      <c r="D97">
        <f>Overlap_with_SV!C97-Overlap_with_SV!B97+1</f>
        <v>62027</v>
      </c>
    </row>
    <row r="98" spans="1:36">
      <c r="A98">
        <v>15</v>
      </c>
      <c r="B98">
        <v>62496215</v>
      </c>
      <c r="C98">
        <v>62573211</v>
      </c>
      <c r="D98">
        <f>Overlap_with_SV!C98-Overlap_with_SV!B98+1</f>
        <v>76997</v>
      </c>
    </row>
    <row r="99" spans="1:36">
      <c r="A99">
        <v>15</v>
      </c>
      <c r="B99">
        <v>78286190</v>
      </c>
      <c r="C99">
        <v>78294080</v>
      </c>
      <c r="D99">
        <f>Overlap_with_SV!C99-Overlap_with_SV!B99+1</f>
        <v>7891</v>
      </c>
    </row>
    <row r="100" spans="1:36">
      <c r="A100">
        <v>15</v>
      </c>
      <c r="B100">
        <v>79022376</v>
      </c>
      <c r="C100">
        <v>79033249</v>
      </c>
      <c r="D100">
        <f>Overlap_with_SV!C100-Overlap_with_SV!B100+1</f>
        <v>10874</v>
      </c>
    </row>
    <row r="101" spans="1:36">
      <c r="A101">
        <v>15</v>
      </c>
      <c r="B101">
        <v>82760231</v>
      </c>
      <c r="C101">
        <v>82764724</v>
      </c>
      <c r="D101">
        <f>Overlap_with_SV!C101-Overlap_with_SV!B101+1</f>
        <v>4494</v>
      </c>
    </row>
    <row r="102" spans="1:36">
      <c r="A102">
        <v>15</v>
      </c>
      <c r="B102">
        <v>82975137</v>
      </c>
      <c r="C102">
        <v>82975151</v>
      </c>
      <c r="D102">
        <f>Overlap_with_SV!C102-Overlap_with_SV!B102+1</f>
        <v>15</v>
      </c>
    </row>
    <row r="103" spans="1:36">
      <c r="A103">
        <v>15</v>
      </c>
      <c r="B103">
        <v>82764743</v>
      </c>
      <c r="C103">
        <v>82770926</v>
      </c>
      <c r="D103">
        <f>Overlap_with_SV!C103-Overlap_with_SV!B103+1</f>
        <v>6184</v>
      </c>
    </row>
    <row r="104" spans="1:36">
      <c r="A104">
        <v>15</v>
      </c>
      <c r="B104">
        <v>82968369</v>
      </c>
      <c r="C104">
        <v>82968947</v>
      </c>
      <c r="D104">
        <f>Overlap_with_SV!C104-Overlap_with_SV!B104+1</f>
        <v>579</v>
      </c>
    </row>
    <row r="105" spans="1:36">
      <c r="A105">
        <v>15</v>
      </c>
      <c r="B105">
        <v>82771508</v>
      </c>
      <c r="C105">
        <v>82771826</v>
      </c>
      <c r="D105">
        <f>Overlap_with_SV!C105-Overlap_with_SV!B105+1</f>
        <v>319</v>
      </c>
    </row>
    <row r="106" spans="1:36">
      <c r="A106">
        <v>15</v>
      </c>
      <c r="B106">
        <v>82966661</v>
      </c>
      <c r="C106">
        <v>82967775</v>
      </c>
      <c r="D106">
        <f>Overlap_with_SV!C106-Overlap_with_SV!B106+1</f>
        <v>1115</v>
      </c>
    </row>
    <row r="107" spans="1:36">
      <c r="A107">
        <v>15</v>
      </c>
      <c r="B107">
        <v>89736386</v>
      </c>
      <c r="C107">
        <v>89749195</v>
      </c>
      <c r="D107">
        <f>Overlap_with_SV!C107-Overlap_with_SV!B107+1</f>
        <v>12810</v>
      </c>
    </row>
    <row r="108" spans="1:36">
      <c r="A108">
        <v>15</v>
      </c>
      <c r="B108">
        <v>91825325</v>
      </c>
      <c r="C108">
        <v>91849238</v>
      </c>
      <c r="D108">
        <f>Overlap_with_SV!C108-Overlap_with_SV!B108+1</f>
        <v>23914</v>
      </c>
    </row>
    <row r="109" spans="1:36">
      <c r="A109">
        <v>15</v>
      </c>
      <c r="B109">
        <v>93107558</v>
      </c>
      <c r="C109">
        <v>93166250</v>
      </c>
      <c r="D109">
        <f>Overlap_with_SV!C109-Overlap_with_SV!B109+1</f>
        <v>58693</v>
      </c>
    </row>
    <row r="110" spans="1:36">
      <c r="A110">
        <v>15</v>
      </c>
      <c r="B110">
        <v>100325260</v>
      </c>
      <c r="C110">
        <v>100346153</v>
      </c>
      <c r="D110">
        <f>Overlap_with_SV!C110-Overlap_with_SV!B110+1</f>
        <v>20894</v>
      </c>
    </row>
    <row r="111" spans="1:36" ht="15">
      <c r="A111">
        <v>15</v>
      </c>
      <c r="B111">
        <v>102283211</v>
      </c>
      <c r="C111">
        <v>102327192</v>
      </c>
      <c r="D111">
        <f>Overlap_with_SV!C111-Overlap_with_SV!B111+1</f>
        <v>43982</v>
      </c>
      <c r="E111">
        <f>Overlap_with_SV!D92+Overlap_with_SV!D93+Overlap_with_SV!D94+Overlap_with_SV!D95+Overlap_with_SV!D96+Overlap_with_SV!D97+Overlap_with_SV!D98+Overlap_with_SV!D99+Overlap_with_SV!D100+Overlap_with_SV!D101+Overlap_with_SV!D102+Overlap_with_SV!D103+Overlap_with_SV!D105+Overlap_with_SV!D104+Overlap_with_SV!D106+Overlap_with_SV!D107+Overlap_with_SV!D108+Overlap_with_SV!D109+Overlap_with_SV!D110+Overlap_with_SV!D111</f>
        <v>406879</v>
      </c>
      <c r="G111" s="225">
        <v>928</v>
      </c>
      <c r="H111" s="225" t="s">
        <v>2983</v>
      </c>
      <c r="I111" s="225">
        <v>102146712</v>
      </c>
      <c r="J111" s="225">
        <v>102294690</v>
      </c>
      <c r="K111" s="225">
        <v>14682</v>
      </c>
      <c r="L111" s="226">
        <v>5</v>
      </c>
      <c r="M111" s="226">
        <v>2</v>
      </c>
      <c r="N111" s="225" t="s">
        <v>3084</v>
      </c>
      <c r="O111" s="226">
        <v>6</v>
      </c>
      <c r="P111" s="226">
        <v>4</v>
      </c>
      <c r="Q111" s="226">
        <v>3</v>
      </c>
      <c r="R111" s="226">
        <v>1</v>
      </c>
      <c r="S111" s="226">
        <v>1</v>
      </c>
      <c r="T111" s="225" t="s">
        <v>3087</v>
      </c>
      <c r="U111" s="226">
        <v>8</v>
      </c>
      <c r="V111" s="226">
        <v>4601</v>
      </c>
      <c r="W111" s="225" t="s">
        <v>3088</v>
      </c>
      <c r="X111" s="225" t="s">
        <v>3089</v>
      </c>
      <c r="Y111" s="225" t="s">
        <v>3089</v>
      </c>
      <c r="Z111" s="227">
        <v>0.428537</v>
      </c>
      <c r="AA111" s="226">
        <v>6</v>
      </c>
      <c r="AB111" s="227">
        <v>0.54898000000000002</v>
      </c>
      <c r="AC111" s="226">
        <v>45</v>
      </c>
      <c r="AD111" s="226">
        <v>0</v>
      </c>
      <c r="AE111" s="226">
        <v>1</v>
      </c>
      <c r="AF111" s="226">
        <v>92971</v>
      </c>
      <c r="AG111" s="228">
        <v>59.366100000000003</v>
      </c>
      <c r="AH111" s="225">
        <v>1</v>
      </c>
      <c r="AI111" s="225" t="s">
        <v>3047</v>
      </c>
      <c r="AJ111" s="227">
        <v>0.6</v>
      </c>
    </row>
    <row r="112" spans="1:36">
      <c r="A112">
        <v>16</v>
      </c>
      <c r="B112">
        <v>1721787</v>
      </c>
      <c r="C112">
        <v>1730027</v>
      </c>
      <c r="D112">
        <f>Overlap_with_SV!C112-Overlap_with_SV!B112+1</f>
        <v>8241</v>
      </c>
    </row>
    <row r="113" spans="1:36">
      <c r="A113">
        <v>16</v>
      </c>
      <c r="B113">
        <v>2811804</v>
      </c>
      <c r="C113">
        <v>2818587</v>
      </c>
      <c r="D113">
        <f>Overlap_with_SV!C113-Overlap_with_SV!B113+1</f>
        <v>6784</v>
      </c>
    </row>
    <row r="114" spans="1:36" ht="15">
      <c r="A114">
        <v>16</v>
      </c>
      <c r="B114">
        <v>21513376</v>
      </c>
      <c r="C114">
        <v>21530322</v>
      </c>
      <c r="D114">
        <f>Overlap_with_SV!C114-Overlap_with_SV!B114+1</f>
        <v>16947</v>
      </c>
      <c r="G114" s="225">
        <v>1627</v>
      </c>
      <c r="H114" s="225" t="s">
        <v>2984</v>
      </c>
      <c r="I114" s="225">
        <v>21518346</v>
      </c>
      <c r="J114" s="225">
        <v>21569415</v>
      </c>
      <c r="K114" s="225">
        <v>15048</v>
      </c>
      <c r="L114" s="226">
        <v>3</v>
      </c>
      <c r="M114" s="226">
        <v>2</v>
      </c>
      <c r="N114" s="225" t="s">
        <v>3036</v>
      </c>
      <c r="O114" s="226">
        <v>4</v>
      </c>
      <c r="P114" s="226">
        <v>4</v>
      </c>
      <c r="Q114" s="226">
        <v>3</v>
      </c>
      <c r="R114" s="226">
        <v>1</v>
      </c>
      <c r="S114" s="226">
        <v>1</v>
      </c>
      <c r="T114" s="225" t="s">
        <v>3090</v>
      </c>
      <c r="U114" s="226">
        <v>2596</v>
      </c>
      <c r="V114" s="226">
        <v>1742</v>
      </c>
      <c r="W114" s="225" t="s">
        <v>3091</v>
      </c>
      <c r="X114" s="225" t="s">
        <v>3091</v>
      </c>
      <c r="Y114" s="225" t="s">
        <v>3065</v>
      </c>
      <c r="Z114" s="227">
        <v>0.52528900000000001</v>
      </c>
      <c r="AA114" s="226">
        <v>2442</v>
      </c>
      <c r="AB114" s="227">
        <v>4.9658300000000002E-2</v>
      </c>
      <c r="AC114" s="226">
        <v>16</v>
      </c>
      <c r="AD114" s="226">
        <v>16</v>
      </c>
      <c r="AE114" s="226">
        <v>3</v>
      </c>
      <c r="AF114" s="226">
        <v>88939</v>
      </c>
      <c r="AG114" s="228">
        <v>74.189599999999999</v>
      </c>
      <c r="AH114" s="225">
        <v>0</v>
      </c>
      <c r="AI114" s="225" t="s">
        <v>3092</v>
      </c>
      <c r="AJ114" s="227">
        <v>0.66666700000000001</v>
      </c>
    </row>
    <row r="115" spans="1:36">
      <c r="A115">
        <v>16</v>
      </c>
      <c r="B115">
        <v>23677355</v>
      </c>
      <c r="C115">
        <v>23690204</v>
      </c>
      <c r="D115">
        <f>Overlap_with_SV!C115-Overlap_with_SV!B115+1</f>
        <v>12850</v>
      </c>
    </row>
    <row r="116" spans="1:36">
      <c r="A116">
        <v>16</v>
      </c>
      <c r="B116">
        <v>28381362</v>
      </c>
      <c r="C116">
        <v>28391348</v>
      </c>
      <c r="D116">
        <f>Overlap_with_SV!C116-Overlap_with_SV!B116+1</f>
        <v>9987</v>
      </c>
    </row>
    <row r="117" spans="1:36">
      <c r="A117">
        <v>16</v>
      </c>
      <c r="B117">
        <v>29143357</v>
      </c>
      <c r="C117">
        <v>29174280</v>
      </c>
      <c r="D117">
        <f>Overlap_with_SV!C117-Overlap_with_SV!B117+1</f>
        <v>30924</v>
      </c>
    </row>
    <row r="118" spans="1:36">
      <c r="A118">
        <v>16</v>
      </c>
      <c r="B118">
        <v>30617352</v>
      </c>
      <c r="C118">
        <v>30632147</v>
      </c>
      <c r="D118">
        <f>Overlap_with_SV!C118-Overlap_with_SV!B118+1</f>
        <v>14796</v>
      </c>
    </row>
    <row r="119" spans="1:36">
      <c r="A119">
        <v>16</v>
      </c>
      <c r="B119">
        <v>31083339</v>
      </c>
      <c r="C119">
        <v>31095335</v>
      </c>
      <c r="D119">
        <f>Overlap_with_SV!C119-Overlap_with_SV!B119+1</f>
        <v>11997</v>
      </c>
    </row>
    <row r="120" spans="1:36">
      <c r="A120">
        <v>16</v>
      </c>
      <c r="B120">
        <v>66647926</v>
      </c>
      <c r="C120">
        <v>66658617</v>
      </c>
      <c r="D120">
        <f>Overlap_with_SV!C120-Overlap_with_SV!B120+1</f>
        <v>10692</v>
      </c>
    </row>
    <row r="121" spans="1:36">
      <c r="A121">
        <v>16</v>
      </c>
      <c r="B121">
        <v>68530944</v>
      </c>
      <c r="C121">
        <v>68543883</v>
      </c>
      <c r="D121">
        <f>Overlap_with_SV!C121-Overlap_with_SV!B121+1</f>
        <v>12940</v>
      </c>
    </row>
    <row r="122" spans="1:36">
      <c r="A122">
        <v>16</v>
      </c>
      <c r="B122">
        <v>70187904</v>
      </c>
      <c r="C122">
        <v>70198927</v>
      </c>
      <c r="D122">
        <f>Overlap_with_SV!C122-Overlap_with_SV!B122+1</f>
        <v>11024</v>
      </c>
    </row>
    <row r="123" spans="1:36">
      <c r="A123">
        <v>16</v>
      </c>
      <c r="B123">
        <v>71881975</v>
      </c>
      <c r="C123">
        <v>71892663</v>
      </c>
      <c r="D123">
        <f>Overlap_with_SV!C123-Overlap_with_SV!B123+1</f>
        <v>10689</v>
      </c>
    </row>
    <row r="124" spans="1:36" ht="15">
      <c r="A124">
        <v>16</v>
      </c>
      <c r="B124">
        <v>89291521</v>
      </c>
      <c r="C124">
        <v>89301383</v>
      </c>
      <c r="D124">
        <f>Overlap_with_SV!C124-Overlap_with_SV!B124+1</f>
        <v>9863</v>
      </c>
      <c r="E124">
        <f>Overlap_with_SV!D112+Overlap_with_SV!D113+Overlap_with_SV!D114+Overlap_with_SV!D115+Overlap_with_SV!D116+Overlap_with_SV!D117+Overlap_with_SV!D118+Overlap_with_SV!D119+Overlap_with_SV!D120+Overlap_with_SV!D121+Overlap_with_SV!D122+Overlap_with_SV!D123+Overlap_with_SV!D124</f>
        <v>167734</v>
      </c>
      <c r="G124" s="225">
        <v>1650</v>
      </c>
      <c r="H124" s="225" t="s">
        <v>2984</v>
      </c>
      <c r="I124" s="225">
        <v>89275233</v>
      </c>
      <c r="J124" s="225">
        <v>89295296</v>
      </c>
      <c r="K124" s="225">
        <v>15952</v>
      </c>
      <c r="L124" s="226">
        <v>4</v>
      </c>
      <c r="M124" s="226">
        <v>2</v>
      </c>
      <c r="N124" s="225" t="s">
        <v>3093</v>
      </c>
      <c r="O124" s="226">
        <v>4</v>
      </c>
      <c r="P124" s="226">
        <v>2</v>
      </c>
      <c r="Q124" s="226">
        <v>4</v>
      </c>
      <c r="R124" s="226">
        <v>1</v>
      </c>
      <c r="S124" s="226">
        <v>1</v>
      </c>
      <c r="T124" s="225" t="s">
        <v>3094</v>
      </c>
      <c r="U124" s="226">
        <v>2019</v>
      </c>
      <c r="V124" s="226">
        <v>1036</v>
      </c>
      <c r="W124" s="225" t="s">
        <v>3065</v>
      </c>
      <c r="X124" s="225" t="s">
        <v>3095</v>
      </c>
      <c r="Y124" s="225" t="s">
        <v>3065</v>
      </c>
      <c r="Z124" s="227">
        <v>0.49434299999999998</v>
      </c>
      <c r="AA124" s="226">
        <v>1886</v>
      </c>
      <c r="AB124" s="227">
        <v>0.55754400000000004</v>
      </c>
      <c r="AC124" s="226">
        <v>6</v>
      </c>
      <c r="AD124" s="226">
        <v>0</v>
      </c>
      <c r="AE124" s="226">
        <v>2</v>
      </c>
      <c r="AF124" s="226">
        <v>0</v>
      </c>
      <c r="AG124" s="228">
        <v>79.2654</v>
      </c>
      <c r="AH124" s="225">
        <v>1</v>
      </c>
      <c r="AI124" s="225" t="s">
        <v>3096</v>
      </c>
      <c r="AJ124" s="227">
        <v>0.5</v>
      </c>
    </row>
    <row r="125" spans="1:36">
      <c r="A125">
        <v>17</v>
      </c>
      <c r="B125">
        <v>7231762</v>
      </c>
      <c r="C125">
        <v>7239463</v>
      </c>
      <c r="D125">
        <f>Overlap_with_SV!C125-Overlap_with_SV!B125+1</f>
        <v>7702</v>
      </c>
    </row>
    <row r="126" spans="1:36">
      <c r="A126">
        <v>17</v>
      </c>
      <c r="B126">
        <v>18216209</v>
      </c>
      <c r="C126">
        <v>18232206</v>
      </c>
      <c r="D126">
        <f>Overlap_with_SV!C126-Overlap_with_SV!B126+1</f>
        <v>15998</v>
      </c>
    </row>
    <row r="127" spans="1:36">
      <c r="A127">
        <v>17</v>
      </c>
      <c r="B127">
        <v>20886340</v>
      </c>
      <c r="C127">
        <v>20912316</v>
      </c>
      <c r="D127">
        <f>Overlap_with_SV!C127-Overlap_with_SV!B127+1</f>
        <v>25977</v>
      </c>
    </row>
    <row r="128" spans="1:36">
      <c r="A128">
        <v>17</v>
      </c>
      <c r="B128">
        <v>21432280</v>
      </c>
      <c r="C128">
        <v>21439995</v>
      </c>
      <c r="D128">
        <f>Overlap_with_SV!C128-Overlap_with_SV!B128+1</f>
        <v>7716</v>
      </c>
    </row>
    <row r="129" spans="1:36">
      <c r="A129">
        <v>17</v>
      </c>
      <c r="B129">
        <v>21439997</v>
      </c>
      <c r="C129">
        <v>21441204</v>
      </c>
      <c r="D129">
        <f>Overlap_with_SV!C129-Overlap_with_SV!B129+1</f>
        <v>1208</v>
      </c>
    </row>
    <row r="130" spans="1:36">
      <c r="A130">
        <v>17</v>
      </c>
      <c r="B130">
        <v>26586053</v>
      </c>
      <c r="C130">
        <v>26605774</v>
      </c>
      <c r="D130">
        <f>Overlap_with_SV!C130-Overlap_with_SV!B130+1</f>
        <v>19722</v>
      </c>
    </row>
    <row r="131" spans="1:36" ht="15">
      <c r="A131">
        <v>17</v>
      </c>
      <c r="B131">
        <v>28955041</v>
      </c>
      <c r="C131">
        <v>28967037</v>
      </c>
      <c r="D131">
        <f>Overlap_with_SV!C131-Overlap_with_SV!B131+1</f>
        <v>11997</v>
      </c>
      <c r="G131" s="225">
        <v>1658</v>
      </c>
      <c r="H131" s="225" t="s">
        <v>2985</v>
      </c>
      <c r="I131" s="225">
        <v>28966949</v>
      </c>
      <c r="J131" s="225">
        <v>29012938</v>
      </c>
      <c r="K131" s="225">
        <v>16453</v>
      </c>
      <c r="L131" s="226">
        <v>4</v>
      </c>
      <c r="M131" s="226">
        <v>2</v>
      </c>
      <c r="N131" s="225" t="s">
        <v>3097</v>
      </c>
      <c r="O131" s="226">
        <v>4</v>
      </c>
      <c r="P131" s="226">
        <v>3</v>
      </c>
      <c r="Q131" s="226">
        <v>1</v>
      </c>
      <c r="R131" s="226">
        <v>1</v>
      </c>
      <c r="S131" s="226">
        <v>1</v>
      </c>
      <c r="T131" s="225" t="s">
        <v>3098</v>
      </c>
      <c r="U131" s="226">
        <v>41</v>
      </c>
      <c r="V131" s="226">
        <v>1281</v>
      </c>
      <c r="W131" s="225" t="s">
        <v>3065</v>
      </c>
      <c r="X131" s="225" t="s">
        <v>3065</v>
      </c>
      <c r="Y131" s="225" t="s">
        <v>3065</v>
      </c>
      <c r="Z131" s="227">
        <v>0.50153300000000001</v>
      </c>
      <c r="AA131" s="226">
        <v>41</v>
      </c>
      <c r="AB131" s="227">
        <v>0</v>
      </c>
      <c r="AC131" s="226">
        <v>1</v>
      </c>
      <c r="AD131" s="226">
        <v>3</v>
      </c>
      <c r="AE131" s="226">
        <v>2</v>
      </c>
      <c r="AF131" s="226">
        <v>88594</v>
      </c>
      <c r="AG131" s="228">
        <v>81.017499999999998</v>
      </c>
      <c r="AH131" s="225">
        <v>0</v>
      </c>
      <c r="AI131" s="225" t="s">
        <v>3041</v>
      </c>
      <c r="AJ131" s="227">
        <v>0.75</v>
      </c>
    </row>
    <row r="132" spans="1:36">
      <c r="A132">
        <v>17</v>
      </c>
      <c r="B132">
        <v>40958018</v>
      </c>
      <c r="C132">
        <v>40967002</v>
      </c>
      <c r="D132">
        <f>Overlap_with_SV!C132-Overlap_with_SV!B132+1</f>
        <v>8985</v>
      </c>
    </row>
    <row r="133" spans="1:36">
      <c r="A133">
        <v>17</v>
      </c>
      <c r="B133">
        <v>45120383</v>
      </c>
      <c r="C133">
        <v>45138367</v>
      </c>
      <c r="D133">
        <f>Overlap_with_SV!C133-Overlap_with_SV!B133+1</f>
        <v>17985</v>
      </c>
    </row>
    <row r="134" spans="1:36">
      <c r="A134">
        <v>17</v>
      </c>
      <c r="B134">
        <v>57471701</v>
      </c>
      <c r="C134">
        <v>57479062</v>
      </c>
      <c r="D134">
        <f>Overlap_with_SV!C134-Overlap_with_SV!B134+1</f>
        <v>7362</v>
      </c>
    </row>
    <row r="135" spans="1:36">
      <c r="A135">
        <v>17</v>
      </c>
      <c r="B135">
        <v>61665611</v>
      </c>
      <c r="C135">
        <v>61671388</v>
      </c>
      <c r="D135">
        <f>Overlap_with_SV!C135-Overlap_with_SV!B135+1</f>
        <v>5778</v>
      </c>
    </row>
    <row r="136" spans="1:36">
      <c r="A136">
        <v>17</v>
      </c>
      <c r="B136">
        <v>62900122</v>
      </c>
      <c r="C136">
        <v>62909113</v>
      </c>
      <c r="D136">
        <f>Overlap_with_SV!C136-Overlap_with_SV!B136+1</f>
        <v>8992</v>
      </c>
    </row>
    <row r="137" spans="1:36">
      <c r="A137">
        <v>17</v>
      </c>
      <c r="B137">
        <v>66117204</v>
      </c>
      <c r="C137">
        <v>66135103</v>
      </c>
      <c r="D137">
        <f>Overlap_with_SV!C137-Overlap_with_SV!B137+1</f>
        <v>17900</v>
      </c>
    </row>
    <row r="138" spans="1:36">
      <c r="A138">
        <v>17</v>
      </c>
      <c r="B138">
        <v>72046270</v>
      </c>
      <c r="C138">
        <v>72059143</v>
      </c>
      <c r="D138">
        <f>Overlap_with_SV!C138-Overlap_with_SV!B138+1</f>
        <v>12874</v>
      </c>
    </row>
    <row r="139" spans="1:36">
      <c r="A139">
        <v>17</v>
      </c>
      <c r="B139">
        <v>72081142</v>
      </c>
      <c r="C139">
        <v>72088725</v>
      </c>
      <c r="D139">
        <f>Overlap_with_SV!C139-Overlap_with_SV!B139+1</f>
        <v>7584</v>
      </c>
    </row>
    <row r="140" spans="1:36">
      <c r="A140">
        <v>17</v>
      </c>
      <c r="B140">
        <v>73056106</v>
      </c>
      <c r="C140">
        <v>73063992</v>
      </c>
      <c r="D140">
        <f>Overlap_with_SV!C140-Overlap_with_SV!B140+1</f>
        <v>7887</v>
      </c>
    </row>
    <row r="141" spans="1:36">
      <c r="A141">
        <v>17</v>
      </c>
      <c r="B141">
        <v>74553469</v>
      </c>
      <c r="C141">
        <v>74562102</v>
      </c>
      <c r="D141">
        <f>Overlap_with_SV!C141-Overlap_with_SV!B141+1</f>
        <v>8634</v>
      </c>
    </row>
    <row r="142" spans="1:36">
      <c r="A142">
        <v>17</v>
      </c>
      <c r="B142">
        <v>76985085</v>
      </c>
      <c r="C142">
        <v>76993110</v>
      </c>
      <c r="D142">
        <f>Overlap_with_SV!C142-Overlap_with_SV!B142+1</f>
        <v>8026</v>
      </c>
    </row>
    <row r="143" spans="1:36">
      <c r="A143">
        <v>17</v>
      </c>
      <c r="B143">
        <v>79473027</v>
      </c>
      <c r="C143">
        <v>79483935</v>
      </c>
      <c r="D143">
        <f>Overlap_with_SV!C143-Overlap_with_SV!B143+1</f>
        <v>10909</v>
      </c>
    </row>
    <row r="144" spans="1:36">
      <c r="A144">
        <v>17</v>
      </c>
      <c r="B144">
        <v>79872962</v>
      </c>
      <c r="C144">
        <v>79883796</v>
      </c>
      <c r="D144">
        <f>Overlap_with_SV!C144-Overlap_with_SV!B144+1</f>
        <v>10835</v>
      </c>
      <c r="E144" t="e">
        <f>Overlap_with_SV!D125+Overlap_with_SV!D126+Overlap_with_SV!D127+#REF!+Overlap_with_SV!D128+Overlap_with_SV!D129+Overlap_with_SV!D130+Overlap_with_SV!D131+#REF!+Overlap_with_SV!D132+Overlap_with_SV!D133+Overlap_with_SV!D134+Overlap_with_SV!D135+Overlap_with_SV!D136+Overlap_with_SV!D137+#REF!+Overlap_with_SV!D138+Overlap_with_SV!D139+Overlap_with_SV!D140+Overlap_with_SV!D141+Overlap_with_SV!D142+Overlap_with_SV!D143+#REF!+Overlap_with_SV!D144</f>
        <v>#REF!</v>
      </c>
    </row>
    <row r="145" spans="1:36">
      <c r="A145">
        <v>18</v>
      </c>
      <c r="B145">
        <v>6924291</v>
      </c>
      <c r="C145">
        <v>6929859</v>
      </c>
      <c r="D145">
        <f>Overlap_with_SV!C145-Overlap_with_SV!B145+1</f>
        <v>5569</v>
      </c>
    </row>
    <row r="146" spans="1:36">
      <c r="A146">
        <v>18</v>
      </c>
      <c r="B146">
        <v>11633196</v>
      </c>
      <c r="C146">
        <v>11698981</v>
      </c>
      <c r="D146">
        <f>Overlap_with_SV!C146-Overlap_with_SV!B146+1</f>
        <v>65786</v>
      </c>
    </row>
    <row r="147" spans="1:36" ht="15">
      <c r="A147">
        <v>18</v>
      </c>
      <c r="B147">
        <v>14251003</v>
      </c>
      <c r="C147">
        <v>14259940</v>
      </c>
      <c r="D147">
        <f>Overlap_with_SV!C147-Overlap_with_SV!B147+1</f>
        <v>8938</v>
      </c>
      <c r="G147" s="225">
        <v>25</v>
      </c>
      <c r="H147" s="225" t="s">
        <v>2986</v>
      </c>
      <c r="I147" s="225">
        <v>14062428</v>
      </c>
      <c r="J147" s="225">
        <v>14354031</v>
      </c>
      <c r="K147" s="225">
        <v>17605</v>
      </c>
      <c r="L147" s="226">
        <v>23</v>
      </c>
      <c r="M147" s="226">
        <v>3</v>
      </c>
      <c r="N147" s="225" t="s">
        <v>3079</v>
      </c>
      <c r="O147" s="226">
        <v>39</v>
      </c>
      <c r="P147" s="226">
        <v>20</v>
      </c>
      <c r="Q147" s="226">
        <v>35</v>
      </c>
      <c r="R147" s="226">
        <v>1</v>
      </c>
      <c r="S147" s="226">
        <v>1</v>
      </c>
      <c r="T147" s="225" t="s">
        <v>3099</v>
      </c>
      <c r="U147" s="226">
        <v>1033</v>
      </c>
      <c r="V147" s="226">
        <v>12685</v>
      </c>
      <c r="W147" s="225" t="s">
        <v>3100</v>
      </c>
      <c r="X147" s="225" t="s">
        <v>3101</v>
      </c>
      <c r="Y147" s="225" t="s">
        <v>3065</v>
      </c>
      <c r="Z147" s="227">
        <v>0.42674099999999998</v>
      </c>
      <c r="AA147" s="226">
        <v>756</v>
      </c>
      <c r="AB147" s="227">
        <v>0.37570599999999998</v>
      </c>
      <c r="AC147" s="226">
        <v>20</v>
      </c>
      <c r="AD147" s="226">
        <v>53</v>
      </c>
      <c r="AE147" s="226">
        <v>10</v>
      </c>
      <c r="AF147" s="226">
        <v>1868073</v>
      </c>
      <c r="AG147" s="228">
        <v>45.367899999999999</v>
      </c>
      <c r="AH147" s="225">
        <v>0</v>
      </c>
      <c r="AI147" s="225" t="s">
        <v>3041</v>
      </c>
      <c r="AJ147" s="227">
        <v>0.782609</v>
      </c>
    </row>
    <row r="148" spans="1:36">
      <c r="A148">
        <v>18</v>
      </c>
      <c r="B148">
        <v>32822379</v>
      </c>
      <c r="C148">
        <v>32830970</v>
      </c>
      <c r="D148">
        <f>Overlap_with_SV!C148-Overlap_with_SV!B148+1</f>
        <v>8592</v>
      </c>
      <c r="E148">
        <f>Overlap_with_SV!D145+Overlap_with_SV!D146+Overlap_with_SV!D147+Overlap_with_SV!D148</f>
        <v>88885</v>
      </c>
    </row>
    <row r="149" spans="1:36">
      <c r="A149">
        <v>19</v>
      </c>
      <c r="B149">
        <v>16120965</v>
      </c>
      <c r="C149">
        <v>16155513</v>
      </c>
      <c r="D149">
        <f>Overlap_with_SV!C149-Overlap_with_SV!B149+1</f>
        <v>34549</v>
      </c>
    </row>
    <row r="150" spans="1:36">
      <c r="A150">
        <v>19</v>
      </c>
      <c r="B150">
        <v>19848827</v>
      </c>
      <c r="C150">
        <v>19869819</v>
      </c>
      <c r="D150">
        <f>Overlap_with_SV!C150-Overlap_with_SV!B150+1</f>
        <v>20993</v>
      </c>
    </row>
    <row r="151" spans="1:36">
      <c r="A151">
        <v>19</v>
      </c>
      <c r="B151">
        <v>22928738</v>
      </c>
      <c r="C151">
        <v>22935512</v>
      </c>
      <c r="D151">
        <f>Overlap_with_SV!C151-Overlap_with_SV!B151+1</f>
        <v>6775</v>
      </c>
    </row>
    <row r="152" spans="1:36">
      <c r="A152">
        <v>19</v>
      </c>
      <c r="B152">
        <v>29097002</v>
      </c>
      <c r="C152">
        <v>29107910</v>
      </c>
      <c r="D152">
        <f>Overlap_with_SV!C152-Overlap_with_SV!B152+1</f>
        <v>10909</v>
      </c>
    </row>
    <row r="153" spans="1:36">
      <c r="A153">
        <v>19</v>
      </c>
      <c r="B153">
        <v>35296923</v>
      </c>
      <c r="C153">
        <v>35310923</v>
      </c>
      <c r="D153">
        <f>Overlap_with_SV!C153-Overlap_with_SV!B153+1</f>
        <v>14001</v>
      </c>
    </row>
    <row r="154" spans="1:36">
      <c r="A154">
        <v>19</v>
      </c>
      <c r="B154">
        <v>35339515</v>
      </c>
      <c r="C154">
        <v>35349926</v>
      </c>
      <c r="D154">
        <f>Overlap_with_SV!C154-Overlap_with_SV!B154+1</f>
        <v>10412</v>
      </c>
    </row>
    <row r="155" spans="1:36">
      <c r="A155">
        <v>19</v>
      </c>
      <c r="B155">
        <v>35374879</v>
      </c>
      <c r="C155">
        <v>35387799</v>
      </c>
      <c r="D155">
        <f>Overlap_with_SV!C155-Overlap_with_SV!B155+1</f>
        <v>12921</v>
      </c>
    </row>
    <row r="156" spans="1:36">
      <c r="A156">
        <v>19</v>
      </c>
      <c r="B156">
        <v>35391755</v>
      </c>
      <c r="C156">
        <v>35403584</v>
      </c>
      <c r="D156">
        <f>Overlap_with_SV!C156-Overlap_with_SV!B156+1</f>
        <v>11830</v>
      </c>
    </row>
    <row r="157" spans="1:36" ht="15">
      <c r="A157">
        <v>19</v>
      </c>
      <c r="B157">
        <v>52912276</v>
      </c>
      <c r="C157">
        <v>52919281</v>
      </c>
      <c r="D157">
        <f>Overlap_with_SV!C157-Overlap_with_SV!B157+1</f>
        <v>7006</v>
      </c>
      <c r="G157" s="225">
        <v>2467</v>
      </c>
      <c r="H157" s="225" t="s">
        <v>2987</v>
      </c>
      <c r="I157" s="225">
        <v>52893731</v>
      </c>
      <c r="J157" s="225">
        <v>52971291</v>
      </c>
      <c r="K157" s="225">
        <v>19544</v>
      </c>
      <c r="L157" s="226">
        <v>4</v>
      </c>
      <c r="M157" s="226">
        <v>1</v>
      </c>
      <c r="N157" s="225" t="s">
        <v>3041</v>
      </c>
      <c r="O157" s="226">
        <v>3</v>
      </c>
      <c r="P157" s="226">
        <v>1</v>
      </c>
      <c r="Q157" s="226">
        <v>3</v>
      </c>
      <c r="R157" s="226">
        <v>1</v>
      </c>
      <c r="S157" s="226">
        <v>1</v>
      </c>
      <c r="T157" s="225" t="s">
        <v>3102</v>
      </c>
      <c r="U157" s="226">
        <v>2420</v>
      </c>
      <c r="V157" s="226">
        <v>2699</v>
      </c>
      <c r="W157" s="225" t="s">
        <v>3103</v>
      </c>
      <c r="X157" s="225" t="s">
        <v>3104</v>
      </c>
      <c r="Y157" s="225" t="s">
        <v>3105</v>
      </c>
      <c r="Z157" s="227">
        <v>0.43478600000000001</v>
      </c>
      <c r="AA157" s="226">
        <v>2408</v>
      </c>
      <c r="AB157" s="227">
        <v>0.71591000000000005</v>
      </c>
      <c r="AC157" s="226">
        <v>0</v>
      </c>
      <c r="AD157" s="226">
        <v>2</v>
      </c>
      <c r="AE157" s="226">
        <v>5</v>
      </c>
      <c r="AF157" s="226">
        <v>0</v>
      </c>
      <c r="AG157" s="228">
        <v>40.748199999999997</v>
      </c>
      <c r="AH157" s="225">
        <v>1</v>
      </c>
      <c r="AI157" s="225" t="s">
        <v>3041</v>
      </c>
      <c r="AJ157" s="227">
        <v>1</v>
      </c>
    </row>
    <row r="158" spans="1:36" ht="15">
      <c r="A158">
        <v>19</v>
      </c>
      <c r="B158">
        <v>58374369</v>
      </c>
      <c r="C158">
        <v>58387391</v>
      </c>
      <c r="D158">
        <f>Overlap_with_SV!C158-Overlap_with_SV!B158+1</f>
        <v>13023</v>
      </c>
      <c r="E158">
        <f>Overlap_with_SV!D149+Overlap_with_SV!D150+Overlap_with_SV!D151+Overlap_with_SV!D152+Overlap_with_SV!D153+Overlap_with_SV!D154+Overlap_with_SV!D155+Overlap_with_SV!D156+Overlap_with_SV!D157+Overlap_with_SV!D158</f>
        <v>142419</v>
      </c>
      <c r="G158" s="225">
        <v>1697</v>
      </c>
      <c r="H158" s="225" t="s">
        <v>2987</v>
      </c>
      <c r="I158" s="225">
        <v>58380078</v>
      </c>
      <c r="J158" s="225">
        <v>58473385</v>
      </c>
      <c r="K158" s="225">
        <v>19669</v>
      </c>
      <c r="L158" s="226">
        <v>4</v>
      </c>
      <c r="M158" s="226">
        <v>3</v>
      </c>
      <c r="N158" s="225" t="s">
        <v>3057</v>
      </c>
      <c r="O158" s="226">
        <v>4</v>
      </c>
      <c r="P158" s="226">
        <v>2</v>
      </c>
      <c r="Q158" s="226">
        <v>2</v>
      </c>
      <c r="R158" s="226">
        <v>1</v>
      </c>
      <c r="S158" s="226">
        <v>1</v>
      </c>
      <c r="T158" s="225" t="s">
        <v>3106</v>
      </c>
      <c r="U158" s="226">
        <v>7</v>
      </c>
      <c r="V158" s="226">
        <v>2994</v>
      </c>
      <c r="W158" s="225" t="s">
        <v>3107</v>
      </c>
      <c r="X158" s="225" t="s">
        <v>3108</v>
      </c>
      <c r="Y158" s="225" t="s">
        <v>3065</v>
      </c>
      <c r="Z158" s="227">
        <v>0.46417700000000001</v>
      </c>
      <c r="AA158" s="226">
        <v>7</v>
      </c>
      <c r="AB158" s="227">
        <v>0.58387900000000004</v>
      </c>
      <c r="AC158" s="226">
        <v>1</v>
      </c>
      <c r="AD158" s="226">
        <v>4</v>
      </c>
      <c r="AE158" s="226">
        <v>5</v>
      </c>
      <c r="AF158" s="226">
        <v>32550</v>
      </c>
      <c r="AG158" s="228">
        <v>52.123600000000003</v>
      </c>
      <c r="AH158" s="225">
        <v>1</v>
      </c>
      <c r="AI158" s="225" t="s">
        <v>3041</v>
      </c>
      <c r="AJ158" s="227">
        <v>0.5</v>
      </c>
    </row>
    <row r="159" spans="1:36">
      <c r="A159">
        <v>2</v>
      </c>
      <c r="B159">
        <v>91723279</v>
      </c>
      <c r="C159">
        <v>91725086</v>
      </c>
      <c r="D159">
        <f>Overlap_with_SV!C159-Overlap_with_SV!B159+1</f>
        <v>1808</v>
      </c>
    </row>
    <row r="160" spans="1:36">
      <c r="A160">
        <v>2</v>
      </c>
      <c r="B160">
        <v>91725086</v>
      </c>
      <c r="C160">
        <v>91725199</v>
      </c>
      <c r="D160">
        <f>Overlap_with_SV!C160-Overlap_with_SV!B160+1</f>
        <v>114</v>
      </c>
    </row>
    <row r="161" spans="1:36">
      <c r="A161">
        <v>2</v>
      </c>
      <c r="B161">
        <v>91725233</v>
      </c>
      <c r="C161">
        <v>91727210</v>
      </c>
      <c r="D161">
        <f>Overlap_with_SV!C161-Overlap_with_SV!B161+1</f>
        <v>1978</v>
      </c>
    </row>
    <row r="162" spans="1:36">
      <c r="A162">
        <v>2</v>
      </c>
      <c r="B162">
        <v>91727212</v>
      </c>
      <c r="C162">
        <v>91727852</v>
      </c>
      <c r="D162">
        <f>Overlap_with_SV!C162-Overlap_with_SV!B162+1</f>
        <v>641</v>
      </c>
    </row>
    <row r="163" spans="1:36">
      <c r="A163">
        <v>2</v>
      </c>
      <c r="B163">
        <v>91727852</v>
      </c>
      <c r="C163">
        <v>91727908</v>
      </c>
      <c r="D163">
        <f>Overlap_with_SV!C163-Overlap_with_SV!B163+1</f>
        <v>57</v>
      </c>
    </row>
    <row r="164" spans="1:36">
      <c r="A164">
        <v>2</v>
      </c>
      <c r="B164">
        <v>91727908</v>
      </c>
      <c r="C164">
        <v>91728548</v>
      </c>
      <c r="D164">
        <f>Overlap_with_SV!C164-Overlap_with_SV!B164+1</f>
        <v>641</v>
      </c>
    </row>
    <row r="165" spans="1:36">
      <c r="A165">
        <v>2</v>
      </c>
      <c r="B165">
        <v>91728548</v>
      </c>
      <c r="C165">
        <v>91729156</v>
      </c>
      <c r="D165">
        <f>Overlap_with_SV!C165-Overlap_with_SV!B165+1</f>
        <v>609</v>
      </c>
    </row>
    <row r="166" spans="1:36">
      <c r="A166">
        <v>2</v>
      </c>
      <c r="B166">
        <v>91729160</v>
      </c>
      <c r="C166">
        <v>91730936</v>
      </c>
      <c r="D166">
        <f>Overlap_with_SV!C166-Overlap_with_SV!B166+1</f>
        <v>1777</v>
      </c>
    </row>
    <row r="167" spans="1:36" ht="15">
      <c r="A167">
        <v>2</v>
      </c>
      <c r="B167">
        <v>95419856</v>
      </c>
      <c r="C167">
        <v>95459749</v>
      </c>
      <c r="D167">
        <f>Overlap_with_SV!C167-Overlap_with_SV!B167+1</f>
        <v>39894</v>
      </c>
      <c r="G167" s="225">
        <v>2610</v>
      </c>
      <c r="H167" s="225" t="s">
        <v>2988</v>
      </c>
      <c r="I167" s="225">
        <v>95363020</v>
      </c>
      <c r="J167" s="225">
        <v>95438549</v>
      </c>
      <c r="K167" s="225">
        <v>21230</v>
      </c>
      <c r="L167" s="226">
        <v>3</v>
      </c>
      <c r="M167" s="226">
        <v>3</v>
      </c>
      <c r="N167" s="225" t="s">
        <v>3057</v>
      </c>
      <c r="O167" s="226">
        <v>3</v>
      </c>
      <c r="P167" s="226">
        <v>1</v>
      </c>
      <c r="Q167" s="226">
        <v>3</v>
      </c>
      <c r="R167" s="226">
        <v>1</v>
      </c>
      <c r="S167" s="226">
        <v>3</v>
      </c>
      <c r="T167" s="225" t="s">
        <v>3109</v>
      </c>
      <c r="U167" s="226">
        <v>22</v>
      </c>
      <c r="V167" s="226">
        <v>2470</v>
      </c>
      <c r="W167" s="225" t="s">
        <v>3110</v>
      </c>
      <c r="X167" s="225" t="s">
        <v>3111</v>
      </c>
      <c r="Y167" s="225" t="s">
        <v>3065</v>
      </c>
      <c r="Z167" s="227">
        <v>0.407248</v>
      </c>
      <c r="AA167" s="226">
        <v>21</v>
      </c>
      <c r="AB167" s="227">
        <v>0.23142099999999999</v>
      </c>
      <c r="AC167" s="226">
        <v>5</v>
      </c>
      <c r="AD167" s="226">
        <v>49</v>
      </c>
      <c r="AE167" s="226">
        <v>0</v>
      </c>
      <c r="AF167" s="226">
        <v>590576</v>
      </c>
      <c r="AG167" s="228">
        <v>42.799399999999999</v>
      </c>
      <c r="AH167" s="225">
        <v>1</v>
      </c>
      <c r="AI167" s="225" t="s">
        <v>3096</v>
      </c>
      <c r="AJ167" s="227">
        <v>0.33333299999999999</v>
      </c>
    </row>
    <row r="168" spans="1:36" ht="15">
      <c r="A168">
        <v>2</v>
      </c>
      <c r="B168">
        <v>95521847</v>
      </c>
      <c r="C168">
        <v>95541715</v>
      </c>
      <c r="D168">
        <f>Overlap_with_SV!C168-Overlap_with_SV!B168+1</f>
        <v>19869</v>
      </c>
      <c r="G168" s="225">
        <v>2611</v>
      </c>
      <c r="H168" s="225" t="s">
        <v>2988</v>
      </c>
      <c r="I168" s="225">
        <v>95539661</v>
      </c>
      <c r="J168" s="225">
        <v>95650436</v>
      </c>
      <c r="K168" s="225">
        <v>21233</v>
      </c>
      <c r="L168" s="226">
        <v>3</v>
      </c>
      <c r="M168" s="226">
        <v>3</v>
      </c>
      <c r="N168" s="225" t="s">
        <v>3112</v>
      </c>
      <c r="O168" s="226">
        <v>3</v>
      </c>
      <c r="P168" s="226">
        <v>1</v>
      </c>
      <c r="Q168" s="226">
        <v>3</v>
      </c>
      <c r="R168" s="226">
        <v>1</v>
      </c>
      <c r="S168" s="226">
        <v>3</v>
      </c>
      <c r="T168" s="225" t="s">
        <v>3113</v>
      </c>
      <c r="U168" s="226">
        <v>70</v>
      </c>
      <c r="V168" s="226">
        <v>3496</v>
      </c>
      <c r="W168" s="225" t="s">
        <v>3065</v>
      </c>
      <c r="X168" s="225" t="s">
        <v>3114</v>
      </c>
      <c r="Y168" s="225" t="s">
        <v>3115</v>
      </c>
      <c r="Z168" s="227">
        <v>0.42191800000000002</v>
      </c>
      <c r="AA168" s="226">
        <v>70</v>
      </c>
      <c r="AB168" s="227">
        <v>0.66283899999999996</v>
      </c>
      <c r="AC168" s="226">
        <v>2</v>
      </c>
      <c r="AD168" s="226">
        <v>53</v>
      </c>
      <c r="AE168" s="226">
        <v>3</v>
      </c>
      <c r="AF168" s="226">
        <v>563982</v>
      </c>
      <c r="AG168" s="228">
        <v>49.811399999999999</v>
      </c>
      <c r="AH168" s="225">
        <v>1</v>
      </c>
      <c r="AI168" s="225" t="s">
        <v>3041</v>
      </c>
      <c r="AJ168" s="227">
        <v>0.33333299999999999</v>
      </c>
    </row>
    <row r="169" spans="1:36" ht="15">
      <c r="A169">
        <v>2</v>
      </c>
      <c r="B169">
        <v>109109513</v>
      </c>
      <c r="C169">
        <v>109132449</v>
      </c>
      <c r="D169">
        <f>Overlap_with_SV!C169-Overlap_with_SV!B169+1</f>
        <v>22937</v>
      </c>
      <c r="G169" s="225">
        <v>296</v>
      </c>
      <c r="H169" s="225" t="s">
        <v>2988</v>
      </c>
      <c r="I169" s="225">
        <v>108504538</v>
      </c>
      <c r="J169" s="225">
        <v>109121423</v>
      </c>
      <c r="K169" s="225">
        <v>21418</v>
      </c>
      <c r="L169" s="226">
        <v>14</v>
      </c>
      <c r="M169" s="226">
        <v>6</v>
      </c>
      <c r="N169" s="225" t="s">
        <v>3116</v>
      </c>
      <c r="O169" s="226">
        <v>12</v>
      </c>
      <c r="P169" s="226">
        <v>11</v>
      </c>
      <c r="Q169" s="226">
        <v>4</v>
      </c>
      <c r="R169" s="226">
        <v>12</v>
      </c>
      <c r="S169" s="226">
        <v>4</v>
      </c>
      <c r="T169" s="225" t="s">
        <v>3117</v>
      </c>
      <c r="U169" s="226">
        <v>1424</v>
      </c>
      <c r="V169" s="226">
        <v>17551</v>
      </c>
      <c r="W169" s="225" t="s">
        <v>3118</v>
      </c>
      <c r="X169" s="225" t="s">
        <v>3119</v>
      </c>
      <c r="Y169" s="225" t="s">
        <v>3120</v>
      </c>
      <c r="Z169" s="227">
        <v>0.39167800000000003</v>
      </c>
      <c r="AA169" s="226">
        <v>1380</v>
      </c>
      <c r="AB169" s="227">
        <v>0.273314</v>
      </c>
      <c r="AC169" s="226">
        <v>12</v>
      </c>
      <c r="AD169" s="226">
        <v>13</v>
      </c>
      <c r="AE169" s="226">
        <v>14</v>
      </c>
      <c r="AF169" s="226">
        <v>227763</v>
      </c>
      <c r="AG169" s="228">
        <v>51.140500000000003</v>
      </c>
      <c r="AH169" s="225">
        <v>0</v>
      </c>
      <c r="AI169" s="225" t="s">
        <v>3041</v>
      </c>
      <c r="AJ169" s="227">
        <v>0.28571400000000002</v>
      </c>
    </row>
    <row r="170" spans="1:36" ht="15">
      <c r="A170">
        <v>2</v>
      </c>
      <c r="B170">
        <v>111431722</v>
      </c>
      <c r="C170">
        <v>111476470</v>
      </c>
      <c r="D170">
        <f>Overlap_with_SV!C170-Overlap_with_SV!B170+1</f>
        <v>44749</v>
      </c>
      <c r="G170" s="225">
        <v>502</v>
      </c>
      <c r="H170" s="225" t="s">
        <v>2988</v>
      </c>
      <c r="I170" s="225">
        <v>111152885</v>
      </c>
      <c r="J170" s="225">
        <v>111606197</v>
      </c>
      <c r="K170" s="225">
        <v>21437</v>
      </c>
      <c r="L170" s="226">
        <v>10</v>
      </c>
      <c r="M170" s="226">
        <v>6</v>
      </c>
      <c r="N170" s="225" t="s">
        <v>3121</v>
      </c>
      <c r="O170" s="226">
        <v>9</v>
      </c>
      <c r="P170" s="226">
        <v>6</v>
      </c>
      <c r="Q170" s="226">
        <v>5</v>
      </c>
      <c r="R170" s="226">
        <v>6</v>
      </c>
      <c r="S170" s="226">
        <v>5</v>
      </c>
      <c r="T170" s="225" t="s">
        <v>3122</v>
      </c>
      <c r="U170" s="226">
        <v>1324</v>
      </c>
      <c r="V170" s="226">
        <v>5806</v>
      </c>
      <c r="W170" s="225" t="s">
        <v>3123</v>
      </c>
      <c r="X170" s="225" t="s">
        <v>3124</v>
      </c>
      <c r="Y170" s="225" t="s">
        <v>3125</v>
      </c>
      <c r="Z170" s="227">
        <v>0.41925400000000002</v>
      </c>
      <c r="AA170" s="226">
        <v>1322</v>
      </c>
      <c r="AB170" s="227">
        <v>0.643146</v>
      </c>
      <c r="AC170" s="226">
        <v>5</v>
      </c>
      <c r="AD170" s="226">
        <v>16</v>
      </c>
      <c r="AE170" s="226">
        <v>6</v>
      </c>
      <c r="AF170" s="226">
        <v>821962</v>
      </c>
      <c r="AG170" s="228">
        <v>46.619700000000002</v>
      </c>
      <c r="AH170" s="225">
        <v>1</v>
      </c>
      <c r="AI170" s="225" t="s">
        <v>3041</v>
      </c>
      <c r="AJ170" s="227">
        <v>0.4</v>
      </c>
    </row>
    <row r="171" spans="1:36">
      <c r="A171">
        <v>2</v>
      </c>
      <c r="B171">
        <v>118670582</v>
      </c>
      <c r="C171">
        <v>118680425</v>
      </c>
      <c r="D171">
        <f>Overlap_with_SV!C171-Overlap_with_SV!B171+1</f>
        <v>9844</v>
      </c>
    </row>
    <row r="172" spans="1:36">
      <c r="A172">
        <v>2</v>
      </c>
      <c r="B172">
        <v>121973698</v>
      </c>
      <c r="C172">
        <v>121982558</v>
      </c>
      <c r="D172">
        <f>Overlap_with_SV!C172-Overlap_with_SV!B172+1</f>
        <v>8861</v>
      </c>
    </row>
    <row r="173" spans="1:36" ht="15">
      <c r="A173">
        <v>2</v>
      </c>
      <c r="B173">
        <v>130792797</v>
      </c>
      <c r="C173">
        <v>130835551</v>
      </c>
      <c r="D173">
        <f>Overlap_with_SV!C173-Overlap_with_SV!B173+1</f>
        <v>42755</v>
      </c>
      <c r="G173" s="225">
        <v>1714</v>
      </c>
      <c r="H173" s="225" t="s">
        <v>2988</v>
      </c>
      <c r="I173" s="225">
        <v>130764045</v>
      </c>
      <c r="J173" s="225">
        <v>130805391</v>
      </c>
      <c r="K173" s="225">
        <v>21692</v>
      </c>
      <c r="L173" s="226">
        <v>3</v>
      </c>
      <c r="M173" s="226">
        <v>1</v>
      </c>
      <c r="N173" s="225" t="s">
        <v>3041</v>
      </c>
      <c r="O173" s="226">
        <v>4</v>
      </c>
      <c r="P173" s="226">
        <v>3</v>
      </c>
      <c r="Q173" s="226">
        <v>2</v>
      </c>
      <c r="R173" s="226">
        <v>3</v>
      </c>
      <c r="S173" s="226">
        <v>2</v>
      </c>
      <c r="T173" s="225" t="s">
        <v>3126</v>
      </c>
      <c r="U173" s="226">
        <v>95</v>
      </c>
      <c r="V173" s="226">
        <v>1552</v>
      </c>
      <c r="W173" s="225" t="s">
        <v>3065</v>
      </c>
      <c r="X173" s="225" t="s">
        <v>3127</v>
      </c>
      <c r="Y173" s="225" t="s">
        <v>3065</v>
      </c>
      <c r="Z173" s="227">
        <v>0.39075100000000001</v>
      </c>
      <c r="AA173" s="226">
        <v>93</v>
      </c>
      <c r="AB173" s="227">
        <v>0.52774100000000002</v>
      </c>
      <c r="AC173" s="226">
        <v>15</v>
      </c>
      <c r="AD173" s="226">
        <v>14</v>
      </c>
      <c r="AE173" s="226">
        <v>0</v>
      </c>
      <c r="AF173" s="226">
        <v>220653</v>
      </c>
      <c r="AG173" s="228">
        <v>45.971299999999999</v>
      </c>
      <c r="AH173" s="225">
        <v>0</v>
      </c>
      <c r="AI173" s="225" t="s">
        <v>3041</v>
      </c>
      <c r="AJ173" s="227">
        <v>1</v>
      </c>
    </row>
    <row r="174" spans="1:36" ht="15">
      <c r="A174">
        <v>2</v>
      </c>
      <c r="B174">
        <v>131090819</v>
      </c>
      <c r="C174">
        <v>131098994</v>
      </c>
      <c r="D174">
        <f>Overlap_with_SV!C174-Overlap_with_SV!B174+1</f>
        <v>8176</v>
      </c>
      <c r="G174" s="225">
        <v>505</v>
      </c>
      <c r="H174" s="225" t="s">
        <v>2988</v>
      </c>
      <c r="I174" s="225">
        <v>130992177</v>
      </c>
      <c r="J174" s="225">
        <v>131159105</v>
      </c>
      <c r="K174" s="225">
        <v>21698</v>
      </c>
      <c r="L174" s="226">
        <v>4</v>
      </c>
      <c r="M174" s="226">
        <v>1</v>
      </c>
      <c r="N174" s="225" t="s">
        <v>3092</v>
      </c>
      <c r="O174" s="226">
        <v>9</v>
      </c>
      <c r="P174" s="226">
        <v>2</v>
      </c>
      <c r="Q174" s="226">
        <v>9</v>
      </c>
      <c r="R174" s="226">
        <v>2</v>
      </c>
      <c r="S174" s="226">
        <v>4</v>
      </c>
      <c r="T174" s="225" t="s">
        <v>3128</v>
      </c>
      <c r="U174" s="226">
        <v>28</v>
      </c>
      <c r="V174" s="226">
        <v>5149</v>
      </c>
      <c r="W174" s="225" t="s">
        <v>3129</v>
      </c>
      <c r="X174" s="225" t="s">
        <v>3130</v>
      </c>
      <c r="Y174" s="225" t="s">
        <v>3130</v>
      </c>
      <c r="Z174" s="227">
        <v>0.46124700000000002</v>
      </c>
      <c r="AA174" s="226">
        <v>18</v>
      </c>
      <c r="AB174" s="227">
        <v>0.166904</v>
      </c>
      <c r="AC174" s="226">
        <v>19</v>
      </c>
      <c r="AD174" s="226">
        <v>9</v>
      </c>
      <c r="AE174" s="226">
        <v>1</v>
      </c>
      <c r="AF174" s="226">
        <v>48471</v>
      </c>
      <c r="AG174" s="228">
        <v>62.703000000000003</v>
      </c>
      <c r="AH174" s="225">
        <v>0</v>
      </c>
      <c r="AI174" s="225" t="s">
        <v>3092</v>
      </c>
      <c r="AJ174" s="227">
        <v>1</v>
      </c>
    </row>
    <row r="175" spans="1:36">
      <c r="A175">
        <v>2</v>
      </c>
      <c r="B175">
        <v>131899656</v>
      </c>
      <c r="C175">
        <v>131910588</v>
      </c>
      <c r="D175">
        <f>Overlap_with_SV!C175-Overlap_with_SV!B175+1</f>
        <v>10933</v>
      </c>
    </row>
    <row r="176" spans="1:36" ht="15">
      <c r="A176">
        <v>2</v>
      </c>
      <c r="B176">
        <v>132025574</v>
      </c>
      <c r="C176">
        <v>132059394</v>
      </c>
      <c r="D176">
        <f>Overlap_with_SV!C176-Overlap_with_SV!B176+1</f>
        <v>33821</v>
      </c>
      <c r="G176" s="225">
        <v>297</v>
      </c>
      <c r="H176" s="225" t="s">
        <v>2988</v>
      </c>
      <c r="I176" s="225">
        <v>132058772</v>
      </c>
      <c r="J176" s="225">
        <v>132190805</v>
      </c>
      <c r="K176" s="225">
        <v>21713</v>
      </c>
      <c r="L176" s="226">
        <v>8</v>
      </c>
      <c r="M176" s="226">
        <v>3</v>
      </c>
      <c r="N176" s="225" t="s">
        <v>3079</v>
      </c>
      <c r="O176" s="226">
        <v>12</v>
      </c>
      <c r="P176" s="226">
        <v>10</v>
      </c>
      <c r="Q176" s="226">
        <v>9</v>
      </c>
      <c r="R176" s="226">
        <v>8</v>
      </c>
      <c r="S176" s="226">
        <v>7</v>
      </c>
      <c r="T176" s="225" t="s">
        <v>3131</v>
      </c>
      <c r="U176" s="226">
        <v>222</v>
      </c>
      <c r="V176" s="226">
        <v>4329</v>
      </c>
      <c r="W176" s="225" t="s">
        <v>3132</v>
      </c>
      <c r="X176" s="225" t="s">
        <v>3133</v>
      </c>
      <c r="Y176" s="225" t="s">
        <v>3134</v>
      </c>
      <c r="Z176" s="227">
        <v>0.41274499999999997</v>
      </c>
      <c r="AA176" s="226">
        <v>197</v>
      </c>
      <c r="AB176" s="227">
        <v>6.8126900000000004E-2</v>
      </c>
      <c r="AC176" s="226">
        <v>26</v>
      </c>
      <c r="AD176" s="226">
        <v>11</v>
      </c>
      <c r="AE176" s="226">
        <v>2</v>
      </c>
      <c r="AF176" s="226">
        <v>375042</v>
      </c>
      <c r="AG176" s="228">
        <v>59.355800000000002</v>
      </c>
      <c r="AH176" s="225">
        <v>0</v>
      </c>
      <c r="AI176" s="225" t="s">
        <v>3092</v>
      </c>
      <c r="AJ176" s="227">
        <v>0.5</v>
      </c>
    </row>
    <row r="177" spans="1:36">
      <c r="A177">
        <v>2</v>
      </c>
      <c r="B177">
        <v>132156630</v>
      </c>
      <c r="C177">
        <v>132170570</v>
      </c>
      <c r="D177">
        <f>Overlap_with_SV!C177-Overlap_with_SV!B177+1</f>
        <v>13941</v>
      </c>
    </row>
    <row r="178" spans="1:36" ht="15">
      <c r="A178">
        <v>2</v>
      </c>
      <c r="B178">
        <v>132380616</v>
      </c>
      <c r="C178">
        <v>132395595</v>
      </c>
      <c r="D178">
        <f>Overlap_with_SV!C178-Overlap_with_SV!B178+1</f>
        <v>14980</v>
      </c>
      <c r="G178" s="225">
        <v>969</v>
      </c>
      <c r="H178" s="225" t="s">
        <v>2988</v>
      </c>
      <c r="I178" s="225">
        <v>132310697</v>
      </c>
      <c r="J178" s="225">
        <v>132470561</v>
      </c>
      <c r="K178" s="225">
        <v>21716</v>
      </c>
      <c r="L178" s="226">
        <v>6</v>
      </c>
      <c r="M178" s="226">
        <v>3</v>
      </c>
      <c r="N178" s="225" t="s">
        <v>3135</v>
      </c>
      <c r="O178" s="226">
        <v>6</v>
      </c>
      <c r="P178" s="226">
        <v>2</v>
      </c>
      <c r="Q178" s="226">
        <v>6</v>
      </c>
      <c r="R178" s="226">
        <v>2</v>
      </c>
      <c r="S178" s="226">
        <v>6</v>
      </c>
      <c r="T178" s="225" t="s">
        <v>3136</v>
      </c>
      <c r="U178" s="226">
        <v>2464</v>
      </c>
      <c r="V178" s="226">
        <v>5607</v>
      </c>
      <c r="W178" s="225" t="s">
        <v>3137</v>
      </c>
      <c r="X178" s="225" t="s">
        <v>3138</v>
      </c>
      <c r="Y178" s="225" t="s">
        <v>3139</v>
      </c>
      <c r="Z178" s="227">
        <v>0.408003</v>
      </c>
      <c r="AA178" s="226">
        <v>2455</v>
      </c>
      <c r="AB178" s="227">
        <v>0.43079099999999998</v>
      </c>
      <c r="AC178" s="226">
        <v>3</v>
      </c>
      <c r="AD178" s="226">
        <v>26</v>
      </c>
      <c r="AE178" s="226">
        <v>13</v>
      </c>
      <c r="AF178" s="226">
        <v>1233778</v>
      </c>
      <c r="AG178" s="228">
        <v>63.402799999999999</v>
      </c>
      <c r="AH178" s="225">
        <v>0</v>
      </c>
      <c r="AI178" s="225" t="s">
        <v>3041</v>
      </c>
      <c r="AJ178" s="227">
        <v>0.5</v>
      </c>
    </row>
    <row r="179" spans="1:36">
      <c r="A179">
        <v>2</v>
      </c>
      <c r="B179">
        <v>201997728</v>
      </c>
      <c r="C179">
        <v>202006659</v>
      </c>
      <c r="D179">
        <f>Overlap_with_SV!C179-Overlap_with_SV!B179+1</f>
        <v>8932</v>
      </c>
    </row>
    <row r="180" spans="1:36">
      <c r="A180">
        <v>2</v>
      </c>
      <c r="B180">
        <v>204287826</v>
      </c>
      <c r="C180">
        <v>204307748</v>
      </c>
      <c r="D180">
        <f>Overlap_with_SV!C180-Overlap_with_SV!B180+1</f>
        <v>19923</v>
      </c>
    </row>
    <row r="181" spans="1:36">
      <c r="A181">
        <v>2</v>
      </c>
      <c r="B181">
        <v>237030675</v>
      </c>
      <c r="C181">
        <v>237041380</v>
      </c>
      <c r="D181">
        <f>Overlap_with_SV!C181-Overlap_with_SV!B181+1</f>
        <v>10706</v>
      </c>
    </row>
    <row r="182" spans="1:36">
      <c r="A182">
        <v>2</v>
      </c>
      <c r="B182">
        <v>239352995</v>
      </c>
      <c r="C182">
        <v>239363666</v>
      </c>
      <c r="D182">
        <f>Overlap_with_SV!C182-Overlap_with_SV!B182+1</f>
        <v>10672</v>
      </c>
      <c r="E182" t="e">
        <f>Overlap_with_SV!D159+Overlap_with_SV!D160+Overlap_with_SV!D161+Overlap_with_SV!D162+Overlap_with_SV!D163+Overlap_with_SV!D164+Overlap_with_SV!D165+Overlap_with_SV!D166+Overlap_with_SV!D167+#REF!+Overlap_with_SV!D168+#REF!+Overlap_with_SV!D169+Overlap_with_SV!D170+Overlap_with_SV!D171+Overlap_with_SV!D172+Overlap_with_SV!D173+Overlap_with_SV!D174+Overlap_with_SV!D175+Overlap_with_SV!D176+Overlap_with_SV!D177+Overlap_with_SV!D178+Overlap_with_SV!D179+Overlap_with_SV!D180+Overlap_with_SV!D181+Overlap_with_SV!D182</f>
        <v>#REF!</v>
      </c>
    </row>
    <row r="183" spans="1:36">
      <c r="A183">
        <v>20</v>
      </c>
      <c r="B183">
        <v>2122793</v>
      </c>
      <c r="C183">
        <v>2129142</v>
      </c>
      <c r="D183">
        <f>Overlap_with_SV!C183-Overlap_with_SV!B183+1</f>
        <v>6350</v>
      </c>
    </row>
    <row r="184" spans="1:36">
      <c r="A184">
        <v>20</v>
      </c>
      <c r="B184">
        <v>5171677</v>
      </c>
      <c r="C184">
        <v>5179628</v>
      </c>
      <c r="D184">
        <f>Overlap_with_SV!C184-Overlap_with_SV!B184+1</f>
        <v>7952</v>
      </c>
    </row>
    <row r="185" spans="1:36">
      <c r="A185">
        <v>20</v>
      </c>
      <c r="B185">
        <v>5473972</v>
      </c>
      <c r="C185">
        <v>5486585</v>
      </c>
      <c r="D185">
        <f>Overlap_with_SV!C185-Overlap_with_SV!B185+1</f>
        <v>12614</v>
      </c>
    </row>
    <row r="186" spans="1:36">
      <c r="A186">
        <v>20</v>
      </c>
      <c r="B186">
        <v>31436063</v>
      </c>
      <c r="C186">
        <v>31444827</v>
      </c>
      <c r="D186">
        <f>Overlap_with_SV!C186-Overlap_with_SV!B186+1</f>
        <v>8765</v>
      </c>
    </row>
    <row r="187" spans="1:36">
      <c r="A187">
        <v>20</v>
      </c>
      <c r="B187">
        <v>39803704</v>
      </c>
      <c r="C187">
        <v>39816621</v>
      </c>
      <c r="D187">
        <f>Overlap_with_SV!C187-Overlap_with_SV!B187+1</f>
        <v>12918</v>
      </c>
    </row>
    <row r="188" spans="1:36">
      <c r="A188">
        <v>20</v>
      </c>
      <c r="B188">
        <v>47128261</v>
      </c>
      <c r="C188">
        <v>47131322</v>
      </c>
      <c r="D188">
        <f>Overlap_with_SV!C188-Overlap_with_SV!B188+1</f>
        <v>3062</v>
      </c>
    </row>
    <row r="189" spans="1:36">
      <c r="A189">
        <v>20</v>
      </c>
      <c r="B189">
        <v>47154559</v>
      </c>
      <c r="C189">
        <v>47162369</v>
      </c>
      <c r="D189">
        <f>Overlap_with_SV!C189-Overlap_with_SV!B189+1</f>
        <v>7811</v>
      </c>
    </row>
    <row r="190" spans="1:36">
      <c r="A190">
        <v>20</v>
      </c>
      <c r="B190">
        <v>57018518</v>
      </c>
      <c r="C190">
        <v>57025931</v>
      </c>
      <c r="D190">
        <f>Overlap_with_SV!C190-Overlap_with_SV!B190+1</f>
        <v>7414</v>
      </c>
      <c r="E190">
        <f>Overlap_with_SV!D183+Overlap_with_SV!D184+Overlap_with_SV!D185+Overlap_with_SV!D186+Overlap_with_SV!D187+Overlap_with_SV!D188+Overlap_with_SV!D189+Overlap_with_SV!D190</f>
        <v>66886</v>
      </c>
    </row>
    <row r="191" spans="1:36">
      <c r="A191">
        <v>21</v>
      </c>
      <c r="B191">
        <v>45886885</v>
      </c>
      <c r="C191">
        <v>45920909</v>
      </c>
      <c r="D191">
        <f>Overlap_with_SV!C191-Overlap_with_SV!B191+1</f>
        <v>34025</v>
      </c>
      <c r="E191">
        <v>34025</v>
      </c>
    </row>
    <row r="192" spans="1:36">
      <c r="A192">
        <v>22</v>
      </c>
      <c r="B192">
        <v>15905932</v>
      </c>
      <c r="C192">
        <v>15927881</v>
      </c>
      <c r="D192">
        <f>Overlap_with_SV!C192-Overlap_with_SV!B192+1</f>
        <v>21950</v>
      </c>
    </row>
    <row r="193" spans="1:36">
      <c r="A193">
        <v>22</v>
      </c>
      <c r="B193">
        <v>18208834</v>
      </c>
      <c r="C193">
        <v>18217791</v>
      </c>
      <c r="D193">
        <f>Overlap_with_SV!C193-Overlap_with_SV!B193+1</f>
        <v>8958</v>
      </c>
    </row>
    <row r="194" spans="1:36">
      <c r="A194">
        <v>22</v>
      </c>
      <c r="B194">
        <v>21040679</v>
      </c>
      <c r="C194">
        <v>21049277</v>
      </c>
      <c r="D194">
        <f>Overlap_with_SV!C194-Overlap_with_SV!B194+1</f>
        <v>8599</v>
      </c>
    </row>
    <row r="195" spans="1:36">
      <c r="A195">
        <v>22</v>
      </c>
      <c r="B195">
        <v>31317615</v>
      </c>
      <c r="C195">
        <v>31325981</v>
      </c>
      <c r="D195">
        <f>Overlap_with_SV!C195-Overlap_with_SV!B195+1</f>
        <v>8367</v>
      </c>
    </row>
    <row r="196" spans="1:36">
      <c r="A196">
        <v>22</v>
      </c>
      <c r="B196">
        <v>31671114</v>
      </c>
      <c r="C196">
        <v>31689434</v>
      </c>
      <c r="D196">
        <f>Overlap_with_SV!C196-Overlap_with_SV!B196+1</f>
        <v>18321</v>
      </c>
    </row>
    <row r="197" spans="1:36">
      <c r="A197">
        <v>22</v>
      </c>
      <c r="B197">
        <v>37739052</v>
      </c>
      <c r="C197">
        <v>37745484</v>
      </c>
      <c r="D197">
        <f>Overlap_with_SV!C197-Overlap_with_SV!B197+1</f>
        <v>6433</v>
      </c>
    </row>
    <row r="198" spans="1:36">
      <c r="A198">
        <v>22</v>
      </c>
      <c r="B198">
        <v>37745484</v>
      </c>
      <c r="C198">
        <v>37774984</v>
      </c>
      <c r="D198">
        <f>Overlap_with_SV!C198-Overlap_with_SV!B198+1</f>
        <v>29501</v>
      </c>
    </row>
    <row r="199" spans="1:36">
      <c r="A199">
        <v>22</v>
      </c>
      <c r="B199">
        <v>39078331</v>
      </c>
      <c r="C199">
        <v>39087131</v>
      </c>
      <c r="D199">
        <f>Overlap_with_SV!C199-Overlap_with_SV!B199+1</f>
        <v>8801</v>
      </c>
    </row>
    <row r="200" spans="1:36">
      <c r="A200">
        <v>22</v>
      </c>
      <c r="B200">
        <v>50272669</v>
      </c>
      <c r="C200">
        <v>50290618</v>
      </c>
      <c r="D200">
        <f>Overlap_with_SV!C200-Overlap_with_SV!B200+1</f>
        <v>17950</v>
      </c>
      <c r="E200">
        <f>Overlap_with_SV!D192+Overlap_with_SV!D193+Overlap_with_SV!D194+Overlap_with_SV!D195+Overlap_with_SV!D196+Overlap_with_SV!D197+Overlap_with_SV!D198+Overlap_with_SV!D199+Overlap_with_SV!D200</f>
        <v>128880</v>
      </c>
    </row>
    <row r="201" spans="1:36">
      <c r="A201">
        <v>3</v>
      </c>
      <c r="B201">
        <v>11593927</v>
      </c>
      <c r="C201">
        <v>11604472</v>
      </c>
      <c r="D201">
        <f>Overlap_with_SV!C201-Overlap_with_SV!B201+1</f>
        <v>10546</v>
      </c>
    </row>
    <row r="202" spans="1:36" ht="15">
      <c r="A202">
        <v>3</v>
      </c>
      <c r="B202">
        <v>12888513</v>
      </c>
      <c r="C202">
        <v>12921417</v>
      </c>
      <c r="D202">
        <f>Overlap_with_SV!C202-Overlap_with_SV!B202+1</f>
        <v>32905</v>
      </c>
      <c r="G202" s="225">
        <v>2622</v>
      </c>
      <c r="H202" s="225" t="s">
        <v>2992</v>
      </c>
      <c r="I202" s="225">
        <v>12903986</v>
      </c>
      <c r="J202" s="225">
        <v>12917550</v>
      </c>
      <c r="K202" s="225">
        <v>26225</v>
      </c>
      <c r="L202" s="226">
        <v>3</v>
      </c>
      <c r="M202" s="226">
        <v>1</v>
      </c>
      <c r="N202" s="225" t="s">
        <v>3041</v>
      </c>
      <c r="O202" s="226">
        <v>3</v>
      </c>
      <c r="P202" s="226">
        <v>1</v>
      </c>
      <c r="Q202" s="226">
        <v>3</v>
      </c>
      <c r="R202" s="226">
        <v>1</v>
      </c>
      <c r="S202" s="226">
        <v>3</v>
      </c>
      <c r="T202" s="225" t="s">
        <v>3140</v>
      </c>
      <c r="U202" s="226">
        <v>4</v>
      </c>
      <c r="V202" s="226">
        <v>466</v>
      </c>
      <c r="W202" s="225" t="s">
        <v>3065</v>
      </c>
      <c r="X202" s="225" t="s">
        <v>3065</v>
      </c>
      <c r="Y202" s="225" t="s">
        <v>3141</v>
      </c>
      <c r="Z202" s="227">
        <v>0.54224399999999995</v>
      </c>
      <c r="AA202" s="226">
        <v>4</v>
      </c>
      <c r="AB202" s="227">
        <v>0</v>
      </c>
      <c r="AC202" s="226">
        <v>2</v>
      </c>
      <c r="AD202" s="226">
        <v>6</v>
      </c>
      <c r="AE202" s="226">
        <v>1</v>
      </c>
      <c r="AF202" s="226">
        <v>17</v>
      </c>
      <c r="AG202" s="228">
        <v>75.470100000000002</v>
      </c>
      <c r="AH202" s="225">
        <v>1</v>
      </c>
      <c r="AI202" s="225" t="s">
        <v>3041</v>
      </c>
      <c r="AJ202" s="227">
        <v>1</v>
      </c>
    </row>
    <row r="203" spans="1:36">
      <c r="A203">
        <v>3</v>
      </c>
      <c r="B203">
        <v>14982534</v>
      </c>
      <c r="C203">
        <v>14991527</v>
      </c>
      <c r="D203">
        <f>Overlap_with_SV!C203-Overlap_with_SV!B203+1</f>
        <v>8994</v>
      </c>
    </row>
    <row r="204" spans="1:36">
      <c r="A204">
        <v>3</v>
      </c>
      <c r="B204">
        <v>49758613</v>
      </c>
      <c r="C204">
        <v>49768420</v>
      </c>
      <c r="D204">
        <f>Overlap_with_SV!C204-Overlap_with_SV!B204+1</f>
        <v>9808</v>
      </c>
    </row>
    <row r="205" spans="1:36" ht="15">
      <c r="A205">
        <v>3</v>
      </c>
      <c r="B205">
        <v>75437154</v>
      </c>
      <c r="C205">
        <v>75449116</v>
      </c>
      <c r="D205">
        <f>Overlap_with_SV!C205-Overlap_with_SV!B205+1</f>
        <v>11963</v>
      </c>
      <c r="G205" s="225">
        <v>307</v>
      </c>
      <c r="H205" s="225" t="s">
        <v>2992</v>
      </c>
      <c r="I205" s="225">
        <v>75423550</v>
      </c>
      <c r="J205" s="225">
        <v>75642120</v>
      </c>
      <c r="K205" s="225">
        <v>27284</v>
      </c>
      <c r="L205" s="226">
        <v>10</v>
      </c>
      <c r="M205" s="226">
        <v>3</v>
      </c>
      <c r="N205" s="225" t="s">
        <v>3079</v>
      </c>
      <c r="O205" s="226">
        <v>12</v>
      </c>
      <c r="P205" s="226">
        <v>12</v>
      </c>
      <c r="Q205" s="226">
        <v>12</v>
      </c>
      <c r="R205" s="226">
        <v>11</v>
      </c>
      <c r="S205" s="226">
        <v>11</v>
      </c>
      <c r="T205" s="225" t="s">
        <v>3142</v>
      </c>
      <c r="U205" s="226">
        <v>2364</v>
      </c>
      <c r="V205" s="226">
        <v>9630</v>
      </c>
      <c r="W205" s="225" t="s">
        <v>3143</v>
      </c>
      <c r="X205" s="225" t="s">
        <v>3143</v>
      </c>
      <c r="Y205" s="225" t="s">
        <v>3065</v>
      </c>
      <c r="Z205" s="227">
        <v>0.46495399999999998</v>
      </c>
      <c r="AA205" s="226">
        <v>1945</v>
      </c>
      <c r="AB205" s="227">
        <v>6.2057899999999999E-2</v>
      </c>
      <c r="AC205" s="226">
        <v>267</v>
      </c>
      <c r="AD205" s="226">
        <v>14</v>
      </c>
      <c r="AE205" s="226">
        <v>11</v>
      </c>
      <c r="AF205" s="226">
        <v>2813831</v>
      </c>
      <c r="AG205" s="228">
        <v>21.306100000000001</v>
      </c>
      <c r="AH205" s="225">
        <v>0</v>
      </c>
      <c r="AI205" s="225" t="s">
        <v>3041</v>
      </c>
      <c r="AJ205" s="227">
        <v>0.5</v>
      </c>
    </row>
    <row r="206" spans="1:36">
      <c r="A206">
        <v>3</v>
      </c>
      <c r="B206">
        <v>124462898</v>
      </c>
      <c r="C206">
        <v>124469870</v>
      </c>
      <c r="D206">
        <f>Overlap_with_SV!C206-Overlap_with_SV!B206+1</f>
        <v>6973</v>
      </c>
    </row>
    <row r="207" spans="1:36">
      <c r="A207">
        <v>3</v>
      </c>
      <c r="B207">
        <v>128551846</v>
      </c>
      <c r="C207">
        <v>128584836</v>
      </c>
      <c r="D207">
        <f>Overlap_with_SV!C207-Overlap_with_SV!B207+1</f>
        <v>32991</v>
      </c>
    </row>
    <row r="208" spans="1:36">
      <c r="A208">
        <v>3</v>
      </c>
      <c r="B208">
        <v>181717081</v>
      </c>
      <c r="C208">
        <v>181729733</v>
      </c>
      <c r="D208">
        <f>Overlap_with_SV!C208-Overlap_with_SV!B208+1</f>
        <v>12653</v>
      </c>
      <c r="E208">
        <f>Overlap_with_SV!D201+Overlap_with_SV!D202+Overlap_with_SV!D203+Overlap_with_SV!D204+Overlap_with_SV!D205+Overlap_with_SV!D206+Overlap_with_SV!D207+Overlap_with_SV!D208</f>
        <v>126833</v>
      </c>
    </row>
    <row r="209" spans="1:36" ht="15">
      <c r="A209">
        <v>4</v>
      </c>
      <c r="B209">
        <v>10114669</v>
      </c>
      <c r="C209">
        <v>10167627</v>
      </c>
      <c r="D209">
        <f>Overlap_with_SV!C209-Overlap_with_SV!B209+1</f>
        <v>52959</v>
      </c>
      <c r="G209" s="225">
        <v>31</v>
      </c>
      <c r="H209" s="225" t="s">
        <v>2993</v>
      </c>
      <c r="I209" s="225">
        <v>9636226</v>
      </c>
      <c r="J209" s="225">
        <v>10520353</v>
      </c>
      <c r="K209" s="225">
        <v>29365</v>
      </c>
      <c r="L209" s="226">
        <v>36</v>
      </c>
      <c r="M209" s="226">
        <v>5</v>
      </c>
      <c r="N209" s="225" t="s">
        <v>3144</v>
      </c>
      <c r="O209" s="226">
        <v>36</v>
      </c>
      <c r="P209" s="226">
        <v>12</v>
      </c>
      <c r="Q209" s="226">
        <v>30</v>
      </c>
      <c r="R209" s="226">
        <v>12</v>
      </c>
      <c r="S209" s="226">
        <v>29</v>
      </c>
      <c r="T209" s="225" t="s">
        <v>3145</v>
      </c>
      <c r="U209" s="226">
        <v>4194</v>
      </c>
      <c r="V209" s="226">
        <v>39792</v>
      </c>
      <c r="W209" s="225" t="s">
        <v>3146</v>
      </c>
      <c r="X209" s="225" t="s">
        <v>3147</v>
      </c>
      <c r="Y209" s="225" t="s">
        <v>3148</v>
      </c>
      <c r="Z209" s="227">
        <v>0.45247100000000001</v>
      </c>
      <c r="AA209" s="226">
        <v>2387</v>
      </c>
      <c r="AB209" s="227">
        <v>0.34503800000000001</v>
      </c>
      <c r="AC209" s="226">
        <v>170</v>
      </c>
      <c r="AD209" s="226">
        <v>22</v>
      </c>
      <c r="AE209" s="226">
        <v>47</v>
      </c>
      <c r="AF209" s="226">
        <v>1602846</v>
      </c>
      <c r="AG209" s="228">
        <v>55.573500000000003</v>
      </c>
      <c r="AH209" s="225">
        <v>1</v>
      </c>
      <c r="AI209" s="225" t="s">
        <v>3041</v>
      </c>
      <c r="AJ209" s="227">
        <v>0.52777799999999997</v>
      </c>
    </row>
    <row r="210" spans="1:36">
      <c r="A210">
        <v>4</v>
      </c>
      <c r="B210">
        <v>41981218</v>
      </c>
      <c r="C210">
        <v>41989614</v>
      </c>
      <c r="D210">
        <f>Overlap_with_SV!C210-Overlap_with_SV!B210+1</f>
        <v>8397</v>
      </c>
    </row>
    <row r="211" spans="1:36">
      <c r="A211">
        <v>4</v>
      </c>
      <c r="B211">
        <v>119547188</v>
      </c>
      <c r="C211">
        <v>119563146</v>
      </c>
      <c r="D211">
        <f>Overlap_with_SV!C211-Overlap_with_SV!B211+1</f>
        <v>15959</v>
      </c>
    </row>
    <row r="212" spans="1:36">
      <c r="A212">
        <v>4</v>
      </c>
      <c r="B212">
        <v>120323190</v>
      </c>
      <c r="C212">
        <v>120336158</v>
      </c>
      <c r="D212">
        <f>Overlap_with_SV!C212-Overlap_with_SV!B212+1</f>
        <v>12969</v>
      </c>
    </row>
    <row r="213" spans="1:36">
      <c r="A213">
        <v>4</v>
      </c>
      <c r="B213">
        <v>152584172</v>
      </c>
      <c r="C213">
        <v>152591018</v>
      </c>
      <c r="D213">
        <f>Overlap_with_SV!C213-Overlap_with_SV!B213+1</f>
        <v>6847</v>
      </c>
    </row>
    <row r="214" spans="1:36">
      <c r="A214">
        <v>4</v>
      </c>
      <c r="B214">
        <v>165928222</v>
      </c>
      <c r="C214">
        <v>165938097</v>
      </c>
      <c r="D214">
        <f>Overlap_with_SV!C214-Overlap_with_SV!B214+1</f>
        <v>9876</v>
      </c>
      <c r="E214">
        <f>Overlap_with_SV!D209+Overlap_with_SV!D210+Overlap_with_SV!D211+Overlap_with_SV!D212+Overlap_with_SV!D213+Overlap_with_SV!D214</f>
        <v>107007</v>
      </c>
    </row>
    <row r="215" spans="1:36">
      <c r="A215">
        <v>5</v>
      </c>
      <c r="B215">
        <v>42989118</v>
      </c>
      <c r="C215">
        <v>42997891</v>
      </c>
      <c r="D215">
        <f>Overlap_with_SV!C215-Overlap_with_SV!B215+1</f>
        <v>8774</v>
      </c>
    </row>
    <row r="216" spans="1:36">
      <c r="A216">
        <v>5</v>
      </c>
      <c r="B216">
        <v>178250015</v>
      </c>
      <c r="C216">
        <v>178259870</v>
      </c>
      <c r="D216">
        <f>Overlap_with_SV!C216-Overlap_with_SV!B216+1</f>
        <v>9856</v>
      </c>
    </row>
    <row r="217" spans="1:36">
      <c r="A217">
        <v>5</v>
      </c>
      <c r="B217">
        <v>179503105</v>
      </c>
      <c r="C217">
        <v>179510993</v>
      </c>
      <c r="D217">
        <f>Overlap_with_SV!C217-Overlap_with_SV!B217+1</f>
        <v>7889</v>
      </c>
    </row>
    <row r="218" spans="1:36">
      <c r="A218">
        <v>5</v>
      </c>
      <c r="B218">
        <v>180104021</v>
      </c>
      <c r="C218">
        <v>180120384</v>
      </c>
      <c r="D218">
        <f>Overlap_with_SV!C218-Overlap_with_SV!B218+1</f>
        <v>16364</v>
      </c>
      <c r="E218">
        <f>Overlap_with_SV!D215+Overlap_with_SV!D216+Overlap_with_SV!D217+Overlap_with_SV!D218</f>
        <v>42883</v>
      </c>
    </row>
    <row r="219" spans="1:36">
      <c r="A219">
        <v>6</v>
      </c>
      <c r="B219">
        <v>4185730</v>
      </c>
      <c r="C219">
        <v>4194263</v>
      </c>
      <c r="D219">
        <f>Overlap_with_SV!C219-Overlap_with_SV!B219+1</f>
        <v>8534</v>
      </c>
    </row>
    <row r="220" spans="1:36">
      <c r="A220">
        <v>6</v>
      </c>
      <c r="B220">
        <v>25723034</v>
      </c>
      <c r="C220">
        <v>25734245</v>
      </c>
      <c r="D220">
        <f>Overlap_with_SV!C220-Overlap_with_SV!B220+1</f>
        <v>11212</v>
      </c>
    </row>
    <row r="221" spans="1:36">
      <c r="A221">
        <v>6</v>
      </c>
      <c r="B221">
        <v>26103393</v>
      </c>
      <c r="C221">
        <v>26113254</v>
      </c>
      <c r="D221">
        <f>Overlap_with_SV!C221-Overlap_with_SV!B221+1</f>
        <v>9862</v>
      </c>
    </row>
    <row r="222" spans="1:36">
      <c r="A222">
        <v>6</v>
      </c>
      <c r="B222">
        <v>26153437</v>
      </c>
      <c r="C222">
        <v>26161250</v>
      </c>
      <c r="D222">
        <f>Overlap_with_SV!C222-Overlap_with_SV!B222+1</f>
        <v>7814</v>
      </c>
    </row>
    <row r="223" spans="1:36">
      <c r="A223">
        <v>6</v>
      </c>
      <c r="B223">
        <v>26212797</v>
      </c>
      <c r="C223">
        <v>26220651</v>
      </c>
      <c r="D223">
        <f>Overlap_with_SV!C223-Overlap_with_SV!B223+1</f>
        <v>7855</v>
      </c>
    </row>
    <row r="224" spans="1:36">
      <c r="A224">
        <v>6</v>
      </c>
      <c r="B224">
        <v>26231685</v>
      </c>
      <c r="C224">
        <v>26239237</v>
      </c>
      <c r="D224">
        <f>Overlap_with_SV!C224-Overlap_with_SV!B224+1</f>
        <v>7553</v>
      </c>
    </row>
    <row r="225" spans="1:36">
      <c r="A225">
        <v>6</v>
      </c>
      <c r="B225">
        <v>33829822</v>
      </c>
      <c r="C225">
        <v>33894785</v>
      </c>
      <c r="D225">
        <f>Overlap_with_SV!C225-Overlap_with_SV!B225+1</f>
        <v>64964</v>
      </c>
    </row>
    <row r="226" spans="1:36">
      <c r="A226">
        <v>6</v>
      </c>
      <c r="B226">
        <v>34245126</v>
      </c>
      <c r="C226">
        <v>34257679</v>
      </c>
      <c r="D226">
        <f>Overlap_with_SV!C226-Overlap_with_SV!B226+1</f>
        <v>12554</v>
      </c>
    </row>
    <row r="227" spans="1:36">
      <c r="A227">
        <v>6</v>
      </c>
      <c r="B227">
        <v>36451822</v>
      </c>
      <c r="C227">
        <v>36460692</v>
      </c>
      <c r="D227">
        <f>Overlap_with_SV!C227-Overlap_with_SV!B227+1</f>
        <v>8871</v>
      </c>
    </row>
    <row r="228" spans="1:36">
      <c r="A228">
        <v>6</v>
      </c>
      <c r="B228">
        <v>39068783</v>
      </c>
      <c r="C228">
        <v>39093690</v>
      </c>
      <c r="D228">
        <f>Overlap_with_SV!C228-Overlap_with_SV!B228+1</f>
        <v>24908</v>
      </c>
    </row>
    <row r="229" spans="1:36">
      <c r="A229">
        <v>6</v>
      </c>
      <c r="B229">
        <v>39094797</v>
      </c>
      <c r="C229">
        <v>39108646</v>
      </c>
      <c r="D229">
        <f>Overlap_with_SV!C229-Overlap_with_SV!B229+1</f>
        <v>13850</v>
      </c>
    </row>
    <row r="230" spans="1:36">
      <c r="A230">
        <v>6</v>
      </c>
      <c r="B230">
        <v>40343104</v>
      </c>
      <c r="C230">
        <v>40351746</v>
      </c>
      <c r="D230">
        <f>Overlap_with_SV!C230-Overlap_with_SV!B230+1</f>
        <v>8643</v>
      </c>
    </row>
    <row r="231" spans="1:36">
      <c r="A231">
        <v>6</v>
      </c>
      <c r="B231">
        <v>41754742</v>
      </c>
      <c r="C231">
        <v>41766722</v>
      </c>
      <c r="D231">
        <f>Overlap_with_SV!C231-Overlap_with_SV!B231+1</f>
        <v>11981</v>
      </c>
    </row>
    <row r="232" spans="1:36">
      <c r="A232">
        <v>6</v>
      </c>
      <c r="B232">
        <v>42689739</v>
      </c>
      <c r="C232">
        <v>42699763</v>
      </c>
      <c r="D232">
        <f>Overlap_with_SV!C232-Overlap_with_SV!B232+1</f>
        <v>10025</v>
      </c>
    </row>
    <row r="233" spans="1:36">
      <c r="A233">
        <v>6</v>
      </c>
      <c r="B233">
        <v>42842946</v>
      </c>
      <c r="C233">
        <v>42858545</v>
      </c>
      <c r="D233">
        <f>Overlap_with_SV!C233-Overlap_with_SV!B233+1</f>
        <v>15600</v>
      </c>
    </row>
    <row r="234" spans="1:36">
      <c r="A234">
        <v>6</v>
      </c>
      <c r="B234">
        <v>107383411</v>
      </c>
      <c r="C234">
        <v>107395081</v>
      </c>
      <c r="D234">
        <f>Overlap_with_SV!C234-Overlap_with_SV!B234+1</f>
        <v>11671</v>
      </c>
    </row>
    <row r="235" spans="1:36">
      <c r="A235">
        <v>6</v>
      </c>
      <c r="B235">
        <v>133133066</v>
      </c>
      <c r="C235">
        <v>133141657</v>
      </c>
      <c r="D235">
        <f>Overlap_with_SV!C235-Overlap_with_SV!B235+1</f>
        <v>8592</v>
      </c>
    </row>
    <row r="236" spans="1:36">
      <c r="A236">
        <v>6</v>
      </c>
      <c r="B236">
        <v>159049067</v>
      </c>
      <c r="C236">
        <v>159058050</v>
      </c>
      <c r="D236">
        <f>Overlap_with_SV!C236-Overlap_with_SV!B236+1</f>
        <v>8984</v>
      </c>
      <c r="E236">
        <f>Overlap_with_SV!D219+Overlap_with_SV!D220+Overlap_with_SV!D221+Overlap_with_SV!D222+Overlap_with_SV!D223+Overlap_with_SV!D224+Overlap_with_SV!D225+Overlap_with_SV!D226+Overlap_with_SV!D227+Overlap_with_SV!D228+Overlap_with_SV!D229+Overlap_with_SV!D230+Overlap_with_SV!D231+Overlap_with_SV!D232+Overlap_with_SV!D233+Overlap_with_SV!D234+Overlap_with_SV!D235+Overlap_with_SV!D236</f>
        <v>253473</v>
      </c>
    </row>
    <row r="237" spans="1:36">
      <c r="A237">
        <v>7</v>
      </c>
      <c r="B237">
        <v>6198867</v>
      </c>
      <c r="C237">
        <v>6207568</v>
      </c>
      <c r="D237">
        <f>Overlap_with_SV!C237-Overlap_with_SV!B237+1</f>
        <v>8702</v>
      </c>
    </row>
    <row r="238" spans="1:36">
      <c r="A238">
        <v>7</v>
      </c>
      <c r="B238">
        <v>6617659</v>
      </c>
      <c r="C238">
        <v>6633659</v>
      </c>
      <c r="D238">
        <f>Overlap_with_SV!C238-Overlap_with_SV!B238+1</f>
        <v>16001</v>
      </c>
    </row>
    <row r="239" spans="1:36">
      <c r="A239">
        <v>7</v>
      </c>
      <c r="B239">
        <v>27493034</v>
      </c>
      <c r="C239">
        <v>27502607</v>
      </c>
      <c r="D239">
        <f>Overlap_with_SV!C239-Overlap_with_SV!B239+1</f>
        <v>9574</v>
      </c>
    </row>
    <row r="240" spans="1:36" ht="15">
      <c r="A240">
        <v>7</v>
      </c>
      <c r="B240">
        <v>32789788</v>
      </c>
      <c r="C240">
        <v>32801547</v>
      </c>
      <c r="D240">
        <f>Overlap_with_SV!C240-Overlap_with_SV!B240+1</f>
        <v>11760</v>
      </c>
      <c r="G240" s="225">
        <v>2929</v>
      </c>
      <c r="H240" s="225" t="s">
        <v>2996</v>
      </c>
      <c r="I240" s="225">
        <v>32784009</v>
      </c>
      <c r="J240" s="225">
        <v>32828795</v>
      </c>
      <c r="K240" s="225">
        <v>39050</v>
      </c>
      <c r="L240" s="226">
        <v>3</v>
      </c>
      <c r="M240" s="226">
        <v>2</v>
      </c>
      <c r="N240" s="225" t="s">
        <v>3084</v>
      </c>
      <c r="O240" s="226">
        <v>3</v>
      </c>
      <c r="P240" s="226">
        <v>3</v>
      </c>
      <c r="Q240" s="226">
        <v>2</v>
      </c>
      <c r="R240" s="226">
        <v>3</v>
      </c>
      <c r="S240" s="226">
        <v>2</v>
      </c>
      <c r="T240" s="225" t="s">
        <v>3149</v>
      </c>
      <c r="U240" s="226">
        <v>1440</v>
      </c>
      <c r="V240" s="226">
        <v>1331</v>
      </c>
      <c r="W240" s="225" t="s">
        <v>3150</v>
      </c>
      <c r="X240" s="225" t="s">
        <v>3150</v>
      </c>
      <c r="Y240" s="225" t="s">
        <v>3065</v>
      </c>
      <c r="Z240" s="227">
        <v>0.42019800000000002</v>
      </c>
      <c r="AA240" s="226">
        <v>1318</v>
      </c>
      <c r="AB240" s="227">
        <v>0.10358100000000001</v>
      </c>
      <c r="AC240" s="226">
        <v>1</v>
      </c>
      <c r="AD240" s="226">
        <v>3</v>
      </c>
      <c r="AE240" s="226">
        <v>6</v>
      </c>
      <c r="AF240" s="226">
        <v>107289</v>
      </c>
      <c r="AG240" s="228">
        <v>54.963200000000001</v>
      </c>
      <c r="AH240" s="225">
        <v>0</v>
      </c>
      <c r="AI240" s="225" t="s">
        <v>3041</v>
      </c>
      <c r="AJ240" s="227">
        <v>0.66666700000000001</v>
      </c>
    </row>
    <row r="241" spans="1:36">
      <c r="A241">
        <v>7</v>
      </c>
      <c r="B241">
        <v>35732666</v>
      </c>
      <c r="C241">
        <v>35739378</v>
      </c>
      <c r="D241">
        <f>Overlap_with_SV!C241-Overlap_with_SV!B241+1</f>
        <v>6713</v>
      </c>
    </row>
    <row r="242" spans="1:36">
      <c r="A242">
        <v>7</v>
      </c>
      <c r="B242">
        <v>44034600</v>
      </c>
      <c r="C242">
        <v>44051584</v>
      </c>
      <c r="D242">
        <f>Overlap_with_SV!C242-Overlap_with_SV!B242+1</f>
        <v>16985</v>
      </c>
    </row>
    <row r="243" spans="1:36" ht="15">
      <c r="A243">
        <v>7</v>
      </c>
      <c r="B243">
        <v>47995597</v>
      </c>
      <c r="C243">
        <v>48005031</v>
      </c>
      <c r="D243">
        <f>Overlap_with_SV!C243-Overlap_with_SV!B243+1</f>
        <v>9435</v>
      </c>
      <c r="G243" s="225">
        <v>200</v>
      </c>
      <c r="H243" s="225" t="s">
        <v>2996</v>
      </c>
      <c r="I243" s="225">
        <v>47613323</v>
      </c>
      <c r="J243" s="225">
        <v>48092680</v>
      </c>
      <c r="K243" s="225">
        <v>39293</v>
      </c>
      <c r="L243" s="226">
        <v>15</v>
      </c>
      <c r="M243" s="226">
        <v>3</v>
      </c>
      <c r="N243" s="225" t="s">
        <v>3057</v>
      </c>
      <c r="O243" s="226">
        <v>15</v>
      </c>
      <c r="P243" s="226">
        <v>10</v>
      </c>
      <c r="Q243" s="226">
        <v>11</v>
      </c>
      <c r="R243" s="226">
        <v>10</v>
      </c>
      <c r="S243" s="226">
        <v>12</v>
      </c>
      <c r="T243" s="225" t="s">
        <v>3151</v>
      </c>
      <c r="U243" s="226">
        <v>1928</v>
      </c>
      <c r="V243" s="226">
        <v>15573</v>
      </c>
      <c r="W243" s="225" t="s">
        <v>3152</v>
      </c>
      <c r="X243" s="225" t="s">
        <v>3153</v>
      </c>
      <c r="Y243" s="225" t="s">
        <v>3154</v>
      </c>
      <c r="Z243" s="227">
        <v>0.448098</v>
      </c>
      <c r="AA243" s="226">
        <v>1495</v>
      </c>
      <c r="AB243" s="227">
        <v>0.57948500000000003</v>
      </c>
      <c r="AC243" s="226">
        <v>38</v>
      </c>
      <c r="AD243" s="226">
        <v>6</v>
      </c>
      <c r="AE243" s="226">
        <v>15</v>
      </c>
      <c r="AF243" s="226">
        <v>0</v>
      </c>
      <c r="AG243" s="228">
        <v>44.134999999999998</v>
      </c>
      <c r="AH243" s="225">
        <v>0</v>
      </c>
      <c r="AI243" s="225" t="s">
        <v>3041</v>
      </c>
      <c r="AJ243" s="227">
        <v>0.466667</v>
      </c>
    </row>
    <row r="244" spans="1:36" ht="15">
      <c r="A244">
        <v>7</v>
      </c>
      <c r="B244">
        <v>56550800</v>
      </c>
      <c r="C244">
        <v>56568648</v>
      </c>
      <c r="D244">
        <f>Overlap_with_SV!C244-Overlap_with_SV!B244+1</f>
        <v>17849</v>
      </c>
      <c r="G244" s="225">
        <v>1063</v>
      </c>
      <c r="H244" s="225" t="s">
        <v>2996</v>
      </c>
      <c r="I244" s="225">
        <v>56524889</v>
      </c>
      <c r="J244" s="225">
        <v>56697684</v>
      </c>
      <c r="K244" s="225">
        <v>39436</v>
      </c>
      <c r="L244" s="226">
        <v>5</v>
      </c>
      <c r="M244" s="226">
        <v>2</v>
      </c>
      <c r="N244" s="225" t="s">
        <v>3084</v>
      </c>
      <c r="O244" s="226">
        <v>6</v>
      </c>
      <c r="P244" s="226">
        <v>4</v>
      </c>
      <c r="Q244" s="226">
        <v>4</v>
      </c>
      <c r="R244" s="226">
        <v>4</v>
      </c>
      <c r="S244" s="226">
        <v>4</v>
      </c>
      <c r="T244" s="225" t="s">
        <v>3155</v>
      </c>
      <c r="U244" s="226">
        <v>1296</v>
      </c>
      <c r="V244" s="226">
        <v>4970</v>
      </c>
      <c r="W244" s="225" t="s">
        <v>3156</v>
      </c>
      <c r="X244" s="225" t="s">
        <v>3157</v>
      </c>
      <c r="Y244" s="225" t="s">
        <v>3158</v>
      </c>
      <c r="Z244" s="227">
        <v>0.40987299999999999</v>
      </c>
      <c r="AA244" s="226">
        <v>1177</v>
      </c>
      <c r="AB244" s="227">
        <v>3.5753300000000002E-2</v>
      </c>
      <c r="AC244" s="226">
        <v>2</v>
      </c>
      <c r="AD244" s="226">
        <v>10</v>
      </c>
      <c r="AE244" s="226">
        <v>6</v>
      </c>
      <c r="AF244" s="226">
        <v>159635</v>
      </c>
      <c r="AG244" s="228">
        <v>17.856400000000001</v>
      </c>
      <c r="AH244" s="225">
        <v>1</v>
      </c>
      <c r="AI244" s="225" t="s">
        <v>3041</v>
      </c>
      <c r="AJ244" s="227">
        <v>0.8</v>
      </c>
    </row>
    <row r="245" spans="1:36">
      <c r="A245">
        <v>7</v>
      </c>
      <c r="B245">
        <v>56870712</v>
      </c>
      <c r="C245">
        <v>56905707</v>
      </c>
      <c r="D245">
        <f>Overlap_with_SV!C245-Overlap_with_SV!B245+1</f>
        <v>34996</v>
      </c>
    </row>
    <row r="246" spans="1:36">
      <c r="A246">
        <v>7</v>
      </c>
      <c r="B246">
        <v>57471734</v>
      </c>
      <c r="C246">
        <v>57471823</v>
      </c>
      <c r="D246">
        <f>Overlap_with_SV!C246-Overlap_with_SV!B246+1</f>
        <v>90</v>
      </c>
    </row>
    <row r="247" spans="1:36">
      <c r="A247">
        <v>7</v>
      </c>
      <c r="B247">
        <v>57471825</v>
      </c>
      <c r="C247">
        <v>57476506</v>
      </c>
      <c r="D247">
        <f>Overlap_with_SV!C247-Overlap_with_SV!B247+1</f>
        <v>4682</v>
      </c>
    </row>
    <row r="248" spans="1:36">
      <c r="A248">
        <v>7</v>
      </c>
      <c r="B248">
        <v>57476516</v>
      </c>
      <c r="C248">
        <v>57477890</v>
      </c>
      <c r="D248">
        <f>Overlap_with_SV!C248-Overlap_with_SV!B248+1</f>
        <v>1375</v>
      </c>
    </row>
    <row r="249" spans="1:36">
      <c r="A249">
        <v>7</v>
      </c>
      <c r="B249">
        <v>57477890</v>
      </c>
      <c r="C249">
        <v>57479231</v>
      </c>
      <c r="D249">
        <f>Overlap_with_SV!C249-Overlap_with_SV!B249+1</f>
        <v>1342</v>
      </c>
    </row>
    <row r="250" spans="1:36">
      <c r="A250">
        <v>7</v>
      </c>
      <c r="B250">
        <v>63200389</v>
      </c>
      <c r="C250">
        <v>63215405</v>
      </c>
      <c r="D250">
        <f>Overlap_with_SV!C250-Overlap_with_SV!B250+1</f>
        <v>15017</v>
      </c>
    </row>
    <row r="251" spans="1:36">
      <c r="A251">
        <v>7</v>
      </c>
      <c r="B251">
        <v>64293379</v>
      </c>
      <c r="C251">
        <v>64300618</v>
      </c>
      <c r="D251">
        <f>Overlap_with_SV!C251-Overlap_with_SV!B251+1</f>
        <v>7240</v>
      </c>
    </row>
    <row r="252" spans="1:36" ht="15">
      <c r="A252">
        <v>7</v>
      </c>
      <c r="B252">
        <v>66102024</v>
      </c>
      <c r="C252">
        <v>66109739</v>
      </c>
      <c r="D252">
        <f>Overlap_with_SV!C252-Overlap_with_SV!B252+1</f>
        <v>7716</v>
      </c>
      <c r="G252" s="225">
        <v>1387</v>
      </c>
      <c r="H252" s="225" t="s">
        <v>2996</v>
      </c>
      <c r="I252" s="225">
        <v>66100353</v>
      </c>
      <c r="J252" s="225">
        <v>66138761</v>
      </c>
      <c r="K252" s="225">
        <v>39545</v>
      </c>
      <c r="L252" s="226">
        <v>5</v>
      </c>
      <c r="M252" s="226">
        <v>2</v>
      </c>
      <c r="N252" s="225" t="s">
        <v>3084</v>
      </c>
      <c r="O252" s="226">
        <v>5</v>
      </c>
      <c r="P252" s="226">
        <v>4</v>
      </c>
      <c r="Q252" s="226">
        <v>4</v>
      </c>
      <c r="R252" s="226">
        <v>4</v>
      </c>
      <c r="S252" s="226">
        <v>4</v>
      </c>
      <c r="T252" s="225" t="s">
        <v>3159</v>
      </c>
      <c r="U252" s="226">
        <v>39</v>
      </c>
      <c r="V252" s="226">
        <v>1170</v>
      </c>
      <c r="W252" s="225" t="s">
        <v>3160</v>
      </c>
      <c r="X252" s="225" t="s">
        <v>3161</v>
      </c>
      <c r="Y252" s="225" t="s">
        <v>3162</v>
      </c>
      <c r="Z252" s="227">
        <v>0.48109800000000003</v>
      </c>
      <c r="AA252" s="226">
        <v>38</v>
      </c>
      <c r="AB252" s="227">
        <v>0.59745400000000004</v>
      </c>
      <c r="AC252" s="226">
        <v>0</v>
      </c>
      <c r="AD252" s="226">
        <v>6</v>
      </c>
      <c r="AE252" s="226">
        <v>0</v>
      </c>
      <c r="AF252" s="226">
        <v>16853</v>
      </c>
      <c r="AG252" s="228">
        <v>79.104500000000002</v>
      </c>
      <c r="AH252" s="225">
        <v>0</v>
      </c>
      <c r="AI252" s="225" t="s">
        <v>3047</v>
      </c>
      <c r="AJ252" s="227">
        <v>0.6</v>
      </c>
    </row>
    <row r="253" spans="1:36">
      <c r="A253">
        <v>7</v>
      </c>
      <c r="B253">
        <v>66362919</v>
      </c>
      <c r="C253">
        <v>66374773</v>
      </c>
      <c r="D253">
        <f>Overlap_with_SV!C253-Overlap_with_SV!B253+1</f>
        <v>11855</v>
      </c>
    </row>
    <row r="254" spans="1:36">
      <c r="A254">
        <v>7</v>
      </c>
      <c r="B254">
        <v>74808820</v>
      </c>
      <c r="C254">
        <v>74809251</v>
      </c>
      <c r="D254">
        <f>Overlap_with_SV!C254-Overlap_with_SV!B254+1</f>
        <v>432</v>
      </c>
    </row>
    <row r="255" spans="1:36">
      <c r="A255">
        <v>7</v>
      </c>
      <c r="B255">
        <v>74437587</v>
      </c>
      <c r="C255">
        <v>74443484</v>
      </c>
      <c r="D255">
        <f>Overlap_with_SV!C255-Overlap_with_SV!B255+1</f>
        <v>5898</v>
      </c>
    </row>
    <row r="256" spans="1:36">
      <c r="A256">
        <v>7</v>
      </c>
      <c r="B256">
        <v>74799103</v>
      </c>
      <c r="C256">
        <v>74802711</v>
      </c>
      <c r="D256">
        <f>Overlap_with_SV!C256-Overlap_with_SV!B256+1</f>
        <v>3609</v>
      </c>
    </row>
    <row r="257" spans="1:36">
      <c r="A257">
        <v>7</v>
      </c>
      <c r="B257">
        <v>92095385</v>
      </c>
      <c r="C257">
        <v>92113327</v>
      </c>
      <c r="D257">
        <f>Overlap_with_SV!C257-Overlap_with_SV!B257+1</f>
        <v>17943</v>
      </c>
    </row>
    <row r="258" spans="1:36" ht="15">
      <c r="A258">
        <v>7</v>
      </c>
      <c r="B258">
        <v>99912658</v>
      </c>
      <c r="C258">
        <v>99921643</v>
      </c>
      <c r="D258">
        <f>Overlap_with_SV!C258-Overlap_with_SV!B258+1</f>
        <v>8986</v>
      </c>
      <c r="G258" s="225">
        <v>1392</v>
      </c>
      <c r="H258" s="225" t="s">
        <v>2996</v>
      </c>
      <c r="I258" s="225">
        <v>99811456</v>
      </c>
      <c r="J258" s="225">
        <v>99940508</v>
      </c>
      <c r="K258" s="225">
        <v>40123</v>
      </c>
      <c r="L258" s="226">
        <v>5</v>
      </c>
      <c r="M258" s="226">
        <v>2</v>
      </c>
      <c r="N258" s="225" t="s">
        <v>3084</v>
      </c>
      <c r="O258" s="226">
        <v>5</v>
      </c>
      <c r="P258" s="226">
        <v>1</v>
      </c>
      <c r="Q258" s="226">
        <v>5</v>
      </c>
      <c r="R258" s="226">
        <v>1</v>
      </c>
      <c r="S258" s="226">
        <v>5</v>
      </c>
      <c r="T258" s="225" t="s">
        <v>3163</v>
      </c>
      <c r="U258" s="226">
        <v>5</v>
      </c>
      <c r="V258" s="226">
        <v>3316</v>
      </c>
      <c r="W258" s="225" t="s">
        <v>3164</v>
      </c>
      <c r="X258" s="225" t="s">
        <v>3165</v>
      </c>
      <c r="Y258" s="225" t="s">
        <v>3166</v>
      </c>
      <c r="Z258" s="227">
        <v>0.50184399999999996</v>
      </c>
      <c r="AA258" s="226">
        <v>3</v>
      </c>
      <c r="AB258" s="227">
        <v>0.72515700000000005</v>
      </c>
      <c r="AC258" s="226">
        <v>0</v>
      </c>
      <c r="AD258" s="226">
        <v>8</v>
      </c>
      <c r="AE258" s="226">
        <v>2</v>
      </c>
      <c r="AF258" s="226">
        <v>800015</v>
      </c>
      <c r="AG258" s="228">
        <v>81.002499999999998</v>
      </c>
      <c r="AH258" s="225">
        <v>1</v>
      </c>
      <c r="AI258" s="225" t="s">
        <v>3047</v>
      </c>
      <c r="AJ258" s="227">
        <v>0.8</v>
      </c>
    </row>
    <row r="259" spans="1:36">
      <c r="A259">
        <v>7</v>
      </c>
      <c r="B259">
        <v>102908736</v>
      </c>
      <c r="C259">
        <v>102923212</v>
      </c>
      <c r="D259">
        <f>Overlap_with_SV!C259-Overlap_with_SV!B259+1</f>
        <v>14477</v>
      </c>
    </row>
    <row r="260" spans="1:36">
      <c r="A260">
        <v>7</v>
      </c>
      <c r="B260">
        <v>117852321</v>
      </c>
      <c r="C260">
        <v>117869066</v>
      </c>
      <c r="D260">
        <f>Overlap_with_SV!C260-Overlap_with_SV!B260+1</f>
        <v>16746</v>
      </c>
    </row>
    <row r="261" spans="1:36">
      <c r="A261">
        <v>7</v>
      </c>
      <c r="B261">
        <v>148943506</v>
      </c>
      <c r="C261">
        <v>148956111</v>
      </c>
      <c r="D261">
        <f>Overlap_with_SV!C261-Overlap_with_SV!B261+1</f>
        <v>12606</v>
      </c>
      <c r="E261" t="e">
        <f>Overlap_with_SV!D237+Overlap_with_SV!D238+Overlap_with_SV!D239+Overlap_with_SV!D240+Overlap_with_SV!D241+Overlap_with_SV!D242+Overlap_with_SV!D243+Overlap_with_SV!D244+Overlap_with_SV!D245+#REF!+#REF!+Overlap_with_SV!D246+Overlap_with_SV!D247+Overlap_with_SV!D248+Overlap_with_SV!D249+Overlap_with_SV!D250+Overlap_with_SV!D251+Overlap_with_SV!D252+Overlap_with_SV!D253+Overlap_with_SV!D254+Overlap_with_SV!D255+Overlap_with_SV!D256+Overlap_with_SV!D257+Overlap_with_SV!D258+Overlap_with_SV!D259+Overlap_with_SV!D260+Overlap_with_SV!D261</f>
        <v>#REF!</v>
      </c>
    </row>
    <row r="262" spans="1:36">
      <c r="A262">
        <v>8</v>
      </c>
      <c r="B262">
        <v>156150</v>
      </c>
      <c r="C262">
        <v>165015</v>
      </c>
      <c r="D262">
        <f>Overlap_with_SV!C262-Overlap_with_SV!B262+1</f>
        <v>8866</v>
      </c>
    </row>
    <row r="263" spans="1:36">
      <c r="A263">
        <v>8</v>
      </c>
      <c r="B263">
        <v>28605622</v>
      </c>
      <c r="C263">
        <v>28614366</v>
      </c>
      <c r="D263">
        <f>Overlap_with_SV!C263-Overlap_with_SV!B263+1</f>
        <v>8745</v>
      </c>
    </row>
    <row r="264" spans="1:36">
      <c r="A264">
        <v>8</v>
      </c>
      <c r="B264">
        <v>28904563</v>
      </c>
      <c r="C264">
        <v>28924544</v>
      </c>
      <c r="D264">
        <f>Overlap_with_SV!C264-Overlap_with_SV!B264+1</f>
        <v>19982</v>
      </c>
    </row>
    <row r="265" spans="1:36">
      <c r="A265">
        <v>8</v>
      </c>
      <c r="B265">
        <v>42556169</v>
      </c>
      <c r="C265">
        <v>42563569</v>
      </c>
      <c r="D265">
        <f>Overlap_with_SV!C265-Overlap_with_SV!B265+1</f>
        <v>7401</v>
      </c>
    </row>
    <row r="266" spans="1:36" ht="15">
      <c r="A266">
        <v>8</v>
      </c>
      <c r="B266">
        <v>42976160</v>
      </c>
      <c r="C266">
        <v>42989101</v>
      </c>
      <c r="D266">
        <f>Overlap_with_SV!C266-Overlap_with_SV!B266+1</f>
        <v>12942</v>
      </c>
      <c r="G266" s="225">
        <v>3149</v>
      </c>
      <c r="H266" s="225" t="s">
        <v>2997</v>
      </c>
      <c r="I266" s="225">
        <v>42941073</v>
      </c>
      <c r="J266" s="225">
        <v>43107047</v>
      </c>
      <c r="K266" s="225">
        <v>41787</v>
      </c>
      <c r="L266" s="226">
        <v>3</v>
      </c>
      <c r="M266" s="226">
        <v>2</v>
      </c>
      <c r="N266" s="225" t="s">
        <v>3084</v>
      </c>
      <c r="O266" s="226">
        <v>2</v>
      </c>
      <c r="P266" s="226">
        <v>1</v>
      </c>
      <c r="Q266" s="226">
        <v>2</v>
      </c>
      <c r="R266" s="226">
        <v>1</v>
      </c>
      <c r="S266" s="226">
        <v>3</v>
      </c>
      <c r="T266" s="225" t="s">
        <v>3167</v>
      </c>
      <c r="U266" s="226">
        <v>2</v>
      </c>
      <c r="V266" s="226">
        <v>4811</v>
      </c>
      <c r="W266" s="225" t="s">
        <v>3168</v>
      </c>
      <c r="X266" s="225" t="s">
        <v>3169</v>
      </c>
      <c r="Y266" s="225" t="s">
        <v>3170</v>
      </c>
      <c r="Z266" s="227">
        <v>0.42727799999999999</v>
      </c>
      <c r="AA266" s="226">
        <v>2</v>
      </c>
      <c r="AB266" s="227">
        <v>0.55462900000000004</v>
      </c>
      <c r="AC266" s="226">
        <v>3</v>
      </c>
      <c r="AD266" s="226">
        <v>28</v>
      </c>
      <c r="AE266" s="226">
        <v>41</v>
      </c>
      <c r="AF266" s="226">
        <v>1326</v>
      </c>
      <c r="AG266" s="228">
        <v>63.434699999999999</v>
      </c>
      <c r="AH266" s="225">
        <v>1</v>
      </c>
      <c r="AI266" s="225" t="s">
        <v>3047</v>
      </c>
      <c r="AJ266" s="227">
        <v>0.66666700000000001</v>
      </c>
    </row>
    <row r="267" spans="1:36">
      <c r="A267">
        <v>8</v>
      </c>
      <c r="B267">
        <v>101117747</v>
      </c>
      <c r="C267">
        <v>101123246</v>
      </c>
      <c r="D267">
        <f>Overlap_with_SV!C267-Overlap_with_SV!B267+1</f>
        <v>5500</v>
      </c>
    </row>
    <row r="268" spans="1:36">
      <c r="A268">
        <v>8</v>
      </c>
      <c r="B268">
        <v>124409356</v>
      </c>
      <c r="C268">
        <v>124418122</v>
      </c>
      <c r="D268">
        <f>Overlap_with_SV!C268-Overlap_with_SV!B268+1</f>
        <v>8767</v>
      </c>
    </row>
    <row r="269" spans="1:36" ht="15">
      <c r="A269">
        <v>8</v>
      </c>
      <c r="B269">
        <v>125908334</v>
      </c>
      <c r="C269">
        <v>125963199</v>
      </c>
      <c r="D269">
        <f>Overlap_with_SV!C269-Overlap_with_SV!B269+1</f>
        <v>54866</v>
      </c>
      <c r="G269" s="225">
        <v>2969</v>
      </c>
      <c r="H269" s="225" t="s">
        <v>2997</v>
      </c>
      <c r="I269" s="225">
        <v>125867249</v>
      </c>
      <c r="J269" s="225">
        <v>125971942</v>
      </c>
      <c r="K269" s="225">
        <v>43251</v>
      </c>
      <c r="L269" s="226">
        <v>3</v>
      </c>
      <c r="M269" s="226">
        <v>2</v>
      </c>
      <c r="N269" s="225" t="s">
        <v>3171</v>
      </c>
      <c r="O269" s="226">
        <v>3</v>
      </c>
      <c r="P269" s="226">
        <v>2</v>
      </c>
      <c r="Q269" s="226">
        <v>3</v>
      </c>
      <c r="R269" s="226">
        <v>2</v>
      </c>
      <c r="S269" s="226">
        <v>3</v>
      </c>
      <c r="T269" s="225" t="s">
        <v>3172</v>
      </c>
      <c r="U269" s="226">
        <v>2236</v>
      </c>
      <c r="V269" s="226">
        <v>3346</v>
      </c>
      <c r="W269" s="225" t="s">
        <v>3173</v>
      </c>
      <c r="X269" s="225" t="s">
        <v>3173</v>
      </c>
      <c r="Y269" s="225" t="s">
        <v>3065</v>
      </c>
      <c r="Z269" s="227">
        <v>0.43052499999999999</v>
      </c>
      <c r="AA269" s="226">
        <v>2235</v>
      </c>
      <c r="AB269" s="227">
        <v>8.68062E-2</v>
      </c>
      <c r="AC269" s="226">
        <v>3</v>
      </c>
      <c r="AD269" s="226">
        <v>1</v>
      </c>
      <c r="AE269" s="226">
        <v>1</v>
      </c>
      <c r="AF269" s="226">
        <v>0</v>
      </c>
      <c r="AG269" s="228">
        <v>66.762799999999999</v>
      </c>
      <c r="AH269" s="225">
        <v>1</v>
      </c>
      <c r="AI269" s="225" t="s">
        <v>3047</v>
      </c>
      <c r="AJ269" s="227">
        <v>0.66666700000000001</v>
      </c>
    </row>
    <row r="270" spans="1:36">
      <c r="A270">
        <v>8</v>
      </c>
      <c r="B270">
        <v>142215114</v>
      </c>
      <c r="C270">
        <v>142224752</v>
      </c>
      <c r="D270">
        <f>Overlap_with_SV!C270-Overlap_with_SV!B270+1</f>
        <v>9639</v>
      </c>
    </row>
    <row r="271" spans="1:36">
      <c r="A271">
        <v>8</v>
      </c>
      <c r="B271">
        <v>143736415</v>
      </c>
      <c r="C271">
        <v>143737000</v>
      </c>
      <c r="D271">
        <f>Overlap_with_SV!C271-Overlap_with_SV!B271+1</f>
        <v>586</v>
      </c>
    </row>
    <row r="272" spans="1:36">
      <c r="A272">
        <v>8</v>
      </c>
      <c r="B272">
        <v>143737002</v>
      </c>
      <c r="C272">
        <v>143737860</v>
      </c>
      <c r="D272">
        <f>Overlap_with_SV!C272-Overlap_with_SV!B272+1</f>
        <v>859</v>
      </c>
    </row>
    <row r="273" spans="1:36">
      <c r="A273">
        <v>8</v>
      </c>
      <c r="B273">
        <v>143737863</v>
      </c>
      <c r="C273">
        <v>143737868</v>
      </c>
      <c r="D273">
        <f>Overlap_with_SV!C273-Overlap_with_SV!B273+1</f>
        <v>6</v>
      </c>
    </row>
    <row r="274" spans="1:36">
      <c r="A274">
        <v>8</v>
      </c>
      <c r="B274">
        <v>143737887</v>
      </c>
      <c r="C274">
        <v>143738191</v>
      </c>
      <c r="D274">
        <f>Overlap_with_SV!C274-Overlap_with_SV!B274+1</f>
        <v>305</v>
      </c>
    </row>
    <row r="275" spans="1:36">
      <c r="A275">
        <v>8</v>
      </c>
      <c r="B275">
        <v>143738192</v>
      </c>
      <c r="C275">
        <v>143739805</v>
      </c>
      <c r="D275">
        <f>Overlap_with_SV!C275-Overlap_with_SV!B275+1</f>
        <v>1614</v>
      </c>
    </row>
    <row r="276" spans="1:36">
      <c r="A276">
        <v>8</v>
      </c>
      <c r="B276">
        <v>143739805</v>
      </c>
      <c r="C276">
        <v>143743881</v>
      </c>
      <c r="D276">
        <f>Overlap_with_SV!C276-Overlap_with_SV!B276+1</f>
        <v>4077</v>
      </c>
    </row>
    <row r="277" spans="1:36">
      <c r="A277">
        <v>8</v>
      </c>
      <c r="B277">
        <v>143743882</v>
      </c>
      <c r="C277">
        <v>143744422</v>
      </c>
      <c r="D277">
        <f>Overlap_with_SV!C277-Overlap_with_SV!B277+1</f>
        <v>541</v>
      </c>
    </row>
    <row r="278" spans="1:36">
      <c r="A278">
        <v>8</v>
      </c>
      <c r="B278">
        <v>143744426</v>
      </c>
      <c r="C278">
        <v>143746087</v>
      </c>
      <c r="D278">
        <f>Overlap_with_SV!C278-Overlap_with_SV!B278+1</f>
        <v>1662</v>
      </c>
    </row>
    <row r="279" spans="1:36">
      <c r="A279">
        <v>8</v>
      </c>
      <c r="B279">
        <v>143746089</v>
      </c>
      <c r="C279">
        <v>143748626</v>
      </c>
      <c r="D279">
        <f>Overlap_with_SV!C279-Overlap_with_SV!B279+1</f>
        <v>2538</v>
      </c>
    </row>
    <row r="280" spans="1:36">
      <c r="A280">
        <v>8</v>
      </c>
      <c r="B280">
        <v>143748626</v>
      </c>
      <c r="C280">
        <v>143749404</v>
      </c>
      <c r="D280">
        <f>Overlap_with_SV!C280-Overlap_with_SV!B280+1</f>
        <v>779</v>
      </c>
    </row>
    <row r="281" spans="1:36" ht="15">
      <c r="A281">
        <v>8</v>
      </c>
      <c r="B281">
        <v>146276430</v>
      </c>
      <c r="C281">
        <v>146283383</v>
      </c>
      <c r="D281">
        <f>Overlap_with_SV!C281-Overlap_with_SV!B281+1</f>
        <v>6954</v>
      </c>
      <c r="E281">
        <f>SUM(Overlap_with_SV!D262:D281)</f>
        <v>156629</v>
      </c>
      <c r="G281" s="225">
        <v>89</v>
      </c>
      <c r="H281" s="225" t="s">
        <v>2997</v>
      </c>
      <c r="I281" s="225">
        <v>146192869</v>
      </c>
      <c r="J281" s="225">
        <v>146303902</v>
      </c>
      <c r="K281" s="225">
        <v>43591</v>
      </c>
      <c r="L281" s="226">
        <v>17</v>
      </c>
      <c r="M281" s="226">
        <v>3</v>
      </c>
      <c r="N281" s="225" t="s">
        <v>3174</v>
      </c>
      <c r="O281" s="226">
        <v>22</v>
      </c>
      <c r="P281" s="226">
        <v>16</v>
      </c>
      <c r="Q281" s="226">
        <v>13</v>
      </c>
      <c r="R281" s="226">
        <v>14</v>
      </c>
      <c r="S281" s="226">
        <v>13</v>
      </c>
      <c r="T281" s="225" t="s">
        <v>3175</v>
      </c>
      <c r="U281" s="226">
        <v>2315</v>
      </c>
      <c r="V281" s="226">
        <v>3849</v>
      </c>
      <c r="W281" s="225" t="s">
        <v>3176</v>
      </c>
      <c r="X281" s="225" t="s">
        <v>3177</v>
      </c>
      <c r="Y281" s="225" t="s">
        <v>3065</v>
      </c>
      <c r="Z281" s="227">
        <v>0.42873699999999998</v>
      </c>
      <c r="AA281" s="226">
        <v>2031</v>
      </c>
      <c r="AB281" s="227">
        <v>0.324687</v>
      </c>
      <c r="AC281" s="226">
        <v>32</v>
      </c>
      <c r="AD281" s="226">
        <v>15</v>
      </c>
      <c r="AE281" s="226">
        <v>3</v>
      </c>
      <c r="AF281" s="226">
        <v>3476</v>
      </c>
      <c r="AG281" s="228">
        <v>55.003</v>
      </c>
      <c r="AH281" s="225">
        <v>1</v>
      </c>
      <c r="AI281" s="225" t="s">
        <v>3041</v>
      </c>
      <c r="AJ281" s="227">
        <v>0.64705900000000005</v>
      </c>
    </row>
    <row r="282" spans="1:36">
      <c r="A282">
        <v>9</v>
      </c>
      <c r="B282">
        <v>26620003</v>
      </c>
      <c r="C282">
        <v>26644650</v>
      </c>
      <c r="D282">
        <f>Overlap_with_SV!C282-Overlap_with_SV!B282+1</f>
        <v>24648</v>
      </c>
    </row>
    <row r="283" spans="1:36">
      <c r="A283">
        <v>9</v>
      </c>
      <c r="B283">
        <v>33572015</v>
      </c>
      <c r="C283">
        <v>33582959</v>
      </c>
      <c r="D283">
        <f>Overlap_with_SV!C283-Overlap_with_SV!B283+1</f>
        <v>10945</v>
      </c>
    </row>
    <row r="284" spans="1:36">
      <c r="A284">
        <v>9</v>
      </c>
      <c r="B284">
        <v>37435083</v>
      </c>
      <c r="C284">
        <v>37445725</v>
      </c>
      <c r="D284">
        <f>Overlap_with_SV!C284-Overlap_with_SV!B284+1</f>
        <v>10643</v>
      </c>
    </row>
    <row r="285" spans="1:36">
      <c r="A285">
        <v>9</v>
      </c>
      <c r="B285">
        <v>37771083</v>
      </c>
      <c r="C285">
        <v>37784016</v>
      </c>
      <c r="D285">
        <f>Overlap_with_SV!C285-Overlap_with_SV!B285+1</f>
        <v>12934</v>
      </c>
    </row>
    <row r="286" spans="1:36">
      <c r="A286">
        <v>9</v>
      </c>
      <c r="B286">
        <v>37881033</v>
      </c>
      <c r="C286">
        <v>37891844</v>
      </c>
      <c r="D286">
        <f>Overlap_with_SV!C286-Overlap_with_SV!B286+1</f>
        <v>10812</v>
      </c>
    </row>
    <row r="287" spans="1:36" ht="15">
      <c r="A287">
        <v>9</v>
      </c>
      <c r="B287">
        <v>38539024</v>
      </c>
      <c r="C287">
        <v>38572019</v>
      </c>
      <c r="D287">
        <f>Overlap_with_SV!C287-Overlap_with_SV!B287+1</f>
        <v>32996</v>
      </c>
      <c r="G287" s="225">
        <v>237</v>
      </c>
      <c r="H287" s="225" t="s">
        <v>2998</v>
      </c>
      <c r="I287" s="225">
        <v>38489353</v>
      </c>
      <c r="J287" s="225">
        <v>38685336</v>
      </c>
      <c r="K287" s="225">
        <v>44241</v>
      </c>
      <c r="L287" s="226">
        <v>12</v>
      </c>
      <c r="M287" s="226">
        <v>3</v>
      </c>
      <c r="N287" s="225" t="s">
        <v>3048</v>
      </c>
      <c r="O287" s="226">
        <v>14</v>
      </c>
      <c r="P287" s="226">
        <v>10</v>
      </c>
      <c r="Q287" s="226">
        <v>11</v>
      </c>
      <c r="R287" s="226">
        <v>9</v>
      </c>
      <c r="S287" s="226">
        <v>12</v>
      </c>
      <c r="T287" s="225" t="s">
        <v>3178</v>
      </c>
      <c r="U287" s="226">
        <v>430</v>
      </c>
      <c r="V287" s="226">
        <v>6222</v>
      </c>
      <c r="W287" s="225" t="s">
        <v>3179</v>
      </c>
      <c r="X287" s="225" t="s">
        <v>3180</v>
      </c>
      <c r="Y287" s="225" t="s">
        <v>3181</v>
      </c>
      <c r="Z287" s="227">
        <v>0.418404</v>
      </c>
      <c r="AA287" s="226">
        <v>348</v>
      </c>
      <c r="AB287" s="227">
        <v>0.28573399999999999</v>
      </c>
      <c r="AC287" s="226">
        <v>5</v>
      </c>
      <c r="AD287" s="226">
        <v>5</v>
      </c>
      <c r="AE287" s="226">
        <v>7</v>
      </c>
      <c r="AF287" s="226">
        <v>287167</v>
      </c>
      <c r="AG287" s="228">
        <v>43.494199999999999</v>
      </c>
      <c r="AH287" s="225">
        <v>1</v>
      </c>
      <c r="AI287" s="225" t="s">
        <v>3041</v>
      </c>
      <c r="AJ287" s="227">
        <v>0.75</v>
      </c>
    </row>
    <row r="288" spans="1:36">
      <c r="A288">
        <v>9</v>
      </c>
      <c r="B288">
        <v>43975843</v>
      </c>
      <c r="C288">
        <v>43989602</v>
      </c>
      <c r="D288">
        <f>Overlap_with_SV!C288-Overlap_with_SV!B288+1</f>
        <v>13760</v>
      </c>
    </row>
    <row r="289" spans="1:36">
      <c r="A289">
        <v>9</v>
      </c>
      <c r="B289">
        <v>67290040</v>
      </c>
      <c r="C289">
        <v>67306943</v>
      </c>
      <c r="D289">
        <f>Overlap_with_SV!C289-Overlap_with_SV!B289+1</f>
        <v>16904</v>
      </c>
    </row>
    <row r="290" spans="1:36">
      <c r="A290">
        <v>9</v>
      </c>
      <c r="B290">
        <v>69446439</v>
      </c>
      <c r="C290">
        <v>69483196</v>
      </c>
      <c r="D290">
        <f>Overlap_with_SV!C290-Overlap_with_SV!B290+1</f>
        <v>36758</v>
      </c>
    </row>
    <row r="291" spans="1:36">
      <c r="A291">
        <v>9</v>
      </c>
      <c r="B291">
        <v>71678163</v>
      </c>
      <c r="C291">
        <v>71688943</v>
      </c>
      <c r="D291">
        <f>Overlap_with_SV!C291-Overlap_with_SV!B291+1</f>
        <v>10781</v>
      </c>
    </row>
    <row r="292" spans="1:36">
      <c r="A292">
        <v>9</v>
      </c>
      <c r="B292">
        <v>82495927</v>
      </c>
      <c r="C292">
        <v>82518848</v>
      </c>
      <c r="D292">
        <f>Overlap_with_SV!C292-Overlap_with_SV!B292+1</f>
        <v>22922</v>
      </c>
    </row>
    <row r="293" spans="1:36">
      <c r="A293">
        <v>9</v>
      </c>
      <c r="B293">
        <v>82522045</v>
      </c>
      <c r="C293">
        <v>82532928</v>
      </c>
      <c r="D293">
        <f>Overlap_with_SV!C293-Overlap_with_SV!B293+1</f>
        <v>10884</v>
      </c>
    </row>
    <row r="294" spans="1:36">
      <c r="A294">
        <v>9</v>
      </c>
      <c r="B294">
        <v>84523917</v>
      </c>
      <c r="C294">
        <v>84548943</v>
      </c>
      <c r="D294">
        <f>Overlap_with_SV!C294-Overlap_with_SV!B294+1</f>
        <v>25027</v>
      </c>
    </row>
    <row r="295" spans="1:36">
      <c r="A295">
        <v>9</v>
      </c>
      <c r="B295">
        <v>84587919</v>
      </c>
      <c r="C295">
        <v>84596471</v>
      </c>
      <c r="D295">
        <f>Overlap_with_SV!C295-Overlap_with_SV!B295+1</f>
        <v>8553</v>
      </c>
    </row>
    <row r="296" spans="1:36">
      <c r="A296">
        <v>9</v>
      </c>
      <c r="B296">
        <v>90528916</v>
      </c>
      <c r="C296">
        <v>90548943</v>
      </c>
      <c r="D296">
        <f>Overlap_with_SV!C296-Overlap_with_SV!B296+1</f>
        <v>20028</v>
      </c>
    </row>
    <row r="297" spans="1:36">
      <c r="A297">
        <v>9</v>
      </c>
      <c r="B297">
        <v>90732964</v>
      </c>
      <c r="C297">
        <v>90753918</v>
      </c>
      <c r="D297">
        <f>Overlap_with_SV!C297-Overlap_with_SV!B297+1</f>
        <v>20955</v>
      </c>
    </row>
    <row r="298" spans="1:36">
      <c r="A298">
        <v>9</v>
      </c>
      <c r="B298">
        <v>93340401</v>
      </c>
      <c r="C298">
        <v>93351022</v>
      </c>
      <c r="D298">
        <f>Overlap_with_SV!C298-Overlap_with_SV!B298+1</f>
        <v>10622</v>
      </c>
    </row>
    <row r="299" spans="1:36" ht="15">
      <c r="A299">
        <v>9</v>
      </c>
      <c r="B299">
        <v>96205642</v>
      </c>
      <c r="C299">
        <v>96214281</v>
      </c>
      <c r="D299">
        <f>Overlap_with_SV!C299-Overlap_with_SV!B299+1</f>
        <v>8640</v>
      </c>
      <c r="G299" s="225">
        <v>3158</v>
      </c>
      <c r="H299" s="225" t="s">
        <v>2998</v>
      </c>
      <c r="I299" s="225">
        <v>96169840</v>
      </c>
      <c r="J299" s="225">
        <v>96212364</v>
      </c>
      <c r="K299" s="225">
        <v>44728</v>
      </c>
      <c r="L299" s="226">
        <v>3</v>
      </c>
      <c r="M299" s="226">
        <v>1</v>
      </c>
      <c r="N299" s="225" t="s">
        <v>3041</v>
      </c>
      <c r="O299" s="226">
        <v>2</v>
      </c>
      <c r="P299" s="226">
        <v>1</v>
      </c>
      <c r="Q299" s="226">
        <v>1</v>
      </c>
      <c r="R299" s="226">
        <v>1</v>
      </c>
      <c r="S299" s="226">
        <v>3</v>
      </c>
      <c r="T299" s="225" t="s">
        <v>3182</v>
      </c>
      <c r="U299" s="226">
        <v>2</v>
      </c>
      <c r="V299" s="226">
        <v>1113</v>
      </c>
      <c r="W299" s="225" t="s">
        <v>3065</v>
      </c>
      <c r="X299" s="225" t="s">
        <v>3183</v>
      </c>
      <c r="Y299" s="225" t="s">
        <v>3184</v>
      </c>
      <c r="Z299" s="227">
        <v>0.40713500000000002</v>
      </c>
      <c r="AA299" s="226">
        <v>2</v>
      </c>
      <c r="AB299" s="227">
        <v>8.4258299999999994E-2</v>
      </c>
      <c r="AC299" s="226">
        <v>0</v>
      </c>
      <c r="AD299" s="226">
        <v>12</v>
      </c>
      <c r="AE299" s="226">
        <v>0</v>
      </c>
      <c r="AF299" s="226">
        <v>0</v>
      </c>
      <c r="AG299" s="228">
        <v>63.57</v>
      </c>
      <c r="AH299" s="225">
        <v>0</v>
      </c>
      <c r="AI299" s="225" t="s">
        <v>3041</v>
      </c>
      <c r="AJ299" s="227">
        <v>1</v>
      </c>
    </row>
    <row r="300" spans="1:36" ht="15">
      <c r="A300">
        <v>9</v>
      </c>
      <c r="B300">
        <v>99909314</v>
      </c>
      <c r="C300">
        <v>99919256</v>
      </c>
      <c r="D300">
        <f>Overlap_with_SV!C300-Overlap_with_SV!B300+1</f>
        <v>9943</v>
      </c>
      <c r="G300" s="225">
        <v>1417</v>
      </c>
      <c r="H300" s="225" t="s">
        <v>2998</v>
      </c>
      <c r="I300" s="225">
        <v>99901187</v>
      </c>
      <c r="J300" s="225">
        <v>99929626</v>
      </c>
      <c r="K300" s="225">
        <v>44779</v>
      </c>
      <c r="L300" s="226">
        <v>5</v>
      </c>
      <c r="M300" s="226">
        <v>2</v>
      </c>
      <c r="N300" s="225" t="s">
        <v>3185</v>
      </c>
      <c r="O300" s="226">
        <v>5</v>
      </c>
      <c r="P300" s="226">
        <v>2</v>
      </c>
      <c r="Q300" s="226">
        <v>4</v>
      </c>
      <c r="R300" s="226">
        <v>2</v>
      </c>
      <c r="S300" s="226">
        <v>4</v>
      </c>
      <c r="T300" s="225" t="s">
        <v>3186</v>
      </c>
      <c r="U300" s="226">
        <v>102</v>
      </c>
      <c r="V300" s="226">
        <v>779</v>
      </c>
      <c r="W300" s="225" t="s">
        <v>3065</v>
      </c>
      <c r="X300" s="225" t="s">
        <v>3065</v>
      </c>
      <c r="Y300" s="225" t="s">
        <v>3187</v>
      </c>
      <c r="Z300" s="227">
        <v>0.42846099999999998</v>
      </c>
      <c r="AA300" s="226">
        <v>102</v>
      </c>
      <c r="AB300" s="227">
        <v>0</v>
      </c>
      <c r="AC300" s="226">
        <v>0</v>
      </c>
      <c r="AD300" s="226">
        <v>12</v>
      </c>
      <c r="AE300" s="226">
        <v>0</v>
      </c>
      <c r="AF300" s="226">
        <v>112363</v>
      </c>
      <c r="AG300" s="228">
        <v>59.024700000000003</v>
      </c>
      <c r="AH300" s="225">
        <v>0</v>
      </c>
      <c r="AI300" s="225" t="s">
        <v>3041</v>
      </c>
      <c r="AJ300" s="227">
        <v>0.8</v>
      </c>
    </row>
    <row r="301" spans="1:36">
      <c r="A301">
        <v>9</v>
      </c>
      <c r="B301">
        <v>99940451</v>
      </c>
      <c r="C301">
        <v>99946956</v>
      </c>
      <c r="D301">
        <f>Overlap_with_SV!C301-Overlap_with_SV!B301+1</f>
        <v>6506</v>
      </c>
    </row>
    <row r="302" spans="1:36" ht="15">
      <c r="A302">
        <v>9</v>
      </c>
      <c r="B302">
        <v>115862373</v>
      </c>
      <c r="C302">
        <v>115884249</v>
      </c>
      <c r="D302">
        <f>Overlap_with_SV!C302-Overlap_with_SV!B302+1</f>
        <v>21877</v>
      </c>
      <c r="G302" s="225">
        <v>1082</v>
      </c>
      <c r="H302" s="225" t="s">
        <v>2998</v>
      </c>
      <c r="I302" s="225">
        <v>115852438</v>
      </c>
      <c r="J302" s="225">
        <v>115907800</v>
      </c>
      <c r="K302" s="225">
        <v>45022</v>
      </c>
      <c r="L302" s="226">
        <v>6</v>
      </c>
      <c r="M302" s="226">
        <v>4</v>
      </c>
      <c r="N302" s="225" t="s">
        <v>3066</v>
      </c>
      <c r="O302" s="226">
        <v>6</v>
      </c>
      <c r="P302" s="226">
        <v>3</v>
      </c>
      <c r="Q302" s="226">
        <v>5</v>
      </c>
      <c r="R302" s="226">
        <v>3</v>
      </c>
      <c r="S302" s="226">
        <v>5</v>
      </c>
      <c r="T302" s="225" t="s">
        <v>3188</v>
      </c>
      <c r="U302" s="226">
        <v>55</v>
      </c>
      <c r="V302" s="226">
        <v>1388</v>
      </c>
      <c r="W302" s="225" t="s">
        <v>3189</v>
      </c>
      <c r="X302" s="225" t="s">
        <v>3190</v>
      </c>
      <c r="Y302" s="225" t="s">
        <v>3191</v>
      </c>
      <c r="Z302" s="227">
        <v>0.45756999999999998</v>
      </c>
      <c r="AA302" s="226">
        <v>48</v>
      </c>
      <c r="AB302" s="227">
        <v>0.25118299999999999</v>
      </c>
      <c r="AC302" s="226">
        <v>11</v>
      </c>
      <c r="AD302" s="226">
        <v>5</v>
      </c>
      <c r="AE302" s="226">
        <v>0</v>
      </c>
      <c r="AF302" s="226">
        <v>14396</v>
      </c>
      <c r="AG302" s="228">
        <v>65.904399999999995</v>
      </c>
      <c r="AH302" s="225">
        <v>1</v>
      </c>
      <c r="AI302" s="225" t="s">
        <v>3092</v>
      </c>
      <c r="AJ302" s="227">
        <v>0.33333299999999999</v>
      </c>
    </row>
    <row r="303" spans="1:36">
      <c r="A303">
        <v>9</v>
      </c>
      <c r="B303">
        <v>125869371</v>
      </c>
      <c r="C303">
        <v>125883279</v>
      </c>
      <c r="D303">
        <f>Overlap_with_SV!C303-Overlap_with_SV!B303+1</f>
        <v>13909</v>
      </c>
    </row>
    <row r="304" spans="1:36" ht="15">
      <c r="A304">
        <v>9</v>
      </c>
      <c r="B304">
        <v>132894334</v>
      </c>
      <c r="C304">
        <v>132903152</v>
      </c>
      <c r="D304">
        <f>Overlap_with_SV!C304-Overlap_with_SV!B304+1</f>
        <v>8819</v>
      </c>
      <c r="G304" s="225">
        <v>2009</v>
      </c>
      <c r="H304" s="225" t="s">
        <v>2998</v>
      </c>
      <c r="I304" s="225">
        <v>132872856</v>
      </c>
      <c r="J304" s="225">
        <v>132920419</v>
      </c>
      <c r="K304" s="225">
        <v>45288</v>
      </c>
      <c r="L304" s="226">
        <v>4</v>
      </c>
      <c r="M304" s="226">
        <v>2</v>
      </c>
      <c r="N304" s="225" t="s">
        <v>3084</v>
      </c>
      <c r="O304" s="226">
        <v>4</v>
      </c>
      <c r="P304" s="226">
        <v>1</v>
      </c>
      <c r="Q304" s="226">
        <v>4</v>
      </c>
      <c r="R304" s="226">
        <v>1</v>
      </c>
      <c r="S304" s="226">
        <v>4</v>
      </c>
      <c r="T304" s="225" t="s">
        <v>3192</v>
      </c>
      <c r="U304" s="226">
        <v>6</v>
      </c>
      <c r="V304" s="226">
        <v>1646</v>
      </c>
      <c r="W304" s="225" t="s">
        <v>3065</v>
      </c>
      <c r="X304" s="225" t="s">
        <v>3193</v>
      </c>
      <c r="Y304" s="225" t="s">
        <v>3194</v>
      </c>
      <c r="Z304" s="227">
        <v>0.49500699999999997</v>
      </c>
      <c r="AA304" s="226">
        <v>6</v>
      </c>
      <c r="AB304" s="227">
        <v>0.62216400000000005</v>
      </c>
      <c r="AC304" s="226">
        <v>2</v>
      </c>
    </row>
    <row r="305" spans="1:36">
      <c r="A305">
        <v>9</v>
      </c>
      <c r="B305">
        <v>135562094</v>
      </c>
      <c r="C305">
        <v>135572057</v>
      </c>
      <c r="D305">
        <f>Overlap_with_SV!C305-Overlap_with_SV!B305+1</f>
        <v>9964</v>
      </c>
    </row>
    <row r="306" spans="1:36" ht="15">
      <c r="A306">
        <v>9</v>
      </c>
      <c r="B306">
        <v>135763694</v>
      </c>
      <c r="C306">
        <v>135773403</v>
      </c>
      <c r="D306">
        <f>Overlap_with_SV!C306-Overlap_with_SV!B306+1</f>
        <v>9710</v>
      </c>
      <c r="G306" s="225">
        <v>3015</v>
      </c>
      <c r="H306" s="225" t="s">
        <v>2998</v>
      </c>
      <c r="I306" s="225">
        <v>135758930</v>
      </c>
      <c r="J306" s="225">
        <v>135770199</v>
      </c>
      <c r="K306" s="225">
        <v>45325</v>
      </c>
      <c r="L306" s="226">
        <v>3</v>
      </c>
      <c r="M306" s="226">
        <v>2</v>
      </c>
      <c r="N306" s="225" t="s">
        <v>3084</v>
      </c>
      <c r="O306" s="226">
        <v>3</v>
      </c>
      <c r="P306" s="226">
        <v>1</v>
      </c>
      <c r="Q306" s="226">
        <v>3</v>
      </c>
      <c r="R306" s="226">
        <v>1</v>
      </c>
      <c r="S306" s="226">
        <v>3</v>
      </c>
      <c r="T306" s="225" t="s">
        <v>3195</v>
      </c>
      <c r="U306" s="226">
        <v>81</v>
      </c>
      <c r="V306" s="226">
        <v>356</v>
      </c>
      <c r="W306" s="225" t="s">
        <v>3065</v>
      </c>
      <c r="X306" s="225" t="s">
        <v>3196</v>
      </c>
      <c r="Y306" s="225" t="s">
        <v>3196</v>
      </c>
      <c r="Z306" s="227">
        <v>0.50536899999999996</v>
      </c>
      <c r="AA306" s="226">
        <v>81</v>
      </c>
      <c r="AB306" s="227">
        <v>0.88321899999999998</v>
      </c>
      <c r="AC306" s="226">
        <v>0</v>
      </c>
      <c r="AD306" s="226">
        <v>2</v>
      </c>
      <c r="AE306" s="226">
        <v>2</v>
      </c>
      <c r="AF306" s="226">
        <v>0</v>
      </c>
      <c r="AG306" s="228">
        <v>66.538499999999999</v>
      </c>
      <c r="AH306" s="225">
        <v>1</v>
      </c>
      <c r="AI306" s="225" t="s">
        <v>3041</v>
      </c>
      <c r="AJ306" s="227">
        <v>0.66666700000000001</v>
      </c>
    </row>
    <row r="307" spans="1:36">
      <c r="A307">
        <v>9</v>
      </c>
      <c r="B307">
        <v>136888679</v>
      </c>
      <c r="C307">
        <v>136901094</v>
      </c>
      <c r="D307">
        <f>Overlap_with_SV!C307-Overlap_with_SV!B307+1</f>
        <v>12416</v>
      </c>
      <c r="E307">
        <f>Overlap_with_SV!D282+Overlap_with_SV!D283+Overlap_with_SV!D284+Overlap_with_SV!D285+Overlap_with_SV!D286+Overlap_with_SV!D287+Overlap_with_SV!D288+Overlap_with_SV!D289+Overlap_with_SV!D290+Overlap_with_SV!D291+Overlap_with_SV!D292+Overlap_with_SV!D293+Overlap_with_SV!D294+Overlap_with_SV!D295+Overlap_with_SV!D296+Overlap_with_SV!D297+Overlap_with_SV!D298+Overlap_with_SV!D299+Overlap_with_SV!D300+Overlap_with_SV!D301+Overlap_with_SV!D302+Overlap_with_SV!D303+Overlap_with_SV!D304+Overlap_with_SV!D305+Overlap_with_SV!D306+Overlap_with_SV!D307</f>
        <v>401956</v>
      </c>
    </row>
    <row r="308" spans="1:36">
      <c r="D308">
        <f>SUM(Overlap_with_SV!D3:D307)</f>
        <v>3917338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45"/>
  <sheetViews>
    <sheetView topLeftCell="A172" workbookViewId="0">
      <selection activeCell="I174" sqref="I174"/>
    </sheetView>
  </sheetViews>
  <sheetFormatPr baseColWidth="10" defaultColWidth="8.83203125" defaultRowHeight="14" x14ac:dyDescent="0"/>
  <cols>
    <col min="1" max="1025" width="8.83203125" style="217" customWidth="1"/>
  </cols>
  <sheetData>
    <row r="1" spans="1:7">
      <c r="A1" s="217" t="s">
        <v>2976</v>
      </c>
      <c r="B1" s="217">
        <v>1624167</v>
      </c>
      <c r="C1" s="217">
        <v>1631381</v>
      </c>
      <c r="D1" s="217" t="s">
        <v>2976</v>
      </c>
      <c r="E1" s="217">
        <v>1630584</v>
      </c>
      <c r="F1" s="217">
        <v>1630589</v>
      </c>
      <c r="G1" s="217">
        <v>5</v>
      </c>
    </row>
    <row r="2" spans="1:7">
      <c r="A2" s="217" t="s">
        <v>2976</v>
      </c>
      <c r="B2" s="217">
        <v>1624167</v>
      </c>
      <c r="C2" s="217">
        <v>1631381</v>
      </c>
      <c r="D2" s="217" t="s">
        <v>2976</v>
      </c>
      <c r="E2" s="217">
        <v>1630604</v>
      </c>
      <c r="F2" s="217">
        <v>1630605</v>
      </c>
      <c r="G2" s="217">
        <v>1</v>
      </c>
    </row>
    <row r="3" spans="1:7">
      <c r="A3" s="217" t="s">
        <v>2976</v>
      </c>
      <c r="B3" s="217">
        <v>1624167</v>
      </c>
      <c r="C3" s="217">
        <v>1631381</v>
      </c>
      <c r="D3" s="217" t="s">
        <v>2976</v>
      </c>
      <c r="E3" s="217">
        <v>1630609</v>
      </c>
      <c r="F3" s="217">
        <v>1630610</v>
      </c>
      <c r="G3" s="217">
        <v>1</v>
      </c>
    </row>
    <row r="4" spans="1:7">
      <c r="A4" s="217" t="s">
        <v>2976</v>
      </c>
      <c r="B4" s="217">
        <v>2345236</v>
      </c>
      <c r="C4" s="217">
        <v>2357419</v>
      </c>
      <c r="D4" s="217" t="s">
        <v>2976</v>
      </c>
      <c r="E4" s="217">
        <v>2350414</v>
      </c>
      <c r="F4" s="217">
        <v>2350415</v>
      </c>
      <c r="G4" s="217">
        <v>1</v>
      </c>
    </row>
    <row r="5" spans="1:7">
      <c r="A5" s="217" t="s">
        <v>2976</v>
      </c>
      <c r="B5" s="217">
        <v>2345236</v>
      </c>
      <c r="C5" s="217">
        <v>2357419</v>
      </c>
      <c r="D5" s="217" t="s">
        <v>2976</v>
      </c>
      <c r="E5" s="217">
        <v>2350431</v>
      </c>
      <c r="F5" s="217">
        <v>2350436</v>
      </c>
      <c r="G5" s="217">
        <v>5</v>
      </c>
    </row>
    <row r="6" spans="1:7">
      <c r="A6" s="217" t="s">
        <v>2976</v>
      </c>
      <c r="B6" s="217">
        <v>2345236</v>
      </c>
      <c r="C6" s="217">
        <v>2357419</v>
      </c>
      <c r="D6" s="217" t="s">
        <v>2976</v>
      </c>
      <c r="E6" s="217">
        <v>2350854</v>
      </c>
      <c r="F6" s="217">
        <v>2350855</v>
      </c>
      <c r="G6" s="217">
        <v>1</v>
      </c>
    </row>
    <row r="7" spans="1:7">
      <c r="A7" s="217" t="s">
        <v>2976</v>
      </c>
      <c r="B7" s="217">
        <v>2345236</v>
      </c>
      <c r="C7" s="217">
        <v>2357419</v>
      </c>
      <c r="D7" s="217" t="s">
        <v>2976</v>
      </c>
      <c r="E7" s="217">
        <v>2350886</v>
      </c>
      <c r="F7" s="217">
        <v>2350891</v>
      </c>
      <c r="G7" s="217">
        <v>5</v>
      </c>
    </row>
    <row r="8" spans="1:7">
      <c r="A8" s="217" t="s">
        <v>2976</v>
      </c>
      <c r="B8" s="217">
        <v>2345236</v>
      </c>
      <c r="C8" s="217">
        <v>2357419</v>
      </c>
      <c r="D8" s="217" t="s">
        <v>2976</v>
      </c>
      <c r="E8" s="217">
        <v>2351354</v>
      </c>
      <c r="F8" s="217">
        <v>2351859</v>
      </c>
      <c r="G8" s="217">
        <v>505</v>
      </c>
    </row>
    <row r="9" spans="1:7">
      <c r="A9" s="217" t="s">
        <v>2976</v>
      </c>
      <c r="B9" s="217">
        <v>2345236</v>
      </c>
      <c r="C9" s="217">
        <v>2357419</v>
      </c>
      <c r="D9" s="217" t="s">
        <v>2976</v>
      </c>
      <c r="E9" s="217">
        <v>2351670</v>
      </c>
      <c r="F9" s="217">
        <v>2351675</v>
      </c>
      <c r="G9" s="217">
        <v>5</v>
      </c>
    </row>
    <row r="10" spans="1:7">
      <c r="A10" s="217" t="s">
        <v>2976</v>
      </c>
      <c r="B10" s="217">
        <v>2345236</v>
      </c>
      <c r="C10" s="217">
        <v>2357419</v>
      </c>
      <c r="D10" s="217" t="s">
        <v>2976</v>
      </c>
      <c r="E10" s="217">
        <v>2355175</v>
      </c>
      <c r="F10" s="217">
        <v>2355176</v>
      </c>
      <c r="G10" s="217">
        <v>1</v>
      </c>
    </row>
    <row r="11" spans="1:7">
      <c r="A11" s="217" t="s">
        <v>2976</v>
      </c>
      <c r="B11" s="217">
        <v>2345236</v>
      </c>
      <c r="C11" s="217">
        <v>2357419</v>
      </c>
      <c r="D11" s="217" t="s">
        <v>2976</v>
      </c>
      <c r="E11" s="217">
        <v>2355188</v>
      </c>
      <c r="F11" s="217">
        <v>2355193</v>
      </c>
      <c r="G11" s="217">
        <v>5</v>
      </c>
    </row>
    <row r="12" spans="1:7">
      <c r="A12" s="217" t="s">
        <v>2976</v>
      </c>
      <c r="B12" s="217">
        <v>20145995</v>
      </c>
      <c r="C12" s="217">
        <v>20209006</v>
      </c>
      <c r="D12" s="217" t="s">
        <v>2976</v>
      </c>
      <c r="E12" s="217">
        <v>20150361</v>
      </c>
      <c r="F12" s="217">
        <v>20150366</v>
      </c>
      <c r="G12" s="217">
        <v>5</v>
      </c>
    </row>
    <row r="13" spans="1:7">
      <c r="A13" s="217" t="s">
        <v>2976</v>
      </c>
      <c r="B13" s="217">
        <v>20145995</v>
      </c>
      <c r="C13" s="217">
        <v>20209006</v>
      </c>
      <c r="D13" s="217" t="s">
        <v>2976</v>
      </c>
      <c r="E13" s="217">
        <v>20150385</v>
      </c>
      <c r="F13" s="217">
        <v>20150386</v>
      </c>
      <c r="G13" s="217">
        <v>1</v>
      </c>
    </row>
    <row r="14" spans="1:7">
      <c r="A14" s="217" t="s">
        <v>2976</v>
      </c>
      <c r="B14" s="217">
        <v>20145995</v>
      </c>
      <c r="C14" s="217">
        <v>20209006</v>
      </c>
      <c r="D14" s="217" t="s">
        <v>2976</v>
      </c>
      <c r="E14" s="217">
        <v>20160546</v>
      </c>
      <c r="F14" s="217">
        <v>20160551</v>
      </c>
      <c r="G14" s="217">
        <v>5</v>
      </c>
    </row>
    <row r="15" spans="1:7">
      <c r="A15" s="217" t="s">
        <v>2976</v>
      </c>
      <c r="B15" s="217">
        <v>20145995</v>
      </c>
      <c r="C15" s="217">
        <v>20209006</v>
      </c>
      <c r="D15" s="217" t="s">
        <v>2976</v>
      </c>
      <c r="E15" s="217">
        <v>20160567</v>
      </c>
      <c r="F15" s="217">
        <v>20160568</v>
      </c>
      <c r="G15" s="217">
        <v>1</v>
      </c>
    </row>
    <row r="16" spans="1:7">
      <c r="A16" s="217" t="s">
        <v>2976</v>
      </c>
      <c r="B16" s="217">
        <v>20145995</v>
      </c>
      <c r="C16" s="217">
        <v>20209006</v>
      </c>
      <c r="D16" s="217" t="s">
        <v>2976</v>
      </c>
      <c r="E16" s="217">
        <v>20184275</v>
      </c>
      <c r="F16" s="217">
        <v>20184276</v>
      </c>
      <c r="G16" s="217">
        <v>1</v>
      </c>
    </row>
    <row r="17" spans="1:7">
      <c r="A17" s="217" t="s">
        <v>2976</v>
      </c>
      <c r="B17" s="217">
        <v>20145995</v>
      </c>
      <c r="C17" s="217">
        <v>20209006</v>
      </c>
      <c r="D17" s="217" t="s">
        <v>2976</v>
      </c>
      <c r="E17" s="217">
        <v>20193454</v>
      </c>
      <c r="F17" s="217">
        <v>20193459</v>
      </c>
      <c r="G17" s="217">
        <v>5</v>
      </c>
    </row>
    <row r="18" spans="1:7">
      <c r="A18" s="217" t="s">
        <v>2976</v>
      </c>
      <c r="B18" s="217">
        <v>20145995</v>
      </c>
      <c r="C18" s="217">
        <v>20209006</v>
      </c>
      <c r="D18" s="217" t="s">
        <v>2976</v>
      </c>
      <c r="E18" s="217">
        <v>20193478</v>
      </c>
      <c r="F18" s="217">
        <v>20193479</v>
      </c>
      <c r="G18" s="217">
        <v>1</v>
      </c>
    </row>
    <row r="19" spans="1:7">
      <c r="A19" s="217" t="s">
        <v>2976</v>
      </c>
      <c r="B19" s="217">
        <v>20145995</v>
      </c>
      <c r="C19" s="217">
        <v>20209006</v>
      </c>
      <c r="D19" s="217" t="s">
        <v>2976</v>
      </c>
      <c r="E19" s="217">
        <v>20196027</v>
      </c>
      <c r="F19" s="217">
        <v>20196032</v>
      </c>
      <c r="G19" s="217">
        <v>5</v>
      </c>
    </row>
    <row r="20" spans="1:7">
      <c r="A20" s="217" t="s">
        <v>2976</v>
      </c>
      <c r="B20" s="217">
        <v>20145995</v>
      </c>
      <c r="C20" s="217">
        <v>20209006</v>
      </c>
      <c r="D20" s="217" t="s">
        <v>2976</v>
      </c>
      <c r="E20" s="217">
        <v>20196047</v>
      </c>
      <c r="F20" s="217">
        <v>20196048</v>
      </c>
      <c r="G20" s="217">
        <v>1</v>
      </c>
    </row>
    <row r="21" spans="1:7">
      <c r="A21" s="217" t="s">
        <v>2976</v>
      </c>
      <c r="B21" s="217">
        <v>24022915</v>
      </c>
      <c r="C21" s="217">
        <v>24063100</v>
      </c>
      <c r="D21" s="217" t="s">
        <v>2976</v>
      </c>
      <c r="E21" s="217">
        <v>24056043</v>
      </c>
      <c r="F21" s="217">
        <v>24056044</v>
      </c>
      <c r="G21" s="217">
        <v>1</v>
      </c>
    </row>
    <row r="22" spans="1:7">
      <c r="A22" s="217" t="s">
        <v>2976</v>
      </c>
      <c r="B22" s="217">
        <v>24022915</v>
      </c>
      <c r="C22" s="217">
        <v>24063100</v>
      </c>
      <c r="D22" s="217" t="s">
        <v>2976</v>
      </c>
      <c r="E22" s="217">
        <v>24056064</v>
      </c>
      <c r="F22" s="217">
        <v>24056069</v>
      </c>
      <c r="G22" s="217">
        <v>5</v>
      </c>
    </row>
    <row r="23" spans="1:7">
      <c r="A23" s="217" t="s">
        <v>2976</v>
      </c>
      <c r="B23" s="217">
        <v>28241257</v>
      </c>
      <c r="C23" s="217">
        <v>28261504</v>
      </c>
      <c r="D23" s="217" t="s">
        <v>2976</v>
      </c>
      <c r="E23" s="217">
        <v>28246886</v>
      </c>
      <c r="F23" s="217">
        <v>28246891</v>
      </c>
      <c r="G23" s="217">
        <v>5</v>
      </c>
    </row>
    <row r="24" spans="1:7">
      <c r="A24" s="217" t="s">
        <v>2976</v>
      </c>
      <c r="B24" s="217">
        <v>28241257</v>
      </c>
      <c r="C24" s="217">
        <v>28261504</v>
      </c>
      <c r="D24" s="217" t="s">
        <v>2976</v>
      </c>
      <c r="E24" s="217">
        <v>28246905</v>
      </c>
      <c r="F24" s="217">
        <v>28246906</v>
      </c>
      <c r="G24" s="217">
        <v>1</v>
      </c>
    </row>
    <row r="25" spans="1:7">
      <c r="A25" s="217" t="s">
        <v>2976</v>
      </c>
      <c r="B25" s="217">
        <v>28241257</v>
      </c>
      <c r="C25" s="217">
        <v>28261504</v>
      </c>
      <c r="D25" s="217" t="s">
        <v>2976</v>
      </c>
      <c r="E25" s="217">
        <v>28247547</v>
      </c>
      <c r="F25" s="217">
        <v>28247552</v>
      </c>
      <c r="G25" s="217">
        <v>5</v>
      </c>
    </row>
    <row r="26" spans="1:7">
      <c r="A26" s="217" t="s">
        <v>2976</v>
      </c>
      <c r="B26" s="217">
        <v>28241257</v>
      </c>
      <c r="C26" s="217">
        <v>28261504</v>
      </c>
      <c r="D26" s="217" t="s">
        <v>2976</v>
      </c>
      <c r="E26" s="217">
        <v>28247567</v>
      </c>
      <c r="F26" s="217">
        <v>28247568</v>
      </c>
      <c r="G26" s="217">
        <v>1</v>
      </c>
    </row>
    <row r="27" spans="1:7">
      <c r="A27" s="217" t="s">
        <v>2976</v>
      </c>
      <c r="B27" s="217">
        <v>36323491</v>
      </c>
      <c r="C27" s="217">
        <v>36335409</v>
      </c>
      <c r="D27" s="217" t="s">
        <v>2976</v>
      </c>
      <c r="E27" s="217">
        <v>36324857</v>
      </c>
      <c r="F27" s="217">
        <v>36324862</v>
      </c>
      <c r="G27" s="217">
        <v>5</v>
      </c>
    </row>
    <row r="28" spans="1:7">
      <c r="A28" s="217" t="s">
        <v>2976</v>
      </c>
      <c r="B28" s="217">
        <v>36323491</v>
      </c>
      <c r="C28" s="217">
        <v>36335409</v>
      </c>
      <c r="D28" s="217" t="s">
        <v>2976</v>
      </c>
      <c r="E28" s="217">
        <v>36324885</v>
      </c>
      <c r="F28" s="217">
        <v>36324886</v>
      </c>
      <c r="G28" s="217">
        <v>1</v>
      </c>
    </row>
    <row r="29" spans="1:7">
      <c r="A29" s="217" t="s">
        <v>2976</v>
      </c>
      <c r="B29" s="217">
        <v>36323491</v>
      </c>
      <c r="C29" s="217">
        <v>36335409</v>
      </c>
      <c r="D29" s="217" t="s">
        <v>2976</v>
      </c>
      <c r="E29" s="217">
        <v>36329204</v>
      </c>
      <c r="F29" s="217">
        <v>36329209</v>
      </c>
      <c r="G29" s="217">
        <v>5</v>
      </c>
    </row>
    <row r="30" spans="1:7">
      <c r="A30" s="217" t="s">
        <v>2976</v>
      </c>
      <c r="B30" s="217">
        <v>36323491</v>
      </c>
      <c r="C30" s="217">
        <v>36335409</v>
      </c>
      <c r="D30" s="217" t="s">
        <v>2976</v>
      </c>
      <c r="E30" s="217">
        <v>36329220</v>
      </c>
      <c r="F30" s="217">
        <v>36329221</v>
      </c>
      <c r="G30" s="217">
        <v>1</v>
      </c>
    </row>
    <row r="31" spans="1:7">
      <c r="A31" s="217" t="s">
        <v>2976</v>
      </c>
      <c r="B31" s="217">
        <v>39176562</v>
      </c>
      <c r="C31" s="217">
        <v>39303870</v>
      </c>
      <c r="D31" s="217" t="s">
        <v>2976</v>
      </c>
      <c r="E31" s="217">
        <v>39206944</v>
      </c>
      <c r="F31" s="217">
        <v>39206949</v>
      </c>
      <c r="G31" s="217">
        <v>5</v>
      </c>
    </row>
    <row r="32" spans="1:7">
      <c r="A32" s="217" t="s">
        <v>2976</v>
      </c>
      <c r="B32" s="217">
        <v>39176562</v>
      </c>
      <c r="C32" s="217">
        <v>39303870</v>
      </c>
      <c r="D32" s="217" t="s">
        <v>2976</v>
      </c>
      <c r="E32" s="217">
        <v>39206956</v>
      </c>
      <c r="F32" s="217">
        <v>39206957</v>
      </c>
      <c r="G32" s="217">
        <v>1</v>
      </c>
    </row>
    <row r="33" spans="1:7">
      <c r="A33" s="217" t="s">
        <v>2976</v>
      </c>
      <c r="B33" s="217">
        <v>39176562</v>
      </c>
      <c r="C33" s="217">
        <v>39303870</v>
      </c>
      <c r="D33" s="217" t="s">
        <v>2976</v>
      </c>
      <c r="E33" s="217">
        <v>39249838</v>
      </c>
      <c r="F33" s="217">
        <v>39249839</v>
      </c>
      <c r="G33" s="217">
        <v>1</v>
      </c>
    </row>
    <row r="34" spans="1:7">
      <c r="A34" s="217" t="s">
        <v>2976</v>
      </c>
      <c r="B34" s="217">
        <v>39176562</v>
      </c>
      <c r="C34" s="217">
        <v>39303870</v>
      </c>
      <c r="D34" s="217" t="s">
        <v>2976</v>
      </c>
      <c r="E34" s="217">
        <v>39249856</v>
      </c>
      <c r="F34" s="217">
        <v>39249861</v>
      </c>
      <c r="G34" s="217">
        <v>5</v>
      </c>
    </row>
    <row r="35" spans="1:7">
      <c r="A35" s="217" t="s">
        <v>2976</v>
      </c>
      <c r="B35" s="217">
        <v>179545484</v>
      </c>
      <c r="C35" s="217">
        <v>179551148</v>
      </c>
      <c r="D35" s="217" t="s">
        <v>2976</v>
      </c>
      <c r="E35" s="217">
        <v>179545643</v>
      </c>
      <c r="F35" s="217">
        <v>179545644</v>
      </c>
      <c r="G35" s="217">
        <v>1</v>
      </c>
    </row>
    <row r="36" spans="1:7">
      <c r="A36" s="217" t="s">
        <v>2976</v>
      </c>
      <c r="B36" s="217">
        <v>179545484</v>
      </c>
      <c r="C36" s="217">
        <v>179551148</v>
      </c>
      <c r="D36" s="217" t="s">
        <v>2976</v>
      </c>
      <c r="E36" s="217">
        <v>179545661</v>
      </c>
      <c r="F36" s="217">
        <v>179545666</v>
      </c>
      <c r="G36" s="217">
        <v>5</v>
      </c>
    </row>
    <row r="37" spans="1:7">
      <c r="A37" s="217" t="s">
        <v>2976</v>
      </c>
      <c r="B37" s="217">
        <v>179545484</v>
      </c>
      <c r="C37" s="217">
        <v>179551148</v>
      </c>
      <c r="D37" s="217" t="s">
        <v>2976</v>
      </c>
      <c r="E37" s="217">
        <v>179550539</v>
      </c>
      <c r="F37" s="217">
        <v>179550540</v>
      </c>
      <c r="G37" s="217">
        <v>1</v>
      </c>
    </row>
    <row r="38" spans="1:7">
      <c r="A38" s="217" t="s">
        <v>2976</v>
      </c>
      <c r="B38" s="217">
        <v>179545484</v>
      </c>
      <c r="C38" s="217">
        <v>179551148</v>
      </c>
      <c r="D38" s="217" t="s">
        <v>2976</v>
      </c>
      <c r="E38" s="217">
        <v>179550553</v>
      </c>
      <c r="F38" s="217">
        <v>179550558</v>
      </c>
      <c r="G38" s="217">
        <v>5</v>
      </c>
    </row>
    <row r="39" spans="1:7">
      <c r="A39" s="217" t="s">
        <v>2978</v>
      </c>
      <c r="B39" s="217">
        <v>97453900</v>
      </c>
      <c r="C39" s="217">
        <v>97471536</v>
      </c>
      <c r="D39" s="217" t="s">
        <v>2978</v>
      </c>
      <c r="E39" s="217">
        <v>97457344</v>
      </c>
      <c r="F39" s="217">
        <v>97457349</v>
      </c>
      <c r="G39" s="217">
        <v>5</v>
      </c>
    </row>
    <row r="40" spans="1:7">
      <c r="A40" s="217" t="s">
        <v>2978</v>
      </c>
      <c r="B40" s="217">
        <v>97453900</v>
      </c>
      <c r="C40" s="217">
        <v>97471536</v>
      </c>
      <c r="D40" s="217" t="s">
        <v>2978</v>
      </c>
      <c r="E40" s="217">
        <v>97457365</v>
      </c>
      <c r="F40" s="217">
        <v>97457366</v>
      </c>
      <c r="G40" s="217">
        <v>1</v>
      </c>
    </row>
    <row r="41" spans="1:7">
      <c r="A41" s="217" t="s">
        <v>2978</v>
      </c>
      <c r="B41" s="217">
        <v>97453900</v>
      </c>
      <c r="C41" s="217">
        <v>97471536</v>
      </c>
      <c r="D41" s="217" t="s">
        <v>2978</v>
      </c>
      <c r="E41" s="217">
        <v>97457369</v>
      </c>
      <c r="F41" s="217">
        <v>97457370</v>
      </c>
      <c r="G41" s="217">
        <v>1</v>
      </c>
    </row>
    <row r="42" spans="1:7">
      <c r="A42" s="217" t="s">
        <v>2978</v>
      </c>
      <c r="B42" s="217">
        <v>97453900</v>
      </c>
      <c r="C42" s="217">
        <v>97471536</v>
      </c>
      <c r="D42" s="217" t="s">
        <v>2978</v>
      </c>
      <c r="E42" s="217">
        <v>97458324</v>
      </c>
      <c r="F42" s="217">
        <v>97458325</v>
      </c>
      <c r="G42" s="217">
        <v>1</v>
      </c>
    </row>
    <row r="43" spans="1:7">
      <c r="A43" s="217" t="s">
        <v>2978</v>
      </c>
      <c r="B43" s="217">
        <v>97453900</v>
      </c>
      <c r="C43" s="217">
        <v>97471536</v>
      </c>
      <c r="D43" s="217" t="s">
        <v>2978</v>
      </c>
      <c r="E43" s="217">
        <v>97458339</v>
      </c>
      <c r="F43" s="217">
        <v>97458344</v>
      </c>
      <c r="G43" s="217">
        <v>5</v>
      </c>
    </row>
    <row r="44" spans="1:7">
      <c r="A44" s="217" t="s">
        <v>2979</v>
      </c>
      <c r="B44" s="217">
        <v>12966249</v>
      </c>
      <c r="C44" s="217">
        <v>12983389</v>
      </c>
      <c r="D44" s="217" t="s">
        <v>2979</v>
      </c>
      <c r="E44" s="217">
        <v>12979535</v>
      </c>
      <c r="F44" s="217">
        <v>12979536</v>
      </c>
      <c r="G44" s="217">
        <v>1</v>
      </c>
    </row>
    <row r="45" spans="1:7">
      <c r="A45" s="217" t="s">
        <v>2979</v>
      </c>
      <c r="B45" s="217">
        <v>12966249</v>
      </c>
      <c r="C45" s="217">
        <v>12983389</v>
      </c>
      <c r="D45" s="217" t="s">
        <v>2979</v>
      </c>
      <c r="E45" s="217">
        <v>12979641</v>
      </c>
      <c r="F45" s="217">
        <v>12979646</v>
      </c>
      <c r="G45" s="217">
        <v>5</v>
      </c>
    </row>
    <row r="46" spans="1:7">
      <c r="A46" s="217" t="s">
        <v>2979</v>
      </c>
      <c r="B46" s="217">
        <v>45605024</v>
      </c>
      <c r="C46" s="217">
        <v>45670427</v>
      </c>
      <c r="D46" s="217" t="s">
        <v>2979</v>
      </c>
      <c r="E46" s="217">
        <v>45648877</v>
      </c>
      <c r="F46" s="217">
        <v>45648878</v>
      </c>
      <c r="G46" s="217">
        <v>1</v>
      </c>
    </row>
    <row r="47" spans="1:7">
      <c r="A47" s="217" t="s">
        <v>2979</v>
      </c>
      <c r="B47" s="217">
        <v>45605024</v>
      </c>
      <c r="C47" s="217">
        <v>45670427</v>
      </c>
      <c r="D47" s="217" t="s">
        <v>2979</v>
      </c>
      <c r="E47" s="217">
        <v>45648891</v>
      </c>
      <c r="F47" s="217">
        <v>45648896</v>
      </c>
      <c r="G47" s="217">
        <v>5</v>
      </c>
    </row>
    <row r="48" spans="1:7">
      <c r="A48" s="217" t="s">
        <v>2979</v>
      </c>
      <c r="B48" s="217">
        <v>74729938</v>
      </c>
      <c r="C48" s="217">
        <v>74782193</v>
      </c>
      <c r="D48" s="217" t="s">
        <v>2979</v>
      </c>
      <c r="E48" s="217">
        <v>74738480</v>
      </c>
      <c r="F48" s="217">
        <v>74738865</v>
      </c>
      <c r="G48" s="217">
        <v>385</v>
      </c>
    </row>
    <row r="49" spans="1:7">
      <c r="A49" s="217" t="s">
        <v>2979</v>
      </c>
      <c r="B49" s="217">
        <v>74729938</v>
      </c>
      <c r="C49" s="217">
        <v>74782193</v>
      </c>
      <c r="D49" s="217" t="s">
        <v>2979</v>
      </c>
      <c r="E49" s="217">
        <v>74745707</v>
      </c>
      <c r="F49" s="217">
        <v>74745712</v>
      </c>
      <c r="G49" s="217">
        <v>5</v>
      </c>
    </row>
    <row r="50" spans="1:7">
      <c r="A50" s="217" t="s">
        <v>2980</v>
      </c>
      <c r="B50" s="217">
        <v>58240522</v>
      </c>
      <c r="C50" s="217">
        <v>58263618</v>
      </c>
      <c r="D50" s="217" t="s">
        <v>2980</v>
      </c>
      <c r="E50" s="217">
        <v>58244378</v>
      </c>
      <c r="F50" s="217">
        <v>58244859</v>
      </c>
      <c r="G50" s="217">
        <v>481</v>
      </c>
    </row>
    <row r="51" spans="1:7">
      <c r="A51" s="217" t="s">
        <v>2980</v>
      </c>
      <c r="B51" s="217">
        <v>58240522</v>
      </c>
      <c r="C51" s="217">
        <v>58263618</v>
      </c>
      <c r="D51" s="217" t="s">
        <v>2980</v>
      </c>
      <c r="E51" s="217">
        <v>58244883</v>
      </c>
      <c r="F51" s="217">
        <v>58244888</v>
      </c>
      <c r="G51" s="217">
        <v>5</v>
      </c>
    </row>
    <row r="52" spans="1:7">
      <c r="A52" s="217" t="s">
        <v>2980</v>
      </c>
      <c r="B52" s="217">
        <v>121105127</v>
      </c>
      <c r="C52" s="217">
        <v>121132911</v>
      </c>
      <c r="D52" s="217" t="s">
        <v>2980</v>
      </c>
      <c r="E52" s="217">
        <v>121107573</v>
      </c>
      <c r="F52" s="217">
        <v>121107578</v>
      </c>
      <c r="G52" s="217">
        <v>5</v>
      </c>
    </row>
    <row r="53" spans="1:7">
      <c r="A53" s="217" t="s">
        <v>2980</v>
      </c>
      <c r="B53" s="217">
        <v>121497473</v>
      </c>
      <c r="C53" s="217">
        <v>121517645</v>
      </c>
      <c r="D53" s="217" t="s">
        <v>2980</v>
      </c>
      <c r="E53" s="217">
        <v>121516378</v>
      </c>
      <c r="F53" s="217">
        <v>121516379</v>
      </c>
      <c r="G53" s="217">
        <v>1</v>
      </c>
    </row>
    <row r="54" spans="1:7">
      <c r="A54" s="217" t="s">
        <v>2980</v>
      </c>
      <c r="B54" s="217">
        <v>121497473</v>
      </c>
      <c r="C54" s="217">
        <v>121517645</v>
      </c>
      <c r="D54" s="217" t="s">
        <v>2980</v>
      </c>
      <c r="E54" s="217">
        <v>121516385</v>
      </c>
      <c r="F54" s="217">
        <v>121516386</v>
      </c>
      <c r="G54" s="217">
        <v>1</v>
      </c>
    </row>
    <row r="55" spans="1:7">
      <c r="A55" s="217" t="s">
        <v>2980</v>
      </c>
      <c r="B55" s="217">
        <v>121497473</v>
      </c>
      <c r="C55" s="217">
        <v>121517645</v>
      </c>
      <c r="D55" s="217" t="s">
        <v>2980</v>
      </c>
      <c r="E55" s="217">
        <v>121516389</v>
      </c>
      <c r="F55" s="217">
        <v>121516390</v>
      </c>
      <c r="G55" s="217">
        <v>1</v>
      </c>
    </row>
    <row r="56" spans="1:7">
      <c r="A56" s="217" t="s">
        <v>2980</v>
      </c>
      <c r="B56" s="217">
        <v>121497473</v>
      </c>
      <c r="C56" s="217">
        <v>121517645</v>
      </c>
      <c r="D56" s="217" t="s">
        <v>2980</v>
      </c>
      <c r="E56" s="217">
        <v>121516397</v>
      </c>
      <c r="F56" s="217">
        <v>121516402</v>
      </c>
      <c r="G56" s="217">
        <v>5</v>
      </c>
    </row>
    <row r="57" spans="1:7">
      <c r="A57" s="217" t="s">
        <v>2981</v>
      </c>
      <c r="B57" s="217">
        <v>31906413</v>
      </c>
      <c r="C57" s="217">
        <v>31994126</v>
      </c>
      <c r="D57" s="217" t="s">
        <v>2981</v>
      </c>
      <c r="E57" s="217">
        <v>31952580</v>
      </c>
      <c r="F57" s="217">
        <v>31953361</v>
      </c>
      <c r="G57" s="217">
        <v>781</v>
      </c>
    </row>
    <row r="58" spans="1:7">
      <c r="A58" s="217" t="s">
        <v>2981</v>
      </c>
      <c r="B58" s="217">
        <v>31906413</v>
      </c>
      <c r="C58" s="217">
        <v>31994126</v>
      </c>
      <c r="D58" s="217" t="s">
        <v>2981</v>
      </c>
      <c r="E58" s="217">
        <v>31953408</v>
      </c>
      <c r="F58" s="217">
        <v>31953413</v>
      </c>
      <c r="G58" s="217">
        <v>5</v>
      </c>
    </row>
    <row r="59" spans="1:7">
      <c r="A59" s="217" t="s">
        <v>2981</v>
      </c>
      <c r="B59" s="217">
        <v>31906413</v>
      </c>
      <c r="C59" s="217">
        <v>31994126</v>
      </c>
      <c r="D59" s="217" t="s">
        <v>2981</v>
      </c>
      <c r="E59" s="217">
        <v>31953471</v>
      </c>
      <c r="F59" s="217">
        <v>31953472</v>
      </c>
      <c r="G59" s="217">
        <v>1</v>
      </c>
    </row>
    <row r="60" spans="1:7">
      <c r="A60" s="217" t="s">
        <v>2982</v>
      </c>
      <c r="B60" s="217">
        <v>61550451</v>
      </c>
      <c r="C60" s="217">
        <v>61578301</v>
      </c>
      <c r="D60" s="217" t="s">
        <v>2982</v>
      </c>
      <c r="E60" s="217">
        <v>61550954</v>
      </c>
      <c r="F60" s="217">
        <v>61550959</v>
      </c>
      <c r="G60" s="217">
        <v>5</v>
      </c>
    </row>
    <row r="61" spans="1:7">
      <c r="A61" s="217" t="s">
        <v>2982</v>
      </c>
      <c r="B61" s="217">
        <v>61550451</v>
      </c>
      <c r="C61" s="217">
        <v>61578301</v>
      </c>
      <c r="D61" s="217" t="s">
        <v>2982</v>
      </c>
      <c r="E61" s="217">
        <v>61550979</v>
      </c>
      <c r="F61" s="217">
        <v>61550980</v>
      </c>
      <c r="G61" s="217">
        <v>1</v>
      </c>
    </row>
    <row r="62" spans="1:7">
      <c r="A62" s="217" t="s">
        <v>2982</v>
      </c>
      <c r="B62" s="217">
        <v>61550451</v>
      </c>
      <c r="C62" s="217">
        <v>61578301</v>
      </c>
      <c r="D62" s="217" t="s">
        <v>2982</v>
      </c>
      <c r="E62" s="217">
        <v>61556320</v>
      </c>
      <c r="F62" s="217">
        <v>61556321</v>
      </c>
      <c r="G62" s="217">
        <v>1</v>
      </c>
    </row>
    <row r="63" spans="1:7">
      <c r="A63" s="217" t="s">
        <v>2982</v>
      </c>
      <c r="B63" s="217">
        <v>61550451</v>
      </c>
      <c r="C63" s="217">
        <v>61578301</v>
      </c>
      <c r="D63" s="217" t="s">
        <v>2982</v>
      </c>
      <c r="E63" s="217">
        <v>61556337</v>
      </c>
      <c r="F63" s="217">
        <v>61556342</v>
      </c>
      <c r="G63" s="217">
        <v>5</v>
      </c>
    </row>
    <row r="64" spans="1:7">
      <c r="A64" s="217" t="s">
        <v>2982</v>
      </c>
      <c r="B64" s="217">
        <v>71178870</v>
      </c>
      <c r="C64" s="217">
        <v>71187037</v>
      </c>
      <c r="D64" s="217" t="s">
        <v>2982</v>
      </c>
      <c r="E64" s="217">
        <v>71181998</v>
      </c>
      <c r="F64" s="217">
        <v>71182003</v>
      </c>
      <c r="G64" s="217">
        <v>5</v>
      </c>
    </row>
    <row r="65" spans="1:7">
      <c r="A65" s="217" t="s">
        <v>2982</v>
      </c>
      <c r="B65" s="217">
        <v>71178870</v>
      </c>
      <c r="C65" s="217">
        <v>71187037</v>
      </c>
      <c r="D65" s="217" t="s">
        <v>2982</v>
      </c>
      <c r="E65" s="217">
        <v>71182028</v>
      </c>
      <c r="F65" s="217">
        <v>71182029</v>
      </c>
      <c r="G65" s="217">
        <v>1</v>
      </c>
    </row>
    <row r="66" spans="1:7">
      <c r="A66" s="217" t="s">
        <v>2982</v>
      </c>
      <c r="B66" s="217">
        <v>71178870</v>
      </c>
      <c r="C66" s="217">
        <v>71187037</v>
      </c>
      <c r="D66" s="217" t="s">
        <v>2982</v>
      </c>
      <c r="E66" s="217">
        <v>71182085</v>
      </c>
      <c r="F66" s="217">
        <v>71182090</v>
      </c>
      <c r="G66" s="217">
        <v>5</v>
      </c>
    </row>
    <row r="67" spans="1:7">
      <c r="A67" s="217" t="s">
        <v>2982</v>
      </c>
      <c r="B67" s="217">
        <v>71178870</v>
      </c>
      <c r="C67" s="217">
        <v>71187037</v>
      </c>
      <c r="D67" s="217" t="s">
        <v>2982</v>
      </c>
      <c r="E67" s="217">
        <v>71182103</v>
      </c>
      <c r="F67" s="217">
        <v>71182104</v>
      </c>
      <c r="G67" s="217">
        <v>1</v>
      </c>
    </row>
    <row r="68" spans="1:7">
      <c r="A68" s="217" t="s">
        <v>2982</v>
      </c>
      <c r="B68" s="217">
        <v>71178870</v>
      </c>
      <c r="C68" s="217">
        <v>71187037</v>
      </c>
      <c r="D68" s="217" t="s">
        <v>2982</v>
      </c>
      <c r="E68" s="217">
        <v>71182105</v>
      </c>
      <c r="F68" s="217">
        <v>71182106</v>
      </c>
      <c r="G68" s="217">
        <v>1</v>
      </c>
    </row>
    <row r="69" spans="1:7">
      <c r="A69" s="217" t="s">
        <v>2982</v>
      </c>
      <c r="B69" s="217">
        <v>88563963</v>
      </c>
      <c r="C69" s="217">
        <v>88594364</v>
      </c>
      <c r="D69" s="217" t="s">
        <v>2982</v>
      </c>
      <c r="E69" s="217">
        <v>88586715</v>
      </c>
      <c r="F69" s="217">
        <v>88586720</v>
      </c>
      <c r="G69" s="217">
        <v>5</v>
      </c>
    </row>
    <row r="70" spans="1:7">
      <c r="A70" s="217" t="s">
        <v>2982</v>
      </c>
      <c r="B70" s="217">
        <v>88563963</v>
      </c>
      <c r="C70" s="217">
        <v>88594364</v>
      </c>
      <c r="D70" s="217" t="s">
        <v>2982</v>
      </c>
      <c r="E70" s="217">
        <v>88586734</v>
      </c>
      <c r="F70" s="217">
        <v>88586735</v>
      </c>
      <c r="G70" s="217">
        <v>1</v>
      </c>
    </row>
    <row r="71" spans="1:7">
      <c r="A71" s="217" t="s">
        <v>2982</v>
      </c>
      <c r="B71" s="217">
        <v>88563963</v>
      </c>
      <c r="C71" s="217">
        <v>88594364</v>
      </c>
      <c r="D71" s="217" t="s">
        <v>2982</v>
      </c>
      <c r="E71" s="217">
        <v>88592386</v>
      </c>
      <c r="F71" s="217">
        <v>88592391</v>
      </c>
      <c r="G71" s="217">
        <v>5</v>
      </c>
    </row>
    <row r="72" spans="1:7">
      <c r="A72" s="217" t="s">
        <v>2982</v>
      </c>
      <c r="B72" s="217">
        <v>88563963</v>
      </c>
      <c r="C72" s="217">
        <v>88594364</v>
      </c>
      <c r="D72" s="217" t="s">
        <v>2982</v>
      </c>
      <c r="E72" s="217">
        <v>88592407</v>
      </c>
      <c r="F72" s="217">
        <v>88592408</v>
      </c>
      <c r="G72" s="217">
        <v>1</v>
      </c>
    </row>
    <row r="73" spans="1:7">
      <c r="A73" s="217" t="s">
        <v>2983</v>
      </c>
      <c r="B73" s="217">
        <v>34788101</v>
      </c>
      <c r="C73" s="217">
        <v>34812809</v>
      </c>
      <c r="D73" s="217" t="s">
        <v>2983</v>
      </c>
      <c r="E73" s="217">
        <v>34788114</v>
      </c>
      <c r="F73" s="217">
        <v>34788119</v>
      </c>
      <c r="G73" s="217">
        <v>5</v>
      </c>
    </row>
    <row r="74" spans="1:7">
      <c r="A74" s="217" t="s">
        <v>2983</v>
      </c>
      <c r="B74" s="217">
        <v>34788101</v>
      </c>
      <c r="C74" s="217">
        <v>34812809</v>
      </c>
      <c r="D74" s="217" t="s">
        <v>2983</v>
      </c>
      <c r="E74" s="217">
        <v>34790230</v>
      </c>
      <c r="F74" s="217">
        <v>34790231</v>
      </c>
      <c r="G74" s="217">
        <v>1</v>
      </c>
    </row>
    <row r="75" spans="1:7">
      <c r="A75" s="217" t="s">
        <v>2983</v>
      </c>
      <c r="B75" s="217">
        <v>34788101</v>
      </c>
      <c r="C75" s="217">
        <v>34812809</v>
      </c>
      <c r="D75" s="217" t="s">
        <v>2983</v>
      </c>
      <c r="E75" s="217">
        <v>34790252</v>
      </c>
      <c r="F75" s="217">
        <v>34790257</v>
      </c>
      <c r="G75" s="217">
        <v>5</v>
      </c>
    </row>
    <row r="76" spans="1:7">
      <c r="A76" s="217" t="s">
        <v>2983</v>
      </c>
      <c r="B76" s="217">
        <v>78255996</v>
      </c>
      <c r="C76" s="217">
        <v>78268384</v>
      </c>
      <c r="D76" s="217" t="s">
        <v>2983</v>
      </c>
      <c r="E76" s="217">
        <v>78266020</v>
      </c>
      <c r="F76" s="217">
        <v>78266025</v>
      </c>
      <c r="G76" s="217">
        <v>5</v>
      </c>
    </row>
    <row r="77" spans="1:7">
      <c r="A77" s="217" t="s">
        <v>2983</v>
      </c>
      <c r="B77" s="217">
        <v>78255996</v>
      </c>
      <c r="C77" s="217">
        <v>78268384</v>
      </c>
      <c r="D77" s="217" t="s">
        <v>2983</v>
      </c>
      <c r="E77" s="217">
        <v>78266038</v>
      </c>
      <c r="F77" s="217">
        <v>78266039</v>
      </c>
      <c r="G77" s="217">
        <v>1</v>
      </c>
    </row>
    <row r="78" spans="1:7">
      <c r="A78" s="217" t="s">
        <v>2983</v>
      </c>
      <c r="B78" s="217">
        <v>83125316</v>
      </c>
      <c r="C78" s="217">
        <v>83128128</v>
      </c>
      <c r="D78" s="217" t="s">
        <v>2983</v>
      </c>
      <c r="E78" s="217">
        <v>83127753</v>
      </c>
      <c r="F78" s="217">
        <v>83127754</v>
      </c>
      <c r="G78" s="217">
        <v>1</v>
      </c>
    </row>
    <row r="79" spans="1:7">
      <c r="A79" s="217" t="s">
        <v>2983</v>
      </c>
      <c r="B79" s="217">
        <v>83125316</v>
      </c>
      <c r="C79" s="217">
        <v>83128128</v>
      </c>
      <c r="D79" s="217" t="s">
        <v>2983</v>
      </c>
      <c r="E79" s="217">
        <v>83127767</v>
      </c>
      <c r="F79" s="217">
        <v>83127772</v>
      </c>
      <c r="G79" s="217">
        <v>5</v>
      </c>
    </row>
    <row r="80" spans="1:7">
      <c r="A80" s="217" t="s">
        <v>2983</v>
      </c>
      <c r="B80" s="217">
        <v>89749196</v>
      </c>
      <c r="C80" s="217">
        <v>89753100</v>
      </c>
      <c r="D80" s="217" t="s">
        <v>2983</v>
      </c>
      <c r="E80" s="217">
        <v>89749867</v>
      </c>
      <c r="F80" s="217">
        <v>89749868</v>
      </c>
      <c r="G80" s="217">
        <v>1</v>
      </c>
    </row>
    <row r="81" spans="1:7">
      <c r="A81" s="217" t="s">
        <v>2983</v>
      </c>
      <c r="B81" s="217">
        <v>89749196</v>
      </c>
      <c r="C81" s="217">
        <v>89753100</v>
      </c>
      <c r="D81" s="217" t="s">
        <v>2983</v>
      </c>
      <c r="E81" s="217">
        <v>89749889</v>
      </c>
      <c r="F81" s="217">
        <v>89749894</v>
      </c>
      <c r="G81" s="217">
        <v>5</v>
      </c>
    </row>
    <row r="82" spans="1:7">
      <c r="A82" s="217" t="s">
        <v>2983</v>
      </c>
      <c r="B82" s="217">
        <v>89749196</v>
      </c>
      <c r="C82" s="217">
        <v>89753100</v>
      </c>
      <c r="D82" s="217" t="s">
        <v>2983</v>
      </c>
      <c r="E82" s="217">
        <v>89752341</v>
      </c>
      <c r="F82" s="217">
        <v>89753193</v>
      </c>
      <c r="G82" s="217">
        <v>759</v>
      </c>
    </row>
    <row r="83" spans="1:7">
      <c r="A83" s="217" t="s">
        <v>2983</v>
      </c>
      <c r="B83" s="217">
        <v>93044347</v>
      </c>
      <c r="C83" s="217">
        <v>93107557</v>
      </c>
      <c r="D83" s="217" t="s">
        <v>2983</v>
      </c>
      <c r="E83" s="217">
        <v>93065182</v>
      </c>
      <c r="F83" s="217">
        <v>93065187</v>
      </c>
      <c r="G83" s="217">
        <v>5</v>
      </c>
    </row>
    <row r="84" spans="1:7">
      <c r="A84" s="217" t="s">
        <v>2983</v>
      </c>
      <c r="B84" s="217">
        <v>93044347</v>
      </c>
      <c r="C84" s="217">
        <v>93107557</v>
      </c>
      <c r="D84" s="217" t="s">
        <v>2983</v>
      </c>
      <c r="E84" s="217">
        <v>93065934</v>
      </c>
      <c r="F84" s="217">
        <v>93066373</v>
      </c>
      <c r="G84" s="217">
        <v>439</v>
      </c>
    </row>
    <row r="85" spans="1:7">
      <c r="A85" s="217" t="s">
        <v>2983</v>
      </c>
      <c r="B85" s="217">
        <v>100292010</v>
      </c>
      <c r="C85" s="217">
        <v>100325259</v>
      </c>
      <c r="D85" s="217" t="s">
        <v>2983</v>
      </c>
      <c r="E85" s="217">
        <v>100305888</v>
      </c>
      <c r="F85" s="217">
        <v>100305889</v>
      </c>
      <c r="G85" s="217">
        <v>1</v>
      </c>
    </row>
    <row r="86" spans="1:7">
      <c r="A86" s="217" t="s">
        <v>2983</v>
      </c>
      <c r="B86" s="217">
        <v>100292010</v>
      </c>
      <c r="C86" s="217">
        <v>100325259</v>
      </c>
      <c r="D86" s="217" t="s">
        <v>2983</v>
      </c>
      <c r="E86" s="217">
        <v>100305907</v>
      </c>
      <c r="F86" s="217">
        <v>100305912</v>
      </c>
      <c r="G86" s="217">
        <v>5</v>
      </c>
    </row>
    <row r="87" spans="1:7">
      <c r="A87" s="217" t="s">
        <v>2984</v>
      </c>
      <c r="B87" s="217">
        <v>2830569</v>
      </c>
      <c r="C87" s="217">
        <v>2833954</v>
      </c>
      <c r="D87" s="217" t="s">
        <v>2984</v>
      </c>
      <c r="E87" s="217">
        <v>2832259</v>
      </c>
      <c r="F87" s="217">
        <v>2832264</v>
      </c>
      <c r="G87" s="217">
        <v>5</v>
      </c>
    </row>
    <row r="88" spans="1:7">
      <c r="A88" s="217" t="s">
        <v>2984</v>
      </c>
      <c r="B88" s="217">
        <v>2830569</v>
      </c>
      <c r="C88" s="217">
        <v>2833954</v>
      </c>
      <c r="D88" s="217" t="s">
        <v>2984</v>
      </c>
      <c r="E88" s="217">
        <v>2832283</v>
      </c>
      <c r="F88" s="217">
        <v>2832284</v>
      </c>
      <c r="G88" s="217">
        <v>1</v>
      </c>
    </row>
    <row r="89" spans="1:7">
      <c r="A89" s="217" t="s">
        <v>2984</v>
      </c>
      <c r="B89" s="217">
        <v>23724821</v>
      </c>
      <c r="C89" s="217">
        <v>23765010</v>
      </c>
      <c r="D89" s="217" t="s">
        <v>2984</v>
      </c>
      <c r="E89" s="217">
        <v>23758916</v>
      </c>
      <c r="F89" s="217">
        <v>23758921</v>
      </c>
      <c r="G89" s="217">
        <v>5</v>
      </c>
    </row>
    <row r="90" spans="1:7">
      <c r="A90" s="217" t="s">
        <v>2984</v>
      </c>
      <c r="B90" s="217">
        <v>23724821</v>
      </c>
      <c r="C90" s="217">
        <v>23765010</v>
      </c>
      <c r="D90" s="217" t="s">
        <v>2984</v>
      </c>
      <c r="E90" s="217">
        <v>23758923</v>
      </c>
      <c r="F90" s="217">
        <v>23758928</v>
      </c>
      <c r="G90" s="217">
        <v>5</v>
      </c>
    </row>
    <row r="91" spans="1:7">
      <c r="A91" s="217" t="s">
        <v>2984</v>
      </c>
      <c r="B91" s="217">
        <v>23724821</v>
      </c>
      <c r="C91" s="217">
        <v>23765010</v>
      </c>
      <c r="D91" s="217" t="s">
        <v>2984</v>
      </c>
      <c r="E91" s="217">
        <v>23758950</v>
      </c>
      <c r="F91" s="217">
        <v>23758951</v>
      </c>
      <c r="G91" s="217">
        <v>1</v>
      </c>
    </row>
    <row r="92" spans="1:7">
      <c r="A92" s="217" t="s">
        <v>2984</v>
      </c>
      <c r="B92" s="217">
        <v>28376654</v>
      </c>
      <c r="C92" s="217">
        <v>28381361</v>
      </c>
      <c r="D92" s="217" t="s">
        <v>2984</v>
      </c>
      <c r="E92" s="217">
        <v>28379581</v>
      </c>
      <c r="F92" s="217">
        <v>28379582</v>
      </c>
      <c r="G92" s="217">
        <v>1</v>
      </c>
    </row>
    <row r="93" spans="1:7">
      <c r="A93" s="217" t="s">
        <v>2984</v>
      </c>
      <c r="B93" s="217">
        <v>28376654</v>
      </c>
      <c r="C93" s="217">
        <v>28381361</v>
      </c>
      <c r="D93" s="217" t="s">
        <v>2984</v>
      </c>
      <c r="E93" s="217">
        <v>28379715</v>
      </c>
      <c r="F93" s="217">
        <v>28379716</v>
      </c>
      <c r="G93" s="217">
        <v>1</v>
      </c>
    </row>
    <row r="94" spans="1:7">
      <c r="A94" s="217" t="s">
        <v>2984</v>
      </c>
      <c r="B94" s="217">
        <v>28376654</v>
      </c>
      <c r="C94" s="217">
        <v>28381361</v>
      </c>
      <c r="D94" s="217" t="s">
        <v>2984</v>
      </c>
      <c r="E94" s="217">
        <v>28379730</v>
      </c>
      <c r="F94" s="217">
        <v>28379735</v>
      </c>
      <c r="G94" s="217">
        <v>5</v>
      </c>
    </row>
    <row r="95" spans="1:7">
      <c r="A95" s="217" t="s">
        <v>2984</v>
      </c>
      <c r="B95" s="217">
        <v>31107301</v>
      </c>
      <c r="C95" s="217">
        <v>31117428</v>
      </c>
      <c r="D95" s="217" t="s">
        <v>2984</v>
      </c>
      <c r="E95" s="217">
        <v>31112543</v>
      </c>
      <c r="F95" s="217">
        <v>31112548</v>
      </c>
      <c r="G95" s="217">
        <v>5</v>
      </c>
    </row>
    <row r="96" spans="1:7">
      <c r="A96" s="217" t="s">
        <v>2984</v>
      </c>
      <c r="B96" s="217">
        <v>31107301</v>
      </c>
      <c r="C96" s="217">
        <v>31117428</v>
      </c>
      <c r="D96" s="217" t="s">
        <v>2984</v>
      </c>
      <c r="E96" s="217">
        <v>31112566</v>
      </c>
      <c r="F96" s="217">
        <v>31112567</v>
      </c>
      <c r="G96" s="217">
        <v>1</v>
      </c>
    </row>
    <row r="97" spans="1:7">
      <c r="A97" s="217" t="s">
        <v>2984</v>
      </c>
      <c r="B97" s="217">
        <v>31107301</v>
      </c>
      <c r="C97" s="217">
        <v>31117428</v>
      </c>
      <c r="D97" s="217" t="s">
        <v>2984</v>
      </c>
      <c r="E97" s="217">
        <v>31112790</v>
      </c>
      <c r="F97" s="217">
        <v>31112791</v>
      </c>
      <c r="G97" s="217">
        <v>1</v>
      </c>
    </row>
    <row r="98" spans="1:7">
      <c r="A98" s="217" t="s">
        <v>2984</v>
      </c>
      <c r="B98" s="217">
        <v>89303479</v>
      </c>
      <c r="C98" s="217">
        <v>89334035</v>
      </c>
      <c r="D98" s="217" t="s">
        <v>2984</v>
      </c>
      <c r="E98" s="217">
        <v>89324896</v>
      </c>
      <c r="F98" s="217">
        <v>89324901</v>
      </c>
      <c r="G98" s="217">
        <v>5</v>
      </c>
    </row>
    <row r="99" spans="1:7">
      <c r="A99" s="217" t="s">
        <v>2984</v>
      </c>
      <c r="B99" s="217">
        <v>89303479</v>
      </c>
      <c r="C99" s="217">
        <v>89334035</v>
      </c>
      <c r="D99" s="217" t="s">
        <v>2984</v>
      </c>
      <c r="E99" s="217">
        <v>89324922</v>
      </c>
      <c r="F99" s="217">
        <v>89324923</v>
      </c>
      <c r="G99" s="217">
        <v>1</v>
      </c>
    </row>
    <row r="100" spans="1:7">
      <c r="A100" s="217" t="s">
        <v>2985</v>
      </c>
      <c r="B100" s="217">
        <v>7197934</v>
      </c>
      <c r="C100" s="217">
        <v>7210318</v>
      </c>
      <c r="D100" s="217" t="s">
        <v>2985</v>
      </c>
      <c r="E100" s="217">
        <v>7202718</v>
      </c>
      <c r="F100" s="217">
        <v>7202719</v>
      </c>
      <c r="G100" s="217">
        <v>1</v>
      </c>
    </row>
    <row r="101" spans="1:7">
      <c r="A101" s="217" t="s">
        <v>2985</v>
      </c>
      <c r="B101" s="217">
        <v>7197934</v>
      </c>
      <c r="C101" s="217">
        <v>7210318</v>
      </c>
      <c r="D101" s="217" t="s">
        <v>2985</v>
      </c>
      <c r="E101" s="217">
        <v>7202732</v>
      </c>
      <c r="F101" s="217">
        <v>7202737</v>
      </c>
      <c r="G101" s="217">
        <v>5</v>
      </c>
    </row>
    <row r="102" spans="1:7">
      <c r="A102" s="217" t="s">
        <v>2985</v>
      </c>
      <c r="B102" s="217">
        <v>18266877</v>
      </c>
      <c r="C102" s="217">
        <v>18280976</v>
      </c>
      <c r="D102" s="217" t="s">
        <v>2985</v>
      </c>
      <c r="E102" s="217">
        <v>18268808</v>
      </c>
      <c r="F102" s="217">
        <v>18268813</v>
      </c>
      <c r="G102" s="217">
        <v>5</v>
      </c>
    </row>
    <row r="103" spans="1:7">
      <c r="A103" s="217" t="s">
        <v>2985</v>
      </c>
      <c r="B103" s="217">
        <v>18266877</v>
      </c>
      <c r="C103" s="217">
        <v>18280976</v>
      </c>
      <c r="D103" s="217" t="s">
        <v>2985</v>
      </c>
      <c r="E103" s="217">
        <v>18268827</v>
      </c>
      <c r="F103" s="217">
        <v>18268828</v>
      </c>
      <c r="G103" s="217">
        <v>1</v>
      </c>
    </row>
    <row r="104" spans="1:7">
      <c r="A104" s="217" t="s">
        <v>2985</v>
      </c>
      <c r="B104" s="217">
        <v>18266877</v>
      </c>
      <c r="C104" s="217">
        <v>18280976</v>
      </c>
      <c r="D104" s="217" t="s">
        <v>2985</v>
      </c>
      <c r="E104" s="217">
        <v>18271428</v>
      </c>
      <c r="F104" s="217">
        <v>18271429</v>
      </c>
      <c r="G104" s="217">
        <v>1</v>
      </c>
    </row>
    <row r="105" spans="1:7">
      <c r="A105" s="217" t="s">
        <v>2985</v>
      </c>
      <c r="B105" s="217">
        <v>18266877</v>
      </c>
      <c r="C105" s="217">
        <v>18280976</v>
      </c>
      <c r="D105" s="217" t="s">
        <v>2985</v>
      </c>
      <c r="E105" s="217">
        <v>18271443</v>
      </c>
      <c r="F105" s="217">
        <v>18271448</v>
      </c>
      <c r="G105" s="217">
        <v>5</v>
      </c>
    </row>
    <row r="106" spans="1:7">
      <c r="A106" s="217" t="s">
        <v>2985</v>
      </c>
      <c r="B106" s="217">
        <v>18266877</v>
      </c>
      <c r="C106" s="217">
        <v>18280976</v>
      </c>
      <c r="D106" s="217" t="s">
        <v>2985</v>
      </c>
      <c r="E106" s="217">
        <v>18273967</v>
      </c>
      <c r="F106" s="217">
        <v>18273968</v>
      </c>
      <c r="G106" s="217">
        <v>1</v>
      </c>
    </row>
    <row r="107" spans="1:7">
      <c r="A107" s="217" t="s">
        <v>2985</v>
      </c>
      <c r="B107" s="217">
        <v>18266877</v>
      </c>
      <c r="C107" s="217">
        <v>18280976</v>
      </c>
      <c r="D107" s="217" t="s">
        <v>2985</v>
      </c>
      <c r="E107" s="217">
        <v>18274218</v>
      </c>
      <c r="F107" s="217">
        <v>18274219</v>
      </c>
      <c r="G107" s="217">
        <v>1</v>
      </c>
    </row>
    <row r="108" spans="1:7">
      <c r="A108" s="217" t="s">
        <v>2985</v>
      </c>
      <c r="B108" s="217">
        <v>18266877</v>
      </c>
      <c r="C108" s="217">
        <v>18280976</v>
      </c>
      <c r="D108" s="217" t="s">
        <v>2985</v>
      </c>
      <c r="E108" s="217">
        <v>18274230</v>
      </c>
      <c r="F108" s="217">
        <v>18274231</v>
      </c>
      <c r="G108" s="217">
        <v>1</v>
      </c>
    </row>
    <row r="109" spans="1:7">
      <c r="A109" s="217" t="s">
        <v>2985</v>
      </c>
      <c r="B109" s="217">
        <v>18266877</v>
      </c>
      <c r="C109" s="217">
        <v>18280976</v>
      </c>
      <c r="D109" s="217" t="s">
        <v>2985</v>
      </c>
      <c r="E109" s="217">
        <v>18274244</v>
      </c>
      <c r="F109" s="217">
        <v>18274249</v>
      </c>
      <c r="G109" s="217">
        <v>5</v>
      </c>
    </row>
    <row r="110" spans="1:7">
      <c r="A110" s="217" t="s">
        <v>2985</v>
      </c>
      <c r="B110" s="217">
        <v>28999807</v>
      </c>
      <c r="C110" s="217">
        <v>29029526</v>
      </c>
      <c r="D110" s="217" t="s">
        <v>2985</v>
      </c>
      <c r="E110" s="217">
        <v>29021217</v>
      </c>
      <c r="F110" s="217">
        <v>29021222</v>
      </c>
      <c r="G110" s="217">
        <v>5</v>
      </c>
    </row>
    <row r="111" spans="1:7">
      <c r="A111" s="217" t="s">
        <v>2985</v>
      </c>
      <c r="B111" s="217">
        <v>28999807</v>
      </c>
      <c r="C111" s="217">
        <v>29029526</v>
      </c>
      <c r="D111" s="217" t="s">
        <v>2985</v>
      </c>
      <c r="E111" s="217">
        <v>29021323</v>
      </c>
      <c r="F111" s="217">
        <v>29021640</v>
      </c>
      <c r="G111" s="217">
        <v>317</v>
      </c>
    </row>
    <row r="112" spans="1:7">
      <c r="A112" s="217" t="s">
        <v>2985</v>
      </c>
      <c r="B112" s="217">
        <v>71908017</v>
      </c>
      <c r="C112" s="217">
        <v>72039591</v>
      </c>
      <c r="D112" s="217" t="s">
        <v>2985</v>
      </c>
      <c r="E112" s="217">
        <v>72021851</v>
      </c>
      <c r="F112" s="217">
        <v>72021852</v>
      </c>
      <c r="G112" s="217">
        <v>1</v>
      </c>
    </row>
    <row r="113" spans="1:7">
      <c r="A113" s="217" t="s">
        <v>2985</v>
      </c>
      <c r="B113" s="217">
        <v>71908017</v>
      </c>
      <c r="C113" s="217">
        <v>72039591</v>
      </c>
      <c r="D113" s="217" t="s">
        <v>2985</v>
      </c>
      <c r="E113" s="217">
        <v>72021851</v>
      </c>
      <c r="F113" s="217">
        <v>72021852</v>
      </c>
      <c r="G113" s="217">
        <v>1</v>
      </c>
    </row>
    <row r="114" spans="1:7">
      <c r="A114" s="217" t="s">
        <v>2985</v>
      </c>
      <c r="B114" s="217">
        <v>71908017</v>
      </c>
      <c r="C114" s="217">
        <v>72039591</v>
      </c>
      <c r="D114" s="217" t="s">
        <v>2985</v>
      </c>
      <c r="E114" s="217">
        <v>72021869</v>
      </c>
      <c r="F114" s="217">
        <v>72021874</v>
      </c>
      <c r="G114" s="217">
        <v>5</v>
      </c>
    </row>
    <row r="115" spans="1:7">
      <c r="A115" s="217" t="s">
        <v>2985</v>
      </c>
      <c r="B115" s="217">
        <v>71908017</v>
      </c>
      <c r="C115" s="217">
        <v>72039591</v>
      </c>
      <c r="D115" s="217" t="s">
        <v>2985</v>
      </c>
      <c r="E115" s="217">
        <v>72021869</v>
      </c>
      <c r="F115" s="217">
        <v>72021874</v>
      </c>
      <c r="G115" s="217">
        <v>5</v>
      </c>
    </row>
    <row r="116" spans="1:7">
      <c r="A116" s="217" t="s">
        <v>2985</v>
      </c>
      <c r="B116" s="217">
        <v>73063993</v>
      </c>
      <c r="C116" s="217">
        <v>73070401</v>
      </c>
      <c r="D116" s="217" t="s">
        <v>2985</v>
      </c>
      <c r="E116" s="217">
        <v>73067870</v>
      </c>
      <c r="F116" s="217">
        <v>73068289</v>
      </c>
      <c r="G116" s="217">
        <v>419</v>
      </c>
    </row>
    <row r="117" spans="1:7">
      <c r="A117" s="217" t="s">
        <v>2986</v>
      </c>
      <c r="B117" s="217">
        <v>11552846</v>
      </c>
      <c r="C117" s="217">
        <v>11609474</v>
      </c>
      <c r="D117" s="217" t="s">
        <v>2986</v>
      </c>
      <c r="E117" s="217">
        <v>11552364</v>
      </c>
      <c r="F117" s="217">
        <v>11552847</v>
      </c>
      <c r="G117" s="217">
        <v>1</v>
      </c>
    </row>
    <row r="118" spans="1:7">
      <c r="A118" s="217" t="s">
        <v>2986</v>
      </c>
      <c r="B118" s="217">
        <v>32725381</v>
      </c>
      <c r="C118" s="217">
        <v>32820994</v>
      </c>
      <c r="D118" s="217" t="s">
        <v>2986</v>
      </c>
      <c r="E118" s="217">
        <v>32734120</v>
      </c>
      <c r="F118" s="217">
        <v>32734121</v>
      </c>
      <c r="G118" s="217">
        <v>1</v>
      </c>
    </row>
    <row r="119" spans="1:7">
      <c r="A119" s="217" t="s">
        <v>2986</v>
      </c>
      <c r="B119" s="217">
        <v>32725381</v>
      </c>
      <c r="C119" s="217">
        <v>32820994</v>
      </c>
      <c r="D119" s="217" t="s">
        <v>2986</v>
      </c>
      <c r="E119" s="217">
        <v>32779039</v>
      </c>
      <c r="F119" s="217">
        <v>32779283</v>
      </c>
      <c r="G119" s="217">
        <v>244</v>
      </c>
    </row>
    <row r="120" spans="1:7">
      <c r="A120" s="217" t="s">
        <v>2986</v>
      </c>
      <c r="B120" s="217">
        <v>32725381</v>
      </c>
      <c r="C120" s="217">
        <v>32820994</v>
      </c>
      <c r="D120" s="217" t="s">
        <v>2986</v>
      </c>
      <c r="E120" s="217">
        <v>32779323</v>
      </c>
      <c r="F120" s="217">
        <v>32779328</v>
      </c>
      <c r="G120" s="217">
        <v>5</v>
      </c>
    </row>
    <row r="121" spans="1:7">
      <c r="A121" s="217" t="s">
        <v>2987</v>
      </c>
      <c r="B121" s="217">
        <v>29218684</v>
      </c>
      <c r="C121" s="217">
        <v>29281719</v>
      </c>
      <c r="D121" s="217" t="s">
        <v>2987</v>
      </c>
      <c r="E121" s="217">
        <v>29221641</v>
      </c>
      <c r="F121" s="217">
        <v>29221646</v>
      </c>
      <c r="G121" s="217">
        <v>5</v>
      </c>
    </row>
    <row r="122" spans="1:7">
      <c r="A122" s="217" t="s">
        <v>2987</v>
      </c>
      <c r="B122" s="217">
        <v>29218684</v>
      </c>
      <c r="C122" s="217">
        <v>29281719</v>
      </c>
      <c r="D122" s="217" t="s">
        <v>2987</v>
      </c>
      <c r="E122" s="217">
        <v>29221661</v>
      </c>
      <c r="F122" s="217">
        <v>29221662</v>
      </c>
      <c r="G122" s="217">
        <v>1</v>
      </c>
    </row>
    <row r="123" spans="1:7">
      <c r="A123" s="217" t="s">
        <v>2987</v>
      </c>
      <c r="B123" s="217">
        <v>29218684</v>
      </c>
      <c r="C123" s="217">
        <v>29281719</v>
      </c>
      <c r="D123" s="217" t="s">
        <v>2987</v>
      </c>
      <c r="E123" s="217">
        <v>29223127</v>
      </c>
      <c r="F123" s="217">
        <v>29223132</v>
      </c>
      <c r="G123" s="217">
        <v>5</v>
      </c>
    </row>
    <row r="124" spans="1:7">
      <c r="A124" s="217" t="s">
        <v>2987</v>
      </c>
      <c r="B124" s="217">
        <v>29218684</v>
      </c>
      <c r="C124" s="217">
        <v>29281719</v>
      </c>
      <c r="D124" s="217" t="s">
        <v>2987</v>
      </c>
      <c r="E124" s="217">
        <v>29223136</v>
      </c>
      <c r="F124" s="217">
        <v>29223137</v>
      </c>
      <c r="G124" s="217">
        <v>1</v>
      </c>
    </row>
    <row r="125" spans="1:7">
      <c r="A125" s="217" t="s">
        <v>2987</v>
      </c>
      <c r="B125" s="217">
        <v>35351480</v>
      </c>
      <c r="C125" s="217">
        <v>35357256</v>
      </c>
      <c r="D125" s="217" t="s">
        <v>2987</v>
      </c>
      <c r="E125" s="217">
        <v>35352453</v>
      </c>
      <c r="F125" s="217">
        <v>35352454</v>
      </c>
      <c r="G125" s="217">
        <v>1</v>
      </c>
    </row>
    <row r="126" spans="1:7">
      <c r="A126" s="217" t="s">
        <v>2987</v>
      </c>
      <c r="B126" s="217">
        <v>35351480</v>
      </c>
      <c r="C126" s="217">
        <v>35357256</v>
      </c>
      <c r="D126" s="217" t="s">
        <v>2987</v>
      </c>
      <c r="E126" s="217">
        <v>35353845</v>
      </c>
      <c r="F126" s="217">
        <v>35353850</v>
      </c>
      <c r="G126" s="217">
        <v>5</v>
      </c>
    </row>
    <row r="127" spans="1:7">
      <c r="A127" s="217" t="s">
        <v>2987</v>
      </c>
      <c r="B127" s="217">
        <v>35351480</v>
      </c>
      <c r="C127" s="217">
        <v>35357256</v>
      </c>
      <c r="D127" s="217" t="s">
        <v>2987</v>
      </c>
      <c r="E127" s="217">
        <v>35353861</v>
      </c>
      <c r="F127" s="217">
        <v>35353862</v>
      </c>
      <c r="G127" s="217">
        <v>1</v>
      </c>
    </row>
    <row r="128" spans="1:7">
      <c r="A128" s="217" t="s">
        <v>2987</v>
      </c>
      <c r="B128" s="217">
        <v>35357823</v>
      </c>
      <c r="C128" s="217">
        <v>35374878</v>
      </c>
      <c r="D128" s="217" t="s">
        <v>2987</v>
      </c>
      <c r="E128" s="217">
        <v>35360467</v>
      </c>
      <c r="F128" s="217">
        <v>35360472</v>
      </c>
      <c r="G128" s="217">
        <v>5</v>
      </c>
    </row>
    <row r="129" spans="1:7">
      <c r="A129" s="217" t="s">
        <v>2987</v>
      </c>
      <c r="B129" s="217">
        <v>35357823</v>
      </c>
      <c r="C129" s="217">
        <v>35374878</v>
      </c>
      <c r="D129" s="217" t="s">
        <v>2987</v>
      </c>
      <c r="E129" s="217">
        <v>35360484</v>
      </c>
      <c r="F129" s="217">
        <v>35360485</v>
      </c>
      <c r="G129" s="217">
        <v>1</v>
      </c>
    </row>
    <row r="130" spans="1:7">
      <c r="A130" s="217" t="s">
        <v>2987</v>
      </c>
      <c r="B130" s="217">
        <v>35357823</v>
      </c>
      <c r="C130" s="217">
        <v>35374878</v>
      </c>
      <c r="D130" s="217" t="s">
        <v>2987</v>
      </c>
      <c r="E130" s="217">
        <v>35372935</v>
      </c>
      <c r="F130" s="217">
        <v>35372940</v>
      </c>
      <c r="G130" s="217">
        <v>5</v>
      </c>
    </row>
    <row r="131" spans="1:7">
      <c r="A131" s="217" t="s">
        <v>2987</v>
      </c>
      <c r="B131" s="217">
        <v>35357823</v>
      </c>
      <c r="C131" s="217">
        <v>35374878</v>
      </c>
      <c r="D131" s="217" t="s">
        <v>2987</v>
      </c>
      <c r="E131" s="217">
        <v>35372961</v>
      </c>
      <c r="F131" s="217">
        <v>35372962</v>
      </c>
      <c r="G131" s="217">
        <v>1</v>
      </c>
    </row>
    <row r="132" spans="1:7">
      <c r="A132" s="217" t="s">
        <v>2987</v>
      </c>
      <c r="B132" s="217">
        <v>58427978</v>
      </c>
      <c r="C132" s="217">
        <v>58433252</v>
      </c>
      <c r="D132" s="217" t="s">
        <v>2987</v>
      </c>
      <c r="E132" s="217">
        <v>58428632</v>
      </c>
      <c r="F132" s="217">
        <v>58428633</v>
      </c>
      <c r="G132" s="217">
        <v>1</v>
      </c>
    </row>
    <row r="133" spans="1:7">
      <c r="A133" s="217" t="s">
        <v>2987</v>
      </c>
      <c r="B133" s="217">
        <v>58427978</v>
      </c>
      <c r="C133" s="217">
        <v>58433252</v>
      </c>
      <c r="D133" s="217" t="s">
        <v>2987</v>
      </c>
      <c r="E133" s="217">
        <v>58428639</v>
      </c>
      <c r="F133" s="217">
        <v>58428640</v>
      </c>
      <c r="G133" s="217">
        <v>1</v>
      </c>
    </row>
    <row r="134" spans="1:7">
      <c r="A134" s="217" t="s">
        <v>2987</v>
      </c>
      <c r="B134" s="217">
        <v>58427978</v>
      </c>
      <c r="C134" s="217">
        <v>58433252</v>
      </c>
      <c r="D134" s="217" t="s">
        <v>2987</v>
      </c>
      <c r="E134" s="217">
        <v>58428655</v>
      </c>
      <c r="F134" s="217">
        <v>58428660</v>
      </c>
      <c r="G134" s="217">
        <v>5</v>
      </c>
    </row>
    <row r="135" spans="1:7">
      <c r="A135" s="217" t="s">
        <v>2987</v>
      </c>
      <c r="B135" s="217">
        <v>58427978</v>
      </c>
      <c r="C135" s="217">
        <v>58433252</v>
      </c>
      <c r="D135" s="217" t="s">
        <v>2987</v>
      </c>
      <c r="E135" s="217">
        <v>58432814</v>
      </c>
      <c r="F135" s="217">
        <v>58432815</v>
      </c>
      <c r="G135" s="217">
        <v>1</v>
      </c>
    </row>
    <row r="136" spans="1:7">
      <c r="A136" s="217" t="s">
        <v>2987</v>
      </c>
      <c r="B136" s="217">
        <v>58427978</v>
      </c>
      <c r="C136" s="217">
        <v>58433252</v>
      </c>
      <c r="D136" s="217" t="s">
        <v>2987</v>
      </c>
      <c r="E136" s="217">
        <v>58432833</v>
      </c>
      <c r="F136" s="217">
        <v>58432838</v>
      </c>
      <c r="G136" s="217">
        <v>5</v>
      </c>
    </row>
    <row r="137" spans="1:7">
      <c r="A137" s="217" t="s">
        <v>2988</v>
      </c>
      <c r="B137" s="217">
        <v>95459750</v>
      </c>
      <c r="C137" s="217">
        <v>95461553</v>
      </c>
      <c r="D137" s="217" t="s">
        <v>2988</v>
      </c>
      <c r="E137" s="217">
        <v>95459606</v>
      </c>
      <c r="F137" s="217">
        <v>95460162</v>
      </c>
      <c r="G137" s="217">
        <v>412</v>
      </c>
    </row>
    <row r="138" spans="1:7">
      <c r="A138" s="217" t="s">
        <v>2988</v>
      </c>
      <c r="B138" s="217">
        <v>237041381</v>
      </c>
      <c r="C138" s="217">
        <v>237061715</v>
      </c>
      <c r="D138" s="217" t="s">
        <v>2988</v>
      </c>
      <c r="E138" s="217">
        <v>237048599</v>
      </c>
      <c r="F138" s="217">
        <v>237048600</v>
      </c>
      <c r="G138" s="217">
        <v>1</v>
      </c>
    </row>
    <row r="139" spans="1:7">
      <c r="A139" s="217" t="s">
        <v>2988</v>
      </c>
      <c r="B139" s="217">
        <v>237041381</v>
      </c>
      <c r="C139" s="217">
        <v>237061715</v>
      </c>
      <c r="D139" s="217" t="s">
        <v>2988</v>
      </c>
      <c r="E139" s="217">
        <v>237048615</v>
      </c>
      <c r="F139" s="217">
        <v>237048620</v>
      </c>
      <c r="G139" s="217">
        <v>5</v>
      </c>
    </row>
    <row r="140" spans="1:7">
      <c r="A140" s="217" t="s">
        <v>2988</v>
      </c>
      <c r="B140" s="217">
        <v>239366161</v>
      </c>
      <c r="C140" s="217">
        <v>239419331</v>
      </c>
      <c r="D140" s="217" t="s">
        <v>2988</v>
      </c>
      <c r="E140" s="217">
        <v>239402317</v>
      </c>
      <c r="F140" s="217">
        <v>239402322</v>
      </c>
      <c r="G140" s="217">
        <v>5</v>
      </c>
    </row>
    <row r="141" spans="1:7">
      <c r="A141" s="217" t="s">
        <v>2988</v>
      </c>
      <c r="B141" s="217">
        <v>239366161</v>
      </c>
      <c r="C141" s="217">
        <v>239419331</v>
      </c>
      <c r="D141" s="217" t="s">
        <v>2988</v>
      </c>
      <c r="E141" s="217">
        <v>239402337</v>
      </c>
      <c r="F141" s="217">
        <v>239402342</v>
      </c>
      <c r="G141" s="217">
        <v>5</v>
      </c>
    </row>
    <row r="142" spans="1:7">
      <c r="A142" s="217" t="s">
        <v>2988</v>
      </c>
      <c r="B142" s="217">
        <v>239366161</v>
      </c>
      <c r="C142" s="217">
        <v>239419331</v>
      </c>
      <c r="D142" s="217" t="s">
        <v>2988</v>
      </c>
      <c r="E142" s="217">
        <v>239402354</v>
      </c>
      <c r="F142" s="217">
        <v>239402355</v>
      </c>
      <c r="G142" s="217">
        <v>1</v>
      </c>
    </row>
    <row r="143" spans="1:7">
      <c r="A143" s="217" t="s">
        <v>2989</v>
      </c>
      <c r="B143" s="217">
        <v>2157684</v>
      </c>
      <c r="C143" s="217">
        <v>2187863</v>
      </c>
      <c r="D143" s="217" t="s">
        <v>2989</v>
      </c>
      <c r="E143" s="217">
        <v>2177019</v>
      </c>
      <c r="F143" s="217">
        <v>2177024</v>
      </c>
      <c r="G143" s="217">
        <v>5</v>
      </c>
    </row>
    <row r="144" spans="1:7">
      <c r="A144" s="217" t="s">
        <v>2989</v>
      </c>
      <c r="B144" s="217">
        <v>2157684</v>
      </c>
      <c r="C144" s="217">
        <v>2187863</v>
      </c>
      <c r="D144" s="217" t="s">
        <v>2989</v>
      </c>
      <c r="E144" s="217">
        <v>2177037</v>
      </c>
      <c r="F144" s="217">
        <v>2177038</v>
      </c>
      <c r="G144" s="217">
        <v>1</v>
      </c>
    </row>
    <row r="145" spans="1:7">
      <c r="A145" s="217" t="s">
        <v>2989</v>
      </c>
      <c r="B145" s="217">
        <v>5179629</v>
      </c>
      <c r="C145" s="217">
        <v>5273034</v>
      </c>
      <c r="D145" s="217" t="s">
        <v>2989</v>
      </c>
      <c r="E145" s="217">
        <v>5191320</v>
      </c>
      <c r="F145" s="217">
        <v>5191325</v>
      </c>
      <c r="G145" s="217">
        <v>5</v>
      </c>
    </row>
    <row r="146" spans="1:7">
      <c r="A146" s="217" t="s">
        <v>2989</v>
      </c>
      <c r="B146" s="217">
        <v>5179629</v>
      </c>
      <c r="C146" s="217">
        <v>5273034</v>
      </c>
      <c r="D146" s="217" t="s">
        <v>2989</v>
      </c>
      <c r="E146" s="217">
        <v>5191353</v>
      </c>
      <c r="F146" s="217">
        <v>5191354</v>
      </c>
      <c r="G146" s="217">
        <v>1</v>
      </c>
    </row>
    <row r="147" spans="1:7">
      <c r="A147" s="217" t="s">
        <v>2989</v>
      </c>
      <c r="B147" s="217">
        <v>5179629</v>
      </c>
      <c r="C147" s="217">
        <v>5273034</v>
      </c>
      <c r="D147" s="217" t="s">
        <v>2989</v>
      </c>
      <c r="E147" s="217">
        <v>5197866</v>
      </c>
      <c r="F147" s="217">
        <v>5197871</v>
      </c>
      <c r="G147" s="217">
        <v>5</v>
      </c>
    </row>
    <row r="148" spans="1:7">
      <c r="A148" s="217" t="s">
        <v>2989</v>
      </c>
      <c r="B148" s="217">
        <v>5179629</v>
      </c>
      <c r="C148" s="217">
        <v>5273034</v>
      </c>
      <c r="D148" s="217" t="s">
        <v>2989</v>
      </c>
      <c r="E148" s="217">
        <v>5197877</v>
      </c>
      <c r="F148" s="217">
        <v>5197882</v>
      </c>
      <c r="G148" s="217">
        <v>5</v>
      </c>
    </row>
    <row r="149" spans="1:7">
      <c r="A149" s="217" t="s">
        <v>2989</v>
      </c>
      <c r="B149" s="217">
        <v>5179629</v>
      </c>
      <c r="C149" s="217">
        <v>5273034</v>
      </c>
      <c r="D149" s="217" t="s">
        <v>2989</v>
      </c>
      <c r="E149" s="217">
        <v>5197886</v>
      </c>
      <c r="F149" s="217">
        <v>5197887</v>
      </c>
      <c r="G149" s="217">
        <v>1</v>
      </c>
    </row>
    <row r="150" spans="1:7">
      <c r="A150" s="217" t="s">
        <v>2989</v>
      </c>
      <c r="B150" s="217">
        <v>5455828</v>
      </c>
      <c r="C150" s="217">
        <v>5476713</v>
      </c>
      <c r="D150" s="217" t="s">
        <v>2989</v>
      </c>
      <c r="E150" s="217">
        <v>5473953</v>
      </c>
      <c r="F150" s="217">
        <v>5473958</v>
      </c>
      <c r="G150" s="217">
        <v>5</v>
      </c>
    </row>
    <row r="151" spans="1:7">
      <c r="A151" s="217" t="s">
        <v>2989</v>
      </c>
      <c r="B151" s="217">
        <v>5455828</v>
      </c>
      <c r="C151" s="217">
        <v>5476713</v>
      </c>
      <c r="D151" s="217" t="s">
        <v>2989</v>
      </c>
      <c r="E151" s="217">
        <v>5473974</v>
      </c>
      <c r="F151" s="217">
        <v>5473975</v>
      </c>
      <c r="G151" s="217">
        <v>1</v>
      </c>
    </row>
    <row r="152" spans="1:7">
      <c r="A152" s="217" t="s">
        <v>2989</v>
      </c>
      <c r="B152" s="217">
        <v>5455828</v>
      </c>
      <c r="C152" s="217">
        <v>5476713</v>
      </c>
      <c r="D152" s="217" t="s">
        <v>2989</v>
      </c>
      <c r="E152" s="217">
        <v>5474173</v>
      </c>
      <c r="F152" s="217">
        <v>5474178</v>
      </c>
      <c r="G152" s="217">
        <v>5</v>
      </c>
    </row>
    <row r="153" spans="1:7">
      <c r="A153" s="217" t="s">
        <v>2989</v>
      </c>
      <c r="B153" s="217">
        <v>5455828</v>
      </c>
      <c r="C153" s="217">
        <v>5476713</v>
      </c>
      <c r="D153" s="217" t="s">
        <v>2989</v>
      </c>
      <c r="E153" s="217">
        <v>5474206</v>
      </c>
      <c r="F153" s="217">
        <v>5474207</v>
      </c>
      <c r="G153" s="217">
        <v>1</v>
      </c>
    </row>
    <row r="154" spans="1:7">
      <c r="A154" s="217" t="s">
        <v>2989</v>
      </c>
      <c r="B154" s="217">
        <v>5455828</v>
      </c>
      <c r="C154" s="217">
        <v>5476713</v>
      </c>
      <c r="D154" s="217" t="s">
        <v>2989</v>
      </c>
      <c r="E154" s="217">
        <v>5475181</v>
      </c>
      <c r="F154" s="217">
        <v>5475182</v>
      </c>
      <c r="G154" s="217">
        <v>1</v>
      </c>
    </row>
    <row r="155" spans="1:7">
      <c r="A155" s="217" t="s">
        <v>2989</v>
      </c>
      <c r="B155" s="217">
        <v>31397162</v>
      </c>
      <c r="C155" s="217">
        <v>31407699</v>
      </c>
      <c r="D155" s="217" t="s">
        <v>2989</v>
      </c>
      <c r="E155" s="217">
        <v>31404845</v>
      </c>
      <c r="F155" s="217">
        <v>31404846</v>
      </c>
      <c r="G155" s="217">
        <v>1</v>
      </c>
    </row>
    <row r="156" spans="1:7">
      <c r="A156" s="217" t="s">
        <v>2989</v>
      </c>
      <c r="B156" s="217">
        <v>31397162</v>
      </c>
      <c r="C156" s="217">
        <v>31407699</v>
      </c>
      <c r="D156" s="217" t="s">
        <v>2989</v>
      </c>
      <c r="E156" s="217">
        <v>31404858</v>
      </c>
      <c r="F156" s="217">
        <v>31404863</v>
      </c>
      <c r="G156" s="217">
        <v>5</v>
      </c>
    </row>
    <row r="157" spans="1:7">
      <c r="A157" s="217" t="s">
        <v>2991</v>
      </c>
      <c r="B157" s="217">
        <v>21025272</v>
      </c>
      <c r="C157" s="217">
        <v>21040678</v>
      </c>
      <c r="D157" s="217" t="s">
        <v>2991</v>
      </c>
      <c r="E157" s="217">
        <v>21027990</v>
      </c>
      <c r="F157" s="217">
        <v>21027995</v>
      </c>
      <c r="G157" s="217">
        <v>5</v>
      </c>
    </row>
    <row r="158" spans="1:7">
      <c r="A158" s="217" t="s">
        <v>2991</v>
      </c>
      <c r="B158" s="217">
        <v>21025272</v>
      </c>
      <c r="C158" s="217">
        <v>21040678</v>
      </c>
      <c r="D158" s="217" t="s">
        <v>2991</v>
      </c>
      <c r="E158" s="217">
        <v>21028007</v>
      </c>
      <c r="F158" s="217">
        <v>21028008</v>
      </c>
      <c r="G158" s="217">
        <v>1</v>
      </c>
    </row>
    <row r="159" spans="1:7">
      <c r="A159" s="217" t="s">
        <v>2991</v>
      </c>
      <c r="B159" s="217">
        <v>21025272</v>
      </c>
      <c r="C159" s="217">
        <v>21040678</v>
      </c>
      <c r="D159" s="217" t="s">
        <v>2991</v>
      </c>
      <c r="E159" s="217">
        <v>21028012</v>
      </c>
      <c r="F159" s="217">
        <v>21028013</v>
      </c>
      <c r="G159" s="217">
        <v>1</v>
      </c>
    </row>
    <row r="160" spans="1:7">
      <c r="A160" s="217" t="s">
        <v>2991</v>
      </c>
      <c r="B160" s="217">
        <v>21025272</v>
      </c>
      <c r="C160" s="217">
        <v>21040678</v>
      </c>
      <c r="D160" s="217" t="s">
        <v>2991</v>
      </c>
      <c r="E160" s="217">
        <v>21028718</v>
      </c>
      <c r="F160" s="217">
        <v>21028719</v>
      </c>
      <c r="G160" s="217">
        <v>1</v>
      </c>
    </row>
    <row r="161" spans="1:7">
      <c r="A161" s="217" t="s">
        <v>2991</v>
      </c>
      <c r="B161" s="217">
        <v>21025272</v>
      </c>
      <c r="C161" s="217">
        <v>21040678</v>
      </c>
      <c r="D161" s="217" t="s">
        <v>2991</v>
      </c>
      <c r="E161" s="217">
        <v>21035243</v>
      </c>
      <c r="F161" s="217">
        <v>21035244</v>
      </c>
      <c r="G161" s="217">
        <v>1</v>
      </c>
    </row>
    <row r="162" spans="1:7">
      <c r="A162" s="217" t="s">
        <v>2991</v>
      </c>
      <c r="B162" s="217">
        <v>21025272</v>
      </c>
      <c r="C162" s="217">
        <v>21040678</v>
      </c>
      <c r="D162" s="217" t="s">
        <v>2991</v>
      </c>
      <c r="E162" s="217">
        <v>21035274</v>
      </c>
      <c r="F162" s="217">
        <v>21035279</v>
      </c>
      <c r="G162" s="217">
        <v>5</v>
      </c>
    </row>
    <row r="163" spans="1:7">
      <c r="A163" s="217" t="s">
        <v>2992</v>
      </c>
      <c r="B163" s="217">
        <v>75449117</v>
      </c>
      <c r="C163" s="217">
        <v>75464221</v>
      </c>
      <c r="D163" s="217" t="s">
        <v>2992</v>
      </c>
      <c r="E163" s="217">
        <v>75452631</v>
      </c>
      <c r="F163" s="217">
        <v>75452636</v>
      </c>
      <c r="G163" s="217">
        <v>5</v>
      </c>
    </row>
    <row r="164" spans="1:7">
      <c r="A164" s="217" t="s">
        <v>2992</v>
      </c>
      <c r="B164" s="217">
        <v>75449117</v>
      </c>
      <c r="C164" s="217">
        <v>75464221</v>
      </c>
      <c r="D164" s="217" t="s">
        <v>2992</v>
      </c>
      <c r="E164" s="217">
        <v>75452657</v>
      </c>
      <c r="F164" s="217">
        <v>75452658</v>
      </c>
      <c r="G164" s="217">
        <v>1</v>
      </c>
    </row>
    <row r="165" spans="1:7">
      <c r="A165" s="217" t="s">
        <v>2992</v>
      </c>
      <c r="B165" s="217">
        <v>75449117</v>
      </c>
      <c r="C165" s="217">
        <v>75464221</v>
      </c>
      <c r="D165" s="217" t="s">
        <v>2992</v>
      </c>
      <c r="E165" s="217">
        <v>75457467</v>
      </c>
      <c r="F165" s="217">
        <v>75457472</v>
      </c>
      <c r="G165" s="217">
        <v>5</v>
      </c>
    </row>
    <row r="166" spans="1:7">
      <c r="A166" s="217" t="s">
        <v>2992</v>
      </c>
      <c r="B166" s="217">
        <v>75449117</v>
      </c>
      <c r="C166" s="217">
        <v>75464221</v>
      </c>
      <c r="D166" s="217" t="s">
        <v>2992</v>
      </c>
      <c r="E166" s="217">
        <v>75457485</v>
      </c>
      <c r="F166" s="217">
        <v>75457486</v>
      </c>
      <c r="G166" s="217">
        <v>1</v>
      </c>
    </row>
    <row r="167" spans="1:7">
      <c r="A167" s="217" t="s">
        <v>2992</v>
      </c>
      <c r="B167" s="217">
        <v>128533639</v>
      </c>
      <c r="C167" s="217">
        <v>128551845</v>
      </c>
      <c r="D167" s="217" t="s">
        <v>2992</v>
      </c>
      <c r="E167" s="217">
        <v>128538020</v>
      </c>
      <c r="F167" s="217">
        <v>128538628</v>
      </c>
      <c r="G167" s="217">
        <v>608</v>
      </c>
    </row>
    <row r="168" spans="1:7">
      <c r="A168" s="217" t="s">
        <v>2992</v>
      </c>
      <c r="B168" s="217">
        <v>128533639</v>
      </c>
      <c r="C168" s="217">
        <v>128551845</v>
      </c>
      <c r="D168" s="217" t="s">
        <v>2992</v>
      </c>
      <c r="E168" s="217">
        <v>128539221</v>
      </c>
      <c r="F168" s="217">
        <v>128539226</v>
      </c>
      <c r="G168" s="217">
        <v>5</v>
      </c>
    </row>
    <row r="169" spans="1:7">
      <c r="A169" s="217" t="s">
        <v>2992</v>
      </c>
      <c r="B169" s="217">
        <v>181729734</v>
      </c>
      <c r="C169" s="217">
        <v>181839672</v>
      </c>
      <c r="D169" s="217" t="s">
        <v>2992</v>
      </c>
      <c r="E169" s="217">
        <v>181740024</v>
      </c>
      <c r="F169" s="217">
        <v>181740025</v>
      </c>
      <c r="G169" s="217">
        <v>1</v>
      </c>
    </row>
    <row r="170" spans="1:7">
      <c r="A170" s="217" t="s">
        <v>2992</v>
      </c>
      <c r="B170" s="217">
        <v>181729734</v>
      </c>
      <c r="C170" s="217">
        <v>181839672</v>
      </c>
      <c r="D170" s="217" t="s">
        <v>2992</v>
      </c>
      <c r="E170" s="217">
        <v>181740818</v>
      </c>
      <c r="F170" s="217">
        <v>181740823</v>
      </c>
      <c r="G170" s="217">
        <v>5</v>
      </c>
    </row>
    <row r="171" spans="1:7">
      <c r="A171" s="217" t="s">
        <v>2992</v>
      </c>
      <c r="B171" s="217">
        <v>181729734</v>
      </c>
      <c r="C171" s="217">
        <v>181839672</v>
      </c>
      <c r="D171" s="217" t="s">
        <v>2992</v>
      </c>
      <c r="E171" s="217">
        <v>181740839</v>
      </c>
      <c r="F171" s="217">
        <v>181740840</v>
      </c>
      <c r="G171" s="217">
        <v>1</v>
      </c>
    </row>
    <row r="172" spans="1:7">
      <c r="A172" s="217" t="s">
        <v>2992</v>
      </c>
      <c r="B172" s="217">
        <v>181729734</v>
      </c>
      <c r="C172" s="217">
        <v>181839672</v>
      </c>
      <c r="D172" s="217" t="s">
        <v>2992</v>
      </c>
      <c r="E172" s="217">
        <v>181742445</v>
      </c>
      <c r="F172" s="217">
        <v>181742450</v>
      </c>
      <c r="G172" s="217">
        <v>5</v>
      </c>
    </row>
    <row r="173" spans="1:7">
      <c r="A173" s="217" t="s">
        <v>2992</v>
      </c>
      <c r="B173" s="217">
        <v>181729734</v>
      </c>
      <c r="C173" s="217">
        <v>181839672</v>
      </c>
      <c r="D173" s="217" t="s">
        <v>2992</v>
      </c>
      <c r="E173" s="217">
        <v>181742462</v>
      </c>
      <c r="F173" s="217">
        <v>181742467</v>
      </c>
      <c r="G173" s="217">
        <v>5</v>
      </c>
    </row>
    <row r="174" spans="1:7">
      <c r="A174" s="217" t="s">
        <v>2992</v>
      </c>
      <c r="B174" s="217">
        <v>181729734</v>
      </c>
      <c r="C174" s="217">
        <v>181839672</v>
      </c>
      <c r="D174" s="217" t="s">
        <v>2992</v>
      </c>
      <c r="E174" s="217">
        <v>181742472</v>
      </c>
      <c r="F174" s="217">
        <v>181742473</v>
      </c>
      <c r="G174" s="217">
        <v>1</v>
      </c>
    </row>
    <row r="175" spans="1:7">
      <c r="A175" s="217" t="s">
        <v>2992</v>
      </c>
      <c r="B175" s="217">
        <v>181729734</v>
      </c>
      <c r="C175" s="217">
        <v>181839672</v>
      </c>
      <c r="D175" s="217" t="s">
        <v>2992</v>
      </c>
      <c r="E175" s="217">
        <v>181836856</v>
      </c>
      <c r="F175" s="217">
        <v>181836861</v>
      </c>
      <c r="G175" s="217">
        <v>5</v>
      </c>
    </row>
    <row r="176" spans="1:7">
      <c r="A176" s="217" t="s">
        <v>2992</v>
      </c>
      <c r="B176" s="217">
        <v>181729734</v>
      </c>
      <c r="C176" s="217">
        <v>181839672</v>
      </c>
      <c r="D176" s="217" t="s">
        <v>2992</v>
      </c>
      <c r="E176" s="217">
        <v>181836879</v>
      </c>
      <c r="F176" s="217">
        <v>181836880</v>
      </c>
      <c r="G176" s="217">
        <v>1</v>
      </c>
    </row>
    <row r="177" spans="1:7">
      <c r="A177" s="217" t="s">
        <v>2994</v>
      </c>
      <c r="B177" s="217">
        <v>180099598</v>
      </c>
      <c r="C177" s="217">
        <v>180104020</v>
      </c>
      <c r="D177" s="217" t="s">
        <v>2994</v>
      </c>
      <c r="E177" s="217">
        <v>180100791</v>
      </c>
      <c r="F177" s="217">
        <v>180100792</v>
      </c>
      <c r="G177" s="217">
        <v>1</v>
      </c>
    </row>
    <row r="178" spans="1:7">
      <c r="A178" s="217" t="s">
        <v>2994</v>
      </c>
      <c r="B178" s="217">
        <v>180099598</v>
      </c>
      <c r="C178" s="217">
        <v>180104020</v>
      </c>
      <c r="D178" s="217" t="s">
        <v>2994</v>
      </c>
      <c r="E178" s="217">
        <v>180100795</v>
      </c>
      <c r="F178" s="217">
        <v>180100796</v>
      </c>
      <c r="G178" s="217">
        <v>1</v>
      </c>
    </row>
    <row r="179" spans="1:7">
      <c r="A179" s="217" t="s">
        <v>2994</v>
      </c>
      <c r="B179" s="217">
        <v>180099598</v>
      </c>
      <c r="C179" s="217">
        <v>180104020</v>
      </c>
      <c r="D179" s="217" t="s">
        <v>2994</v>
      </c>
      <c r="E179" s="217">
        <v>180100811</v>
      </c>
      <c r="F179" s="217">
        <v>180100816</v>
      </c>
      <c r="G179" s="217">
        <v>5</v>
      </c>
    </row>
    <row r="180" spans="1:7">
      <c r="A180" s="217" t="s">
        <v>2995</v>
      </c>
      <c r="B180" s="217">
        <v>29478333</v>
      </c>
      <c r="C180" s="217">
        <v>29493891</v>
      </c>
      <c r="D180" s="217" t="s">
        <v>2995</v>
      </c>
      <c r="E180" s="217">
        <v>29489217</v>
      </c>
      <c r="F180" s="217">
        <v>29489222</v>
      </c>
      <c r="G180" s="217">
        <v>5</v>
      </c>
    </row>
    <row r="181" spans="1:7">
      <c r="A181" s="217" t="s">
        <v>2995</v>
      </c>
      <c r="B181" s="217">
        <v>29478333</v>
      </c>
      <c r="C181" s="217">
        <v>29493891</v>
      </c>
      <c r="D181" s="217" t="s">
        <v>2995</v>
      </c>
      <c r="E181" s="217">
        <v>29489274</v>
      </c>
      <c r="F181" s="217">
        <v>29489676</v>
      </c>
      <c r="G181" s="217">
        <v>402</v>
      </c>
    </row>
    <row r="182" spans="1:7">
      <c r="A182" s="217" t="s">
        <v>2995</v>
      </c>
      <c r="B182" s="217">
        <v>33771788</v>
      </c>
      <c r="C182" s="217">
        <v>33829821</v>
      </c>
      <c r="D182" s="217" t="s">
        <v>2995</v>
      </c>
      <c r="E182" s="217">
        <v>33794673</v>
      </c>
      <c r="F182" s="217">
        <v>33794674</v>
      </c>
      <c r="G182" s="217">
        <v>1</v>
      </c>
    </row>
    <row r="183" spans="1:7">
      <c r="A183" s="217" t="s">
        <v>2995</v>
      </c>
      <c r="B183" s="217">
        <v>33771788</v>
      </c>
      <c r="C183" s="217">
        <v>33829821</v>
      </c>
      <c r="D183" s="217" t="s">
        <v>2995</v>
      </c>
      <c r="E183" s="217">
        <v>33794687</v>
      </c>
      <c r="F183" s="217">
        <v>33794692</v>
      </c>
      <c r="G183" s="217">
        <v>5</v>
      </c>
    </row>
    <row r="184" spans="1:7">
      <c r="A184" s="217" t="s">
        <v>2995</v>
      </c>
      <c r="B184" s="217">
        <v>39082965</v>
      </c>
      <c r="C184" s="217">
        <v>39094796</v>
      </c>
      <c r="D184" s="217" t="s">
        <v>2995</v>
      </c>
      <c r="E184" s="217">
        <v>39087708</v>
      </c>
      <c r="F184" s="217">
        <v>39087713</v>
      </c>
      <c r="G184" s="217">
        <v>5</v>
      </c>
    </row>
    <row r="185" spans="1:7">
      <c r="A185" s="217" t="s">
        <v>2995</v>
      </c>
      <c r="B185" s="217">
        <v>39082965</v>
      </c>
      <c r="C185" s="217">
        <v>39094796</v>
      </c>
      <c r="D185" s="217" t="s">
        <v>2995</v>
      </c>
      <c r="E185" s="217">
        <v>39087742</v>
      </c>
      <c r="F185" s="217">
        <v>39087743</v>
      </c>
      <c r="G185" s="217">
        <v>1</v>
      </c>
    </row>
    <row r="186" spans="1:7">
      <c r="A186" s="217" t="s">
        <v>2995</v>
      </c>
      <c r="B186" s="217">
        <v>41732198</v>
      </c>
      <c r="C186" s="217">
        <v>41737914</v>
      </c>
      <c r="D186" s="217" t="s">
        <v>2995</v>
      </c>
      <c r="E186" s="217">
        <v>41736711</v>
      </c>
      <c r="F186" s="217">
        <v>41736712</v>
      </c>
      <c r="G186" s="217">
        <v>1</v>
      </c>
    </row>
    <row r="187" spans="1:7">
      <c r="A187" s="217" t="s">
        <v>2995</v>
      </c>
      <c r="B187" s="217">
        <v>41732198</v>
      </c>
      <c r="C187" s="217">
        <v>41737914</v>
      </c>
      <c r="D187" s="217" t="s">
        <v>2995</v>
      </c>
      <c r="E187" s="217">
        <v>41736724</v>
      </c>
      <c r="F187" s="217">
        <v>41736729</v>
      </c>
      <c r="G187" s="217">
        <v>5</v>
      </c>
    </row>
    <row r="188" spans="1:7">
      <c r="A188" s="217" t="s">
        <v>2996</v>
      </c>
      <c r="B188" s="217">
        <v>6591067</v>
      </c>
      <c r="C188" s="217">
        <v>6617065</v>
      </c>
      <c r="D188" s="217" t="s">
        <v>2996</v>
      </c>
      <c r="E188" s="217">
        <v>6608705</v>
      </c>
      <c r="F188" s="217">
        <v>6608710</v>
      </c>
      <c r="G188" s="217">
        <v>5</v>
      </c>
    </row>
    <row r="189" spans="1:7">
      <c r="A189" s="217" t="s">
        <v>2996</v>
      </c>
      <c r="B189" s="217">
        <v>6591067</v>
      </c>
      <c r="C189" s="217">
        <v>6617065</v>
      </c>
      <c r="D189" s="217" t="s">
        <v>2996</v>
      </c>
      <c r="E189" s="217">
        <v>6608725</v>
      </c>
      <c r="F189" s="217">
        <v>6608726</v>
      </c>
      <c r="G189" s="217">
        <v>1</v>
      </c>
    </row>
    <row r="190" spans="1:7">
      <c r="A190" s="217" t="s">
        <v>2996</v>
      </c>
      <c r="B190" s="217">
        <v>27452510</v>
      </c>
      <c r="C190" s="217">
        <v>27493033</v>
      </c>
      <c r="D190" s="217" t="s">
        <v>2996</v>
      </c>
      <c r="E190" s="217">
        <v>27456393</v>
      </c>
      <c r="F190" s="217">
        <v>27456398</v>
      </c>
      <c r="G190" s="217">
        <v>5</v>
      </c>
    </row>
    <row r="191" spans="1:7">
      <c r="A191" s="217" t="s">
        <v>2996</v>
      </c>
      <c r="B191" s="217">
        <v>27452510</v>
      </c>
      <c r="C191" s="217">
        <v>27493033</v>
      </c>
      <c r="D191" s="217" t="s">
        <v>2996</v>
      </c>
      <c r="E191" s="217">
        <v>27458166</v>
      </c>
      <c r="F191" s="217">
        <v>27458849</v>
      </c>
      <c r="G191" s="217">
        <v>683</v>
      </c>
    </row>
    <row r="192" spans="1:7">
      <c r="A192" s="217" t="s">
        <v>2996</v>
      </c>
      <c r="B192" s="217">
        <v>27452510</v>
      </c>
      <c r="C192" s="217">
        <v>27493033</v>
      </c>
      <c r="D192" s="217" t="s">
        <v>2996</v>
      </c>
      <c r="E192" s="217">
        <v>27461709</v>
      </c>
      <c r="F192" s="217">
        <v>27462966</v>
      </c>
      <c r="G192" s="217">
        <v>1257</v>
      </c>
    </row>
    <row r="193" spans="1:7">
      <c r="A193" s="217" t="s">
        <v>2996</v>
      </c>
      <c r="B193" s="217">
        <v>27452510</v>
      </c>
      <c r="C193" s="217">
        <v>27493033</v>
      </c>
      <c r="D193" s="217" t="s">
        <v>2996</v>
      </c>
      <c r="E193" s="217">
        <v>27463172</v>
      </c>
      <c r="F193" s="217">
        <v>27463177</v>
      </c>
      <c r="G193" s="217">
        <v>5</v>
      </c>
    </row>
    <row r="194" spans="1:7">
      <c r="A194" s="217" t="s">
        <v>2996</v>
      </c>
      <c r="B194" s="217">
        <v>27452510</v>
      </c>
      <c r="C194" s="217">
        <v>27493033</v>
      </c>
      <c r="D194" s="217" t="s">
        <v>2996</v>
      </c>
      <c r="E194" s="217">
        <v>27490951</v>
      </c>
      <c r="F194" s="217">
        <v>27490956</v>
      </c>
      <c r="G194" s="217">
        <v>5</v>
      </c>
    </row>
    <row r="195" spans="1:7">
      <c r="A195" s="217" t="s">
        <v>2996</v>
      </c>
      <c r="B195" s="217">
        <v>27452510</v>
      </c>
      <c r="C195" s="217">
        <v>27493033</v>
      </c>
      <c r="D195" s="217" t="s">
        <v>2996</v>
      </c>
      <c r="E195" s="217">
        <v>27491685</v>
      </c>
      <c r="F195" s="217">
        <v>27492763</v>
      </c>
      <c r="G195" s="217">
        <v>1078</v>
      </c>
    </row>
    <row r="196" spans="1:7">
      <c r="A196" s="217" t="s">
        <v>2996</v>
      </c>
      <c r="B196" s="217">
        <v>35739379</v>
      </c>
      <c r="C196" s="217">
        <v>35754644</v>
      </c>
      <c r="D196" s="217" t="s">
        <v>2996</v>
      </c>
      <c r="E196" s="217">
        <v>35753086</v>
      </c>
      <c r="F196" s="217">
        <v>35753087</v>
      </c>
      <c r="G196" s="217">
        <v>1</v>
      </c>
    </row>
    <row r="197" spans="1:7">
      <c r="A197" s="217" t="s">
        <v>2996</v>
      </c>
      <c r="B197" s="217">
        <v>35739379</v>
      </c>
      <c r="C197" s="217">
        <v>35754644</v>
      </c>
      <c r="D197" s="217" t="s">
        <v>2996</v>
      </c>
      <c r="E197" s="217">
        <v>35753101</v>
      </c>
      <c r="F197" s="217">
        <v>35753106</v>
      </c>
      <c r="G197" s="217">
        <v>5</v>
      </c>
    </row>
    <row r="198" spans="1:7">
      <c r="A198" s="217" t="s">
        <v>2996</v>
      </c>
      <c r="B198" s="217">
        <v>44058774</v>
      </c>
      <c r="C198" s="217">
        <v>44066550</v>
      </c>
      <c r="D198" s="217" t="s">
        <v>2996</v>
      </c>
      <c r="E198" s="217">
        <v>44061708</v>
      </c>
      <c r="F198" s="217">
        <v>44061709</v>
      </c>
      <c r="G198" s="217">
        <v>1</v>
      </c>
    </row>
    <row r="199" spans="1:7">
      <c r="A199" s="217" t="s">
        <v>2996</v>
      </c>
      <c r="B199" s="217">
        <v>44058774</v>
      </c>
      <c r="C199" s="217">
        <v>44066550</v>
      </c>
      <c r="D199" s="217" t="s">
        <v>2996</v>
      </c>
      <c r="E199" s="217">
        <v>44062727</v>
      </c>
      <c r="F199" s="217">
        <v>44062728</v>
      </c>
      <c r="G199" s="217">
        <v>1</v>
      </c>
    </row>
    <row r="200" spans="1:7">
      <c r="A200" s="217" t="s">
        <v>2996</v>
      </c>
      <c r="B200" s="217">
        <v>44058774</v>
      </c>
      <c r="C200" s="217">
        <v>44066550</v>
      </c>
      <c r="D200" s="217" t="s">
        <v>2996</v>
      </c>
      <c r="E200" s="217">
        <v>44062743</v>
      </c>
      <c r="F200" s="217">
        <v>44062748</v>
      </c>
      <c r="G200" s="217">
        <v>5</v>
      </c>
    </row>
    <row r="201" spans="1:7">
      <c r="A201" s="217" t="s">
        <v>2996</v>
      </c>
      <c r="B201" s="217">
        <v>56804283</v>
      </c>
      <c r="C201" s="217">
        <v>56870711</v>
      </c>
      <c r="D201" s="217" t="s">
        <v>2996</v>
      </c>
      <c r="E201" s="217">
        <v>56805339</v>
      </c>
      <c r="F201" s="217">
        <v>56807653</v>
      </c>
      <c r="G201" s="217">
        <v>2314</v>
      </c>
    </row>
    <row r="202" spans="1:7">
      <c r="A202" s="217" t="s">
        <v>2996</v>
      </c>
      <c r="B202" s="217">
        <v>64300619</v>
      </c>
      <c r="C202" s="217">
        <v>64312775</v>
      </c>
      <c r="D202" s="217" t="s">
        <v>2996</v>
      </c>
      <c r="E202" s="217">
        <v>64310456</v>
      </c>
      <c r="F202" s="217">
        <v>64310461</v>
      </c>
      <c r="G202" s="217">
        <v>5</v>
      </c>
    </row>
    <row r="203" spans="1:7">
      <c r="A203" s="217" t="s">
        <v>2996</v>
      </c>
      <c r="B203" s="217">
        <v>64300619</v>
      </c>
      <c r="C203" s="217">
        <v>64312775</v>
      </c>
      <c r="D203" s="217" t="s">
        <v>2996</v>
      </c>
      <c r="E203" s="217">
        <v>64310481</v>
      </c>
      <c r="F203" s="217">
        <v>64310482</v>
      </c>
      <c r="G203" s="217">
        <v>1</v>
      </c>
    </row>
    <row r="204" spans="1:7">
      <c r="A204" s="217" t="s">
        <v>2996</v>
      </c>
      <c r="B204" s="217">
        <v>66072094</v>
      </c>
      <c r="C204" s="217">
        <v>66093868</v>
      </c>
      <c r="D204" s="217" t="s">
        <v>2996</v>
      </c>
      <c r="E204" s="217">
        <v>66092934</v>
      </c>
      <c r="F204" s="217">
        <v>66092939</v>
      </c>
      <c r="G204" s="217">
        <v>5</v>
      </c>
    </row>
    <row r="205" spans="1:7">
      <c r="A205" s="217" t="s">
        <v>2996</v>
      </c>
      <c r="B205" s="217">
        <v>66072094</v>
      </c>
      <c r="C205" s="217">
        <v>66093868</v>
      </c>
      <c r="D205" s="217" t="s">
        <v>2996</v>
      </c>
      <c r="E205" s="217">
        <v>66092953</v>
      </c>
      <c r="F205" s="217">
        <v>66092954</v>
      </c>
      <c r="G205" s="217">
        <v>1</v>
      </c>
    </row>
    <row r="206" spans="1:7">
      <c r="A206" s="217" t="s">
        <v>2996</v>
      </c>
      <c r="B206" s="217">
        <v>66072094</v>
      </c>
      <c r="C206" s="217">
        <v>66093868</v>
      </c>
      <c r="D206" s="217" t="s">
        <v>2996</v>
      </c>
      <c r="E206" s="217">
        <v>66093158</v>
      </c>
      <c r="F206" s="217">
        <v>66093163</v>
      </c>
      <c r="G206" s="217">
        <v>5</v>
      </c>
    </row>
    <row r="207" spans="1:7">
      <c r="A207" s="217" t="s">
        <v>2996</v>
      </c>
      <c r="B207" s="217">
        <v>66072094</v>
      </c>
      <c r="C207" s="217">
        <v>66093868</v>
      </c>
      <c r="D207" s="217" t="s">
        <v>2996</v>
      </c>
      <c r="E207" s="217">
        <v>66093191</v>
      </c>
      <c r="F207" s="217">
        <v>66093192</v>
      </c>
      <c r="G207" s="217">
        <v>1</v>
      </c>
    </row>
    <row r="208" spans="1:7">
      <c r="A208" s="217" t="s">
        <v>2996</v>
      </c>
      <c r="B208" s="217">
        <v>66072094</v>
      </c>
      <c r="C208" s="217">
        <v>66093868</v>
      </c>
      <c r="D208" s="217" t="s">
        <v>2996</v>
      </c>
      <c r="E208" s="217">
        <v>66093548</v>
      </c>
      <c r="F208" s="217">
        <v>66093553</v>
      </c>
      <c r="G208" s="217">
        <v>5</v>
      </c>
    </row>
    <row r="209" spans="1:7">
      <c r="A209" s="217" t="s">
        <v>2996</v>
      </c>
      <c r="B209" s="217">
        <v>66072094</v>
      </c>
      <c r="C209" s="217">
        <v>66093868</v>
      </c>
      <c r="D209" s="217" t="s">
        <v>2996</v>
      </c>
      <c r="E209" s="217">
        <v>66093557</v>
      </c>
      <c r="F209" s="217">
        <v>66093558</v>
      </c>
      <c r="G209" s="217">
        <v>1</v>
      </c>
    </row>
    <row r="210" spans="1:7">
      <c r="A210" s="217" t="s">
        <v>2996</v>
      </c>
      <c r="B210" s="217">
        <v>66356278</v>
      </c>
      <c r="C210" s="217">
        <v>66362918</v>
      </c>
      <c r="D210" s="217" t="s">
        <v>2996</v>
      </c>
      <c r="E210" s="217">
        <v>66360420</v>
      </c>
      <c r="F210" s="217">
        <v>66360425</v>
      </c>
      <c r="G210" s="217">
        <v>5</v>
      </c>
    </row>
    <row r="211" spans="1:7">
      <c r="A211" s="217" t="s">
        <v>2996</v>
      </c>
      <c r="B211" s="217">
        <v>66356278</v>
      </c>
      <c r="C211" s="217">
        <v>66362918</v>
      </c>
      <c r="D211" s="217" t="s">
        <v>2996</v>
      </c>
      <c r="E211" s="217">
        <v>66360442</v>
      </c>
      <c r="F211" s="217">
        <v>66360443</v>
      </c>
      <c r="G211" s="217">
        <v>1</v>
      </c>
    </row>
    <row r="212" spans="1:7">
      <c r="A212" s="217" t="s">
        <v>2996</v>
      </c>
      <c r="B212" s="217">
        <v>99869841</v>
      </c>
      <c r="C212" s="217">
        <v>99905325</v>
      </c>
      <c r="D212" s="217" t="s">
        <v>2996</v>
      </c>
      <c r="E212" s="217">
        <v>99890414</v>
      </c>
      <c r="F212" s="217">
        <v>99890415</v>
      </c>
      <c r="G212" s="217">
        <v>1</v>
      </c>
    </row>
    <row r="213" spans="1:7">
      <c r="A213" s="217" t="s">
        <v>2996</v>
      </c>
      <c r="B213" s="217">
        <v>99869841</v>
      </c>
      <c r="C213" s="217">
        <v>99905325</v>
      </c>
      <c r="D213" s="217" t="s">
        <v>2996</v>
      </c>
      <c r="E213" s="217">
        <v>99890421</v>
      </c>
      <c r="F213" s="217">
        <v>99890426</v>
      </c>
      <c r="G213" s="217">
        <v>5</v>
      </c>
    </row>
    <row r="214" spans="1:7">
      <c r="A214" s="217" t="s">
        <v>2996</v>
      </c>
      <c r="B214" s="217">
        <v>99869841</v>
      </c>
      <c r="C214" s="217">
        <v>99905325</v>
      </c>
      <c r="D214" s="217" t="s">
        <v>2996</v>
      </c>
      <c r="E214" s="217">
        <v>99890425</v>
      </c>
      <c r="F214" s="217">
        <v>99890430</v>
      </c>
      <c r="G214" s="217">
        <v>5</v>
      </c>
    </row>
    <row r="215" spans="1:7">
      <c r="A215" s="217" t="s">
        <v>2996</v>
      </c>
      <c r="B215" s="217">
        <v>99869841</v>
      </c>
      <c r="C215" s="217">
        <v>99905325</v>
      </c>
      <c r="D215" s="217" t="s">
        <v>2996</v>
      </c>
      <c r="E215" s="217">
        <v>99901166</v>
      </c>
      <c r="F215" s="217">
        <v>99901167</v>
      </c>
      <c r="G215" s="217">
        <v>1</v>
      </c>
    </row>
    <row r="216" spans="1:7">
      <c r="A216" s="217" t="s">
        <v>2997</v>
      </c>
      <c r="B216" s="217">
        <v>152897</v>
      </c>
      <c r="C216" s="217">
        <v>156149</v>
      </c>
      <c r="D216" s="217" t="s">
        <v>2997</v>
      </c>
      <c r="E216" s="217">
        <v>155217</v>
      </c>
      <c r="F216" s="217">
        <v>155613</v>
      </c>
      <c r="G216" s="217">
        <v>396</v>
      </c>
    </row>
    <row r="217" spans="1:7">
      <c r="A217" s="217" t="s">
        <v>2997</v>
      </c>
      <c r="B217" s="217">
        <v>42410336</v>
      </c>
      <c r="C217" s="217">
        <v>42552519</v>
      </c>
      <c r="D217" s="217" t="s">
        <v>2997</v>
      </c>
      <c r="E217" s="217">
        <v>42416475</v>
      </c>
      <c r="F217" s="217">
        <v>42416476</v>
      </c>
      <c r="G217" s="217">
        <v>1</v>
      </c>
    </row>
    <row r="218" spans="1:7">
      <c r="A218" s="217" t="s">
        <v>2997</v>
      </c>
      <c r="B218" s="217">
        <v>42410336</v>
      </c>
      <c r="C218" s="217">
        <v>42552519</v>
      </c>
      <c r="D218" s="217" t="s">
        <v>2997</v>
      </c>
      <c r="E218" s="217">
        <v>42416490</v>
      </c>
      <c r="F218" s="217">
        <v>42416495</v>
      </c>
      <c r="G218" s="217">
        <v>5</v>
      </c>
    </row>
    <row r="219" spans="1:7">
      <c r="A219" s="217" t="s">
        <v>2997</v>
      </c>
      <c r="B219" s="217">
        <v>42410336</v>
      </c>
      <c r="C219" s="217">
        <v>42552519</v>
      </c>
      <c r="D219" s="217" t="s">
        <v>2997</v>
      </c>
      <c r="E219" s="217">
        <v>42485269</v>
      </c>
      <c r="F219" s="217">
        <v>42485274</v>
      </c>
      <c r="G219" s="217">
        <v>5</v>
      </c>
    </row>
    <row r="220" spans="1:7">
      <c r="A220" s="217" t="s">
        <v>2997</v>
      </c>
      <c r="B220" s="217">
        <v>42410336</v>
      </c>
      <c r="C220" s="217">
        <v>42552519</v>
      </c>
      <c r="D220" s="217" t="s">
        <v>2997</v>
      </c>
      <c r="E220" s="217">
        <v>42537529</v>
      </c>
      <c r="F220" s="217">
        <v>42537530</v>
      </c>
      <c r="G220" s="217">
        <v>1</v>
      </c>
    </row>
    <row r="221" spans="1:7">
      <c r="A221" s="217" t="s">
        <v>2997</v>
      </c>
      <c r="B221" s="217">
        <v>42410336</v>
      </c>
      <c r="C221" s="217">
        <v>42552519</v>
      </c>
      <c r="D221" s="217" t="s">
        <v>2997</v>
      </c>
      <c r="E221" s="217">
        <v>42537545</v>
      </c>
      <c r="F221" s="217">
        <v>42537550</v>
      </c>
      <c r="G221" s="217">
        <v>5</v>
      </c>
    </row>
    <row r="222" spans="1:7">
      <c r="A222" s="217" t="s">
        <v>2997</v>
      </c>
      <c r="B222" s="217">
        <v>124302743</v>
      </c>
      <c r="C222" s="217">
        <v>124332090</v>
      </c>
      <c r="D222" s="217" t="s">
        <v>2997</v>
      </c>
      <c r="E222" s="217">
        <v>124311990</v>
      </c>
      <c r="F222" s="217">
        <v>124311991</v>
      </c>
      <c r="G222" s="217">
        <v>1</v>
      </c>
    </row>
    <row r="223" spans="1:7">
      <c r="A223" s="217" t="s">
        <v>2997</v>
      </c>
      <c r="B223" s="217">
        <v>124302743</v>
      </c>
      <c r="C223" s="217">
        <v>124332090</v>
      </c>
      <c r="D223" s="217" t="s">
        <v>2997</v>
      </c>
      <c r="E223" s="217">
        <v>124312009</v>
      </c>
      <c r="F223" s="217">
        <v>124312014</v>
      </c>
      <c r="G223" s="217">
        <v>5</v>
      </c>
    </row>
    <row r="224" spans="1:7">
      <c r="A224" s="217" t="s">
        <v>2997</v>
      </c>
      <c r="B224" s="217">
        <v>142205907</v>
      </c>
      <c r="C224" s="217">
        <v>142215113</v>
      </c>
      <c r="D224" s="217" t="s">
        <v>2997</v>
      </c>
      <c r="E224" s="217">
        <v>142208981</v>
      </c>
      <c r="F224" s="217">
        <v>142208986</v>
      </c>
      <c r="G224" s="217">
        <v>5</v>
      </c>
    </row>
    <row r="225" spans="1:7">
      <c r="A225" s="217" t="s">
        <v>2997</v>
      </c>
      <c r="B225" s="217">
        <v>142205907</v>
      </c>
      <c r="C225" s="217">
        <v>142215113</v>
      </c>
      <c r="D225" s="217" t="s">
        <v>2997</v>
      </c>
      <c r="E225" s="217">
        <v>142209002</v>
      </c>
      <c r="F225" s="217">
        <v>142209003</v>
      </c>
      <c r="G225" s="217">
        <v>1</v>
      </c>
    </row>
    <row r="226" spans="1:7">
      <c r="A226" s="217" t="s">
        <v>2997</v>
      </c>
      <c r="B226" s="217">
        <v>142205907</v>
      </c>
      <c r="C226" s="217">
        <v>142215113</v>
      </c>
      <c r="D226" s="217" t="s">
        <v>2997</v>
      </c>
      <c r="E226" s="217">
        <v>142212080</v>
      </c>
      <c r="F226" s="217">
        <v>142212081</v>
      </c>
      <c r="G226" s="217">
        <v>1</v>
      </c>
    </row>
    <row r="227" spans="1:7">
      <c r="A227" s="217" t="s">
        <v>2997</v>
      </c>
      <c r="B227" s="217">
        <v>142205907</v>
      </c>
      <c r="C227" s="217">
        <v>142215113</v>
      </c>
      <c r="D227" s="217" t="s">
        <v>2997</v>
      </c>
      <c r="E227" s="217">
        <v>142212097</v>
      </c>
      <c r="F227" s="217">
        <v>142212102</v>
      </c>
      <c r="G227" s="217">
        <v>5</v>
      </c>
    </row>
    <row r="228" spans="1:7">
      <c r="A228" s="217" t="s">
        <v>2997</v>
      </c>
      <c r="B228" s="217">
        <v>143722027</v>
      </c>
      <c r="C228" s="217">
        <v>143736414</v>
      </c>
      <c r="D228" s="217" t="s">
        <v>2997</v>
      </c>
      <c r="E228" s="217">
        <v>143722436</v>
      </c>
      <c r="F228" s="217">
        <v>143722441</v>
      </c>
      <c r="G228" s="217">
        <v>5</v>
      </c>
    </row>
    <row r="229" spans="1:7">
      <c r="A229" s="217" t="s">
        <v>2997</v>
      </c>
      <c r="B229" s="217">
        <v>143722027</v>
      </c>
      <c r="C229" s="217">
        <v>143736414</v>
      </c>
      <c r="D229" s="217" t="s">
        <v>2997</v>
      </c>
      <c r="E229" s="217">
        <v>143722457</v>
      </c>
      <c r="F229" s="217">
        <v>143722458</v>
      </c>
      <c r="G229" s="217">
        <v>1</v>
      </c>
    </row>
    <row r="230" spans="1:7">
      <c r="A230" s="217" t="s">
        <v>2997</v>
      </c>
      <c r="B230" s="217">
        <v>143722027</v>
      </c>
      <c r="C230" s="217">
        <v>143736414</v>
      </c>
      <c r="D230" s="217" t="s">
        <v>2997</v>
      </c>
      <c r="E230" s="217">
        <v>143723933</v>
      </c>
      <c r="F230" s="217">
        <v>143723934</v>
      </c>
      <c r="G230" s="217">
        <v>1</v>
      </c>
    </row>
    <row r="231" spans="1:7">
      <c r="A231" s="217" t="s">
        <v>2997</v>
      </c>
      <c r="B231" s="217">
        <v>143722027</v>
      </c>
      <c r="C231" s="217">
        <v>143736414</v>
      </c>
      <c r="D231" s="217" t="s">
        <v>2997</v>
      </c>
      <c r="E231" s="217">
        <v>143723950</v>
      </c>
      <c r="F231" s="217">
        <v>143723955</v>
      </c>
      <c r="G231" s="217">
        <v>5</v>
      </c>
    </row>
    <row r="232" spans="1:7">
      <c r="A232" s="217" t="s">
        <v>2998</v>
      </c>
      <c r="B232" s="217">
        <v>33573007</v>
      </c>
      <c r="C232" s="217">
        <v>33574359</v>
      </c>
      <c r="D232" s="217" t="s">
        <v>2998</v>
      </c>
      <c r="E232" s="217">
        <v>33573008</v>
      </c>
      <c r="F232" s="217">
        <v>33573009</v>
      </c>
      <c r="G232" s="217">
        <v>1</v>
      </c>
    </row>
    <row r="233" spans="1:7">
      <c r="A233" s="217" t="s">
        <v>2998</v>
      </c>
      <c r="B233" s="217">
        <v>37503694</v>
      </c>
      <c r="C233" s="217">
        <v>37509147</v>
      </c>
      <c r="D233" s="217" t="s">
        <v>2998</v>
      </c>
      <c r="E233" s="217">
        <v>37503696</v>
      </c>
      <c r="F233" s="217">
        <v>37503697</v>
      </c>
      <c r="G233" s="217">
        <v>1</v>
      </c>
    </row>
    <row r="234" spans="1:7">
      <c r="A234" s="217" t="s">
        <v>2998</v>
      </c>
      <c r="B234" s="217">
        <v>38624987</v>
      </c>
      <c r="C234" s="217">
        <v>38643039</v>
      </c>
      <c r="D234" s="217" t="s">
        <v>2998</v>
      </c>
      <c r="E234" s="217">
        <v>38624989</v>
      </c>
      <c r="F234" s="217">
        <v>38624990</v>
      </c>
      <c r="G234" s="217">
        <v>1</v>
      </c>
    </row>
    <row r="235" spans="1:7">
      <c r="A235" s="217" t="s">
        <v>2998</v>
      </c>
      <c r="B235" s="217">
        <v>69425560</v>
      </c>
      <c r="C235" s="217">
        <v>69446438</v>
      </c>
      <c r="D235" s="217" t="s">
        <v>2998</v>
      </c>
      <c r="E235" s="217">
        <v>69427530</v>
      </c>
      <c r="F235" s="217">
        <v>69427531</v>
      </c>
      <c r="G235" s="217">
        <v>1</v>
      </c>
    </row>
    <row r="236" spans="1:7">
      <c r="A236" s="217" t="s">
        <v>2998</v>
      </c>
      <c r="B236" s="217">
        <v>69425560</v>
      </c>
      <c r="C236" s="217">
        <v>69446438</v>
      </c>
      <c r="D236" s="217" t="s">
        <v>2998</v>
      </c>
      <c r="E236" s="217">
        <v>69427550</v>
      </c>
      <c r="F236" s="217">
        <v>69427555</v>
      </c>
      <c r="G236" s="217">
        <v>5</v>
      </c>
    </row>
    <row r="237" spans="1:7">
      <c r="A237" s="217" t="s">
        <v>2998</v>
      </c>
      <c r="B237" s="217">
        <v>99884771</v>
      </c>
      <c r="C237" s="217">
        <v>99909313</v>
      </c>
      <c r="D237" s="217" t="s">
        <v>2998</v>
      </c>
      <c r="E237" s="217">
        <v>99886322</v>
      </c>
      <c r="F237" s="217">
        <v>99886323</v>
      </c>
      <c r="G237" s="217">
        <v>1</v>
      </c>
    </row>
    <row r="238" spans="1:7">
      <c r="A238" s="217" t="s">
        <v>2998</v>
      </c>
      <c r="B238" s="217">
        <v>99884771</v>
      </c>
      <c r="C238" s="217">
        <v>99909313</v>
      </c>
      <c r="D238" s="217" t="s">
        <v>2998</v>
      </c>
      <c r="E238" s="217">
        <v>99886334</v>
      </c>
      <c r="F238" s="217">
        <v>99886339</v>
      </c>
      <c r="G238" s="217">
        <v>5</v>
      </c>
    </row>
    <row r="239" spans="1:7">
      <c r="A239" s="217" t="s">
        <v>2998</v>
      </c>
      <c r="B239" s="217">
        <v>99884771</v>
      </c>
      <c r="C239" s="217">
        <v>99909313</v>
      </c>
      <c r="D239" s="217" t="s">
        <v>2998</v>
      </c>
      <c r="E239" s="217">
        <v>99886338</v>
      </c>
      <c r="F239" s="217">
        <v>99886343</v>
      </c>
      <c r="G239" s="217">
        <v>5</v>
      </c>
    </row>
    <row r="240" spans="1:7">
      <c r="A240" s="217" t="s">
        <v>2998</v>
      </c>
      <c r="B240" s="217">
        <v>136857726</v>
      </c>
      <c r="C240" s="217">
        <v>136888678</v>
      </c>
      <c r="D240" s="217" t="s">
        <v>2998</v>
      </c>
      <c r="E240" s="217">
        <v>136860768</v>
      </c>
      <c r="F240" s="217">
        <v>136860773</v>
      </c>
      <c r="G240" s="217">
        <v>5</v>
      </c>
    </row>
    <row r="241" spans="1:7">
      <c r="A241" s="217" t="s">
        <v>2998</v>
      </c>
      <c r="B241" s="217">
        <v>136857726</v>
      </c>
      <c r="C241" s="217">
        <v>136888678</v>
      </c>
      <c r="D241" s="217" t="s">
        <v>2998</v>
      </c>
      <c r="E241" s="217">
        <v>136860796</v>
      </c>
      <c r="F241" s="217">
        <v>136860797</v>
      </c>
      <c r="G241" s="217">
        <v>1</v>
      </c>
    </row>
    <row r="242" spans="1:7">
      <c r="A242" s="217" t="s">
        <v>2998</v>
      </c>
      <c r="B242" s="217">
        <v>136857726</v>
      </c>
      <c r="C242" s="217">
        <v>136888678</v>
      </c>
      <c r="D242" s="217" t="s">
        <v>2998</v>
      </c>
      <c r="E242" s="217">
        <v>136860798</v>
      </c>
      <c r="F242" s="217">
        <v>136860799</v>
      </c>
      <c r="G242" s="217">
        <v>1</v>
      </c>
    </row>
    <row r="243" spans="1:7">
      <c r="A243" s="217" t="s">
        <v>2998</v>
      </c>
      <c r="B243" s="217">
        <v>136857726</v>
      </c>
      <c r="C243" s="217">
        <v>136888678</v>
      </c>
      <c r="D243" s="217" t="s">
        <v>2998</v>
      </c>
      <c r="E243" s="217">
        <v>136862119</v>
      </c>
      <c r="F243" s="217">
        <v>136862120</v>
      </c>
      <c r="G243" s="217">
        <v>1</v>
      </c>
    </row>
    <row r="244" spans="1:7">
      <c r="A244" s="217" t="s">
        <v>2999</v>
      </c>
      <c r="B244" s="217">
        <v>53200096</v>
      </c>
      <c r="C244" s="217">
        <v>53220503</v>
      </c>
      <c r="D244" s="217" t="s">
        <v>2999</v>
      </c>
      <c r="E244" s="217">
        <v>53201279</v>
      </c>
      <c r="F244" s="217">
        <v>53201280</v>
      </c>
      <c r="G244" s="217">
        <v>1</v>
      </c>
    </row>
    <row r="245" spans="1:7">
      <c r="A245" s="217" t="s">
        <v>2999</v>
      </c>
      <c r="B245" s="217">
        <v>53200096</v>
      </c>
      <c r="C245" s="217">
        <v>53220503</v>
      </c>
      <c r="D245" s="217" t="s">
        <v>2999</v>
      </c>
      <c r="E245" s="217">
        <v>53201294</v>
      </c>
      <c r="F245" s="217">
        <v>53201299</v>
      </c>
      <c r="G245" s="217">
        <v>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3"/>
  <sheetViews>
    <sheetView topLeftCell="B1" workbookViewId="0">
      <selection activeCell="A175" sqref="A175"/>
    </sheetView>
  </sheetViews>
  <sheetFormatPr baseColWidth="10" defaultColWidth="8.83203125" defaultRowHeight="14" x14ac:dyDescent="0"/>
  <cols>
    <col min="1" max="1025" width="8.83203125" customWidth="1"/>
  </cols>
  <sheetData>
    <row r="1" spans="1:23">
      <c r="O1" t="s">
        <v>2976</v>
      </c>
      <c r="P1">
        <v>1589488</v>
      </c>
      <c r="Q1">
        <v>1598460</v>
      </c>
      <c r="R1" t="s">
        <v>3197</v>
      </c>
      <c r="T1" t="s">
        <v>2976</v>
      </c>
      <c r="U1">
        <v>1624167</v>
      </c>
      <c r="V1">
        <v>1631381</v>
      </c>
      <c r="W1" t="s">
        <v>3197</v>
      </c>
    </row>
    <row r="2" spans="1:23">
      <c r="O2" t="s">
        <v>2976</v>
      </c>
      <c r="P2">
        <v>2330653</v>
      </c>
      <c r="Q2">
        <v>2340397</v>
      </c>
      <c r="R2" t="s">
        <v>3197</v>
      </c>
      <c r="T2" t="s">
        <v>2976</v>
      </c>
      <c r="U2">
        <v>2345236</v>
      </c>
      <c r="V2">
        <v>2357419</v>
      </c>
      <c r="W2">
        <v>11660</v>
      </c>
    </row>
    <row r="3" spans="1:23">
      <c r="A3" t="s">
        <v>2976</v>
      </c>
      <c r="B3">
        <v>1589488</v>
      </c>
      <c r="C3">
        <v>1598460</v>
      </c>
      <c r="D3">
        <v>0</v>
      </c>
      <c r="E3">
        <v>-1</v>
      </c>
      <c r="F3">
        <v>-1</v>
      </c>
      <c r="G3">
        <v>0</v>
      </c>
      <c r="L3" t="s">
        <v>3197</v>
      </c>
      <c r="O3" t="s">
        <v>2976</v>
      </c>
      <c r="P3">
        <v>6675490</v>
      </c>
      <c r="Q3">
        <v>6687718</v>
      </c>
      <c r="R3">
        <v>833</v>
      </c>
      <c r="T3" t="s">
        <v>2976</v>
      </c>
      <c r="U3">
        <v>6649340</v>
      </c>
      <c r="V3">
        <v>6650784</v>
      </c>
      <c r="W3">
        <v>1444</v>
      </c>
    </row>
    <row r="4" spans="1:23">
      <c r="A4" t="s">
        <v>2976</v>
      </c>
      <c r="B4">
        <v>2330653</v>
      </c>
      <c r="C4">
        <v>2340397</v>
      </c>
      <c r="D4">
        <v>0</v>
      </c>
      <c r="E4">
        <v>-1</v>
      </c>
      <c r="F4">
        <v>-1</v>
      </c>
      <c r="G4">
        <v>0</v>
      </c>
      <c r="L4" t="s">
        <v>3197</v>
      </c>
      <c r="O4" t="s">
        <v>2976</v>
      </c>
      <c r="P4">
        <v>10434145</v>
      </c>
      <c r="Q4">
        <v>10443830</v>
      </c>
      <c r="R4">
        <v>2157</v>
      </c>
      <c r="T4" t="s">
        <v>2976</v>
      </c>
      <c r="U4">
        <v>10443831</v>
      </c>
      <c r="V4">
        <v>10450059</v>
      </c>
      <c r="W4">
        <v>6228</v>
      </c>
    </row>
    <row r="5" spans="1:23">
      <c r="A5" t="s">
        <v>2976</v>
      </c>
      <c r="B5">
        <v>6675490</v>
      </c>
      <c r="C5">
        <v>6687718</v>
      </c>
      <c r="D5">
        <v>-1</v>
      </c>
      <c r="E5" t="s">
        <v>2976</v>
      </c>
      <c r="F5">
        <v>6684093</v>
      </c>
      <c r="G5">
        <v>6684926</v>
      </c>
      <c r="K5">
        <v>833</v>
      </c>
      <c r="L5">
        <v>833</v>
      </c>
      <c r="O5" t="s">
        <v>2976</v>
      </c>
      <c r="P5">
        <v>20230789</v>
      </c>
      <c r="Q5">
        <v>20241453</v>
      </c>
      <c r="R5">
        <v>2015</v>
      </c>
      <c r="T5" t="s">
        <v>2976</v>
      </c>
      <c r="U5">
        <v>20145995</v>
      </c>
      <c r="V5">
        <v>20209006</v>
      </c>
      <c r="W5">
        <v>62986</v>
      </c>
    </row>
    <row r="6" spans="1:23">
      <c r="A6" t="s">
        <v>2976</v>
      </c>
      <c r="B6">
        <v>10434145</v>
      </c>
      <c r="C6">
        <v>10443830</v>
      </c>
      <c r="D6">
        <v>-1</v>
      </c>
      <c r="E6" t="s">
        <v>2976</v>
      </c>
      <c r="F6">
        <v>10441661</v>
      </c>
      <c r="G6">
        <v>10442686</v>
      </c>
      <c r="K6">
        <v>1025</v>
      </c>
      <c r="O6" t="s">
        <v>2976</v>
      </c>
      <c r="P6">
        <v>24082785</v>
      </c>
      <c r="Q6">
        <v>24091256</v>
      </c>
      <c r="R6" t="s">
        <v>3197</v>
      </c>
      <c r="T6" t="s">
        <v>2976</v>
      </c>
      <c r="U6">
        <v>24022915</v>
      </c>
      <c r="V6">
        <v>24063100</v>
      </c>
      <c r="W6">
        <v>40179</v>
      </c>
    </row>
    <row r="7" spans="1:23">
      <c r="A7" t="s">
        <v>2976</v>
      </c>
      <c r="B7">
        <v>10434145</v>
      </c>
      <c r="C7">
        <v>10443830</v>
      </c>
      <c r="D7">
        <v>-1</v>
      </c>
      <c r="E7" t="s">
        <v>2976</v>
      </c>
      <c r="F7">
        <v>10442691</v>
      </c>
      <c r="G7">
        <v>10442708</v>
      </c>
      <c r="K7">
        <v>17</v>
      </c>
      <c r="O7" t="s">
        <v>2976</v>
      </c>
      <c r="P7">
        <v>27647875</v>
      </c>
      <c r="Q7">
        <v>27656513</v>
      </c>
      <c r="R7">
        <v>761</v>
      </c>
      <c r="T7" t="s">
        <v>2976</v>
      </c>
      <c r="U7">
        <v>27638329</v>
      </c>
      <c r="V7">
        <v>27647874</v>
      </c>
      <c r="W7">
        <v>9545</v>
      </c>
    </row>
    <row r="8" spans="1:23">
      <c r="A8" t="s">
        <v>2976</v>
      </c>
      <c r="B8">
        <v>10434145</v>
      </c>
      <c r="C8">
        <v>10443830</v>
      </c>
      <c r="D8">
        <v>-1</v>
      </c>
      <c r="E8" t="s">
        <v>2976</v>
      </c>
      <c r="F8">
        <v>10442709</v>
      </c>
      <c r="G8">
        <v>10442789</v>
      </c>
      <c r="K8">
        <v>80</v>
      </c>
      <c r="O8" t="s">
        <v>2976</v>
      </c>
      <c r="P8">
        <v>27728548</v>
      </c>
      <c r="Q8">
        <v>27736940</v>
      </c>
      <c r="R8">
        <v>2182</v>
      </c>
      <c r="T8" t="s">
        <v>2976</v>
      </c>
      <c r="U8">
        <v>27722318</v>
      </c>
      <c r="V8">
        <v>27728547</v>
      </c>
      <c r="W8">
        <v>6229</v>
      </c>
    </row>
    <row r="9" spans="1:23">
      <c r="A9" t="s">
        <v>2976</v>
      </c>
      <c r="B9">
        <v>10434145</v>
      </c>
      <c r="C9">
        <v>10443830</v>
      </c>
      <c r="D9">
        <v>-1</v>
      </c>
      <c r="E9" t="s">
        <v>2976</v>
      </c>
      <c r="F9">
        <v>10442794</v>
      </c>
      <c r="G9">
        <v>10442808</v>
      </c>
      <c r="K9">
        <v>14</v>
      </c>
      <c r="O9" t="s">
        <v>2976</v>
      </c>
      <c r="P9">
        <v>28293521</v>
      </c>
      <c r="Q9">
        <v>28302527</v>
      </c>
      <c r="R9">
        <v>2248</v>
      </c>
      <c r="T9" t="s">
        <v>2976</v>
      </c>
      <c r="U9">
        <v>28241257</v>
      </c>
      <c r="V9">
        <v>28261504</v>
      </c>
      <c r="W9">
        <v>20235</v>
      </c>
    </row>
    <row r="10" spans="1:23">
      <c r="A10" t="s">
        <v>2976</v>
      </c>
      <c r="B10">
        <v>10434145</v>
      </c>
      <c r="C10">
        <v>10443830</v>
      </c>
      <c r="D10">
        <v>-1</v>
      </c>
      <c r="E10" t="s">
        <v>2976</v>
      </c>
      <c r="F10">
        <v>10442809</v>
      </c>
      <c r="G10">
        <v>10443830</v>
      </c>
      <c r="K10">
        <v>1021</v>
      </c>
      <c r="L10">
        <f>SUM(clusters!K6:K10)</f>
        <v>2157</v>
      </c>
      <c r="O10" t="s">
        <v>2976</v>
      </c>
      <c r="P10">
        <v>36383977</v>
      </c>
      <c r="Q10">
        <v>36395547</v>
      </c>
      <c r="R10" t="s">
        <v>3197</v>
      </c>
      <c r="T10" t="s">
        <v>2976</v>
      </c>
      <c r="U10">
        <v>36323491</v>
      </c>
      <c r="V10">
        <v>36335409</v>
      </c>
      <c r="W10">
        <v>11906</v>
      </c>
    </row>
    <row r="11" spans="1:23">
      <c r="A11" t="s">
        <v>2976</v>
      </c>
      <c r="B11">
        <v>20230789</v>
      </c>
      <c r="C11">
        <v>20241453</v>
      </c>
      <c r="D11">
        <v>-1</v>
      </c>
      <c r="E11" t="s">
        <v>2976</v>
      </c>
      <c r="F11">
        <v>20239438</v>
      </c>
      <c r="G11">
        <v>20241453</v>
      </c>
      <c r="K11">
        <v>2015</v>
      </c>
      <c r="L11">
        <v>2015</v>
      </c>
      <c r="O11" t="s">
        <v>2976</v>
      </c>
      <c r="P11">
        <v>39325738</v>
      </c>
      <c r="Q11">
        <v>39334558</v>
      </c>
      <c r="R11" t="s">
        <v>3197</v>
      </c>
      <c r="T11" t="s">
        <v>2976</v>
      </c>
      <c r="U11">
        <v>39176562</v>
      </c>
      <c r="V11">
        <v>39303870</v>
      </c>
      <c r="W11">
        <v>127296</v>
      </c>
    </row>
    <row r="12" spans="1:23">
      <c r="A12" t="s">
        <v>2976</v>
      </c>
      <c r="B12">
        <v>24082785</v>
      </c>
      <c r="C12">
        <v>24091256</v>
      </c>
      <c r="D12">
        <v>0</v>
      </c>
      <c r="E12">
        <v>-1</v>
      </c>
      <c r="F12">
        <v>-1</v>
      </c>
      <c r="G12">
        <v>0</v>
      </c>
      <c r="L12" t="s">
        <v>3197</v>
      </c>
      <c r="O12" t="s">
        <v>2976</v>
      </c>
      <c r="P12">
        <v>46503659</v>
      </c>
      <c r="Q12">
        <v>46511691</v>
      </c>
      <c r="R12" t="s">
        <v>3197</v>
      </c>
      <c r="T12" t="s">
        <v>2976</v>
      </c>
      <c r="U12">
        <v>46501796</v>
      </c>
      <c r="V12">
        <v>46503658</v>
      </c>
      <c r="W12" t="s">
        <v>3197</v>
      </c>
    </row>
    <row r="13" spans="1:23">
      <c r="A13" t="s">
        <v>2976</v>
      </c>
      <c r="B13">
        <v>27647875</v>
      </c>
      <c r="C13">
        <v>27656513</v>
      </c>
      <c r="D13">
        <v>-1</v>
      </c>
      <c r="E13" t="s">
        <v>2976</v>
      </c>
      <c r="F13">
        <v>27647875</v>
      </c>
      <c r="G13">
        <v>27648636</v>
      </c>
      <c r="K13">
        <v>761</v>
      </c>
      <c r="L13">
        <v>761</v>
      </c>
      <c r="O13" t="s">
        <v>2976</v>
      </c>
      <c r="P13">
        <v>110036254</v>
      </c>
      <c r="Q13">
        <v>110044254</v>
      </c>
      <c r="R13">
        <v>420</v>
      </c>
      <c r="T13" t="s">
        <v>2976</v>
      </c>
      <c r="U13">
        <v>110045554</v>
      </c>
      <c r="V13">
        <v>110046797</v>
      </c>
      <c r="W13">
        <v>1243</v>
      </c>
    </row>
    <row r="14" spans="1:23">
      <c r="A14" t="s">
        <v>2976</v>
      </c>
      <c r="B14">
        <v>27728548</v>
      </c>
      <c r="C14">
        <v>27736940</v>
      </c>
      <c r="D14">
        <v>-1</v>
      </c>
      <c r="E14" t="s">
        <v>2976</v>
      </c>
      <c r="F14">
        <v>27728548</v>
      </c>
      <c r="G14">
        <v>27730730</v>
      </c>
      <c r="K14">
        <v>2182</v>
      </c>
      <c r="L14">
        <v>2182</v>
      </c>
      <c r="O14" t="s">
        <v>2976</v>
      </c>
      <c r="P14">
        <v>110596285</v>
      </c>
      <c r="Q14">
        <v>110607544</v>
      </c>
      <c r="R14" t="s">
        <v>3197</v>
      </c>
      <c r="T14" t="s">
        <v>2976</v>
      </c>
      <c r="U14">
        <v>110566363</v>
      </c>
      <c r="V14">
        <v>110574199</v>
      </c>
      <c r="W14">
        <v>7836</v>
      </c>
    </row>
    <row r="15" spans="1:23">
      <c r="A15" t="s">
        <v>2976</v>
      </c>
      <c r="B15">
        <v>28293521</v>
      </c>
      <c r="C15">
        <v>28302527</v>
      </c>
      <c r="D15">
        <v>-1</v>
      </c>
      <c r="E15" t="s">
        <v>2976</v>
      </c>
      <c r="F15">
        <v>28294607</v>
      </c>
      <c r="G15">
        <v>28296855</v>
      </c>
      <c r="K15">
        <v>2248</v>
      </c>
      <c r="L15">
        <v>2248</v>
      </c>
      <c r="O15" t="s">
        <v>2976</v>
      </c>
      <c r="P15">
        <v>152185477</v>
      </c>
      <c r="Q15">
        <v>152193479</v>
      </c>
      <c r="R15" t="s">
        <v>3197</v>
      </c>
      <c r="T15" t="s">
        <v>2976</v>
      </c>
      <c r="U15">
        <v>152087930</v>
      </c>
      <c r="V15">
        <v>152095010</v>
      </c>
      <c r="W15">
        <v>7080</v>
      </c>
    </row>
    <row r="16" spans="1:23">
      <c r="A16" t="s">
        <v>2976</v>
      </c>
      <c r="B16">
        <v>36383977</v>
      </c>
      <c r="C16">
        <v>36395547</v>
      </c>
      <c r="D16">
        <v>0</v>
      </c>
      <c r="E16">
        <v>-1</v>
      </c>
      <c r="F16">
        <v>-1</v>
      </c>
      <c r="G16">
        <v>0</v>
      </c>
      <c r="L16" t="s">
        <v>3197</v>
      </c>
      <c r="O16" t="s">
        <v>2976</v>
      </c>
      <c r="P16">
        <v>168210444</v>
      </c>
      <c r="Q16">
        <v>168221992</v>
      </c>
      <c r="R16" t="s">
        <v>3197</v>
      </c>
      <c r="T16" t="s">
        <v>2976</v>
      </c>
      <c r="U16">
        <v>168222263</v>
      </c>
      <c r="V16">
        <v>168232613</v>
      </c>
      <c r="W16">
        <v>10350</v>
      </c>
    </row>
    <row r="17" spans="1:23">
      <c r="A17" t="s">
        <v>2976</v>
      </c>
      <c r="B17">
        <v>39325738</v>
      </c>
      <c r="C17">
        <v>39334558</v>
      </c>
      <c r="D17">
        <v>0</v>
      </c>
      <c r="E17">
        <v>-1</v>
      </c>
      <c r="F17">
        <v>-1</v>
      </c>
      <c r="G17">
        <v>0</v>
      </c>
      <c r="L17" t="s">
        <v>3197</v>
      </c>
      <c r="O17" t="s">
        <v>2976</v>
      </c>
      <c r="P17">
        <v>179551149</v>
      </c>
      <c r="Q17">
        <v>179562980</v>
      </c>
      <c r="R17">
        <v>6190</v>
      </c>
      <c r="T17" t="s">
        <v>2976</v>
      </c>
      <c r="U17">
        <v>179545484</v>
      </c>
      <c r="V17">
        <v>179551148</v>
      </c>
      <c r="W17">
        <v>5652</v>
      </c>
    </row>
    <row r="18" spans="1:23">
      <c r="A18" t="s">
        <v>2976</v>
      </c>
      <c r="B18">
        <v>46503659</v>
      </c>
      <c r="C18">
        <v>46511691</v>
      </c>
      <c r="D18">
        <v>0</v>
      </c>
      <c r="E18">
        <v>-1</v>
      </c>
      <c r="F18">
        <v>-1</v>
      </c>
      <c r="G18">
        <v>0</v>
      </c>
      <c r="L18" t="s">
        <v>3197</v>
      </c>
      <c r="O18" t="s">
        <v>2976</v>
      </c>
      <c r="P18">
        <v>222640351</v>
      </c>
      <c r="Q18">
        <v>222655359</v>
      </c>
      <c r="R18">
        <v>7434</v>
      </c>
      <c r="T18" t="s">
        <v>2976</v>
      </c>
      <c r="U18">
        <v>222628047</v>
      </c>
      <c r="V18">
        <v>222640350</v>
      </c>
      <c r="W18">
        <v>12303</v>
      </c>
    </row>
    <row r="19" spans="1:23">
      <c r="A19" t="s">
        <v>2976</v>
      </c>
      <c r="B19">
        <v>110036254</v>
      </c>
      <c r="C19">
        <v>110044254</v>
      </c>
      <c r="D19">
        <v>-1</v>
      </c>
      <c r="E19" t="s">
        <v>2976</v>
      </c>
      <c r="F19">
        <v>110036254</v>
      </c>
      <c r="G19">
        <v>110036674</v>
      </c>
      <c r="K19">
        <v>420</v>
      </c>
      <c r="L19">
        <v>420</v>
      </c>
      <c r="O19" t="s">
        <v>2976</v>
      </c>
      <c r="P19">
        <v>229796748</v>
      </c>
      <c r="Q19">
        <v>229805740</v>
      </c>
      <c r="R19">
        <v>8992</v>
      </c>
      <c r="T19" t="s">
        <v>2976</v>
      </c>
      <c r="U19">
        <v>229805741</v>
      </c>
      <c r="V19">
        <v>229824746</v>
      </c>
      <c r="W19">
        <v>19005</v>
      </c>
    </row>
    <row r="20" spans="1:23">
      <c r="A20" t="s">
        <v>2976</v>
      </c>
      <c r="B20">
        <v>110596285</v>
      </c>
      <c r="C20">
        <v>110607544</v>
      </c>
      <c r="D20">
        <v>0</v>
      </c>
      <c r="E20">
        <v>-1</v>
      </c>
      <c r="F20">
        <v>-1</v>
      </c>
      <c r="G20">
        <v>0</v>
      </c>
      <c r="L20" t="s">
        <v>3197</v>
      </c>
      <c r="O20" t="s">
        <v>2978</v>
      </c>
      <c r="P20">
        <v>29074929</v>
      </c>
      <c r="Q20">
        <v>29088891</v>
      </c>
      <c r="R20">
        <v>3188</v>
      </c>
      <c r="T20" t="s">
        <v>2978</v>
      </c>
      <c r="U20">
        <v>29049732</v>
      </c>
      <c r="V20">
        <v>29074928</v>
      </c>
      <c r="W20">
        <v>25196</v>
      </c>
    </row>
    <row r="21" spans="1:23">
      <c r="A21" t="s">
        <v>2976</v>
      </c>
      <c r="B21">
        <v>152185477</v>
      </c>
      <c r="C21">
        <v>152193479</v>
      </c>
      <c r="D21">
        <v>0</v>
      </c>
      <c r="E21">
        <v>-1</v>
      </c>
      <c r="F21">
        <v>-1</v>
      </c>
      <c r="G21">
        <v>0</v>
      </c>
      <c r="L21" t="s">
        <v>3197</v>
      </c>
      <c r="O21" t="s">
        <v>2978</v>
      </c>
      <c r="P21">
        <v>43131450</v>
      </c>
      <c r="Q21">
        <v>43151464</v>
      </c>
      <c r="R21" t="s">
        <v>3197</v>
      </c>
      <c r="T21" t="s">
        <v>2978</v>
      </c>
      <c r="U21">
        <v>43151465</v>
      </c>
      <c r="V21">
        <v>43156176</v>
      </c>
      <c r="W21" t="s">
        <v>3197</v>
      </c>
    </row>
    <row r="22" spans="1:23">
      <c r="A22" t="s">
        <v>2976</v>
      </c>
      <c r="B22">
        <v>168210444</v>
      </c>
      <c r="C22">
        <v>168221992</v>
      </c>
      <c r="D22">
        <v>0</v>
      </c>
      <c r="E22">
        <v>-1</v>
      </c>
      <c r="F22">
        <v>-1</v>
      </c>
      <c r="G22">
        <v>0</v>
      </c>
      <c r="L22" t="s">
        <v>3197</v>
      </c>
      <c r="O22" t="s">
        <v>2978</v>
      </c>
      <c r="P22">
        <v>45489591</v>
      </c>
      <c r="Q22">
        <v>45499469</v>
      </c>
      <c r="R22">
        <v>1807</v>
      </c>
      <c r="T22" t="s">
        <v>2978</v>
      </c>
      <c r="U22">
        <v>45303671</v>
      </c>
      <c r="V22">
        <v>45306472</v>
      </c>
      <c r="W22" t="s">
        <v>3197</v>
      </c>
    </row>
    <row r="23" spans="1:23">
      <c r="A23" t="s">
        <v>2976</v>
      </c>
      <c r="B23">
        <v>179551149</v>
      </c>
      <c r="C23">
        <v>179562980</v>
      </c>
      <c r="D23">
        <v>-1</v>
      </c>
      <c r="E23" t="s">
        <v>2976</v>
      </c>
      <c r="F23">
        <v>179551149</v>
      </c>
      <c r="G23">
        <v>179554714</v>
      </c>
      <c r="K23">
        <v>3565</v>
      </c>
      <c r="O23" t="s">
        <v>2978</v>
      </c>
      <c r="P23">
        <v>51765930</v>
      </c>
      <c r="Q23">
        <v>51773243</v>
      </c>
      <c r="R23">
        <v>2984</v>
      </c>
      <c r="T23" t="s">
        <v>2978</v>
      </c>
      <c r="U23">
        <v>51773244</v>
      </c>
      <c r="V23">
        <v>51780942</v>
      </c>
      <c r="W23">
        <v>4906</v>
      </c>
    </row>
    <row r="24" spans="1:23">
      <c r="A24" t="s">
        <v>2976</v>
      </c>
      <c r="B24">
        <v>179551149</v>
      </c>
      <c r="C24">
        <v>179562980</v>
      </c>
      <c r="D24">
        <v>-1</v>
      </c>
      <c r="E24" t="s">
        <v>2976</v>
      </c>
      <c r="F24">
        <v>179554719</v>
      </c>
      <c r="G24">
        <v>179554734</v>
      </c>
      <c r="K24">
        <v>15</v>
      </c>
      <c r="O24" t="s">
        <v>2978</v>
      </c>
      <c r="P24">
        <v>59862000</v>
      </c>
      <c r="Q24">
        <v>59868949</v>
      </c>
      <c r="R24">
        <v>6493</v>
      </c>
      <c r="T24" t="s">
        <v>2978</v>
      </c>
      <c r="U24">
        <v>59868949</v>
      </c>
      <c r="V24">
        <v>59951278</v>
      </c>
      <c r="W24">
        <v>82329</v>
      </c>
    </row>
    <row r="25" spans="1:23">
      <c r="A25" t="s">
        <v>2976</v>
      </c>
      <c r="B25">
        <v>179551149</v>
      </c>
      <c r="C25">
        <v>179562980</v>
      </c>
      <c r="D25">
        <v>-1</v>
      </c>
      <c r="E25" t="s">
        <v>2976</v>
      </c>
      <c r="F25">
        <v>179554735</v>
      </c>
      <c r="G25">
        <v>179555840</v>
      </c>
      <c r="K25">
        <v>1105</v>
      </c>
      <c r="O25" t="s">
        <v>2978</v>
      </c>
      <c r="P25">
        <v>70624775</v>
      </c>
      <c r="Q25">
        <v>70653782</v>
      </c>
      <c r="R25" t="s">
        <v>3197</v>
      </c>
      <c r="T25" t="s">
        <v>2978</v>
      </c>
      <c r="U25">
        <v>70655188</v>
      </c>
      <c r="V25">
        <v>70661034</v>
      </c>
      <c r="W25">
        <v>5846</v>
      </c>
    </row>
    <row r="26" spans="1:23">
      <c r="A26" t="s">
        <v>2976</v>
      </c>
      <c r="B26">
        <v>179551149</v>
      </c>
      <c r="C26">
        <v>179562980</v>
      </c>
      <c r="D26">
        <v>-1</v>
      </c>
      <c r="E26" t="s">
        <v>2976</v>
      </c>
      <c r="F26">
        <v>179558310</v>
      </c>
      <c r="G26">
        <v>179559507</v>
      </c>
      <c r="K26">
        <v>1197</v>
      </c>
      <c r="O26" t="s">
        <v>2978</v>
      </c>
      <c r="P26">
        <v>72179774</v>
      </c>
      <c r="Q26">
        <v>72190667</v>
      </c>
      <c r="R26">
        <v>1662</v>
      </c>
      <c r="T26" t="s">
        <v>2978</v>
      </c>
      <c r="U26">
        <v>72190668</v>
      </c>
      <c r="V26">
        <v>72192071</v>
      </c>
      <c r="W26">
        <v>1403</v>
      </c>
    </row>
    <row r="27" spans="1:23">
      <c r="A27" t="s">
        <v>2976</v>
      </c>
      <c r="B27">
        <v>179551149</v>
      </c>
      <c r="C27">
        <v>179562980</v>
      </c>
      <c r="D27">
        <v>-1</v>
      </c>
      <c r="E27" t="s">
        <v>2976</v>
      </c>
      <c r="F27">
        <v>179560440</v>
      </c>
      <c r="G27">
        <v>179560748</v>
      </c>
      <c r="K27">
        <v>308</v>
      </c>
      <c r="L27">
        <f>SUM(clusters!K23:K27)</f>
        <v>6190</v>
      </c>
      <c r="O27" t="s">
        <v>2978</v>
      </c>
      <c r="P27">
        <v>81266826</v>
      </c>
      <c r="Q27">
        <v>81276783</v>
      </c>
      <c r="R27" t="s">
        <v>3197</v>
      </c>
      <c r="T27" t="s">
        <v>2978</v>
      </c>
      <c r="U27">
        <v>81276783</v>
      </c>
      <c r="V27">
        <v>81286264</v>
      </c>
      <c r="W27">
        <v>7750</v>
      </c>
    </row>
    <row r="28" spans="1:23">
      <c r="A28" t="s">
        <v>2976</v>
      </c>
      <c r="B28">
        <v>222640351</v>
      </c>
      <c r="C28">
        <v>222655359</v>
      </c>
      <c r="D28">
        <v>-1</v>
      </c>
      <c r="E28" t="s">
        <v>2976</v>
      </c>
      <c r="F28">
        <v>222640351</v>
      </c>
      <c r="G28">
        <v>222641320</v>
      </c>
      <c r="K28">
        <v>969</v>
      </c>
      <c r="O28" t="s">
        <v>2978</v>
      </c>
      <c r="P28">
        <v>85319031</v>
      </c>
      <c r="Q28">
        <v>85327160</v>
      </c>
      <c r="R28">
        <v>8129</v>
      </c>
      <c r="T28" t="s">
        <v>2978</v>
      </c>
      <c r="U28">
        <v>85074231</v>
      </c>
      <c r="V28">
        <v>85319031</v>
      </c>
      <c r="W28">
        <v>244800</v>
      </c>
    </row>
    <row r="29" spans="1:23">
      <c r="A29" t="s">
        <v>2976</v>
      </c>
      <c r="B29">
        <v>222640351</v>
      </c>
      <c r="C29">
        <v>222655359</v>
      </c>
      <c r="D29">
        <v>-1</v>
      </c>
      <c r="E29" t="s">
        <v>2976</v>
      </c>
      <c r="F29">
        <v>222641325</v>
      </c>
      <c r="G29">
        <v>222641420</v>
      </c>
      <c r="K29">
        <v>95</v>
      </c>
      <c r="O29" t="s">
        <v>2978</v>
      </c>
      <c r="P29">
        <v>91564793</v>
      </c>
      <c r="Q29">
        <v>91580773</v>
      </c>
      <c r="R29">
        <v>3949</v>
      </c>
      <c r="T29" t="s">
        <v>2978</v>
      </c>
      <c r="U29">
        <v>91546864</v>
      </c>
      <c r="V29">
        <v>91564792</v>
      </c>
      <c r="W29">
        <v>17928</v>
      </c>
    </row>
    <row r="30" spans="1:23">
      <c r="A30" t="s">
        <v>2976</v>
      </c>
      <c r="B30">
        <v>222640351</v>
      </c>
      <c r="C30">
        <v>222655359</v>
      </c>
      <c r="D30">
        <v>-1</v>
      </c>
      <c r="E30" t="s">
        <v>2976</v>
      </c>
      <c r="F30">
        <v>222644224</v>
      </c>
      <c r="G30">
        <v>222650594</v>
      </c>
      <c r="K30">
        <v>6370</v>
      </c>
      <c r="L30">
        <f>SUM(clusters!K28:K30)</f>
        <v>7434</v>
      </c>
      <c r="O30" t="s">
        <v>2978</v>
      </c>
      <c r="P30">
        <v>91584845</v>
      </c>
      <c r="Q30">
        <v>91604667</v>
      </c>
      <c r="R30" t="s">
        <v>3197</v>
      </c>
      <c r="T30" t="s">
        <v>2978</v>
      </c>
      <c r="U30">
        <v>91580774</v>
      </c>
      <c r="V30">
        <v>91584844</v>
      </c>
      <c r="W30" t="s">
        <v>3197</v>
      </c>
    </row>
    <row r="31" spans="1:23">
      <c r="A31" t="s">
        <v>2976</v>
      </c>
      <c r="B31">
        <v>229796748</v>
      </c>
      <c r="C31">
        <v>229805740</v>
      </c>
      <c r="D31">
        <v>0</v>
      </c>
      <c r="E31" t="s">
        <v>2976</v>
      </c>
      <c r="F31">
        <v>229796748</v>
      </c>
      <c r="G31">
        <v>229805740</v>
      </c>
      <c r="H31">
        <v>8992</v>
      </c>
      <c r="L31">
        <v>8992</v>
      </c>
      <c r="O31" t="s">
        <v>2978</v>
      </c>
      <c r="P31">
        <v>94174861</v>
      </c>
      <c r="Q31">
        <v>94184786</v>
      </c>
      <c r="R31">
        <v>7717</v>
      </c>
      <c r="T31" t="s">
        <v>2978</v>
      </c>
      <c r="U31">
        <v>94184787</v>
      </c>
      <c r="V31">
        <v>94200968</v>
      </c>
      <c r="W31">
        <v>16181</v>
      </c>
    </row>
    <row r="32" spans="1:23">
      <c r="A32" t="s">
        <v>2978</v>
      </c>
      <c r="B32">
        <v>29074929</v>
      </c>
      <c r="C32">
        <v>29088891</v>
      </c>
      <c r="D32">
        <v>-1</v>
      </c>
      <c r="E32" t="s">
        <v>2978</v>
      </c>
      <c r="F32">
        <v>29074929</v>
      </c>
      <c r="G32">
        <v>29078117</v>
      </c>
      <c r="K32">
        <v>3188</v>
      </c>
      <c r="L32">
        <v>3188</v>
      </c>
      <c r="O32" t="s">
        <v>2978</v>
      </c>
      <c r="P32">
        <v>97622825</v>
      </c>
      <c r="Q32">
        <v>97639609</v>
      </c>
      <c r="R32" t="s">
        <v>3197</v>
      </c>
      <c r="T32" t="s">
        <v>2978</v>
      </c>
      <c r="U32">
        <v>97453900</v>
      </c>
      <c r="V32">
        <v>97471536</v>
      </c>
      <c r="W32">
        <v>17623</v>
      </c>
    </row>
    <row r="33" spans="1:23">
      <c r="A33" t="s">
        <v>2978</v>
      </c>
      <c r="B33">
        <v>43131450</v>
      </c>
      <c r="C33">
        <v>43151464</v>
      </c>
      <c r="D33">
        <v>0</v>
      </c>
      <c r="E33">
        <v>-1</v>
      </c>
      <c r="F33">
        <v>-1</v>
      </c>
      <c r="G33">
        <v>0</v>
      </c>
      <c r="L33" t="s">
        <v>3197</v>
      </c>
      <c r="O33" t="s">
        <v>2979</v>
      </c>
      <c r="P33">
        <v>203003</v>
      </c>
      <c r="Q33">
        <v>208937</v>
      </c>
      <c r="R33" t="s">
        <v>3197</v>
      </c>
      <c r="T33" t="s">
        <v>2979</v>
      </c>
      <c r="U33">
        <v>252984</v>
      </c>
      <c r="V33">
        <v>278365</v>
      </c>
      <c r="W33">
        <v>4079</v>
      </c>
    </row>
    <row r="34" spans="1:23">
      <c r="A34" t="s">
        <v>2978</v>
      </c>
      <c r="B34">
        <v>45489591</v>
      </c>
      <c r="C34">
        <v>45499469</v>
      </c>
      <c r="D34">
        <v>-1</v>
      </c>
      <c r="E34" t="s">
        <v>2978</v>
      </c>
      <c r="F34">
        <v>45491339</v>
      </c>
      <c r="G34">
        <v>45493146</v>
      </c>
      <c r="K34">
        <v>1807</v>
      </c>
      <c r="L34">
        <v>1807</v>
      </c>
      <c r="O34" t="s">
        <v>2979</v>
      </c>
      <c r="P34">
        <v>5948358</v>
      </c>
      <c r="Q34">
        <v>5962026</v>
      </c>
      <c r="R34" t="s">
        <v>3197</v>
      </c>
      <c r="T34" t="s">
        <v>2979</v>
      </c>
      <c r="U34">
        <v>5966214</v>
      </c>
      <c r="V34">
        <v>5968570</v>
      </c>
      <c r="W34">
        <v>2356</v>
      </c>
    </row>
    <row r="35" spans="1:23">
      <c r="A35" t="s">
        <v>2978</v>
      </c>
      <c r="B35">
        <v>51765930</v>
      </c>
      <c r="C35">
        <v>51773243</v>
      </c>
      <c r="D35">
        <v>-1</v>
      </c>
      <c r="E35" t="s">
        <v>2978</v>
      </c>
      <c r="F35">
        <v>51770259</v>
      </c>
      <c r="G35">
        <v>51773243</v>
      </c>
      <c r="K35">
        <v>2984</v>
      </c>
      <c r="L35">
        <v>2984</v>
      </c>
      <c r="O35" t="s">
        <v>2979</v>
      </c>
      <c r="P35">
        <v>12957595</v>
      </c>
      <c r="Q35">
        <v>12966248</v>
      </c>
      <c r="R35" t="s">
        <v>3197</v>
      </c>
      <c r="T35" t="s">
        <v>2979</v>
      </c>
      <c r="U35">
        <v>12966249</v>
      </c>
      <c r="V35">
        <v>12983389</v>
      </c>
      <c r="W35" t="s">
        <v>3197</v>
      </c>
    </row>
    <row r="36" spans="1:23">
      <c r="A36" t="s">
        <v>2978</v>
      </c>
      <c r="B36">
        <v>59862000</v>
      </c>
      <c r="C36">
        <v>59868949</v>
      </c>
      <c r="D36">
        <v>-1</v>
      </c>
      <c r="E36" t="s">
        <v>2978</v>
      </c>
      <c r="F36">
        <v>59862000</v>
      </c>
      <c r="G36">
        <v>59866184</v>
      </c>
      <c r="K36">
        <v>4184</v>
      </c>
      <c r="O36" t="s">
        <v>2979</v>
      </c>
      <c r="P36">
        <v>17392631</v>
      </c>
      <c r="Q36">
        <v>17403471</v>
      </c>
      <c r="R36">
        <v>3308</v>
      </c>
      <c r="T36" t="s">
        <v>2979</v>
      </c>
      <c r="U36">
        <v>17405078</v>
      </c>
      <c r="V36">
        <v>17407406</v>
      </c>
      <c r="W36">
        <v>2328</v>
      </c>
    </row>
    <row r="37" spans="1:23">
      <c r="A37" t="s">
        <v>2978</v>
      </c>
      <c r="B37">
        <v>59862000</v>
      </c>
      <c r="C37">
        <v>59868949</v>
      </c>
      <c r="D37">
        <v>-1</v>
      </c>
      <c r="E37" t="s">
        <v>2978</v>
      </c>
      <c r="F37">
        <v>59866640</v>
      </c>
      <c r="G37">
        <v>59868949</v>
      </c>
      <c r="K37">
        <v>2309</v>
      </c>
      <c r="L37">
        <f>clusters!K37+clusters!K36</f>
        <v>6493</v>
      </c>
      <c r="O37" t="s">
        <v>2979</v>
      </c>
      <c r="P37">
        <v>45671555</v>
      </c>
      <c r="Q37">
        <v>45757548</v>
      </c>
      <c r="R37">
        <v>56680</v>
      </c>
      <c r="T37" t="s">
        <v>2979</v>
      </c>
      <c r="U37">
        <v>45605024</v>
      </c>
      <c r="V37">
        <v>45670427</v>
      </c>
      <c r="W37">
        <v>65397</v>
      </c>
    </row>
    <row r="38" spans="1:23">
      <c r="A38" t="s">
        <v>2978</v>
      </c>
      <c r="B38">
        <v>70624775</v>
      </c>
      <c r="C38">
        <v>70653782</v>
      </c>
      <c r="D38">
        <v>0</v>
      </c>
      <c r="E38">
        <v>-1</v>
      </c>
      <c r="F38">
        <v>-1</v>
      </c>
      <c r="G38">
        <v>0</v>
      </c>
      <c r="L38" t="s">
        <v>3197</v>
      </c>
      <c r="O38" t="s">
        <v>2979</v>
      </c>
      <c r="P38">
        <v>64888616</v>
      </c>
      <c r="Q38">
        <v>64898488</v>
      </c>
      <c r="R38" t="s">
        <v>3197</v>
      </c>
      <c r="T38" t="s">
        <v>2979</v>
      </c>
      <c r="U38">
        <v>64886583</v>
      </c>
      <c r="V38">
        <v>64888100</v>
      </c>
      <c r="W38">
        <v>1517</v>
      </c>
    </row>
    <row r="39" spans="1:23">
      <c r="A39" t="s">
        <v>2978</v>
      </c>
      <c r="B39">
        <v>72179774</v>
      </c>
      <c r="C39">
        <v>72190667</v>
      </c>
      <c r="D39">
        <v>-1</v>
      </c>
      <c r="E39" t="s">
        <v>2978</v>
      </c>
      <c r="F39">
        <v>72188374</v>
      </c>
      <c r="G39">
        <v>72189947</v>
      </c>
      <c r="K39">
        <v>1573</v>
      </c>
      <c r="O39" t="s">
        <v>2979</v>
      </c>
      <c r="P39">
        <v>73110077</v>
      </c>
      <c r="Q39">
        <v>73119689</v>
      </c>
      <c r="R39">
        <v>1455</v>
      </c>
      <c r="T39" t="s">
        <v>2979</v>
      </c>
      <c r="U39">
        <v>73108519</v>
      </c>
      <c r="V39">
        <v>73110076</v>
      </c>
      <c r="W39">
        <v>1557</v>
      </c>
    </row>
    <row r="40" spans="1:23">
      <c r="A40" t="s">
        <v>2978</v>
      </c>
      <c r="B40">
        <v>72179774</v>
      </c>
      <c r="C40">
        <v>72190667</v>
      </c>
      <c r="D40">
        <v>-1</v>
      </c>
      <c r="E40" t="s">
        <v>2978</v>
      </c>
      <c r="F40">
        <v>72190573</v>
      </c>
      <c r="G40">
        <v>72190606</v>
      </c>
      <c r="K40">
        <v>33</v>
      </c>
      <c r="O40" t="s">
        <v>2979</v>
      </c>
      <c r="P40">
        <v>74713753</v>
      </c>
      <c r="Q40">
        <v>74726044</v>
      </c>
      <c r="R40" t="s">
        <v>3197</v>
      </c>
      <c r="T40" t="s">
        <v>2979</v>
      </c>
      <c r="U40">
        <v>74729938</v>
      </c>
      <c r="V40">
        <v>74782193</v>
      </c>
      <c r="W40">
        <v>51865</v>
      </c>
    </row>
    <row r="41" spans="1:23">
      <c r="A41" t="s">
        <v>2978</v>
      </c>
      <c r="B41">
        <v>72179774</v>
      </c>
      <c r="C41">
        <v>72190667</v>
      </c>
      <c r="D41">
        <v>-1</v>
      </c>
      <c r="E41" t="s">
        <v>2978</v>
      </c>
      <c r="F41">
        <v>72190611</v>
      </c>
      <c r="G41">
        <v>72190667</v>
      </c>
      <c r="K41">
        <v>56</v>
      </c>
      <c r="L41">
        <f>SUM(clusters!K39:K41)</f>
        <v>1662</v>
      </c>
      <c r="O41" t="s">
        <v>2979</v>
      </c>
      <c r="P41">
        <v>119167711</v>
      </c>
      <c r="Q41">
        <v>119181158</v>
      </c>
      <c r="R41" t="s">
        <v>3197</v>
      </c>
      <c r="T41" t="s">
        <v>2979</v>
      </c>
      <c r="U41">
        <v>119192231</v>
      </c>
      <c r="V41">
        <v>119194003</v>
      </c>
      <c r="W41">
        <v>1772</v>
      </c>
    </row>
    <row r="42" spans="1:23">
      <c r="A42" t="s">
        <v>2978</v>
      </c>
      <c r="B42">
        <v>81266826</v>
      </c>
      <c r="C42">
        <v>81276783</v>
      </c>
      <c r="D42">
        <v>0</v>
      </c>
      <c r="E42">
        <v>-1</v>
      </c>
      <c r="F42">
        <v>-1</v>
      </c>
      <c r="G42">
        <v>0</v>
      </c>
      <c r="L42" t="s">
        <v>3197</v>
      </c>
      <c r="O42" t="s">
        <v>2979</v>
      </c>
      <c r="P42">
        <v>122924715</v>
      </c>
      <c r="Q42">
        <v>122934526</v>
      </c>
      <c r="R42">
        <v>4070</v>
      </c>
      <c r="T42" t="s">
        <v>2979</v>
      </c>
      <c r="U42">
        <v>122922109</v>
      </c>
      <c r="V42">
        <v>122924714</v>
      </c>
      <c r="W42">
        <v>2605</v>
      </c>
    </row>
    <row r="43" spans="1:23">
      <c r="A43" t="s">
        <v>2978</v>
      </c>
      <c r="B43">
        <v>85319031</v>
      </c>
      <c r="C43">
        <v>85327160</v>
      </c>
      <c r="D43">
        <v>0</v>
      </c>
      <c r="E43" t="s">
        <v>2978</v>
      </c>
      <c r="F43">
        <v>85319031</v>
      </c>
      <c r="G43">
        <v>85327160</v>
      </c>
      <c r="H43">
        <v>8129</v>
      </c>
      <c r="L43">
        <v>8129</v>
      </c>
      <c r="O43" t="s">
        <v>2980</v>
      </c>
      <c r="P43">
        <v>3549195</v>
      </c>
      <c r="Q43">
        <v>3602193</v>
      </c>
      <c r="R43" t="s">
        <v>3197</v>
      </c>
      <c r="T43" t="s">
        <v>2980</v>
      </c>
      <c r="U43">
        <v>3480512</v>
      </c>
      <c r="V43">
        <v>3490515</v>
      </c>
      <c r="W43">
        <v>10003</v>
      </c>
    </row>
    <row r="44" spans="1:23">
      <c r="A44" t="s">
        <v>2978</v>
      </c>
      <c r="B44">
        <v>91564793</v>
      </c>
      <c r="C44">
        <v>91580773</v>
      </c>
      <c r="D44">
        <v>-1</v>
      </c>
      <c r="E44" t="s">
        <v>2978</v>
      </c>
      <c r="F44">
        <v>91564793</v>
      </c>
      <c r="G44">
        <v>91568742</v>
      </c>
      <c r="K44">
        <v>3949</v>
      </c>
      <c r="L44">
        <v>3949</v>
      </c>
      <c r="O44" t="s">
        <v>2980</v>
      </c>
      <c r="P44">
        <v>9462671</v>
      </c>
      <c r="Q44">
        <v>9525135</v>
      </c>
      <c r="R44">
        <v>50358</v>
      </c>
      <c r="T44" t="s">
        <v>2980</v>
      </c>
      <c r="U44">
        <v>9428413</v>
      </c>
      <c r="V44">
        <v>9429831</v>
      </c>
      <c r="W44">
        <v>1418</v>
      </c>
    </row>
    <row r="45" spans="1:23">
      <c r="A45" t="s">
        <v>2978</v>
      </c>
      <c r="B45">
        <v>91584845</v>
      </c>
      <c r="C45">
        <v>91604667</v>
      </c>
      <c r="D45">
        <v>0</v>
      </c>
      <c r="E45">
        <v>-1</v>
      </c>
      <c r="F45">
        <v>-1</v>
      </c>
      <c r="G45">
        <v>0</v>
      </c>
      <c r="L45" t="s">
        <v>3197</v>
      </c>
      <c r="O45" t="s">
        <v>2980</v>
      </c>
      <c r="P45">
        <v>9544701</v>
      </c>
      <c r="Q45">
        <v>9557062</v>
      </c>
      <c r="R45">
        <v>738</v>
      </c>
      <c r="T45" t="s">
        <v>2980</v>
      </c>
      <c r="U45">
        <v>9569314</v>
      </c>
      <c r="V45">
        <v>9571269</v>
      </c>
      <c r="W45">
        <v>1955</v>
      </c>
    </row>
    <row r="46" spans="1:23">
      <c r="A46" t="s">
        <v>2978</v>
      </c>
      <c r="B46">
        <v>94174861</v>
      </c>
      <c r="C46">
        <v>94184786</v>
      </c>
      <c r="D46">
        <v>-1</v>
      </c>
      <c r="E46" t="s">
        <v>2978</v>
      </c>
      <c r="F46">
        <v>94174861</v>
      </c>
      <c r="G46">
        <v>94178424</v>
      </c>
      <c r="K46">
        <v>3563</v>
      </c>
      <c r="O46" t="s">
        <v>2980</v>
      </c>
      <c r="P46">
        <v>54621785</v>
      </c>
      <c r="Q46">
        <v>54637501</v>
      </c>
      <c r="R46">
        <v>2939</v>
      </c>
      <c r="T46" t="s">
        <v>2980</v>
      </c>
      <c r="U46">
        <v>54582792</v>
      </c>
      <c r="V46">
        <v>54621784</v>
      </c>
      <c r="W46">
        <v>38992</v>
      </c>
    </row>
    <row r="47" spans="1:23">
      <c r="A47" t="s">
        <v>2978</v>
      </c>
      <c r="B47">
        <v>94174861</v>
      </c>
      <c r="C47">
        <v>94184786</v>
      </c>
      <c r="D47">
        <v>-1</v>
      </c>
      <c r="E47" t="s">
        <v>2978</v>
      </c>
      <c r="F47">
        <v>94180632</v>
      </c>
      <c r="G47">
        <v>94184786</v>
      </c>
      <c r="K47">
        <v>4154</v>
      </c>
      <c r="L47">
        <f>clusters!K46+clusters!K47</f>
        <v>7717</v>
      </c>
      <c r="O47" t="s">
        <v>2980</v>
      </c>
      <c r="P47">
        <v>58210790</v>
      </c>
      <c r="Q47">
        <v>58222803</v>
      </c>
      <c r="R47">
        <v>1223</v>
      </c>
      <c r="T47" t="s">
        <v>2980</v>
      </c>
      <c r="U47">
        <v>58240522</v>
      </c>
      <c r="V47">
        <v>58263618</v>
      </c>
      <c r="W47">
        <v>22610</v>
      </c>
    </row>
    <row r="48" spans="1:23">
      <c r="A48" t="s">
        <v>2978</v>
      </c>
      <c r="B48">
        <v>97622825</v>
      </c>
      <c r="C48">
        <v>97639609</v>
      </c>
      <c r="D48">
        <v>0</v>
      </c>
      <c r="E48">
        <v>-1</v>
      </c>
      <c r="F48">
        <v>-1</v>
      </c>
      <c r="G48">
        <v>0</v>
      </c>
      <c r="L48" t="s">
        <v>3197</v>
      </c>
      <c r="O48" t="s">
        <v>2980</v>
      </c>
      <c r="P48">
        <v>58320819</v>
      </c>
      <c r="Q48">
        <v>58333655</v>
      </c>
      <c r="R48">
        <v>8189</v>
      </c>
      <c r="T48" t="s">
        <v>2980</v>
      </c>
      <c r="U48">
        <v>58290629</v>
      </c>
      <c r="V48">
        <v>58320818</v>
      </c>
      <c r="W48">
        <v>30189</v>
      </c>
    </row>
    <row r="49" spans="1:23">
      <c r="A49" t="s">
        <v>2979</v>
      </c>
      <c r="B49">
        <v>203003</v>
      </c>
      <c r="C49">
        <v>208937</v>
      </c>
      <c r="D49">
        <v>0</v>
      </c>
      <c r="E49">
        <v>-1</v>
      </c>
      <c r="F49">
        <v>-1</v>
      </c>
      <c r="G49">
        <v>0</v>
      </c>
      <c r="L49" t="s">
        <v>3197</v>
      </c>
      <c r="O49" t="s">
        <v>2980</v>
      </c>
      <c r="P49">
        <v>100545969</v>
      </c>
      <c r="Q49">
        <v>100570873</v>
      </c>
      <c r="R49">
        <v>4166</v>
      </c>
      <c r="T49" t="s">
        <v>2980</v>
      </c>
      <c r="U49">
        <v>100538449</v>
      </c>
      <c r="V49">
        <v>100545968</v>
      </c>
      <c r="W49">
        <v>7519</v>
      </c>
    </row>
    <row r="50" spans="1:23">
      <c r="A50" t="s">
        <v>2979</v>
      </c>
      <c r="B50">
        <v>5948358</v>
      </c>
      <c r="C50">
        <v>5962026</v>
      </c>
      <c r="D50">
        <v>0</v>
      </c>
      <c r="E50">
        <v>-1</v>
      </c>
      <c r="F50">
        <v>-1</v>
      </c>
      <c r="G50">
        <v>0</v>
      </c>
      <c r="L50" t="s">
        <v>3197</v>
      </c>
      <c r="O50" t="s">
        <v>2980</v>
      </c>
      <c r="P50">
        <v>120924300</v>
      </c>
      <c r="Q50">
        <v>120931711</v>
      </c>
      <c r="R50" t="s">
        <v>3197</v>
      </c>
      <c r="T50" t="s">
        <v>2980</v>
      </c>
      <c r="U50">
        <v>120936296</v>
      </c>
      <c r="V50">
        <v>120938538</v>
      </c>
      <c r="W50">
        <v>2242</v>
      </c>
    </row>
    <row r="51" spans="1:23">
      <c r="A51" t="s">
        <v>2979</v>
      </c>
      <c r="B51">
        <v>12957595</v>
      </c>
      <c r="C51">
        <v>12966248</v>
      </c>
      <c r="D51">
        <v>0</v>
      </c>
      <c r="E51">
        <v>-1</v>
      </c>
      <c r="F51">
        <v>-1</v>
      </c>
      <c r="G51">
        <v>0</v>
      </c>
      <c r="L51" t="s">
        <v>3197</v>
      </c>
      <c r="O51" t="s">
        <v>2980</v>
      </c>
      <c r="P51">
        <v>121132912</v>
      </c>
      <c r="Q51">
        <v>121140830</v>
      </c>
      <c r="R51">
        <v>1163</v>
      </c>
      <c r="T51" t="s">
        <v>2980</v>
      </c>
      <c r="U51">
        <v>121105127</v>
      </c>
      <c r="V51">
        <v>121132911</v>
      </c>
      <c r="W51">
        <v>27779</v>
      </c>
    </row>
    <row r="52" spans="1:23">
      <c r="A52" t="s">
        <v>2979</v>
      </c>
      <c r="B52">
        <v>17392631</v>
      </c>
      <c r="C52">
        <v>17403471</v>
      </c>
      <c r="D52">
        <v>-1</v>
      </c>
      <c r="E52" t="s">
        <v>2979</v>
      </c>
      <c r="F52">
        <v>17398888</v>
      </c>
      <c r="G52">
        <v>17402196</v>
      </c>
      <c r="K52">
        <v>3308</v>
      </c>
      <c r="L52">
        <v>3308</v>
      </c>
      <c r="O52" t="s">
        <v>2980</v>
      </c>
      <c r="P52">
        <v>121518904</v>
      </c>
      <c r="Q52">
        <v>121544830</v>
      </c>
      <c r="R52" t="s">
        <v>3197</v>
      </c>
      <c r="T52" t="s">
        <v>2980</v>
      </c>
      <c r="U52">
        <v>121497473</v>
      </c>
      <c r="V52">
        <v>121517645</v>
      </c>
      <c r="W52">
        <v>3441</v>
      </c>
    </row>
    <row r="53" spans="1:23">
      <c r="A53" t="s">
        <v>2979</v>
      </c>
      <c r="B53">
        <v>45671555</v>
      </c>
      <c r="C53">
        <v>45757548</v>
      </c>
      <c r="D53">
        <v>-1</v>
      </c>
      <c r="E53" t="s">
        <v>2979</v>
      </c>
      <c r="F53">
        <v>45687172</v>
      </c>
      <c r="G53">
        <v>45724531</v>
      </c>
      <c r="K53">
        <v>37359</v>
      </c>
      <c r="O53" t="s">
        <v>2980</v>
      </c>
      <c r="P53">
        <v>121546831</v>
      </c>
      <c r="Q53">
        <v>121555754</v>
      </c>
      <c r="R53" t="s">
        <v>3197</v>
      </c>
      <c r="T53" t="s">
        <v>2980</v>
      </c>
      <c r="U53">
        <v>121555754</v>
      </c>
      <c r="V53">
        <v>121570622</v>
      </c>
      <c r="W53" t="s">
        <v>3197</v>
      </c>
    </row>
    <row r="54" spans="1:23">
      <c r="A54" t="s">
        <v>2979</v>
      </c>
      <c r="B54">
        <v>45671555</v>
      </c>
      <c r="C54">
        <v>45757548</v>
      </c>
      <c r="D54">
        <v>-1</v>
      </c>
      <c r="E54" t="s">
        <v>2979</v>
      </c>
      <c r="F54">
        <v>45724536</v>
      </c>
      <c r="G54">
        <v>45724550</v>
      </c>
      <c r="K54">
        <v>14</v>
      </c>
      <c r="O54" t="s">
        <v>2981</v>
      </c>
      <c r="P54">
        <v>24519159</v>
      </c>
      <c r="Q54">
        <v>24531943</v>
      </c>
      <c r="R54" t="s">
        <v>3197</v>
      </c>
      <c r="T54" t="s">
        <v>2981</v>
      </c>
      <c r="U54">
        <v>24531944</v>
      </c>
      <c r="V54">
        <v>24553839</v>
      </c>
      <c r="W54" t="s">
        <v>3197</v>
      </c>
    </row>
    <row r="55" spans="1:23">
      <c r="A55" t="s">
        <v>2979</v>
      </c>
      <c r="B55">
        <v>45671555</v>
      </c>
      <c r="C55">
        <v>45757548</v>
      </c>
      <c r="D55">
        <v>-1</v>
      </c>
      <c r="E55" t="s">
        <v>2979</v>
      </c>
      <c r="F55">
        <v>45724551</v>
      </c>
      <c r="G55">
        <v>45743858</v>
      </c>
      <c r="K55">
        <v>19307</v>
      </c>
      <c r="L55">
        <f>SUM(clusters!K53:K55)</f>
        <v>56680</v>
      </c>
      <c r="O55" t="s">
        <v>2981</v>
      </c>
      <c r="P55">
        <v>31880138</v>
      </c>
      <c r="Q55">
        <v>31900157</v>
      </c>
      <c r="R55" t="s">
        <v>3197</v>
      </c>
      <c r="T55" t="s">
        <v>2981</v>
      </c>
      <c r="U55">
        <v>31906413</v>
      </c>
      <c r="V55">
        <v>31994126</v>
      </c>
      <c r="W55">
        <v>86926</v>
      </c>
    </row>
    <row r="56" spans="1:23">
      <c r="A56" t="s">
        <v>2979</v>
      </c>
      <c r="B56">
        <v>64888616</v>
      </c>
      <c r="C56">
        <v>64898488</v>
      </c>
      <c r="D56">
        <v>0</v>
      </c>
      <c r="E56">
        <v>-1</v>
      </c>
      <c r="F56">
        <v>-1</v>
      </c>
      <c r="G56">
        <v>0</v>
      </c>
      <c r="L56" t="s">
        <v>3197</v>
      </c>
      <c r="O56" t="s">
        <v>2981</v>
      </c>
      <c r="P56">
        <v>31905163</v>
      </c>
      <c r="Q56">
        <v>31955148</v>
      </c>
      <c r="R56">
        <v>47948</v>
      </c>
      <c r="T56" t="s">
        <v>2981</v>
      </c>
      <c r="U56">
        <v>31955149</v>
      </c>
      <c r="V56">
        <v>31994126</v>
      </c>
      <c r="W56">
        <v>38977</v>
      </c>
    </row>
    <row r="57" spans="1:23">
      <c r="A57" t="s">
        <v>2979</v>
      </c>
      <c r="B57">
        <v>73110077</v>
      </c>
      <c r="C57">
        <v>73119689</v>
      </c>
      <c r="D57">
        <v>-1</v>
      </c>
      <c r="E57" t="s">
        <v>2979</v>
      </c>
      <c r="F57">
        <v>73110077</v>
      </c>
      <c r="G57">
        <v>73111532</v>
      </c>
      <c r="K57">
        <v>1455</v>
      </c>
      <c r="L57">
        <v>1455</v>
      </c>
      <c r="O57" t="s">
        <v>2981</v>
      </c>
      <c r="P57">
        <v>114924574</v>
      </c>
      <c r="Q57">
        <v>114934504</v>
      </c>
      <c r="R57">
        <v>9930</v>
      </c>
      <c r="T57" t="s">
        <v>2981</v>
      </c>
      <c r="U57">
        <v>114898086</v>
      </c>
      <c r="V57">
        <v>114924573</v>
      </c>
      <c r="W57">
        <v>23272</v>
      </c>
    </row>
    <row r="58" spans="1:23">
      <c r="A58" t="s">
        <v>2979</v>
      </c>
      <c r="B58">
        <v>74713753</v>
      </c>
      <c r="C58">
        <v>74726044</v>
      </c>
      <c r="D58">
        <v>0</v>
      </c>
      <c r="E58">
        <v>-1</v>
      </c>
      <c r="F58">
        <v>-1</v>
      </c>
      <c r="G58">
        <v>0</v>
      </c>
      <c r="L58" t="s">
        <v>3197</v>
      </c>
      <c r="O58" t="s">
        <v>2982</v>
      </c>
      <c r="P58">
        <v>19581332</v>
      </c>
      <c r="Q58">
        <v>19605056</v>
      </c>
      <c r="R58">
        <v>14978</v>
      </c>
      <c r="T58" t="s">
        <v>2982</v>
      </c>
      <c r="U58">
        <v>19605057</v>
      </c>
      <c r="V58">
        <v>19611768</v>
      </c>
      <c r="W58">
        <v>6711</v>
      </c>
    </row>
    <row r="59" spans="1:23">
      <c r="A59" t="s">
        <v>2979</v>
      </c>
      <c r="B59">
        <v>119167711</v>
      </c>
      <c r="C59">
        <v>119181158</v>
      </c>
      <c r="D59">
        <v>0</v>
      </c>
      <c r="E59">
        <v>-1</v>
      </c>
      <c r="F59">
        <v>-1</v>
      </c>
      <c r="G59">
        <v>0</v>
      </c>
      <c r="L59" t="s">
        <v>3197</v>
      </c>
      <c r="O59" t="s">
        <v>2982</v>
      </c>
      <c r="P59">
        <v>61578302</v>
      </c>
      <c r="Q59">
        <v>61587727</v>
      </c>
      <c r="R59">
        <v>9425</v>
      </c>
      <c r="T59" t="s">
        <v>2982</v>
      </c>
      <c r="U59">
        <v>61550451</v>
      </c>
      <c r="V59">
        <v>61578301</v>
      </c>
      <c r="W59">
        <v>27838</v>
      </c>
    </row>
    <row r="60" spans="1:23">
      <c r="A60" t="s">
        <v>2979</v>
      </c>
      <c r="B60">
        <v>122924715</v>
      </c>
      <c r="C60">
        <v>122934526</v>
      </c>
      <c r="D60">
        <v>-1</v>
      </c>
      <c r="E60" t="s">
        <v>2979</v>
      </c>
      <c r="F60">
        <v>122924715</v>
      </c>
      <c r="G60">
        <v>122928197</v>
      </c>
      <c r="K60">
        <v>3482</v>
      </c>
      <c r="O60" t="s">
        <v>2982</v>
      </c>
      <c r="P60">
        <v>71187038</v>
      </c>
      <c r="Q60">
        <v>71198306</v>
      </c>
      <c r="R60">
        <v>2205</v>
      </c>
      <c r="T60" t="s">
        <v>2982</v>
      </c>
      <c r="U60">
        <v>71178870</v>
      </c>
      <c r="V60">
        <v>71187037</v>
      </c>
      <c r="W60">
        <v>8154</v>
      </c>
    </row>
    <row r="61" spans="1:23">
      <c r="A61" t="s">
        <v>2979</v>
      </c>
      <c r="B61">
        <v>122924715</v>
      </c>
      <c r="C61">
        <v>122934526</v>
      </c>
      <c r="D61">
        <v>-1</v>
      </c>
      <c r="E61" t="s">
        <v>2979</v>
      </c>
      <c r="F61">
        <v>122933938</v>
      </c>
      <c r="G61">
        <v>122934526</v>
      </c>
      <c r="K61">
        <v>588</v>
      </c>
      <c r="L61">
        <f>clusters!K60+clusters!K61</f>
        <v>4070</v>
      </c>
      <c r="O61" t="s">
        <v>2982</v>
      </c>
      <c r="P61">
        <v>88594365</v>
      </c>
      <c r="Q61">
        <v>88638180</v>
      </c>
      <c r="R61">
        <v>19951</v>
      </c>
      <c r="T61" t="s">
        <v>2982</v>
      </c>
      <c r="U61">
        <v>88563963</v>
      </c>
      <c r="V61">
        <v>88594364</v>
      </c>
      <c r="W61">
        <v>30389</v>
      </c>
    </row>
    <row r="62" spans="1:23">
      <c r="A62" t="s">
        <v>2980</v>
      </c>
      <c r="B62">
        <v>3549195</v>
      </c>
      <c r="C62">
        <v>3602193</v>
      </c>
      <c r="D62">
        <v>0</v>
      </c>
      <c r="E62">
        <v>-1</v>
      </c>
      <c r="F62">
        <v>-1</v>
      </c>
      <c r="G62">
        <v>0</v>
      </c>
      <c r="L62" t="s">
        <v>3197</v>
      </c>
      <c r="O62" t="s">
        <v>2983</v>
      </c>
      <c r="P62">
        <v>24223168</v>
      </c>
      <c r="Q62">
        <v>24254145</v>
      </c>
      <c r="R62">
        <v>5563</v>
      </c>
      <c r="T62" t="s">
        <v>2983</v>
      </c>
      <c r="U62">
        <v>24254146</v>
      </c>
      <c r="V62">
        <v>24269209</v>
      </c>
      <c r="W62">
        <v>15063</v>
      </c>
    </row>
    <row r="63" spans="1:23">
      <c r="A63" t="s">
        <v>2980</v>
      </c>
      <c r="B63">
        <v>9462671</v>
      </c>
      <c r="C63">
        <v>9525135</v>
      </c>
      <c r="D63">
        <v>-1</v>
      </c>
      <c r="E63" t="s">
        <v>2980</v>
      </c>
      <c r="F63">
        <v>9465837</v>
      </c>
      <c r="G63">
        <v>9466998</v>
      </c>
      <c r="K63">
        <v>1161</v>
      </c>
      <c r="O63" t="s">
        <v>2983</v>
      </c>
      <c r="P63">
        <v>24269210</v>
      </c>
      <c r="Q63">
        <v>24279095</v>
      </c>
      <c r="R63">
        <v>9885</v>
      </c>
      <c r="T63" t="s">
        <v>2983</v>
      </c>
      <c r="U63">
        <v>24279096</v>
      </c>
      <c r="V63">
        <v>24407901</v>
      </c>
      <c r="W63">
        <v>71840</v>
      </c>
    </row>
    <row r="64" spans="1:23">
      <c r="A64" t="s">
        <v>2980</v>
      </c>
      <c r="B64">
        <v>9462671</v>
      </c>
      <c r="C64">
        <v>9525135</v>
      </c>
      <c r="D64">
        <v>-1</v>
      </c>
      <c r="E64" t="s">
        <v>2980</v>
      </c>
      <c r="F64">
        <v>9468769</v>
      </c>
      <c r="G64">
        <v>9505114</v>
      </c>
      <c r="K64">
        <v>36345</v>
      </c>
      <c r="O64" t="s">
        <v>2983</v>
      </c>
      <c r="P64">
        <v>34813351</v>
      </c>
      <c r="Q64">
        <v>34827063</v>
      </c>
      <c r="R64" t="s">
        <v>3197</v>
      </c>
      <c r="T64" t="s">
        <v>2983</v>
      </c>
      <c r="U64">
        <v>34788101</v>
      </c>
      <c r="V64">
        <v>34812809</v>
      </c>
      <c r="W64" t="s">
        <v>3197</v>
      </c>
    </row>
    <row r="65" spans="1:23">
      <c r="A65" t="s">
        <v>2980</v>
      </c>
      <c r="B65">
        <v>9462671</v>
      </c>
      <c r="C65">
        <v>9525135</v>
      </c>
      <c r="D65">
        <v>-1</v>
      </c>
      <c r="E65" t="s">
        <v>2980</v>
      </c>
      <c r="F65">
        <v>9505119</v>
      </c>
      <c r="G65">
        <v>9506351</v>
      </c>
      <c r="K65">
        <v>1232</v>
      </c>
      <c r="O65" t="s">
        <v>2983</v>
      </c>
      <c r="P65">
        <v>41590243</v>
      </c>
      <c r="Q65">
        <v>41601181</v>
      </c>
      <c r="R65" t="s">
        <v>3197</v>
      </c>
      <c r="T65" t="s">
        <v>2983</v>
      </c>
      <c r="U65">
        <v>41574088</v>
      </c>
      <c r="V65">
        <v>41576188</v>
      </c>
      <c r="W65">
        <v>2100</v>
      </c>
    </row>
    <row r="66" spans="1:23">
      <c r="A66" t="s">
        <v>2980</v>
      </c>
      <c r="B66">
        <v>9462671</v>
      </c>
      <c r="C66">
        <v>9525135</v>
      </c>
      <c r="D66">
        <v>-1</v>
      </c>
      <c r="E66" t="s">
        <v>2980</v>
      </c>
      <c r="F66">
        <v>9508440</v>
      </c>
      <c r="G66">
        <v>9520060</v>
      </c>
      <c r="K66">
        <v>11620</v>
      </c>
      <c r="L66">
        <f>SUM(clusters!K63:K66)</f>
        <v>50358</v>
      </c>
      <c r="O66" t="s">
        <v>2983</v>
      </c>
      <c r="P66">
        <v>43029219</v>
      </c>
      <c r="Q66">
        <v>43039793</v>
      </c>
      <c r="R66">
        <v>1608</v>
      </c>
      <c r="T66" t="s">
        <v>2983</v>
      </c>
      <c r="U66">
        <v>43013179</v>
      </c>
      <c r="V66">
        <v>43015757</v>
      </c>
      <c r="W66">
        <v>2578</v>
      </c>
    </row>
    <row r="67" spans="1:23">
      <c r="A67" t="s">
        <v>2980</v>
      </c>
      <c r="B67">
        <v>9544701</v>
      </c>
      <c r="C67">
        <v>9557062</v>
      </c>
      <c r="D67">
        <v>-1</v>
      </c>
      <c r="E67" t="s">
        <v>2980</v>
      </c>
      <c r="F67">
        <v>9550213</v>
      </c>
      <c r="G67">
        <v>9550951</v>
      </c>
      <c r="K67">
        <v>738</v>
      </c>
      <c r="L67">
        <v>738</v>
      </c>
      <c r="O67" t="s">
        <v>2983</v>
      </c>
      <c r="P67">
        <v>51538199</v>
      </c>
      <c r="Q67">
        <v>51600225</v>
      </c>
      <c r="R67" t="s">
        <v>3197</v>
      </c>
      <c r="T67" t="s">
        <v>2983</v>
      </c>
      <c r="U67">
        <v>51630807</v>
      </c>
      <c r="V67">
        <v>51633826</v>
      </c>
      <c r="W67" t="s">
        <v>3197</v>
      </c>
    </row>
    <row r="68" spans="1:23">
      <c r="A68" t="s">
        <v>2980</v>
      </c>
      <c r="B68">
        <v>54621785</v>
      </c>
      <c r="C68">
        <v>54637501</v>
      </c>
      <c r="D68">
        <v>-1</v>
      </c>
      <c r="E68" t="s">
        <v>2980</v>
      </c>
      <c r="F68">
        <v>54621785</v>
      </c>
      <c r="G68">
        <v>54624724</v>
      </c>
      <c r="K68">
        <v>2939</v>
      </c>
      <c r="L68">
        <v>2939</v>
      </c>
      <c r="O68" t="s">
        <v>2983</v>
      </c>
      <c r="P68">
        <v>62496215</v>
      </c>
      <c r="Q68">
        <v>62573211</v>
      </c>
      <c r="R68">
        <v>30505</v>
      </c>
      <c r="T68" t="s">
        <v>2983</v>
      </c>
      <c r="U68">
        <v>62573212</v>
      </c>
      <c r="V68">
        <v>62576389</v>
      </c>
      <c r="W68">
        <v>3177</v>
      </c>
    </row>
    <row r="69" spans="1:23">
      <c r="A69" t="s">
        <v>2980</v>
      </c>
      <c r="B69">
        <v>58210790</v>
      </c>
      <c r="C69">
        <v>58222803</v>
      </c>
      <c r="D69">
        <v>-1</v>
      </c>
      <c r="E69" t="s">
        <v>2980</v>
      </c>
      <c r="F69">
        <v>58212487</v>
      </c>
      <c r="G69">
        <v>58213710</v>
      </c>
      <c r="K69">
        <v>1223</v>
      </c>
      <c r="L69">
        <v>1223</v>
      </c>
      <c r="O69" t="s">
        <v>2983</v>
      </c>
      <c r="P69">
        <v>78286190</v>
      </c>
      <c r="Q69">
        <v>78294080</v>
      </c>
      <c r="R69" t="s">
        <v>3197</v>
      </c>
      <c r="T69" t="s">
        <v>2983</v>
      </c>
      <c r="U69">
        <v>78255996</v>
      </c>
      <c r="V69">
        <v>78268384</v>
      </c>
      <c r="W69">
        <v>12382</v>
      </c>
    </row>
    <row r="70" spans="1:23">
      <c r="A70" t="s">
        <v>2980</v>
      </c>
      <c r="B70">
        <v>58320819</v>
      </c>
      <c r="C70">
        <v>58333655</v>
      </c>
      <c r="D70">
        <v>-1</v>
      </c>
      <c r="E70" t="s">
        <v>2980</v>
      </c>
      <c r="F70">
        <v>58320819</v>
      </c>
      <c r="G70">
        <v>58325311</v>
      </c>
      <c r="K70">
        <v>4492</v>
      </c>
      <c r="O70" t="s">
        <v>2983</v>
      </c>
      <c r="P70">
        <v>79022376</v>
      </c>
      <c r="Q70">
        <v>79033249</v>
      </c>
      <c r="R70">
        <v>5412</v>
      </c>
      <c r="T70" t="s">
        <v>2983</v>
      </c>
      <c r="U70">
        <v>79027837</v>
      </c>
      <c r="V70">
        <v>79042175</v>
      </c>
      <c r="W70">
        <v>14338</v>
      </c>
    </row>
    <row r="71" spans="1:23">
      <c r="A71" t="s">
        <v>2980</v>
      </c>
      <c r="B71">
        <v>58320819</v>
      </c>
      <c r="C71">
        <v>58333655</v>
      </c>
      <c r="D71">
        <v>-1</v>
      </c>
      <c r="E71" t="s">
        <v>2980</v>
      </c>
      <c r="F71">
        <v>58329958</v>
      </c>
      <c r="G71">
        <v>58333655</v>
      </c>
      <c r="K71">
        <v>3697</v>
      </c>
      <c r="L71">
        <f>clusters!K71+clusters!K70</f>
        <v>8189</v>
      </c>
      <c r="O71" t="s">
        <v>2983</v>
      </c>
      <c r="P71">
        <v>83136817</v>
      </c>
      <c r="Q71">
        <v>83149524</v>
      </c>
      <c r="R71" t="s">
        <v>3197</v>
      </c>
      <c r="T71" t="s">
        <v>2983</v>
      </c>
      <c r="U71">
        <v>83125316</v>
      </c>
      <c r="V71">
        <v>83128128</v>
      </c>
      <c r="W71">
        <v>2806</v>
      </c>
    </row>
    <row r="72" spans="1:23">
      <c r="A72" t="s">
        <v>2980</v>
      </c>
      <c r="B72">
        <v>100545969</v>
      </c>
      <c r="C72">
        <v>100570873</v>
      </c>
      <c r="D72">
        <v>-1</v>
      </c>
      <c r="E72" t="s">
        <v>2980</v>
      </c>
      <c r="F72">
        <v>100545969</v>
      </c>
      <c r="G72">
        <v>100550135</v>
      </c>
      <c r="K72">
        <v>4166</v>
      </c>
      <c r="L72">
        <v>4166</v>
      </c>
      <c r="O72" t="s">
        <v>2983</v>
      </c>
      <c r="P72">
        <v>89736386</v>
      </c>
      <c r="Q72">
        <v>89749195</v>
      </c>
      <c r="R72">
        <v>3598</v>
      </c>
      <c r="T72" t="s">
        <v>2983</v>
      </c>
      <c r="U72">
        <v>89749196</v>
      </c>
      <c r="V72">
        <v>89753100</v>
      </c>
      <c r="W72">
        <v>3139</v>
      </c>
    </row>
    <row r="73" spans="1:23">
      <c r="A73" t="s">
        <v>2980</v>
      </c>
      <c r="B73">
        <v>120924300</v>
      </c>
      <c r="C73">
        <v>120931711</v>
      </c>
      <c r="D73">
        <v>0</v>
      </c>
      <c r="E73">
        <v>-1</v>
      </c>
      <c r="F73">
        <v>-1</v>
      </c>
      <c r="G73">
        <v>0</v>
      </c>
      <c r="L73" t="s">
        <v>3197</v>
      </c>
      <c r="O73" t="s">
        <v>2983</v>
      </c>
      <c r="P73">
        <v>91825325</v>
      </c>
      <c r="Q73">
        <v>91849238</v>
      </c>
      <c r="R73">
        <v>4699</v>
      </c>
      <c r="T73" t="s">
        <v>2983</v>
      </c>
      <c r="U73">
        <v>91849239</v>
      </c>
      <c r="V73">
        <v>91951938</v>
      </c>
      <c r="W73">
        <v>102699</v>
      </c>
    </row>
    <row r="74" spans="1:23">
      <c r="A74" t="s">
        <v>2980</v>
      </c>
      <c r="B74">
        <v>121132912</v>
      </c>
      <c r="C74">
        <v>121140830</v>
      </c>
      <c r="D74">
        <v>-1</v>
      </c>
      <c r="E74" t="s">
        <v>2980</v>
      </c>
      <c r="F74">
        <v>121139667</v>
      </c>
      <c r="G74">
        <v>121140830</v>
      </c>
      <c r="K74">
        <v>1163</v>
      </c>
      <c r="L74" s="112">
        <v>1163</v>
      </c>
      <c r="O74" t="s">
        <v>2983</v>
      </c>
      <c r="P74">
        <v>93107558</v>
      </c>
      <c r="Q74">
        <v>93166250</v>
      </c>
      <c r="R74" t="s">
        <v>3197</v>
      </c>
      <c r="T74" t="s">
        <v>2983</v>
      </c>
      <c r="U74">
        <v>93044347</v>
      </c>
      <c r="V74">
        <v>93107557</v>
      </c>
      <c r="W74" t="s">
        <v>3197</v>
      </c>
    </row>
    <row r="75" spans="1:23">
      <c r="A75" t="s">
        <v>2980</v>
      </c>
      <c r="B75">
        <v>121518904</v>
      </c>
      <c r="C75">
        <v>121544830</v>
      </c>
      <c r="D75">
        <v>0</v>
      </c>
      <c r="E75">
        <v>-1</v>
      </c>
      <c r="F75">
        <v>-1</v>
      </c>
      <c r="G75">
        <v>0</v>
      </c>
      <c r="L75" t="s">
        <v>3197</v>
      </c>
      <c r="O75" t="s">
        <v>2983</v>
      </c>
      <c r="P75">
        <v>100325260</v>
      </c>
      <c r="Q75">
        <v>100346153</v>
      </c>
      <c r="R75" t="s">
        <v>3197</v>
      </c>
      <c r="T75" t="s">
        <v>2983</v>
      </c>
      <c r="U75">
        <v>100292010</v>
      </c>
      <c r="V75">
        <v>100325259</v>
      </c>
      <c r="W75" t="s">
        <v>3197</v>
      </c>
    </row>
    <row r="76" spans="1:23">
      <c r="A76" t="s">
        <v>2980</v>
      </c>
      <c r="B76">
        <v>121546831</v>
      </c>
      <c r="C76">
        <v>121555754</v>
      </c>
      <c r="D76">
        <v>0</v>
      </c>
      <c r="E76">
        <v>-1</v>
      </c>
      <c r="F76">
        <v>-1</v>
      </c>
      <c r="G76">
        <v>0</v>
      </c>
      <c r="L76" t="s">
        <v>3197</v>
      </c>
      <c r="O76" t="s">
        <v>2983</v>
      </c>
      <c r="P76">
        <v>102283211</v>
      </c>
      <c r="Q76">
        <v>102327192</v>
      </c>
      <c r="R76" t="s">
        <v>3197</v>
      </c>
      <c r="T76" t="s">
        <v>2983</v>
      </c>
      <c r="U76">
        <v>102264807</v>
      </c>
      <c r="V76">
        <v>102277302</v>
      </c>
      <c r="W76" t="s">
        <v>3197</v>
      </c>
    </row>
    <row r="77" spans="1:23">
      <c r="A77" t="s">
        <v>2981</v>
      </c>
      <c r="B77">
        <v>24519159</v>
      </c>
      <c r="C77">
        <v>24531943</v>
      </c>
      <c r="D77">
        <v>0</v>
      </c>
      <c r="E77">
        <v>-1</v>
      </c>
      <c r="F77">
        <v>-1</v>
      </c>
      <c r="G77">
        <v>0</v>
      </c>
      <c r="L77" t="s">
        <v>3197</v>
      </c>
      <c r="O77" t="s">
        <v>2984</v>
      </c>
      <c r="P77">
        <v>1721787</v>
      </c>
      <c r="Q77">
        <v>1730027</v>
      </c>
      <c r="R77" t="s">
        <v>3197</v>
      </c>
      <c r="T77" t="s">
        <v>2984</v>
      </c>
      <c r="U77">
        <v>1752281</v>
      </c>
      <c r="V77">
        <v>1756184</v>
      </c>
      <c r="W77">
        <v>3903</v>
      </c>
    </row>
    <row r="78" spans="1:23">
      <c r="A78" t="s">
        <v>2981</v>
      </c>
      <c r="B78">
        <v>31880138</v>
      </c>
      <c r="C78">
        <v>31900157</v>
      </c>
      <c r="D78">
        <v>0</v>
      </c>
      <c r="E78">
        <v>-1</v>
      </c>
      <c r="F78">
        <v>-1</v>
      </c>
      <c r="G78">
        <v>0</v>
      </c>
      <c r="L78" t="s">
        <v>3197</v>
      </c>
      <c r="O78" t="s">
        <v>2984</v>
      </c>
      <c r="P78">
        <v>2811804</v>
      </c>
      <c r="Q78">
        <v>2818587</v>
      </c>
      <c r="R78" t="s">
        <v>3197</v>
      </c>
      <c r="T78" t="s">
        <v>2984</v>
      </c>
      <c r="U78">
        <v>2830569</v>
      </c>
      <c r="V78">
        <v>2833954</v>
      </c>
      <c r="W78">
        <v>3379</v>
      </c>
    </row>
    <row r="79" spans="1:23">
      <c r="A79" t="s">
        <v>2981</v>
      </c>
      <c r="B79">
        <v>31905163</v>
      </c>
      <c r="C79">
        <v>31955148</v>
      </c>
      <c r="D79">
        <v>-1</v>
      </c>
      <c r="E79" t="s">
        <v>2981</v>
      </c>
      <c r="F79">
        <v>31906413</v>
      </c>
      <c r="G79">
        <v>31952580</v>
      </c>
      <c r="K79">
        <v>46167</v>
      </c>
      <c r="O79" t="s">
        <v>2984</v>
      </c>
      <c r="P79">
        <v>21513376</v>
      </c>
      <c r="Q79">
        <v>21530322</v>
      </c>
      <c r="R79" t="s">
        <v>3197</v>
      </c>
      <c r="T79" t="s">
        <v>2984</v>
      </c>
      <c r="U79">
        <v>21531765</v>
      </c>
      <c r="V79">
        <v>21538145</v>
      </c>
      <c r="W79" t="s">
        <v>3197</v>
      </c>
    </row>
    <row r="80" spans="1:23">
      <c r="A80" t="s">
        <v>2981</v>
      </c>
      <c r="B80">
        <v>31905163</v>
      </c>
      <c r="C80">
        <v>31955148</v>
      </c>
      <c r="D80">
        <v>-1</v>
      </c>
      <c r="E80" t="s">
        <v>2981</v>
      </c>
      <c r="F80">
        <v>31953361</v>
      </c>
      <c r="G80">
        <v>31953408</v>
      </c>
      <c r="K80">
        <v>47</v>
      </c>
      <c r="O80" t="s">
        <v>2984</v>
      </c>
      <c r="P80">
        <v>23677355</v>
      </c>
      <c r="Q80">
        <v>23690204</v>
      </c>
      <c r="R80">
        <v>201</v>
      </c>
      <c r="T80" t="s">
        <v>2984</v>
      </c>
      <c r="U80">
        <v>23724821</v>
      </c>
      <c r="V80">
        <v>23765010</v>
      </c>
      <c r="W80">
        <v>40178</v>
      </c>
    </row>
    <row r="81" spans="1:23">
      <c r="A81" t="s">
        <v>2981</v>
      </c>
      <c r="B81">
        <v>31905163</v>
      </c>
      <c r="C81">
        <v>31955148</v>
      </c>
      <c r="D81">
        <v>-1</v>
      </c>
      <c r="E81" t="s">
        <v>2981</v>
      </c>
      <c r="F81">
        <v>31953413</v>
      </c>
      <c r="G81">
        <v>31953471</v>
      </c>
      <c r="K81">
        <v>58</v>
      </c>
      <c r="O81" t="s">
        <v>2984</v>
      </c>
      <c r="P81">
        <v>28381362</v>
      </c>
      <c r="Q81">
        <v>28391348</v>
      </c>
      <c r="R81">
        <v>9538</v>
      </c>
      <c r="T81" t="s">
        <v>2984</v>
      </c>
      <c r="U81">
        <v>28376654</v>
      </c>
      <c r="V81">
        <v>28381361</v>
      </c>
      <c r="W81">
        <v>4700</v>
      </c>
    </row>
    <row r="82" spans="1:23">
      <c r="A82" t="s">
        <v>2981</v>
      </c>
      <c r="B82">
        <v>31905163</v>
      </c>
      <c r="C82">
        <v>31955148</v>
      </c>
      <c r="D82">
        <v>-1</v>
      </c>
      <c r="E82" t="s">
        <v>2981</v>
      </c>
      <c r="F82">
        <v>31953472</v>
      </c>
      <c r="G82">
        <v>31955148</v>
      </c>
      <c r="K82">
        <v>1676</v>
      </c>
      <c r="L82">
        <f>SUM(clusters!K79:K82)</f>
        <v>47948</v>
      </c>
      <c r="O82" t="s">
        <v>2984</v>
      </c>
      <c r="P82">
        <v>29143357</v>
      </c>
      <c r="Q82">
        <v>29174280</v>
      </c>
      <c r="R82" t="s">
        <v>3197</v>
      </c>
      <c r="T82" t="s">
        <v>2984</v>
      </c>
      <c r="U82">
        <v>29064047</v>
      </c>
      <c r="V82">
        <v>29065053</v>
      </c>
      <c r="W82">
        <v>1006</v>
      </c>
    </row>
    <row r="83" spans="1:23">
      <c r="A83" t="s">
        <v>2981</v>
      </c>
      <c r="B83">
        <v>114924574</v>
      </c>
      <c r="C83">
        <v>114934504</v>
      </c>
      <c r="D83">
        <v>0</v>
      </c>
      <c r="E83" t="s">
        <v>2981</v>
      </c>
      <c r="F83">
        <v>114924574</v>
      </c>
      <c r="G83">
        <v>114934504</v>
      </c>
      <c r="H83">
        <v>9930</v>
      </c>
      <c r="L83">
        <v>9930</v>
      </c>
      <c r="O83" t="s">
        <v>2984</v>
      </c>
      <c r="P83">
        <v>30617352</v>
      </c>
      <c r="Q83">
        <v>30632147</v>
      </c>
      <c r="R83" t="s">
        <v>3197</v>
      </c>
      <c r="T83" t="s">
        <v>2984</v>
      </c>
      <c r="U83">
        <v>30636035</v>
      </c>
      <c r="V83">
        <v>30638297</v>
      </c>
      <c r="W83">
        <v>2262</v>
      </c>
    </row>
    <row r="84" spans="1:23">
      <c r="A84" t="s">
        <v>2982</v>
      </c>
      <c r="B84">
        <v>19581332</v>
      </c>
      <c r="C84">
        <v>19605056</v>
      </c>
      <c r="D84">
        <v>-1</v>
      </c>
      <c r="E84" t="s">
        <v>2982</v>
      </c>
      <c r="F84">
        <v>19590078</v>
      </c>
      <c r="G84">
        <v>19605056</v>
      </c>
      <c r="K84">
        <v>14978</v>
      </c>
      <c r="L84">
        <v>14978</v>
      </c>
      <c r="O84" t="s">
        <v>2984</v>
      </c>
      <c r="P84">
        <v>31083339</v>
      </c>
      <c r="Q84">
        <v>31095335</v>
      </c>
      <c r="R84">
        <v>102</v>
      </c>
      <c r="T84" t="s">
        <v>2984</v>
      </c>
      <c r="U84">
        <v>31107301</v>
      </c>
      <c r="V84">
        <v>31117428</v>
      </c>
      <c r="W84">
        <v>10120</v>
      </c>
    </row>
    <row r="85" spans="1:23">
      <c r="A85" t="s">
        <v>2982</v>
      </c>
      <c r="B85">
        <v>61578302</v>
      </c>
      <c r="C85">
        <v>61587727</v>
      </c>
      <c r="D85">
        <v>0</v>
      </c>
      <c r="E85" t="s">
        <v>2982</v>
      </c>
      <c r="F85">
        <v>61578302</v>
      </c>
      <c r="G85">
        <v>61587727</v>
      </c>
      <c r="H85">
        <v>9425</v>
      </c>
      <c r="L85">
        <v>9425</v>
      </c>
      <c r="O85" t="s">
        <v>2984</v>
      </c>
      <c r="P85">
        <v>66647926</v>
      </c>
      <c r="Q85">
        <v>66658617</v>
      </c>
      <c r="R85">
        <v>727</v>
      </c>
      <c r="T85" t="s">
        <v>2984</v>
      </c>
      <c r="U85">
        <v>66622178</v>
      </c>
      <c r="V85">
        <v>66637777</v>
      </c>
      <c r="W85">
        <v>15599</v>
      </c>
    </row>
    <row r="86" spans="1:23">
      <c r="A86" t="s">
        <v>2982</v>
      </c>
      <c r="B86">
        <v>71187038</v>
      </c>
      <c r="C86">
        <v>71198306</v>
      </c>
      <c r="D86">
        <v>-1</v>
      </c>
      <c r="E86" t="s">
        <v>2982</v>
      </c>
      <c r="F86">
        <v>71187038</v>
      </c>
      <c r="G86">
        <v>71189243</v>
      </c>
      <c r="K86">
        <v>2205</v>
      </c>
      <c r="L86">
        <v>2205</v>
      </c>
      <c r="O86" t="s">
        <v>2984</v>
      </c>
      <c r="P86">
        <v>68530944</v>
      </c>
      <c r="Q86">
        <v>68543883</v>
      </c>
      <c r="R86">
        <v>12939</v>
      </c>
      <c r="T86" t="s">
        <v>2984</v>
      </c>
      <c r="U86">
        <v>68511473</v>
      </c>
      <c r="V86">
        <v>68530943</v>
      </c>
      <c r="W86">
        <v>19470</v>
      </c>
    </row>
    <row r="87" spans="1:23">
      <c r="A87" t="s">
        <v>2982</v>
      </c>
      <c r="B87">
        <v>88594365</v>
      </c>
      <c r="C87">
        <v>88638180</v>
      </c>
      <c r="D87">
        <v>-1</v>
      </c>
      <c r="E87" t="s">
        <v>2982</v>
      </c>
      <c r="F87">
        <v>88594365</v>
      </c>
      <c r="G87">
        <v>88603077</v>
      </c>
      <c r="K87">
        <v>8712</v>
      </c>
      <c r="O87" t="s">
        <v>2984</v>
      </c>
      <c r="P87">
        <v>70187904</v>
      </c>
      <c r="Q87">
        <v>70198927</v>
      </c>
      <c r="R87" t="s">
        <v>3197</v>
      </c>
      <c r="T87" t="s">
        <v>2984</v>
      </c>
      <c r="U87">
        <v>70221264</v>
      </c>
      <c r="V87">
        <v>70236257</v>
      </c>
      <c r="W87">
        <v>14993</v>
      </c>
    </row>
    <row r="88" spans="1:23">
      <c r="A88" t="s">
        <v>2982</v>
      </c>
      <c r="B88">
        <v>88594365</v>
      </c>
      <c r="C88">
        <v>88638180</v>
      </c>
      <c r="D88">
        <v>-1</v>
      </c>
      <c r="E88" t="s">
        <v>2982</v>
      </c>
      <c r="F88">
        <v>88626935</v>
      </c>
      <c r="G88">
        <v>88627575</v>
      </c>
      <c r="K88">
        <v>640</v>
      </c>
      <c r="O88" t="s">
        <v>2984</v>
      </c>
      <c r="P88">
        <v>71881975</v>
      </c>
      <c r="Q88">
        <v>71892663</v>
      </c>
      <c r="R88" t="s">
        <v>3197</v>
      </c>
      <c r="T88" t="s">
        <v>2984</v>
      </c>
      <c r="U88">
        <v>71869835</v>
      </c>
      <c r="V88">
        <v>71879894</v>
      </c>
      <c r="W88">
        <v>9902</v>
      </c>
    </row>
    <row r="89" spans="1:23">
      <c r="A89" t="s">
        <v>2982</v>
      </c>
      <c r="B89">
        <v>88594365</v>
      </c>
      <c r="C89">
        <v>88638180</v>
      </c>
      <c r="D89">
        <v>-1</v>
      </c>
      <c r="E89" t="s">
        <v>2982</v>
      </c>
      <c r="F89">
        <v>88627580</v>
      </c>
      <c r="G89">
        <v>88627595</v>
      </c>
      <c r="K89">
        <v>15</v>
      </c>
      <c r="O89" t="s">
        <v>2984</v>
      </c>
      <c r="P89">
        <v>89291521</v>
      </c>
      <c r="Q89">
        <v>89301383</v>
      </c>
      <c r="R89" t="s">
        <v>3197</v>
      </c>
      <c r="T89" t="s">
        <v>2984</v>
      </c>
      <c r="U89">
        <v>89303479</v>
      </c>
      <c r="V89">
        <v>89334035</v>
      </c>
      <c r="W89">
        <v>30550</v>
      </c>
    </row>
    <row r="90" spans="1:23">
      <c r="A90" t="s">
        <v>2982</v>
      </c>
      <c r="B90">
        <v>88594365</v>
      </c>
      <c r="C90">
        <v>88638180</v>
      </c>
      <c r="D90">
        <v>-1</v>
      </c>
      <c r="E90" t="s">
        <v>2982</v>
      </c>
      <c r="F90">
        <v>88627596</v>
      </c>
      <c r="G90">
        <v>88638180</v>
      </c>
      <c r="K90">
        <v>10584</v>
      </c>
      <c r="L90">
        <f>SUM(clusters!K87:K90)</f>
        <v>19951</v>
      </c>
      <c r="O90" t="s">
        <v>2985</v>
      </c>
      <c r="P90">
        <v>7231762</v>
      </c>
      <c r="Q90">
        <v>7239463</v>
      </c>
      <c r="R90">
        <v>1790</v>
      </c>
      <c r="T90" t="s">
        <v>2985</v>
      </c>
      <c r="U90">
        <v>7197934</v>
      </c>
      <c r="V90">
        <v>7210318</v>
      </c>
      <c r="W90">
        <v>12378</v>
      </c>
    </row>
    <row r="91" spans="1:23">
      <c r="A91" t="s">
        <v>2983</v>
      </c>
      <c r="B91">
        <v>24223168</v>
      </c>
      <c r="C91">
        <v>24254145</v>
      </c>
      <c r="D91">
        <v>-1</v>
      </c>
      <c r="E91" t="s">
        <v>2983</v>
      </c>
      <c r="F91">
        <v>24248582</v>
      </c>
      <c r="G91">
        <v>24254145</v>
      </c>
      <c r="K91">
        <v>5563</v>
      </c>
      <c r="L91">
        <v>5563</v>
      </c>
      <c r="O91" t="s">
        <v>2985</v>
      </c>
      <c r="P91">
        <v>18216209</v>
      </c>
      <c r="Q91">
        <v>18232206</v>
      </c>
      <c r="R91">
        <v>303</v>
      </c>
      <c r="T91" t="s">
        <v>2985</v>
      </c>
      <c r="U91">
        <v>18266877</v>
      </c>
      <c r="V91">
        <v>18280976</v>
      </c>
      <c r="W91">
        <v>14079</v>
      </c>
    </row>
    <row r="92" spans="1:23">
      <c r="A92" t="s">
        <v>2983</v>
      </c>
      <c r="B92">
        <v>24269210</v>
      </c>
      <c r="C92">
        <v>24279095</v>
      </c>
      <c r="D92">
        <v>0</v>
      </c>
      <c r="E92" t="s">
        <v>2983</v>
      </c>
      <c r="F92">
        <v>24269210</v>
      </c>
      <c r="G92">
        <v>24279095</v>
      </c>
      <c r="H92">
        <v>9885</v>
      </c>
      <c r="L92">
        <v>9885</v>
      </c>
      <c r="O92" t="s">
        <v>2985</v>
      </c>
      <c r="P92">
        <v>20886340</v>
      </c>
      <c r="Q92">
        <v>20912316</v>
      </c>
      <c r="R92" t="s">
        <v>3197</v>
      </c>
      <c r="T92" t="s">
        <v>2985</v>
      </c>
      <c r="U92">
        <v>20947073</v>
      </c>
      <c r="V92">
        <v>20978869</v>
      </c>
      <c r="W92">
        <v>31796</v>
      </c>
    </row>
    <row r="93" spans="1:23">
      <c r="A93" t="s">
        <v>2983</v>
      </c>
      <c r="B93">
        <v>34813351</v>
      </c>
      <c r="C93">
        <v>34827063</v>
      </c>
      <c r="D93">
        <v>0</v>
      </c>
      <c r="E93">
        <v>-1</v>
      </c>
      <c r="F93">
        <v>-1</v>
      </c>
      <c r="G93">
        <v>0</v>
      </c>
      <c r="L93" t="s">
        <v>3197</v>
      </c>
      <c r="O93" t="s">
        <v>2985</v>
      </c>
      <c r="P93">
        <v>21432280</v>
      </c>
      <c r="Q93">
        <v>21441204</v>
      </c>
      <c r="R93" t="s">
        <v>3197</v>
      </c>
      <c r="T93" t="s">
        <v>2985</v>
      </c>
      <c r="U93">
        <v>21424530</v>
      </c>
      <c r="V93">
        <v>21428051</v>
      </c>
      <c r="W93">
        <v>3521</v>
      </c>
    </row>
    <row r="94" spans="1:23">
      <c r="A94" t="s">
        <v>2983</v>
      </c>
      <c r="B94">
        <v>41590243</v>
      </c>
      <c r="C94">
        <v>41601181</v>
      </c>
      <c r="D94">
        <v>0</v>
      </c>
      <c r="E94">
        <v>-1</v>
      </c>
      <c r="F94">
        <v>-1</v>
      </c>
      <c r="G94">
        <v>0</v>
      </c>
      <c r="L94" t="s">
        <v>3197</v>
      </c>
      <c r="O94" t="s">
        <v>2985</v>
      </c>
      <c r="P94">
        <v>26586053</v>
      </c>
      <c r="Q94">
        <v>26605774</v>
      </c>
      <c r="R94">
        <v>5396</v>
      </c>
      <c r="T94" t="s">
        <v>2985</v>
      </c>
      <c r="U94">
        <v>26581655</v>
      </c>
      <c r="V94">
        <v>26583401</v>
      </c>
      <c r="W94">
        <v>1746</v>
      </c>
    </row>
    <row r="95" spans="1:23">
      <c r="A95" t="s">
        <v>2983</v>
      </c>
      <c r="B95">
        <v>43029219</v>
      </c>
      <c r="C95">
        <v>43039793</v>
      </c>
      <c r="D95">
        <v>-1</v>
      </c>
      <c r="E95" t="s">
        <v>2983</v>
      </c>
      <c r="F95">
        <v>43029324</v>
      </c>
      <c r="G95">
        <v>43030932</v>
      </c>
      <c r="K95">
        <v>1608</v>
      </c>
      <c r="L95">
        <v>1608</v>
      </c>
      <c r="O95" t="s">
        <v>2985</v>
      </c>
      <c r="P95">
        <v>28955041</v>
      </c>
      <c r="Q95">
        <v>28967037</v>
      </c>
      <c r="R95" t="s">
        <v>3197</v>
      </c>
      <c r="T95" t="s">
        <v>2985</v>
      </c>
      <c r="U95">
        <v>28999807</v>
      </c>
      <c r="V95">
        <v>29029526</v>
      </c>
      <c r="W95">
        <v>16266</v>
      </c>
    </row>
    <row r="96" spans="1:23">
      <c r="A96" t="s">
        <v>2983</v>
      </c>
      <c r="B96">
        <v>51538199</v>
      </c>
      <c r="C96">
        <v>51600225</v>
      </c>
      <c r="D96">
        <v>0</v>
      </c>
      <c r="E96">
        <v>-1</v>
      </c>
      <c r="F96">
        <v>-1</v>
      </c>
      <c r="G96">
        <v>0</v>
      </c>
      <c r="L96" t="s">
        <v>3197</v>
      </c>
      <c r="O96" t="s">
        <v>2985</v>
      </c>
      <c r="P96">
        <v>34230037</v>
      </c>
      <c r="Q96">
        <v>34248832</v>
      </c>
      <c r="R96">
        <v>1668</v>
      </c>
      <c r="T96" t="s">
        <v>2985</v>
      </c>
      <c r="U96">
        <v>34216808</v>
      </c>
      <c r="V96">
        <v>34220711</v>
      </c>
      <c r="W96">
        <v>3903</v>
      </c>
    </row>
    <row r="97" spans="1:23">
      <c r="A97" t="s">
        <v>2983</v>
      </c>
      <c r="B97">
        <v>62496215</v>
      </c>
      <c r="C97">
        <v>62573211</v>
      </c>
      <c r="D97">
        <v>-1</v>
      </c>
      <c r="E97" t="s">
        <v>2983</v>
      </c>
      <c r="F97">
        <v>62496215</v>
      </c>
      <c r="G97">
        <v>62520095</v>
      </c>
      <c r="K97">
        <v>23880</v>
      </c>
      <c r="O97" t="s">
        <v>2985</v>
      </c>
      <c r="P97">
        <v>36552280</v>
      </c>
      <c r="Q97">
        <v>36562782</v>
      </c>
      <c r="R97">
        <v>936</v>
      </c>
      <c r="T97" t="s">
        <v>2985</v>
      </c>
      <c r="U97">
        <v>36562783</v>
      </c>
      <c r="V97">
        <v>36566042</v>
      </c>
      <c r="W97">
        <v>3259</v>
      </c>
    </row>
    <row r="98" spans="1:23">
      <c r="A98" t="s">
        <v>2983</v>
      </c>
      <c r="B98">
        <v>62496215</v>
      </c>
      <c r="C98">
        <v>62573211</v>
      </c>
      <c r="D98">
        <v>-1</v>
      </c>
      <c r="E98" t="s">
        <v>2983</v>
      </c>
      <c r="F98">
        <v>62545434</v>
      </c>
      <c r="G98">
        <v>62545929</v>
      </c>
      <c r="K98">
        <v>495</v>
      </c>
      <c r="O98" t="s">
        <v>2985</v>
      </c>
      <c r="P98">
        <v>40958018</v>
      </c>
      <c r="Q98">
        <v>40967002</v>
      </c>
      <c r="R98" t="s">
        <v>3197</v>
      </c>
      <c r="T98" t="s">
        <v>2985</v>
      </c>
      <c r="U98">
        <v>40931617</v>
      </c>
      <c r="V98">
        <v>40932696</v>
      </c>
      <c r="W98">
        <v>1079</v>
      </c>
    </row>
    <row r="99" spans="1:23">
      <c r="A99" t="s">
        <v>2983</v>
      </c>
      <c r="B99">
        <v>62496215</v>
      </c>
      <c r="C99">
        <v>62573211</v>
      </c>
      <c r="D99">
        <v>-1</v>
      </c>
      <c r="E99" t="s">
        <v>2983</v>
      </c>
      <c r="F99">
        <v>62562879</v>
      </c>
      <c r="G99">
        <v>62566362</v>
      </c>
      <c r="K99">
        <v>3483</v>
      </c>
      <c r="O99" t="s">
        <v>2985</v>
      </c>
      <c r="P99">
        <v>45120383</v>
      </c>
      <c r="Q99">
        <v>45138367</v>
      </c>
      <c r="R99" t="s">
        <v>3197</v>
      </c>
      <c r="T99" t="s">
        <v>2985</v>
      </c>
      <c r="U99">
        <v>45177689</v>
      </c>
      <c r="V99">
        <v>45195069</v>
      </c>
      <c r="W99">
        <v>17380</v>
      </c>
    </row>
    <row r="100" spans="1:23">
      <c r="A100" t="s">
        <v>2983</v>
      </c>
      <c r="B100">
        <v>62496215</v>
      </c>
      <c r="C100">
        <v>62573211</v>
      </c>
      <c r="D100">
        <v>-1</v>
      </c>
      <c r="E100" t="s">
        <v>2983</v>
      </c>
      <c r="F100">
        <v>62570564</v>
      </c>
      <c r="G100">
        <v>62573211</v>
      </c>
      <c r="K100">
        <v>2647</v>
      </c>
      <c r="L100">
        <f>SUM(clusters!K97:K100)</f>
        <v>30505</v>
      </c>
      <c r="O100" t="s">
        <v>2985</v>
      </c>
      <c r="P100">
        <v>57471701</v>
      </c>
      <c r="Q100">
        <v>57479062</v>
      </c>
      <c r="R100" t="s">
        <v>3197</v>
      </c>
      <c r="T100" t="s">
        <v>2985</v>
      </c>
      <c r="U100">
        <v>57480664</v>
      </c>
      <c r="V100">
        <v>57508230</v>
      </c>
      <c r="W100">
        <v>27566</v>
      </c>
    </row>
    <row r="101" spans="1:23">
      <c r="A101" t="s">
        <v>2983</v>
      </c>
      <c r="B101">
        <v>78286190</v>
      </c>
      <c r="C101">
        <v>78294080</v>
      </c>
      <c r="D101">
        <v>0</v>
      </c>
      <c r="E101">
        <v>-1</v>
      </c>
      <c r="F101">
        <v>-1</v>
      </c>
      <c r="G101">
        <v>0</v>
      </c>
      <c r="L101" t="s">
        <v>3197</v>
      </c>
      <c r="O101" t="s">
        <v>2985</v>
      </c>
      <c r="P101">
        <v>61665611</v>
      </c>
      <c r="Q101">
        <v>61671388</v>
      </c>
      <c r="R101" t="s">
        <v>3197</v>
      </c>
      <c r="T101" t="s">
        <v>2985</v>
      </c>
      <c r="U101">
        <v>61671628</v>
      </c>
      <c r="V101">
        <v>61678231</v>
      </c>
      <c r="W101">
        <v>6603</v>
      </c>
    </row>
    <row r="102" spans="1:23">
      <c r="A102" t="s">
        <v>2983</v>
      </c>
      <c r="B102">
        <v>79022376</v>
      </c>
      <c r="C102">
        <v>79033249</v>
      </c>
      <c r="D102">
        <v>-1</v>
      </c>
      <c r="E102" t="s">
        <v>2983</v>
      </c>
      <c r="F102">
        <v>79027837</v>
      </c>
      <c r="G102">
        <v>79033249</v>
      </c>
      <c r="K102">
        <v>5412</v>
      </c>
      <c r="L102">
        <v>5412</v>
      </c>
      <c r="O102" t="s">
        <v>2985</v>
      </c>
      <c r="P102">
        <v>62900122</v>
      </c>
      <c r="Q102">
        <v>62909113</v>
      </c>
      <c r="R102" t="s">
        <v>3197</v>
      </c>
      <c r="T102" t="s">
        <v>2985</v>
      </c>
      <c r="U102">
        <v>62915598</v>
      </c>
      <c r="V102">
        <v>62923752</v>
      </c>
      <c r="W102">
        <v>8154</v>
      </c>
    </row>
    <row r="103" spans="1:23">
      <c r="A103" t="s">
        <v>2983</v>
      </c>
      <c r="B103">
        <v>83136817</v>
      </c>
      <c r="C103">
        <v>83149524</v>
      </c>
      <c r="D103">
        <v>0</v>
      </c>
      <c r="E103">
        <v>-1</v>
      </c>
      <c r="F103">
        <v>-1</v>
      </c>
      <c r="G103">
        <v>0</v>
      </c>
      <c r="L103" t="s">
        <v>3197</v>
      </c>
      <c r="O103" t="s">
        <v>2985</v>
      </c>
      <c r="P103">
        <v>66117204</v>
      </c>
      <c r="Q103">
        <v>66135103</v>
      </c>
      <c r="R103">
        <v>4714</v>
      </c>
      <c r="T103" t="s">
        <v>2985</v>
      </c>
      <c r="U103">
        <v>66111659</v>
      </c>
      <c r="V103">
        <v>66117203</v>
      </c>
      <c r="W103">
        <v>5544</v>
      </c>
    </row>
    <row r="104" spans="1:23">
      <c r="A104" t="s">
        <v>2983</v>
      </c>
      <c r="B104">
        <v>89736386</v>
      </c>
      <c r="C104">
        <v>89749195</v>
      </c>
      <c r="D104">
        <v>-1</v>
      </c>
      <c r="E104" t="s">
        <v>2983</v>
      </c>
      <c r="F104">
        <v>89745591</v>
      </c>
      <c r="G104">
        <v>89748661</v>
      </c>
      <c r="K104">
        <v>3070</v>
      </c>
      <c r="O104" t="s">
        <v>2985</v>
      </c>
      <c r="P104">
        <v>72046270</v>
      </c>
      <c r="Q104">
        <v>72059143</v>
      </c>
      <c r="R104" t="s">
        <v>3197</v>
      </c>
      <c r="T104" t="s">
        <v>2985</v>
      </c>
      <c r="U104">
        <v>71908017</v>
      </c>
      <c r="V104">
        <v>72039591</v>
      </c>
      <c r="W104" t="s">
        <v>3197</v>
      </c>
    </row>
    <row r="105" spans="1:23">
      <c r="A105" t="s">
        <v>2983</v>
      </c>
      <c r="B105">
        <v>89736386</v>
      </c>
      <c r="C105">
        <v>89749195</v>
      </c>
      <c r="D105">
        <v>-1</v>
      </c>
      <c r="E105" t="s">
        <v>2983</v>
      </c>
      <c r="F105">
        <v>89748662</v>
      </c>
      <c r="G105">
        <v>89748678</v>
      </c>
      <c r="K105">
        <v>16</v>
      </c>
      <c r="O105" t="s">
        <v>2985</v>
      </c>
      <c r="P105">
        <v>72081142</v>
      </c>
      <c r="Q105">
        <v>72088725</v>
      </c>
      <c r="R105" t="s">
        <v>3197</v>
      </c>
      <c r="T105" t="s">
        <v>2985</v>
      </c>
      <c r="U105">
        <v>71908017</v>
      </c>
      <c r="V105">
        <v>72039591</v>
      </c>
      <c r="W105" t="s">
        <v>3197</v>
      </c>
    </row>
    <row r="106" spans="1:23">
      <c r="A106" t="s">
        <v>2983</v>
      </c>
      <c r="B106">
        <v>89736386</v>
      </c>
      <c r="C106">
        <v>89749195</v>
      </c>
      <c r="D106">
        <v>-1</v>
      </c>
      <c r="E106" t="s">
        <v>2983</v>
      </c>
      <c r="F106">
        <v>89748683</v>
      </c>
      <c r="G106">
        <v>89749195</v>
      </c>
      <c r="K106">
        <v>512</v>
      </c>
      <c r="L106">
        <f>SUM(clusters!K104:K106)</f>
        <v>3598</v>
      </c>
      <c r="O106" t="s">
        <v>2985</v>
      </c>
      <c r="P106">
        <v>73056106</v>
      </c>
      <c r="Q106">
        <v>73063992</v>
      </c>
      <c r="R106">
        <v>2008</v>
      </c>
      <c r="T106" t="s">
        <v>2985</v>
      </c>
      <c r="U106">
        <v>73063993</v>
      </c>
      <c r="V106">
        <v>73070401</v>
      </c>
      <c r="W106">
        <v>5989</v>
      </c>
    </row>
    <row r="107" spans="1:23">
      <c r="A107" t="s">
        <v>2983</v>
      </c>
      <c r="B107">
        <v>91825325</v>
      </c>
      <c r="C107">
        <v>91849238</v>
      </c>
      <c r="D107">
        <v>-1</v>
      </c>
      <c r="E107" t="s">
        <v>2983</v>
      </c>
      <c r="F107">
        <v>91844539</v>
      </c>
      <c r="G107">
        <v>91849238</v>
      </c>
      <c r="K107">
        <v>4699</v>
      </c>
      <c r="L107">
        <v>4699</v>
      </c>
      <c r="O107" t="s">
        <v>2985</v>
      </c>
      <c r="P107">
        <v>74553469</v>
      </c>
      <c r="Q107">
        <v>74562102</v>
      </c>
      <c r="R107">
        <v>114</v>
      </c>
      <c r="T107" t="s">
        <v>2985</v>
      </c>
      <c r="U107">
        <v>74583038</v>
      </c>
      <c r="V107">
        <v>74591666</v>
      </c>
      <c r="W107">
        <v>8628</v>
      </c>
    </row>
    <row r="108" spans="1:23">
      <c r="A108" t="s">
        <v>2983</v>
      </c>
      <c r="B108">
        <v>93107558</v>
      </c>
      <c r="C108">
        <v>93166250</v>
      </c>
      <c r="D108">
        <v>0</v>
      </c>
      <c r="E108">
        <v>-1</v>
      </c>
      <c r="F108">
        <v>-1</v>
      </c>
      <c r="G108">
        <v>0</v>
      </c>
      <c r="L108" t="s">
        <v>3197</v>
      </c>
      <c r="O108" t="s">
        <v>2985</v>
      </c>
      <c r="P108">
        <v>76985085</v>
      </c>
      <c r="Q108">
        <v>76993110</v>
      </c>
      <c r="R108">
        <v>2714</v>
      </c>
      <c r="T108" t="s">
        <v>2985</v>
      </c>
      <c r="U108">
        <v>76976191</v>
      </c>
      <c r="V108">
        <v>76985084</v>
      </c>
      <c r="W108">
        <v>8893</v>
      </c>
    </row>
    <row r="109" spans="1:23">
      <c r="A109" t="s">
        <v>2983</v>
      </c>
      <c r="B109">
        <v>100325260</v>
      </c>
      <c r="C109">
        <v>100346153</v>
      </c>
      <c r="D109">
        <v>0</v>
      </c>
      <c r="E109">
        <v>-1</v>
      </c>
      <c r="F109">
        <v>-1</v>
      </c>
      <c r="G109">
        <v>0</v>
      </c>
      <c r="L109" t="s">
        <v>3197</v>
      </c>
      <c r="O109" t="s">
        <v>2985</v>
      </c>
      <c r="P109">
        <v>79473027</v>
      </c>
      <c r="Q109">
        <v>79483935</v>
      </c>
      <c r="R109">
        <v>3970</v>
      </c>
      <c r="T109" t="s">
        <v>2985</v>
      </c>
      <c r="U109">
        <v>79448596</v>
      </c>
      <c r="V109">
        <v>79473026</v>
      </c>
      <c r="W109">
        <v>24430</v>
      </c>
    </row>
    <row r="110" spans="1:23">
      <c r="A110" t="s">
        <v>2983</v>
      </c>
      <c r="B110">
        <v>102283211</v>
      </c>
      <c r="C110">
        <v>102327192</v>
      </c>
      <c r="D110">
        <v>0</v>
      </c>
      <c r="E110">
        <v>-1</v>
      </c>
      <c r="F110">
        <v>-1</v>
      </c>
      <c r="G110">
        <v>0</v>
      </c>
      <c r="L110" t="s">
        <v>3197</v>
      </c>
      <c r="O110" t="s">
        <v>2985</v>
      </c>
      <c r="P110">
        <v>79872962</v>
      </c>
      <c r="Q110">
        <v>79883796</v>
      </c>
      <c r="R110" t="s">
        <v>3197</v>
      </c>
      <c r="T110" t="s">
        <v>2985</v>
      </c>
      <c r="U110">
        <v>79888629</v>
      </c>
      <c r="V110">
        <v>79890260</v>
      </c>
      <c r="W110">
        <v>1631</v>
      </c>
    </row>
    <row r="111" spans="1:23">
      <c r="A111" t="s">
        <v>2984</v>
      </c>
      <c r="B111">
        <v>1721787</v>
      </c>
      <c r="C111">
        <v>1730027</v>
      </c>
      <c r="D111">
        <v>0</v>
      </c>
      <c r="E111">
        <v>-1</v>
      </c>
      <c r="F111">
        <v>-1</v>
      </c>
      <c r="G111">
        <v>0</v>
      </c>
      <c r="L111" t="s">
        <v>3197</v>
      </c>
      <c r="O111" t="s">
        <v>2985</v>
      </c>
      <c r="P111">
        <v>34229674</v>
      </c>
      <c r="Q111">
        <v>34248277</v>
      </c>
      <c r="R111">
        <v>1668</v>
      </c>
      <c r="T111" t="s">
        <v>2986</v>
      </c>
      <c r="U111">
        <v>6929860</v>
      </c>
      <c r="V111">
        <v>6936911</v>
      </c>
      <c r="W111">
        <v>7051</v>
      </c>
    </row>
    <row r="112" spans="1:23">
      <c r="A112" t="s">
        <v>2984</v>
      </c>
      <c r="B112">
        <v>2811804</v>
      </c>
      <c r="C112">
        <v>2818587</v>
      </c>
      <c r="D112">
        <v>0</v>
      </c>
      <c r="E112">
        <v>-1</v>
      </c>
      <c r="F112">
        <v>-1</v>
      </c>
      <c r="G112">
        <v>0</v>
      </c>
      <c r="L112" t="s">
        <v>3197</v>
      </c>
      <c r="O112" t="s">
        <v>2986</v>
      </c>
      <c r="P112">
        <v>6924291</v>
      </c>
      <c r="Q112">
        <v>6929859</v>
      </c>
      <c r="R112" t="s">
        <v>3197</v>
      </c>
      <c r="T112" t="s">
        <v>2986</v>
      </c>
      <c r="U112">
        <v>11552846</v>
      </c>
      <c r="V112">
        <v>11609474</v>
      </c>
      <c r="W112">
        <v>56627</v>
      </c>
    </row>
    <row r="113" spans="1:23">
      <c r="A113" t="s">
        <v>2984</v>
      </c>
      <c r="B113">
        <v>21513376</v>
      </c>
      <c r="C113">
        <v>21530322</v>
      </c>
      <c r="D113">
        <v>0</v>
      </c>
      <c r="E113">
        <v>-1</v>
      </c>
      <c r="F113">
        <v>-1</v>
      </c>
      <c r="G113">
        <v>0</v>
      </c>
      <c r="L113" t="s">
        <v>3197</v>
      </c>
      <c r="O113" t="s">
        <v>2986</v>
      </c>
      <c r="P113">
        <v>11633196</v>
      </c>
      <c r="Q113">
        <v>11698981</v>
      </c>
      <c r="R113">
        <v>40357</v>
      </c>
      <c r="T113" t="s">
        <v>2986</v>
      </c>
      <c r="U113">
        <v>14157341</v>
      </c>
      <c r="V113">
        <v>14179096</v>
      </c>
      <c r="W113" t="s">
        <v>3197</v>
      </c>
    </row>
    <row r="114" spans="1:23">
      <c r="A114" t="s">
        <v>2984</v>
      </c>
      <c r="B114">
        <v>23677355</v>
      </c>
      <c r="C114">
        <v>23690204</v>
      </c>
      <c r="D114">
        <v>-1</v>
      </c>
      <c r="E114" t="s">
        <v>2984</v>
      </c>
      <c r="F114">
        <v>23688776</v>
      </c>
      <c r="G114">
        <v>23688977</v>
      </c>
      <c r="K114">
        <v>201</v>
      </c>
      <c r="L114">
        <v>201</v>
      </c>
      <c r="O114" t="s">
        <v>2986</v>
      </c>
      <c r="P114">
        <v>14251003</v>
      </c>
      <c r="Q114">
        <v>14259940</v>
      </c>
      <c r="R114" t="s">
        <v>3197</v>
      </c>
      <c r="T114" t="s">
        <v>2986</v>
      </c>
      <c r="U114">
        <v>32725381</v>
      </c>
      <c r="V114">
        <v>32820994</v>
      </c>
      <c r="W114">
        <v>95363</v>
      </c>
    </row>
    <row r="115" spans="1:23">
      <c r="A115" t="s">
        <v>2984</v>
      </c>
      <c r="B115">
        <v>28381362</v>
      </c>
      <c r="C115">
        <v>28391348</v>
      </c>
      <c r="D115">
        <v>-1</v>
      </c>
      <c r="E115" t="s">
        <v>2984</v>
      </c>
      <c r="F115">
        <v>28381362</v>
      </c>
      <c r="G115">
        <v>28390900</v>
      </c>
      <c r="K115">
        <v>9538</v>
      </c>
      <c r="L115">
        <v>9538</v>
      </c>
      <c r="O115" t="s">
        <v>2986</v>
      </c>
      <c r="P115">
        <v>32822379</v>
      </c>
      <c r="Q115">
        <v>32830970</v>
      </c>
      <c r="R115" t="s">
        <v>3197</v>
      </c>
      <c r="T115" t="s">
        <v>2987</v>
      </c>
      <c r="U115">
        <v>16109830</v>
      </c>
      <c r="V115">
        <v>16120964</v>
      </c>
      <c r="W115">
        <v>11134</v>
      </c>
    </row>
    <row r="116" spans="1:23">
      <c r="A116" t="s">
        <v>2984</v>
      </c>
      <c r="B116">
        <v>29143357</v>
      </c>
      <c r="C116">
        <v>29174280</v>
      </c>
      <c r="D116">
        <v>0</v>
      </c>
      <c r="E116">
        <v>-1</v>
      </c>
      <c r="F116">
        <v>-1</v>
      </c>
      <c r="G116">
        <v>0</v>
      </c>
      <c r="L116" t="s">
        <v>3197</v>
      </c>
      <c r="O116" t="s">
        <v>2987</v>
      </c>
      <c r="P116">
        <v>16120965</v>
      </c>
      <c r="Q116">
        <v>16155513</v>
      </c>
      <c r="R116">
        <v>11564</v>
      </c>
      <c r="T116" t="s">
        <v>2987</v>
      </c>
      <c r="U116">
        <v>19843906</v>
      </c>
      <c r="V116">
        <v>19848826</v>
      </c>
      <c r="W116">
        <v>4920</v>
      </c>
    </row>
    <row r="117" spans="1:23">
      <c r="A117" t="s">
        <v>2984</v>
      </c>
      <c r="B117">
        <v>30617352</v>
      </c>
      <c r="C117">
        <v>30632147</v>
      </c>
      <c r="D117">
        <v>0</v>
      </c>
      <c r="E117">
        <v>-1</v>
      </c>
      <c r="F117">
        <v>-1</v>
      </c>
      <c r="G117">
        <v>0</v>
      </c>
      <c r="L117" t="s">
        <v>3197</v>
      </c>
      <c r="O117" t="s">
        <v>2987</v>
      </c>
      <c r="P117">
        <v>19848827</v>
      </c>
      <c r="Q117">
        <v>19869819</v>
      </c>
      <c r="R117">
        <v>16805</v>
      </c>
      <c r="T117" t="s">
        <v>2987</v>
      </c>
      <c r="U117">
        <v>22926212</v>
      </c>
      <c r="V117">
        <v>22928737</v>
      </c>
      <c r="W117">
        <v>2525</v>
      </c>
    </row>
    <row r="118" spans="1:23">
      <c r="A118" t="s">
        <v>2984</v>
      </c>
      <c r="B118">
        <v>31083339</v>
      </c>
      <c r="C118">
        <v>31095335</v>
      </c>
      <c r="D118">
        <v>-1</v>
      </c>
      <c r="E118" t="s">
        <v>2984</v>
      </c>
      <c r="F118">
        <v>31085641</v>
      </c>
      <c r="G118">
        <v>31085743</v>
      </c>
      <c r="K118">
        <v>102</v>
      </c>
      <c r="L118">
        <v>102</v>
      </c>
      <c r="O118" t="s">
        <v>2987</v>
      </c>
      <c r="P118">
        <v>22928738</v>
      </c>
      <c r="Q118">
        <v>22935512</v>
      </c>
      <c r="R118">
        <v>6247</v>
      </c>
      <c r="T118" t="s">
        <v>2987</v>
      </c>
      <c r="U118">
        <v>29218684</v>
      </c>
      <c r="V118">
        <v>29281719</v>
      </c>
      <c r="W118">
        <v>63023</v>
      </c>
    </row>
    <row r="119" spans="1:23">
      <c r="A119" t="s">
        <v>2984</v>
      </c>
      <c r="B119">
        <v>66647926</v>
      </c>
      <c r="C119">
        <v>66658617</v>
      </c>
      <c r="D119">
        <v>-1</v>
      </c>
      <c r="E119" t="s">
        <v>2984</v>
      </c>
      <c r="F119">
        <v>66647926</v>
      </c>
      <c r="G119">
        <v>66648653</v>
      </c>
      <c r="K119">
        <v>727</v>
      </c>
      <c r="L119">
        <v>727</v>
      </c>
      <c r="O119" t="s">
        <v>2987</v>
      </c>
      <c r="P119">
        <v>29097002</v>
      </c>
      <c r="Q119">
        <v>29107910</v>
      </c>
      <c r="R119" t="s">
        <v>3197</v>
      </c>
      <c r="T119" t="s">
        <v>2987</v>
      </c>
      <c r="U119">
        <v>35323773</v>
      </c>
      <c r="V119">
        <v>35328793</v>
      </c>
      <c r="W119">
        <v>5020</v>
      </c>
    </row>
    <row r="120" spans="1:23">
      <c r="A120" t="s">
        <v>2984</v>
      </c>
      <c r="B120">
        <v>68530944</v>
      </c>
      <c r="C120">
        <v>68543883</v>
      </c>
      <c r="D120">
        <v>0</v>
      </c>
      <c r="E120" t="s">
        <v>2984</v>
      </c>
      <c r="F120">
        <v>68530944</v>
      </c>
      <c r="G120">
        <v>68543883</v>
      </c>
      <c r="H120">
        <v>12939</v>
      </c>
      <c r="L120">
        <v>12939</v>
      </c>
      <c r="O120" t="s">
        <v>2987</v>
      </c>
      <c r="P120">
        <v>35296923</v>
      </c>
      <c r="Q120">
        <v>35310923</v>
      </c>
      <c r="R120" t="s">
        <v>3197</v>
      </c>
      <c r="T120" t="s">
        <v>2987</v>
      </c>
      <c r="U120">
        <v>35351480</v>
      </c>
      <c r="V120">
        <v>35357256</v>
      </c>
      <c r="W120">
        <v>5769</v>
      </c>
    </row>
    <row r="121" spans="1:23">
      <c r="A121" t="s">
        <v>2984</v>
      </c>
      <c r="B121">
        <v>70187904</v>
      </c>
      <c r="C121">
        <v>70198927</v>
      </c>
      <c r="D121">
        <v>0</v>
      </c>
      <c r="E121">
        <v>-1</v>
      </c>
      <c r="F121">
        <v>-1</v>
      </c>
      <c r="G121">
        <v>0</v>
      </c>
      <c r="L121" t="s">
        <v>3197</v>
      </c>
      <c r="O121" t="s">
        <v>2987</v>
      </c>
      <c r="P121">
        <v>35339515</v>
      </c>
      <c r="Q121">
        <v>35349926</v>
      </c>
      <c r="R121" t="s">
        <v>3197</v>
      </c>
      <c r="T121" t="s">
        <v>2987</v>
      </c>
      <c r="U121">
        <v>35357823</v>
      </c>
      <c r="V121">
        <v>35374878</v>
      </c>
      <c r="W121">
        <v>17043</v>
      </c>
    </row>
    <row r="122" spans="1:23">
      <c r="A122" t="s">
        <v>2984</v>
      </c>
      <c r="B122">
        <v>71881975</v>
      </c>
      <c r="C122">
        <v>71892663</v>
      </c>
      <c r="D122">
        <v>0</v>
      </c>
      <c r="E122">
        <v>-1</v>
      </c>
      <c r="F122">
        <v>-1</v>
      </c>
      <c r="G122">
        <v>0</v>
      </c>
      <c r="L122" t="s">
        <v>3197</v>
      </c>
      <c r="O122" t="s">
        <v>2987</v>
      </c>
      <c r="P122">
        <v>35374879</v>
      </c>
      <c r="Q122">
        <v>35387799</v>
      </c>
      <c r="R122">
        <v>7293</v>
      </c>
      <c r="T122" t="s">
        <v>2987</v>
      </c>
      <c r="U122">
        <v>35403585</v>
      </c>
      <c r="V122">
        <v>35414203</v>
      </c>
      <c r="W122">
        <v>10618</v>
      </c>
    </row>
    <row r="123" spans="1:23">
      <c r="A123" t="s">
        <v>2984</v>
      </c>
      <c r="B123">
        <v>89291521</v>
      </c>
      <c r="C123">
        <v>89301383</v>
      </c>
      <c r="D123">
        <v>0</v>
      </c>
      <c r="E123">
        <v>-1</v>
      </c>
      <c r="F123">
        <v>-1</v>
      </c>
      <c r="G123">
        <v>0</v>
      </c>
      <c r="L123" t="s">
        <v>3197</v>
      </c>
      <c r="O123" t="s">
        <v>2987</v>
      </c>
      <c r="P123">
        <v>35391755</v>
      </c>
      <c r="Q123">
        <v>35403584</v>
      </c>
      <c r="R123">
        <v>6298</v>
      </c>
      <c r="T123" t="s">
        <v>2987</v>
      </c>
      <c r="U123">
        <v>52921665</v>
      </c>
      <c r="V123">
        <v>52929116</v>
      </c>
      <c r="W123" t="s">
        <v>3197</v>
      </c>
    </row>
    <row r="124" spans="1:23">
      <c r="A124" t="s">
        <v>2985</v>
      </c>
      <c r="B124">
        <v>7231762</v>
      </c>
      <c r="C124">
        <v>7239463</v>
      </c>
      <c r="D124">
        <v>-1</v>
      </c>
      <c r="E124" t="s">
        <v>2985</v>
      </c>
      <c r="F124">
        <v>7232712</v>
      </c>
      <c r="G124">
        <v>7233771</v>
      </c>
      <c r="K124">
        <v>1059</v>
      </c>
      <c r="O124" t="s">
        <v>2987</v>
      </c>
      <c r="P124">
        <v>52912276</v>
      </c>
      <c r="Q124">
        <v>52919281</v>
      </c>
      <c r="R124" t="s">
        <v>3197</v>
      </c>
      <c r="T124" t="s">
        <v>2987</v>
      </c>
      <c r="U124">
        <v>58427978</v>
      </c>
      <c r="V124">
        <v>58433252</v>
      </c>
      <c r="W124" t="s">
        <v>3197</v>
      </c>
    </row>
    <row r="125" spans="1:23">
      <c r="A125" t="s">
        <v>2985</v>
      </c>
      <c r="B125">
        <v>7231762</v>
      </c>
      <c r="C125">
        <v>7239463</v>
      </c>
      <c r="D125">
        <v>-1</v>
      </c>
      <c r="E125" t="s">
        <v>2985</v>
      </c>
      <c r="F125">
        <v>7238732</v>
      </c>
      <c r="G125">
        <v>7239463</v>
      </c>
      <c r="K125">
        <v>731</v>
      </c>
      <c r="L125">
        <f>clusters!K125+clusters!K124</f>
        <v>1790</v>
      </c>
      <c r="O125" t="s">
        <v>2987</v>
      </c>
      <c r="P125">
        <v>58374369</v>
      </c>
      <c r="Q125">
        <v>58387391</v>
      </c>
      <c r="R125" t="s">
        <v>3197</v>
      </c>
      <c r="T125" t="s">
        <v>2988</v>
      </c>
      <c r="U125">
        <v>91730937</v>
      </c>
      <c r="V125">
        <v>91734174</v>
      </c>
      <c r="W125">
        <v>3237</v>
      </c>
    </row>
    <row r="126" spans="1:23">
      <c r="A126" t="s">
        <v>2985</v>
      </c>
      <c r="B126">
        <v>18216209</v>
      </c>
      <c r="C126">
        <v>18232206</v>
      </c>
      <c r="D126">
        <v>-1</v>
      </c>
      <c r="E126" t="s">
        <v>2985</v>
      </c>
      <c r="F126">
        <v>18218321</v>
      </c>
      <c r="G126">
        <v>18218624</v>
      </c>
      <c r="K126">
        <v>303</v>
      </c>
      <c r="L126" s="112">
        <v>303</v>
      </c>
      <c r="O126" t="s">
        <v>2988</v>
      </c>
      <c r="P126">
        <v>90498900</v>
      </c>
      <c r="Q126">
        <v>91730960</v>
      </c>
      <c r="R126">
        <v>1226918</v>
      </c>
      <c r="T126" t="s">
        <v>2988</v>
      </c>
      <c r="U126">
        <v>95459750</v>
      </c>
      <c r="V126">
        <v>95461553</v>
      </c>
      <c r="W126" t="s">
        <v>3197</v>
      </c>
    </row>
    <row r="127" spans="1:23">
      <c r="A127" t="s">
        <v>2985</v>
      </c>
      <c r="B127">
        <v>20886340</v>
      </c>
      <c r="C127">
        <v>20912316</v>
      </c>
      <c r="D127">
        <v>0</v>
      </c>
      <c r="E127">
        <v>-1</v>
      </c>
      <c r="F127">
        <v>-1</v>
      </c>
      <c r="G127">
        <v>0</v>
      </c>
      <c r="L127" t="s">
        <v>3197</v>
      </c>
      <c r="O127" t="s">
        <v>2988</v>
      </c>
      <c r="P127">
        <v>95419856</v>
      </c>
      <c r="Q127">
        <v>95459749</v>
      </c>
      <c r="R127">
        <v>2519</v>
      </c>
      <c r="T127" t="s">
        <v>2988</v>
      </c>
      <c r="U127">
        <v>95472197</v>
      </c>
      <c r="V127">
        <v>95476791</v>
      </c>
      <c r="W127" t="s">
        <v>3197</v>
      </c>
    </row>
    <row r="128" spans="1:23">
      <c r="A128" t="s">
        <v>2985</v>
      </c>
      <c r="B128">
        <v>21432280</v>
      </c>
      <c r="C128">
        <v>21441204</v>
      </c>
      <c r="D128">
        <v>0</v>
      </c>
      <c r="E128">
        <v>-1</v>
      </c>
      <c r="F128">
        <v>-1</v>
      </c>
      <c r="G128">
        <v>0</v>
      </c>
      <c r="L128" t="s">
        <v>3197</v>
      </c>
      <c r="O128" t="s">
        <v>2988</v>
      </c>
      <c r="P128">
        <v>95521847</v>
      </c>
      <c r="Q128">
        <v>95541715</v>
      </c>
      <c r="R128">
        <v>8893</v>
      </c>
      <c r="T128" t="s">
        <v>2988</v>
      </c>
      <c r="U128">
        <v>109040341</v>
      </c>
      <c r="V128">
        <v>109065017</v>
      </c>
      <c r="W128" t="s">
        <v>3197</v>
      </c>
    </row>
    <row r="129" spans="1:23">
      <c r="A129" t="s">
        <v>2985</v>
      </c>
      <c r="B129">
        <v>26586053</v>
      </c>
      <c r="C129">
        <v>26605774</v>
      </c>
      <c r="D129">
        <v>-1</v>
      </c>
      <c r="E129" t="s">
        <v>2985</v>
      </c>
      <c r="F129">
        <v>26593395</v>
      </c>
      <c r="G129">
        <v>26596229</v>
      </c>
      <c r="K129">
        <v>2834</v>
      </c>
      <c r="O129" t="s">
        <v>2988</v>
      </c>
      <c r="P129">
        <v>109109513</v>
      </c>
      <c r="Q129">
        <v>109132449</v>
      </c>
      <c r="R129" t="s">
        <v>3197</v>
      </c>
      <c r="T129" t="s">
        <v>2988</v>
      </c>
      <c r="U129">
        <v>111476471</v>
      </c>
      <c r="V129">
        <v>111490150</v>
      </c>
      <c r="W129" t="s">
        <v>3197</v>
      </c>
    </row>
    <row r="130" spans="1:23">
      <c r="A130" t="s">
        <v>2985</v>
      </c>
      <c r="B130">
        <v>26586053</v>
      </c>
      <c r="C130">
        <v>26605774</v>
      </c>
      <c r="D130">
        <v>-1</v>
      </c>
      <c r="E130" t="s">
        <v>2985</v>
      </c>
      <c r="F130">
        <v>26599391</v>
      </c>
      <c r="G130">
        <v>26601683</v>
      </c>
      <c r="K130">
        <v>2292</v>
      </c>
      <c r="O130" t="s">
        <v>2988</v>
      </c>
      <c r="P130">
        <v>111431722</v>
      </c>
      <c r="Q130">
        <v>111476470</v>
      </c>
      <c r="R130" t="s">
        <v>3197</v>
      </c>
      <c r="T130" t="s">
        <v>2988</v>
      </c>
      <c r="U130">
        <v>118599234</v>
      </c>
      <c r="V130">
        <v>118617003</v>
      </c>
      <c r="W130">
        <v>17769</v>
      </c>
    </row>
    <row r="131" spans="1:23">
      <c r="A131" t="s">
        <v>2985</v>
      </c>
      <c r="B131">
        <v>26586053</v>
      </c>
      <c r="C131">
        <v>26605774</v>
      </c>
      <c r="D131">
        <v>-1</v>
      </c>
      <c r="E131" t="s">
        <v>2985</v>
      </c>
      <c r="F131">
        <v>26602742</v>
      </c>
      <c r="G131">
        <v>26603012</v>
      </c>
      <c r="K131">
        <v>270</v>
      </c>
      <c r="L131">
        <f>SUM(clusters!K129:K131)</f>
        <v>5396</v>
      </c>
      <c r="O131" t="s">
        <v>2988</v>
      </c>
      <c r="P131">
        <v>118670582</v>
      </c>
      <c r="Q131">
        <v>118680425</v>
      </c>
      <c r="R131" t="s">
        <v>3197</v>
      </c>
      <c r="T131" t="s">
        <v>2988</v>
      </c>
      <c r="U131">
        <v>121940156</v>
      </c>
      <c r="V131">
        <v>121973697</v>
      </c>
      <c r="W131">
        <v>33541</v>
      </c>
    </row>
    <row r="132" spans="1:23">
      <c r="A132" t="s">
        <v>2985</v>
      </c>
      <c r="B132">
        <v>28955041</v>
      </c>
      <c r="C132">
        <v>28967037</v>
      </c>
      <c r="D132">
        <v>0</v>
      </c>
      <c r="E132">
        <v>-1</v>
      </c>
      <c r="F132">
        <v>-1</v>
      </c>
      <c r="G132">
        <v>0</v>
      </c>
      <c r="L132" t="s">
        <v>3197</v>
      </c>
      <c r="O132" t="s">
        <v>2988</v>
      </c>
      <c r="P132">
        <v>121973698</v>
      </c>
      <c r="Q132">
        <v>121982558</v>
      </c>
      <c r="R132">
        <v>465</v>
      </c>
      <c r="T132" t="s">
        <v>2988</v>
      </c>
      <c r="U132">
        <v>130740311</v>
      </c>
      <c r="V132">
        <v>130748029</v>
      </c>
      <c r="W132">
        <v>7718</v>
      </c>
    </row>
    <row r="133" spans="1:23">
      <c r="A133" t="s">
        <v>2985</v>
      </c>
      <c r="B133">
        <v>34230037</v>
      </c>
      <c r="C133">
        <v>34248832</v>
      </c>
      <c r="D133">
        <v>-1</v>
      </c>
      <c r="E133" t="s">
        <v>2985</v>
      </c>
      <c r="F133">
        <v>34238027</v>
      </c>
      <c r="G133">
        <v>34239639</v>
      </c>
      <c r="K133">
        <v>1612</v>
      </c>
      <c r="O133" t="s">
        <v>2988</v>
      </c>
      <c r="P133">
        <v>130792797</v>
      </c>
      <c r="Q133">
        <v>130835551</v>
      </c>
      <c r="R133">
        <v>22899</v>
      </c>
      <c r="T133" t="s">
        <v>2988</v>
      </c>
      <c r="U133">
        <v>131087858</v>
      </c>
      <c r="V133">
        <v>131090818</v>
      </c>
      <c r="W133" t="s">
        <v>3197</v>
      </c>
    </row>
    <row r="134" spans="1:23">
      <c r="A134" t="s">
        <v>2985</v>
      </c>
      <c r="B134">
        <v>34230037</v>
      </c>
      <c r="C134">
        <v>34248832</v>
      </c>
      <c r="D134">
        <v>-1</v>
      </c>
      <c r="E134" t="s">
        <v>2985</v>
      </c>
      <c r="F134">
        <v>34245014</v>
      </c>
      <c r="G134">
        <v>34245070</v>
      </c>
      <c r="K134">
        <v>56</v>
      </c>
      <c r="L134">
        <f>clusters!K134+clusters!K133</f>
        <v>1668</v>
      </c>
      <c r="O134" t="s">
        <v>2988</v>
      </c>
      <c r="P134">
        <v>131090819</v>
      </c>
      <c r="Q134">
        <v>131098994</v>
      </c>
      <c r="R134" t="s">
        <v>3197</v>
      </c>
      <c r="T134" t="s">
        <v>2988</v>
      </c>
      <c r="U134">
        <v>131851033</v>
      </c>
      <c r="V134">
        <v>131862420</v>
      </c>
      <c r="W134">
        <v>11387</v>
      </c>
    </row>
    <row r="135" spans="1:23">
      <c r="A135" t="s">
        <v>2985</v>
      </c>
      <c r="B135">
        <v>36552280</v>
      </c>
      <c r="C135">
        <v>36562782</v>
      </c>
      <c r="D135">
        <v>-1</v>
      </c>
      <c r="E135" t="s">
        <v>2985</v>
      </c>
      <c r="F135">
        <v>36561846</v>
      </c>
      <c r="G135">
        <v>36562782</v>
      </c>
      <c r="K135">
        <v>936</v>
      </c>
      <c r="L135">
        <v>936</v>
      </c>
      <c r="O135" t="s">
        <v>2988</v>
      </c>
      <c r="P135">
        <v>131899656</v>
      </c>
      <c r="Q135">
        <v>131910588</v>
      </c>
      <c r="R135" t="s">
        <v>3197</v>
      </c>
      <c r="T135" t="s">
        <v>2988</v>
      </c>
      <c r="U135">
        <v>132111282</v>
      </c>
      <c r="V135">
        <v>132118684</v>
      </c>
      <c r="W135" t="s">
        <v>3197</v>
      </c>
    </row>
    <row r="136" spans="1:23">
      <c r="A136" t="s">
        <v>2985</v>
      </c>
      <c r="B136">
        <v>40958018</v>
      </c>
      <c r="C136">
        <v>40967002</v>
      </c>
      <c r="D136">
        <v>0</v>
      </c>
      <c r="E136">
        <v>-1</v>
      </c>
      <c r="F136">
        <v>-1</v>
      </c>
      <c r="G136">
        <v>0</v>
      </c>
      <c r="L136" t="s">
        <v>3197</v>
      </c>
      <c r="O136" t="s">
        <v>2988</v>
      </c>
      <c r="P136">
        <v>132025574</v>
      </c>
      <c r="Q136">
        <v>132059394</v>
      </c>
      <c r="R136" t="s">
        <v>3197</v>
      </c>
      <c r="T136" t="s">
        <v>2988</v>
      </c>
      <c r="U136">
        <v>132153115</v>
      </c>
      <c r="V136">
        <v>132156012</v>
      </c>
      <c r="W136" t="s">
        <v>3197</v>
      </c>
    </row>
    <row r="137" spans="1:23">
      <c r="A137" t="s">
        <v>2985</v>
      </c>
      <c r="B137">
        <v>45120383</v>
      </c>
      <c r="C137">
        <v>45138367</v>
      </c>
      <c r="D137">
        <v>0</v>
      </c>
      <c r="E137">
        <v>-1</v>
      </c>
      <c r="F137">
        <v>-1</v>
      </c>
      <c r="G137">
        <v>0</v>
      </c>
      <c r="L137" t="s">
        <v>3197</v>
      </c>
      <c r="O137" t="s">
        <v>2988</v>
      </c>
      <c r="P137">
        <v>132156630</v>
      </c>
      <c r="Q137">
        <v>132170570</v>
      </c>
      <c r="R137" t="s">
        <v>3197</v>
      </c>
      <c r="T137" t="s">
        <v>2988</v>
      </c>
      <c r="U137">
        <v>132407188</v>
      </c>
      <c r="V137">
        <v>132479948</v>
      </c>
      <c r="W137">
        <v>9387</v>
      </c>
    </row>
    <row r="138" spans="1:23">
      <c r="A138" t="s">
        <v>2985</v>
      </c>
      <c r="B138">
        <v>57471701</v>
      </c>
      <c r="C138">
        <v>57479062</v>
      </c>
      <c r="D138">
        <v>0</v>
      </c>
      <c r="E138">
        <v>-1</v>
      </c>
      <c r="F138">
        <v>-1</v>
      </c>
      <c r="G138">
        <v>0</v>
      </c>
      <c r="L138" t="s">
        <v>3197</v>
      </c>
      <c r="O138" t="s">
        <v>2988</v>
      </c>
      <c r="P138">
        <v>132380616</v>
      </c>
      <c r="Q138">
        <v>132395595</v>
      </c>
      <c r="R138" t="s">
        <v>3197</v>
      </c>
      <c r="T138" t="s">
        <v>2988</v>
      </c>
      <c r="U138">
        <v>201973553</v>
      </c>
      <c r="V138">
        <v>201980827</v>
      </c>
      <c r="W138">
        <v>7274</v>
      </c>
    </row>
    <row r="139" spans="1:23">
      <c r="A139" t="s">
        <v>2985</v>
      </c>
      <c r="B139">
        <v>61665611</v>
      </c>
      <c r="C139">
        <v>61671388</v>
      </c>
      <c r="D139">
        <v>0</v>
      </c>
      <c r="E139">
        <v>-1</v>
      </c>
      <c r="F139">
        <v>-1</v>
      </c>
      <c r="G139">
        <v>0</v>
      </c>
      <c r="L139" t="s">
        <v>3197</v>
      </c>
      <c r="O139" t="s">
        <v>2988</v>
      </c>
      <c r="P139">
        <v>201997728</v>
      </c>
      <c r="Q139">
        <v>202006659</v>
      </c>
      <c r="R139" t="s">
        <v>3197</v>
      </c>
      <c r="T139" t="s">
        <v>2988</v>
      </c>
      <c r="U139">
        <v>204180594</v>
      </c>
      <c r="V139">
        <v>204192942</v>
      </c>
      <c r="W139">
        <v>12348</v>
      </c>
    </row>
    <row r="140" spans="1:23">
      <c r="A140" t="s">
        <v>2985</v>
      </c>
      <c r="B140">
        <v>62900122</v>
      </c>
      <c r="C140">
        <v>62909113</v>
      </c>
      <c r="D140">
        <v>0</v>
      </c>
      <c r="E140">
        <v>-1</v>
      </c>
      <c r="F140">
        <v>-1</v>
      </c>
      <c r="G140">
        <v>0</v>
      </c>
      <c r="L140" t="s">
        <v>3197</v>
      </c>
      <c r="O140" t="s">
        <v>2988</v>
      </c>
      <c r="P140">
        <v>204287826</v>
      </c>
      <c r="Q140">
        <v>204307748</v>
      </c>
      <c r="R140" t="s">
        <v>3197</v>
      </c>
      <c r="T140" t="s">
        <v>2988</v>
      </c>
      <c r="U140">
        <v>237041381</v>
      </c>
      <c r="V140">
        <v>237061715</v>
      </c>
      <c r="W140">
        <v>20328</v>
      </c>
    </row>
    <row r="141" spans="1:23">
      <c r="A141" t="s">
        <v>2985</v>
      </c>
      <c r="B141">
        <v>66117204</v>
      </c>
      <c r="C141">
        <v>66135103</v>
      </c>
      <c r="D141">
        <v>-1</v>
      </c>
      <c r="E141" t="s">
        <v>2985</v>
      </c>
      <c r="F141">
        <v>66117204</v>
      </c>
      <c r="G141">
        <v>66121918</v>
      </c>
      <c r="K141">
        <v>4714</v>
      </c>
      <c r="L141">
        <v>4714</v>
      </c>
      <c r="O141" t="s">
        <v>2988</v>
      </c>
      <c r="P141">
        <v>237030675</v>
      </c>
      <c r="Q141">
        <v>237041380</v>
      </c>
      <c r="R141">
        <v>936</v>
      </c>
      <c r="T141" t="s">
        <v>2988</v>
      </c>
      <c r="U141">
        <v>239366161</v>
      </c>
      <c r="V141">
        <v>239419331</v>
      </c>
      <c r="W141">
        <v>53159</v>
      </c>
    </row>
    <row r="142" spans="1:23">
      <c r="A142" t="s">
        <v>2985</v>
      </c>
      <c r="B142">
        <v>72046270</v>
      </c>
      <c r="C142">
        <v>72059143</v>
      </c>
      <c r="D142">
        <v>0</v>
      </c>
      <c r="E142">
        <v>-1</v>
      </c>
      <c r="F142">
        <v>-1</v>
      </c>
      <c r="G142">
        <v>0</v>
      </c>
      <c r="L142" t="s">
        <v>3197</v>
      </c>
      <c r="O142" t="s">
        <v>2988</v>
      </c>
      <c r="P142">
        <v>239352995</v>
      </c>
      <c r="Q142">
        <v>239363666</v>
      </c>
      <c r="R142">
        <v>2658</v>
      </c>
      <c r="T142" t="s">
        <v>2989</v>
      </c>
      <c r="U142">
        <v>2157684</v>
      </c>
      <c r="V142">
        <v>2187863</v>
      </c>
      <c r="W142" t="s">
        <v>3197</v>
      </c>
    </row>
    <row r="143" spans="1:23">
      <c r="A143" t="s">
        <v>2985</v>
      </c>
      <c r="B143">
        <v>72081142</v>
      </c>
      <c r="C143">
        <v>72088725</v>
      </c>
      <c r="D143">
        <v>0</v>
      </c>
      <c r="E143">
        <v>-1</v>
      </c>
      <c r="F143">
        <v>-1</v>
      </c>
      <c r="G143">
        <v>0</v>
      </c>
      <c r="L143" t="s">
        <v>3197</v>
      </c>
      <c r="O143" t="s">
        <v>2989</v>
      </c>
      <c r="P143">
        <v>2122793</v>
      </c>
      <c r="Q143">
        <v>2129142</v>
      </c>
      <c r="R143" t="s">
        <v>3197</v>
      </c>
      <c r="T143" t="s">
        <v>2989</v>
      </c>
      <c r="U143">
        <v>5179629</v>
      </c>
      <c r="V143">
        <v>5273034</v>
      </c>
      <c r="W143">
        <v>93388</v>
      </c>
    </row>
    <row r="144" spans="1:23">
      <c r="A144" t="s">
        <v>2985</v>
      </c>
      <c r="B144">
        <v>73056106</v>
      </c>
      <c r="C144">
        <v>73063992</v>
      </c>
      <c r="D144">
        <v>-1</v>
      </c>
      <c r="E144" t="s">
        <v>2985</v>
      </c>
      <c r="F144">
        <v>73061984</v>
      </c>
      <c r="G144">
        <v>73063992</v>
      </c>
      <c r="K144">
        <v>2008</v>
      </c>
      <c r="L144">
        <v>2008</v>
      </c>
      <c r="O144" t="s">
        <v>2989</v>
      </c>
      <c r="P144">
        <v>5171677</v>
      </c>
      <c r="Q144">
        <v>5179628</v>
      </c>
      <c r="R144">
        <v>1095</v>
      </c>
      <c r="T144" t="s">
        <v>2989</v>
      </c>
      <c r="U144">
        <v>5455828</v>
      </c>
      <c r="V144">
        <v>5476713</v>
      </c>
      <c r="W144">
        <v>20872</v>
      </c>
    </row>
    <row r="145" spans="1:23">
      <c r="A145" t="s">
        <v>2985</v>
      </c>
      <c r="B145">
        <v>74553469</v>
      </c>
      <c r="C145">
        <v>74562102</v>
      </c>
      <c r="D145">
        <v>-1</v>
      </c>
      <c r="E145" t="s">
        <v>2985</v>
      </c>
      <c r="F145">
        <v>74553765</v>
      </c>
      <c r="G145">
        <v>74553848</v>
      </c>
      <c r="K145">
        <v>83</v>
      </c>
      <c r="O145" t="s">
        <v>2989</v>
      </c>
      <c r="P145">
        <v>5473972</v>
      </c>
      <c r="Q145">
        <v>5486585</v>
      </c>
      <c r="R145">
        <v>5154</v>
      </c>
      <c r="T145" t="s">
        <v>2989</v>
      </c>
      <c r="U145">
        <v>31397162</v>
      </c>
      <c r="V145">
        <v>31407699</v>
      </c>
      <c r="W145">
        <v>10531</v>
      </c>
    </row>
    <row r="146" spans="1:23">
      <c r="A146" t="s">
        <v>2985</v>
      </c>
      <c r="B146">
        <v>74553469</v>
      </c>
      <c r="C146">
        <v>74562102</v>
      </c>
      <c r="D146">
        <v>-1</v>
      </c>
      <c r="E146" t="s">
        <v>2985</v>
      </c>
      <c r="F146">
        <v>74561430</v>
      </c>
      <c r="G146">
        <v>74561461</v>
      </c>
      <c r="K146">
        <v>31</v>
      </c>
      <c r="L146">
        <f>clusters!K146+clusters!K145</f>
        <v>114</v>
      </c>
      <c r="O146" t="s">
        <v>2989</v>
      </c>
      <c r="P146">
        <v>31436063</v>
      </c>
      <c r="Q146">
        <v>31444827</v>
      </c>
      <c r="R146">
        <v>2364</v>
      </c>
      <c r="T146" t="s">
        <v>2989</v>
      </c>
      <c r="U146">
        <v>39946312</v>
      </c>
      <c r="V146">
        <v>39959763</v>
      </c>
      <c r="W146">
        <v>13451</v>
      </c>
    </row>
    <row r="147" spans="1:23">
      <c r="A147" t="s">
        <v>2985</v>
      </c>
      <c r="B147">
        <v>76985085</v>
      </c>
      <c r="C147">
        <v>76993110</v>
      </c>
      <c r="D147">
        <v>-1</v>
      </c>
      <c r="E147" t="s">
        <v>2985</v>
      </c>
      <c r="F147">
        <v>76985085</v>
      </c>
      <c r="G147">
        <v>76987799</v>
      </c>
      <c r="K147">
        <v>2714</v>
      </c>
      <c r="L147">
        <v>2714</v>
      </c>
      <c r="O147" t="s">
        <v>2989</v>
      </c>
      <c r="P147">
        <v>39803704</v>
      </c>
      <c r="Q147">
        <v>39816621</v>
      </c>
      <c r="R147" t="s">
        <v>3197</v>
      </c>
      <c r="T147" t="s">
        <v>2989</v>
      </c>
      <c r="U147">
        <v>47122555</v>
      </c>
      <c r="V147">
        <v>47154558</v>
      </c>
      <c r="W147">
        <v>32003</v>
      </c>
    </row>
    <row r="148" spans="1:23">
      <c r="A148" t="s">
        <v>2985</v>
      </c>
      <c r="B148">
        <v>79473027</v>
      </c>
      <c r="C148">
        <v>79483935</v>
      </c>
      <c r="D148">
        <v>-1</v>
      </c>
      <c r="E148" t="s">
        <v>2985</v>
      </c>
      <c r="F148">
        <v>79473027</v>
      </c>
      <c r="G148">
        <v>79476997</v>
      </c>
      <c r="K148">
        <v>3970</v>
      </c>
      <c r="L148">
        <v>3970</v>
      </c>
      <c r="O148" t="s">
        <v>2989</v>
      </c>
      <c r="P148">
        <v>47154559</v>
      </c>
      <c r="Q148">
        <v>47162369</v>
      </c>
      <c r="R148">
        <v>7182</v>
      </c>
      <c r="T148" t="s">
        <v>2989</v>
      </c>
      <c r="U148">
        <v>57026157</v>
      </c>
      <c r="V148">
        <v>57034157</v>
      </c>
      <c r="W148">
        <v>8000</v>
      </c>
    </row>
    <row r="149" spans="1:23">
      <c r="A149" t="s">
        <v>2985</v>
      </c>
      <c r="B149">
        <v>79872962</v>
      </c>
      <c r="C149">
        <v>79883796</v>
      </c>
      <c r="D149">
        <v>0</v>
      </c>
      <c r="E149">
        <v>-1</v>
      </c>
      <c r="F149">
        <v>-1</v>
      </c>
      <c r="G149">
        <v>0</v>
      </c>
      <c r="L149" t="s">
        <v>3197</v>
      </c>
      <c r="O149" t="s">
        <v>2989</v>
      </c>
      <c r="P149">
        <v>57018518</v>
      </c>
      <c r="Q149">
        <v>57025931</v>
      </c>
      <c r="R149" t="s">
        <v>3197</v>
      </c>
      <c r="T149" t="s">
        <v>2990</v>
      </c>
      <c r="U149">
        <v>45882079</v>
      </c>
      <c r="V149">
        <v>45886884</v>
      </c>
      <c r="W149">
        <v>4805</v>
      </c>
    </row>
    <row r="150" spans="1:23">
      <c r="A150" t="s">
        <v>2985</v>
      </c>
      <c r="B150">
        <v>34229674</v>
      </c>
      <c r="C150">
        <v>34248277</v>
      </c>
      <c r="D150">
        <v>-1</v>
      </c>
      <c r="E150" t="s">
        <v>2985</v>
      </c>
      <c r="F150">
        <v>34238027</v>
      </c>
      <c r="G150">
        <v>34239639</v>
      </c>
      <c r="K150">
        <v>1612</v>
      </c>
      <c r="O150" t="s">
        <v>2990</v>
      </c>
      <c r="P150">
        <v>45886885</v>
      </c>
      <c r="Q150">
        <v>45920909</v>
      </c>
      <c r="R150">
        <v>20102</v>
      </c>
      <c r="T150" t="s">
        <v>2991</v>
      </c>
      <c r="U150">
        <v>18257536</v>
      </c>
      <c r="V150">
        <v>18260088</v>
      </c>
      <c r="W150">
        <v>2552</v>
      </c>
    </row>
    <row r="151" spans="1:23">
      <c r="A151" t="s">
        <v>2985</v>
      </c>
      <c r="B151">
        <v>34229674</v>
      </c>
      <c r="C151">
        <v>34248277</v>
      </c>
      <c r="D151">
        <v>-1</v>
      </c>
      <c r="E151" t="s">
        <v>2985</v>
      </c>
      <c r="F151">
        <v>34245014</v>
      </c>
      <c r="G151">
        <v>34245070</v>
      </c>
      <c r="K151">
        <v>56</v>
      </c>
      <c r="L151">
        <f>clusters!K151+clusters!K150</f>
        <v>1668</v>
      </c>
      <c r="O151" t="s">
        <v>2991</v>
      </c>
      <c r="P151">
        <v>18208834</v>
      </c>
      <c r="Q151">
        <v>18217791</v>
      </c>
      <c r="R151">
        <v>3283</v>
      </c>
      <c r="T151" t="s">
        <v>2991</v>
      </c>
      <c r="U151">
        <v>18830912</v>
      </c>
      <c r="V151">
        <v>18832650</v>
      </c>
      <c r="W151">
        <v>1738</v>
      </c>
    </row>
    <row r="152" spans="1:23">
      <c r="A152" t="s">
        <v>2986</v>
      </c>
      <c r="B152">
        <v>6924291</v>
      </c>
      <c r="C152">
        <v>6929859</v>
      </c>
      <c r="D152">
        <v>0</v>
      </c>
      <c r="E152">
        <v>-1</v>
      </c>
      <c r="F152">
        <v>-1</v>
      </c>
      <c r="G152">
        <v>0</v>
      </c>
      <c r="L152" t="s">
        <v>3197</v>
      </c>
      <c r="O152" t="s">
        <v>2991</v>
      </c>
      <c r="P152">
        <v>21040679</v>
      </c>
      <c r="Q152">
        <v>21049277</v>
      </c>
      <c r="R152">
        <v>3538</v>
      </c>
      <c r="T152" t="s">
        <v>2991</v>
      </c>
      <c r="U152">
        <v>21025272</v>
      </c>
      <c r="V152">
        <v>21040678</v>
      </c>
      <c r="W152">
        <v>15392</v>
      </c>
    </row>
    <row r="153" spans="1:23">
      <c r="A153" t="s">
        <v>2986</v>
      </c>
      <c r="B153">
        <v>11633196</v>
      </c>
      <c r="C153">
        <v>11698981</v>
      </c>
      <c r="D153">
        <v>-1</v>
      </c>
      <c r="E153" t="s">
        <v>2986</v>
      </c>
      <c r="F153">
        <v>11644889</v>
      </c>
      <c r="G153">
        <v>11666455</v>
      </c>
      <c r="K153">
        <v>21566</v>
      </c>
      <c r="O153" t="s">
        <v>2991</v>
      </c>
      <c r="P153">
        <v>31317615</v>
      </c>
      <c r="Q153">
        <v>31325981</v>
      </c>
      <c r="R153" t="s">
        <v>3197</v>
      </c>
      <c r="T153" t="s">
        <v>2991</v>
      </c>
      <c r="U153">
        <v>31303811</v>
      </c>
      <c r="V153">
        <v>31317614</v>
      </c>
      <c r="W153" t="s">
        <v>3197</v>
      </c>
    </row>
    <row r="154" spans="1:23">
      <c r="A154" t="s">
        <v>2986</v>
      </c>
      <c r="B154">
        <v>11633196</v>
      </c>
      <c r="C154">
        <v>11698981</v>
      </c>
      <c r="D154">
        <v>-1</v>
      </c>
      <c r="E154" t="s">
        <v>2986</v>
      </c>
      <c r="F154">
        <v>11670164</v>
      </c>
      <c r="G154">
        <v>11688955</v>
      </c>
      <c r="K154">
        <v>18791</v>
      </c>
      <c r="L154">
        <f>clusters!K154+clusters!K153</f>
        <v>40357</v>
      </c>
      <c r="O154" t="s">
        <v>2991</v>
      </c>
      <c r="P154">
        <v>31671114</v>
      </c>
      <c r="Q154">
        <v>31689434</v>
      </c>
      <c r="R154">
        <v>1507</v>
      </c>
      <c r="T154" t="s">
        <v>2991</v>
      </c>
      <c r="U154">
        <v>31603005</v>
      </c>
      <c r="V154">
        <v>31608225</v>
      </c>
      <c r="W154">
        <v>5220</v>
      </c>
    </row>
    <row r="155" spans="1:23">
      <c r="A155" t="s">
        <v>2986</v>
      </c>
      <c r="B155">
        <v>14251003</v>
      </c>
      <c r="C155">
        <v>14259940</v>
      </c>
      <c r="D155">
        <v>0</v>
      </c>
      <c r="E155">
        <v>-1</v>
      </c>
      <c r="F155">
        <v>-1</v>
      </c>
      <c r="G155">
        <v>0</v>
      </c>
      <c r="L155" t="s">
        <v>3197</v>
      </c>
      <c r="O155" t="s">
        <v>2991</v>
      </c>
      <c r="P155">
        <v>37739052</v>
      </c>
      <c r="Q155">
        <v>37774984</v>
      </c>
      <c r="R155" t="s">
        <v>3197</v>
      </c>
      <c r="T155" t="s">
        <v>2991</v>
      </c>
      <c r="U155">
        <v>37711386</v>
      </c>
      <c r="V155">
        <v>37735624</v>
      </c>
      <c r="W155">
        <v>24238</v>
      </c>
    </row>
    <row r="156" spans="1:23">
      <c r="A156" t="s">
        <v>2986</v>
      </c>
      <c r="B156">
        <v>32822379</v>
      </c>
      <c r="C156">
        <v>32830970</v>
      </c>
      <c r="D156">
        <v>0</v>
      </c>
      <c r="E156">
        <v>-1</v>
      </c>
      <c r="F156">
        <v>-1</v>
      </c>
      <c r="G156">
        <v>0</v>
      </c>
      <c r="L156" t="s">
        <v>3197</v>
      </c>
      <c r="O156" t="s">
        <v>2991</v>
      </c>
      <c r="P156">
        <v>39078331</v>
      </c>
      <c r="Q156">
        <v>39087131</v>
      </c>
      <c r="R156">
        <v>122</v>
      </c>
      <c r="T156" t="s">
        <v>2991</v>
      </c>
      <c r="U156">
        <v>39097561</v>
      </c>
      <c r="V156">
        <v>39101728</v>
      </c>
      <c r="W156">
        <v>4167</v>
      </c>
    </row>
    <row r="157" spans="1:23">
      <c r="A157" t="s">
        <v>2987</v>
      </c>
      <c r="B157">
        <v>16120965</v>
      </c>
      <c r="C157">
        <v>16155513</v>
      </c>
      <c r="D157">
        <v>-1</v>
      </c>
      <c r="E157" t="s">
        <v>2987</v>
      </c>
      <c r="F157">
        <v>16120965</v>
      </c>
      <c r="G157">
        <v>16126097</v>
      </c>
      <c r="K157">
        <v>5132</v>
      </c>
      <c r="O157" t="s">
        <v>2991</v>
      </c>
      <c r="P157">
        <v>50272669</v>
      </c>
      <c r="Q157">
        <v>50290618</v>
      </c>
      <c r="R157">
        <v>6892</v>
      </c>
      <c r="T157" t="s">
        <v>2991</v>
      </c>
      <c r="U157">
        <v>50290619</v>
      </c>
      <c r="V157">
        <v>50293877</v>
      </c>
      <c r="W157">
        <v>3258</v>
      </c>
    </row>
    <row r="158" spans="1:23">
      <c r="A158" t="s">
        <v>2987</v>
      </c>
      <c r="B158">
        <v>16120965</v>
      </c>
      <c r="C158">
        <v>16155513</v>
      </c>
      <c r="D158">
        <v>-1</v>
      </c>
      <c r="E158" t="s">
        <v>2987</v>
      </c>
      <c r="F158">
        <v>16138272</v>
      </c>
      <c r="G158">
        <v>16142117</v>
      </c>
      <c r="K158">
        <v>3845</v>
      </c>
      <c r="O158" t="s">
        <v>2991</v>
      </c>
      <c r="P158">
        <v>18832651</v>
      </c>
      <c r="Q158">
        <v>18840619</v>
      </c>
      <c r="R158">
        <v>1045</v>
      </c>
      <c r="T158" t="s">
        <v>2992</v>
      </c>
      <c r="U158">
        <v>11305243</v>
      </c>
      <c r="V158">
        <v>11313995</v>
      </c>
      <c r="W158">
        <v>8752</v>
      </c>
    </row>
    <row r="159" spans="1:23">
      <c r="A159" t="s">
        <v>2987</v>
      </c>
      <c r="B159">
        <v>16120965</v>
      </c>
      <c r="C159">
        <v>16155513</v>
      </c>
      <c r="D159">
        <v>-1</v>
      </c>
      <c r="E159" t="s">
        <v>2987</v>
      </c>
      <c r="F159">
        <v>16152926</v>
      </c>
      <c r="G159">
        <v>16155513</v>
      </c>
      <c r="K159">
        <v>2587</v>
      </c>
      <c r="L159">
        <f>SUM(clusters!K157:K159)</f>
        <v>11564</v>
      </c>
      <c r="O159" t="s">
        <v>2992</v>
      </c>
      <c r="P159">
        <v>11593927</v>
      </c>
      <c r="Q159">
        <v>11604472</v>
      </c>
      <c r="R159" t="s">
        <v>3197</v>
      </c>
      <c r="T159" t="s">
        <v>2992</v>
      </c>
      <c r="U159">
        <v>12926710</v>
      </c>
      <c r="V159">
        <v>12938719</v>
      </c>
      <c r="W159">
        <v>12009</v>
      </c>
    </row>
    <row r="160" spans="1:23">
      <c r="A160" t="s">
        <v>2987</v>
      </c>
      <c r="B160">
        <v>19848827</v>
      </c>
      <c r="C160">
        <v>19869819</v>
      </c>
      <c r="D160">
        <v>-1</v>
      </c>
      <c r="E160" t="s">
        <v>2987</v>
      </c>
      <c r="F160">
        <v>19848827</v>
      </c>
      <c r="G160">
        <v>19856872</v>
      </c>
      <c r="K160">
        <v>8045</v>
      </c>
      <c r="O160" t="s">
        <v>2992</v>
      </c>
      <c r="P160">
        <v>12888513</v>
      </c>
      <c r="Q160">
        <v>12921417</v>
      </c>
      <c r="R160">
        <v>1471</v>
      </c>
      <c r="T160" t="s">
        <v>2992</v>
      </c>
      <c r="U160">
        <v>15106842</v>
      </c>
      <c r="V160">
        <v>15111580</v>
      </c>
      <c r="W160">
        <v>4738</v>
      </c>
    </row>
    <row r="161" spans="1:23">
      <c r="A161" t="s">
        <v>2987</v>
      </c>
      <c r="B161">
        <v>19848827</v>
      </c>
      <c r="C161">
        <v>19869819</v>
      </c>
      <c r="D161">
        <v>-1</v>
      </c>
      <c r="E161" t="s">
        <v>2987</v>
      </c>
      <c r="F161">
        <v>19857484</v>
      </c>
      <c r="G161">
        <v>19857665</v>
      </c>
      <c r="K161">
        <v>181</v>
      </c>
      <c r="O161" t="s">
        <v>2992</v>
      </c>
      <c r="P161">
        <v>14982534</v>
      </c>
      <c r="Q161">
        <v>14991527</v>
      </c>
      <c r="R161" t="s">
        <v>3197</v>
      </c>
      <c r="T161" t="s">
        <v>2992</v>
      </c>
      <c r="U161">
        <v>49708978</v>
      </c>
      <c r="V161">
        <v>49711435</v>
      </c>
      <c r="W161">
        <v>2457</v>
      </c>
    </row>
    <row r="162" spans="1:23">
      <c r="A162" t="s">
        <v>2987</v>
      </c>
      <c r="B162">
        <v>19848827</v>
      </c>
      <c r="C162">
        <v>19869819</v>
      </c>
      <c r="D162">
        <v>-1</v>
      </c>
      <c r="E162" t="s">
        <v>2987</v>
      </c>
      <c r="F162">
        <v>19857670</v>
      </c>
      <c r="G162">
        <v>19861427</v>
      </c>
      <c r="K162">
        <v>3757</v>
      </c>
      <c r="O162" t="s">
        <v>2992</v>
      </c>
      <c r="P162">
        <v>49758613</v>
      </c>
      <c r="Q162">
        <v>49768420</v>
      </c>
      <c r="R162">
        <v>343</v>
      </c>
      <c r="T162" t="s">
        <v>2992</v>
      </c>
      <c r="U162">
        <v>75449117</v>
      </c>
      <c r="V162">
        <v>75464221</v>
      </c>
      <c r="W162" t="s">
        <v>3197</v>
      </c>
    </row>
    <row r="163" spans="1:23">
      <c r="A163" t="s">
        <v>2987</v>
      </c>
      <c r="B163">
        <v>19848827</v>
      </c>
      <c r="C163">
        <v>19869819</v>
      </c>
      <c r="D163">
        <v>-1</v>
      </c>
      <c r="E163" t="s">
        <v>2987</v>
      </c>
      <c r="F163">
        <v>19863353</v>
      </c>
      <c r="G163">
        <v>19868175</v>
      </c>
      <c r="K163">
        <v>4822</v>
      </c>
      <c r="L163">
        <f>SUM(clusters!K160:K163)</f>
        <v>16805</v>
      </c>
      <c r="O163" t="s">
        <v>2992</v>
      </c>
      <c r="P163">
        <v>75437154</v>
      </c>
      <c r="Q163">
        <v>75449116</v>
      </c>
      <c r="R163" t="s">
        <v>3197</v>
      </c>
      <c r="T163" t="s">
        <v>2992</v>
      </c>
      <c r="U163">
        <v>124469871</v>
      </c>
      <c r="V163">
        <v>124480795</v>
      </c>
      <c r="W163">
        <v>10924</v>
      </c>
    </row>
    <row r="164" spans="1:23">
      <c r="A164" t="s">
        <v>2987</v>
      </c>
      <c r="B164">
        <v>22928738</v>
      </c>
      <c r="C164">
        <v>22935512</v>
      </c>
      <c r="D164">
        <v>-1</v>
      </c>
      <c r="E164" t="s">
        <v>2987</v>
      </c>
      <c r="F164">
        <v>22928738</v>
      </c>
      <c r="G164">
        <v>22934985</v>
      </c>
      <c r="K164">
        <v>6247</v>
      </c>
      <c r="L164">
        <v>6247</v>
      </c>
      <c r="O164" t="s">
        <v>2992</v>
      </c>
      <c r="P164">
        <v>124462898</v>
      </c>
      <c r="Q164">
        <v>124469870</v>
      </c>
      <c r="R164">
        <v>1750</v>
      </c>
      <c r="T164" t="s">
        <v>2992</v>
      </c>
      <c r="U164">
        <v>128533639</v>
      </c>
      <c r="V164">
        <v>128551845</v>
      </c>
      <c r="W164">
        <v>17593</v>
      </c>
    </row>
    <row r="165" spans="1:23">
      <c r="A165" t="s">
        <v>2987</v>
      </c>
      <c r="B165">
        <v>29097002</v>
      </c>
      <c r="C165">
        <v>29107910</v>
      </c>
      <c r="D165">
        <v>0</v>
      </c>
      <c r="E165">
        <v>-1</v>
      </c>
      <c r="F165">
        <v>-1</v>
      </c>
      <c r="G165">
        <v>0</v>
      </c>
      <c r="L165" t="s">
        <v>3197</v>
      </c>
      <c r="O165" t="s">
        <v>2992</v>
      </c>
      <c r="P165">
        <v>128551846</v>
      </c>
      <c r="Q165">
        <v>128584836</v>
      </c>
      <c r="R165">
        <v>25037</v>
      </c>
      <c r="T165" t="s">
        <v>2992</v>
      </c>
      <c r="U165">
        <v>181729734</v>
      </c>
      <c r="V165">
        <v>181839672</v>
      </c>
      <c r="W165">
        <v>109914</v>
      </c>
    </row>
    <row r="166" spans="1:23">
      <c r="A166" t="s">
        <v>2987</v>
      </c>
      <c r="B166">
        <v>35296923</v>
      </c>
      <c r="C166">
        <v>35310923</v>
      </c>
      <c r="D166">
        <v>0</v>
      </c>
      <c r="E166">
        <v>-1</v>
      </c>
      <c r="F166">
        <v>-1</v>
      </c>
      <c r="G166">
        <v>0</v>
      </c>
      <c r="L166" t="s">
        <v>3197</v>
      </c>
      <c r="O166" t="s">
        <v>2992</v>
      </c>
      <c r="P166">
        <v>181717081</v>
      </c>
      <c r="Q166">
        <v>181729733</v>
      </c>
      <c r="R166">
        <v>1267</v>
      </c>
      <c r="T166" t="s">
        <v>2993</v>
      </c>
      <c r="U166">
        <v>10118573</v>
      </c>
      <c r="V166">
        <v>10144991</v>
      </c>
      <c r="W166" t="s">
        <v>3197</v>
      </c>
    </row>
    <row r="167" spans="1:23">
      <c r="A167" t="s">
        <v>2987</v>
      </c>
      <c r="B167">
        <v>35339515</v>
      </c>
      <c r="C167">
        <v>35349926</v>
      </c>
      <c r="D167">
        <v>0</v>
      </c>
      <c r="E167">
        <v>-1</v>
      </c>
      <c r="F167">
        <v>-1</v>
      </c>
      <c r="G167">
        <v>0</v>
      </c>
      <c r="L167" t="s">
        <v>3197</v>
      </c>
      <c r="O167" t="s">
        <v>2993</v>
      </c>
      <c r="P167">
        <v>10114669</v>
      </c>
      <c r="Q167">
        <v>10167627</v>
      </c>
      <c r="R167" t="s">
        <v>3197</v>
      </c>
      <c r="T167" t="s">
        <v>2993</v>
      </c>
      <c r="U167">
        <v>41989615</v>
      </c>
      <c r="V167">
        <v>41990758</v>
      </c>
      <c r="W167">
        <v>1143</v>
      </c>
    </row>
    <row r="168" spans="1:23">
      <c r="A168" t="s">
        <v>2987</v>
      </c>
      <c r="B168">
        <v>35374879</v>
      </c>
      <c r="C168">
        <v>35387799</v>
      </c>
      <c r="D168">
        <v>-1</v>
      </c>
      <c r="E168" t="s">
        <v>2987</v>
      </c>
      <c r="F168">
        <v>35374879</v>
      </c>
      <c r="G168">
        <v>35382172</v>
      </c>
      <c r="K168">
        <v>7293</v>
      </c>
      <c r="L168">
        <v>7293</v>
      </c>
      <c r="O168" t="s">
        <v>2993</v>
      </c>
      <c r="P168">
        <v>41981218</v>
      </c>
      <c r="Q168">
        <v>41989614</v>
      </c>
      <c r="R168">
        <v>3619</v>
      </c>
      <c r="T168" t="s">
        <v>2993</v>
      </c>
      <c r="U168">
        <v>119563147</v>
      </c>
      <c r="V168">
        <v>119585242</v>
      </c>
      <c r="W168">
        <v>22095</v>
      </c>
    </row>
    <row r="169" spans="1:23">
      <c r="A169" t="s">
        <v>2987</v>
      </c>
      <c r="B169">
        <v>35391755</v>
      </c>
      <c r="C169">
        <v>35403584</v>
      </c>
      <c r="D169">
        <v>-1</v>
      </c>
      <c r="E169" t="s">
        <v>2987</v>
      </c>
      <c r="F169">
        <v>35391755</v>
      </c>
      <c r="G169">
        <v>35393106</v>
      </c>
      <c r="K169">
        <v>1351</v>
      </c>
      <c r="O169" t="s">
        <v>2993</v>
      </c>
      <c r="P169">
        <v>119547188</v>
      </c>
      <c r="Q169">
        <v>119563146</v>
      </c>
      <c r="R169">
        <v>5265</v>
      </c>
      <c r="T169" t="s">
        <v>2993</v>
      </c>
      <c r="U169">
        <v>120316490</v>
      </c>
      <c r="V169">
        <v>120323189</v>
      </c>
      <c r="W169">
        <v>6699</v>
      </c>
    </row>
    <row r="170" spans="1:23">
      <c r="A170" t="s">
        <v>2987</v>
      </c>
      <c r="B170">
        <v>35391755</v>
      </c>
      <c r="C170">
        <v>35403584</v>
      </c>
      <c r="D170">
        <v>-1</v>
      </c>
      <c r="E170" t="s">
        <v>2987</v>
      </c>
      <c r="F170">
        <v>35395099</v>
      </c>
      <c r="G170">
        <v>35395296</v>
      </c>
      <c r="K170">
        <v>197</v>
      </c>
      <c r="O170" t="s">
        <v>2993</v>
      </c>
      <c r="P170">
        <v>120323190</v>
      </c>
      <c r="Q170">
        <v>120336158</v>
      </c>
      <c r="R170">
        <v>5932</v>
      </c>
      <c r="T170" t="s">
        <v>2993</v>
      </c>
      <c r="U170">
        <v>152682175</v>
      </c>
      <c r="V170">
        <v>152720652</v>
      </c>
      <c r="W170">
        <v>38477</v>
      </c>
    </row>
    <row r="171" spans="1:23">
      <c r="A171" t="s">
        <v>2987</v>
      </c>
      <c r="B171">
        <v>35391755</v>
      </c>
      <c r="C171">
        <v>35403584</v>
      </c>
      <c r="D171">
        <v>-1</v>
      </c>
      <c r="E171" t="s">
        <v>2987</v>
      </c>
      <c r="F171">
        <v>35395961</v>
      </c>
      <c r="G171">
        <v>35396219</v>
      </c>
      <c r="K171">
        <v>258</v>
      </c>
      <c r="O171" t="s">
        <v>2993</v>
      </c>
      <c r="P171">
        <v>152584172</v>
      </c>
      <c r="Q171">
        <v>152591018</v>
      </c>
      <c r="R171">
        <v>3592</v>
      </c>
      <c r="T171" t="s">
        <v>2993</v>
      </c>
      <c r="U171">
        <v>165908939</v>
      </c>
      <c r="V171">
        <v>165928221</v>
      </c>
      <c r="W171">
        <v>19282</v>
      </c>
    </row>
    <row r="172" spans="1:23">
      <c r="A172" t="s">
        <v>2987</v>
      </c>
      <c r="B172">
        <v>35391755</v>
      </c>
      <c r="C172">
        <v>35403584</v>
      </c>
      <c r="D172">
        <v>-1</v>
      </c>
      <c r="E172" t="s">
        <v>2987</v>
      </c>
      <c r="F172">
        <v>35399092</v>
      </c>
      <c r="G172">
        <v>35403584</v>
      </c>
      <c r="K172">
        <v>4492</v>
      </c>
      <c r="L172">
        <f>SUM(clusters!K169:K172)</f>
        <v>6298</v>
      </c>
      <c r="O172" t="s">
        <v>2993</v>
      </c>
      <c r="P172">
        <v>165928222</v>
      </c>
      <c r="Q172">
        <v>165938097</v>
      </c>
      <c r="R172">
        <v>7073</v>
      </c>
      <c r="T172" t="s">
        <v>2994</v>
      </c>
      <c r="U172">
        <v>42973194</v>
      </c>
      <c r="V172">
        <v>42989117</v>
      </c>
      <c r="W172">
        <v>15923</v>
      </c>
    </row>
    <row r="173" spans="1:23">
      <c r="A173" t="s">
        <v>2987</v>
      </c>
      <c r="B173">
        <v>52912276</v>
      </c>
      <c r="C173">
        <v>52919281</v>
      </c>
      <c r="D173">
        <v>0</v>
      </c>
      <c r="E173">
        <v>-1</v>
      </c>
      <c r="F173">
        <v>-1</v>
      </c>
      <c r="G173">
        <v>0</v>
      </c>
      <c r="L173" t="s">
        <v>3197</v>
      </c>
      <c r="O173" t="s">
        <v>2994</v>
      </c>
      <c r="P173">
        <v>42989118</v>
      </c>
      <c r="Q173">
        <v>42997891</v>
      </c>
      <c r="R173">
        <v>8773</v>
      </c>
      <c r="T173" t="s">
        <v>2994</v>
      </c>
      <c r="U173">
        <v>178245436</v>
      </c>
      <c r="V173">
        <v>178250014</v>
      </c>
      <c r="W173">
        <v>4578</v>
      </c>
    </row>
    <row r="174" spans="1:23">
      <c r="A174" t="s">
        <v>2987</v>
      </c>
      <c r="B174">
        <v>58374369</v>
      </c>
      <c r="C174">
        <v>58387391</v>
      </c>
      <c r="D174">
        <v>0</v>
      </c>
      <c r="E174">
        <v>-1</v>
      </c>
      <c r="F174">
        <v>-1</v>
      </c>
      <c r="G174">
        <v>0</v>
      </c>
      <c r="L174" t="s">
        <v>3197</v>
      </c>
      <c r="O174" t="s">
        <v>2994</v>
      </c>
      <c r="P174">
        <v>178250015</v>
      </c>
      <c r="Q174">
        <v>178259870</v>
      </c>
      <c r="R174">
        <v>9666</v>
      </c>
      <c r="T174" t="s">
        <v>2994</v>
      </c>
      <c r="U174">
        <v>179499118</v>
      </c>
      <c r="V174">
        <v>179503104</v>
      </c>
      <c r="W174">
        <v>3986</v>
      </c>
    </row>
    <row r="175" spans="1:23">
      <c r="A175" t="s">
        <v>2988</v>
      </c>
      <c r="B175">
        <v>90498900</v>
      </c>
      <c r="C175">
        <v>91730960</v>
      </c>
      <c r="D175">
        <v>-1</v>
      </c>
      <c r="E175" t="s">
        <v>2988</v>
      </c>
      <c r="F175">
        <v>90498900</v>
      </c>
      <c r="G175">
        <v>90512495</v>
      </c>
      <c r="K175">
        <v>13595</v>
      </c>
      <c r="O175" t="s">
        <v>2994</v>
      </c>
      <c r="P175">
        <v>179503105</v>
      </c>
      <c r="Q175">
        <v>179510993</v>
      </c>
      <c r="R175">
        <v>4548</v>
      </c>
      <c r="T175" t="s">
        <v>2994</v>
      </c>
      <c r="U175">
        <v>180099598</v>
      </c>
      <c r="V175">
        <v>180104020</v>
      </c>
      <c r="W175">
        <v>4415</v>
      </c>
    </row>
    <row r="176" spans="1:23">
      <c r="A176" t="s">
        <v>2988</v>
      </c>
      <c r="B176">
        <v>90498900</v>
      </c>
      <c r="C176">
        <v>91730960</v>
      </c>
      <c r="D176">
        <v>-1</v>
      </c>
      <c r="E176" t="s">
        <v>2988</v>
      </c>
      <c r="F176">
        <v>90512771</v>
      </c>
      <c r="G176">
        <v>90532368</v>
      </c>
      <c r="K176">
        <v>19597</v>
      </c>
      <c r="O176" t="s">
        <v>2994</v>
      </c>
      <c r="P176">
        <v>180104021</v>
      </c>
      <c r="Q176">
        <v>180120384</v>
      </c>
      <c r="R176">
        <v>7225</v>
      </c>
      <c r="T176" t="s">
        <v>2995</v>
      </c>
      <c r="U176">
        <v>4157619</v>
      </c>
      <c r="V176">
        <v>4185729</v>
      </c>
      <c r="W176">
        <v>28110</v>
      </c>
    </row>
    <row r="177" spans="1:23">
      <c r="A177" t="s">
        <v>2988</v>
      </c>
      <c r="B177">
        <v>90498900</v>
      </c>
      <c r="C177">
        <v>91730960</v>
      </c>
      <c r="D177">
        <v>-1</v>
      </c>
      <c r="E177" t="s">
        <v>2988</v>
      </c>
      <c r="F177">
        <v>90532626</v>
      </c>
      <c r="G177">
        <v>90537839</v>
      </c>
      <c r="K177">
        <v>5213</v>
      </c>
      <c r="O177" t="s">
        <v>2995</v>
      </c>
      <c r="P177">
        <v>4185730</v>
      </c>
      <c r="Q177">
        <v>4194263</v>
      </c>
      <c r="R177">
        <v>6187</v>
      </c>
      <c r="T177" t="s">
        <v>2995</v>
      </c>
      <c r="U177">
        <v>25723035</v>
      </c>
      <c r="V177">
        <v>25726360</v>
      </c>
      <c r="W177">
        <v>3325</v>
      </c>
    </row>
    <row r="178" spans="1:23">
      <c r="A178" t="s">
        <v>2988</v>
      </c>
      <c r="B178">
        <v>90498900</v>
      </c>
      <c r="C178">
        <v>91730960</v>
      </c>
      <c r="D178">
        <v>-1</v>
      </c>
      <c r="E178" t="s">
        <v>2988</v>
      </c>
      <c r="F178">
        <v>90538397</v>
      </c>
      <c r="G178">
        <v>91486961</v>
      </c>
      <c r="K178">
        <v>948564</v>
      </c>
      <c r="O178" t="s">
        <v>2995</v>
      </c>
      <c r="P178">
        <v>25723034</v>
      </c>
      <c r="Q178">
        <v>25734245</v>
      </c>
      <c r="R178">
        <v>9794</v>
      </c>
      <c r="T178" t="s">
        <v>2995</v>
      </c>
      <c r="U178">
        <v>26098571</v>
      </c>
      <c r="V178">
        <v>26103392</v>
      </c>
      <c r="W178">
        <v>4821</v>
      </c>
    </row>
    <row r="179" spans="1:23">
      <c r="A179" t="s">
        <v>2988</v>
      </c>
      <c r="B179">
        <v>90498900</v>
      </c>
      <c r="C179">
        <v>91730960</v>
      </c>
      <c r="D179">
        <v>-1</v>
      </c>
      <c r="E179" t="s">
        <v>2988</v>
      </c>
      <c r="F179">
        <v>91487257</v>
      </c>
      <c r="G179">
        <v>91580842</v>
      </c>
      <c r="K179">
        <v>93585</v>
      </c>
      <c r="O179" t="s">
        <v>2995</v>
      </c>
      <c r="P179">
        <v>26103393</v>
      </c>
      <c r="Q179">
        <v>26113254</v>
      </c>
      <c r="R179">
        <v>8710</v>
      </c>
      <c r="T179" t="s">
        <v>2995</v>
      </c>
      <c r="U179">
        <v>26139344</v>
      </c>
      <c r="V179">
        <v>26153436</v>
      </c>
      <c r="W179">
        <v>14092</v>
      </c>
    </row>
    <row r="180" spans="1:23">
      <c r="A180" t="s">
        <v>2988</v>
      </c>
      <c r="B180">
        <v>90498900</v>
      </c>
      <c r="C180">
        <v>91730960</v>
      </c>
      <c r="D180">
        <v>-1</v>
      </c>
      <c r="E180" t="s">
        <v>2988</v>
      </c>
      <c r="F180">
        <v>91580847</v>
      </c>
      <c r="G180">
        <v>91580862</v>
      </c>
      <c r="K180">
        <v>15</v>
      </c>
      <c r="O180" t="s">
        <v>2995</v>
      </c>
      <c r="P180">
        <v>26153437</v>
      </c>
      <c r="Q180">
        <v>26161250</v>
      </c>
      <c r="R180">
        <v>4184</v>
      </c>
      <c r="T180" t="s">
        <v>2995</v>
      </c>
      <c r="U180">
        <v>26206266</v>
      </c>
      <c r="V180">
        <v>26212796</v>
      </c>
      <c r="W180">
        <v>6530</v>
      </c>
    </row>
    <row r="181" spans="1:23">
      <c r="A181" t="s">
        <v>2988</v>
      </c>
      <c r="B181">
        <v>90498900</v>
      </c>
      <c r="C181">
        <v>91730960</v>
      </c>
      <c r="D181">
        <v>-1</v>
      </c>
      <c r="E181" t="s">
        <v>2988</v>
      </c>
      <c r="F181">
        <v>91580863</v>
      </c>
      <c r="G181">
        <v>91617160</v>
      </c>
      <c r="K181">
        <v>36297</v>
      </c>
      <c r="O181" t="s">
        <v>2995</v>
      </c>
      <c r="P181">
        <v>26212797</v>
      </c>
      <c r="Q181">
        <v>26220651</v>
      </c>
      <c r="R181">
        <v>6707</v>
      </c>
      <c r="T181" t="s">
        <v>2995</v>
      </c>
      <c r="U181">
        <v>26227701</v>
      </c>
      <c r="V181">
        <v>26231684</v>
      </c>
      <c r="W181">
        <v>3983</v>
      </c>
    </row>
    <row r="182" spans="1:23">
      <c r="A182" t="s">
        <v>2988</v>
      </c>
      <c r="B182">
        <v>90498900</v>
      </c>
      <c r="C182">
        <v>91730960</v>
      </c>
      <c r="D182">
        <v>-1</v>
      </c>
      <c r="E182" t="s">
        <v>2988</v>
      </c>
      <c r="F182">
        <v>91617161</v>
      </c>
      <c r="G182">
        <v>91617172</v>
      </c>
      <c r="K182">
        <v>11</v>
      </c>
      <c r="O182" t="s">
        <v>2995</v>
      </c>
      <c r="P182">
        <v>26231685</v>
      </c>
      <c r="Q182">
        <v>26239237</v>
      </c>
      <c r="R182">
        <v>6754</v>
      </c>
      <c r="T182" t="s">
        <v>2995</v>
      </c>
      <c r="U182">
        <v>29478333</v>
      </c>
      <c r="V182">
        <v>29493891</v>
      </c>
      <c r="W182">
        <v>15151</v>
      </c>
    </row>
    <row r="183" spans="1:23">
      <c r="A183" t="s">
        <v>2988</v>
      </c>
      <c r="B183">
        <v>90498900</v>
      </c>
      <c r="C183">
        <v>91730960</v>
      </c>
      <c r="D183">
        <v>-1</v>
      </c>
      <c r="E183" t="s">
        <v>2988</v>
      </c>
      <c r="F183">
        <v>91617177</v>
      </c>
      <c r="G183">
        <v>91635931</v>
      </c>
      <c r="K183">
        <v>18754</v>
      </c>
      <c r="O183" t="s">
        <v>2995</v>
      </c>
      <c r="P183">
        <v>33829822</v>
      </c>
      <c r="Q183">
        <v>33894785</v>
      </c>
      <c r="R183" t="s">
        <v>3197</v>
      </c>
      <c r="T183" t="s">
        <v>2995</v>
      </c>
      <c r="U183">
        <v>33771788</v>
      </c>
      <c r="V183">
        <v>33829821</v>
      </c>
      <c r="W183" t="s">
        <v>3197</v>
      </c>
    </row>
    <row r="184" spans="1:23">
      <c r="A184" t="s">
        <v>2988</v>
      </c>
      <c r="B184">
        <v>90498900</v>
      </c>
      <c r="C184">
        <v>91730960</v>
      </c>
      <c r="D184">
        <v>-1</v>
      </c>
      <c r="E184" t="s">
        <v>2988</v>
      </c>
      <c r="F184">
        <v>91636149</v>
      </c>
      <c r="G184">
        <v>91636688</v>
      </c>
      <c r="K184">
        <v>539</v>
      </c>
      <c r="O184" t="s">
        <v>2995</v>
      </c>
      <c r="P184">
        <v>34245126</v>
      </c>
      <c r="Q184">
        <v>34257679</v>
      </c>
      <c r="R184">
        <v>2330</v>
      </c>
      <c r="T184" t="s">
        <v>2995</v>
      </c>
      <c r="U184">
        <v>34231450</v>
      </c>
      <c r="V184">
        <v>34245125</v>
      </c>
      <c r="W184">
        <v>13675</v>
      </c>
    </row>
    <row r="185" spans="1:23">
      <c r="A185" t="s">
        <v>2988</v>
      </c>
      <c r="B185">
        <v>90498900</v>
      </c>
      <c r="C185">
        <v>91730960</v>
      </c>
      <c r="D185">
        <v>-1</v>
      </c>
      <c r="E185" t="s">
        <v>2988</v>
      </c>
      <c r="F185">
        <v>91636689</v>
      </c>
      <c r="G185">
        <v>91636703</v>
      </c>
      <c r="K185">
        <v>14</v>
      </c>
      <c r="O185" t="s">
        <v>2995</v>
      </c>
      <c r="P185">
        <v>36451822</v>
      </c>
      <c r="Q185">
        <v>36460692</v>
      </c>
      <c r="R185">
        <v>1772</v>
      </c>
      <c r="T185" t="s">
        <v>2995</v>
      </c>
      <c r="U185">
        <v>36515247</v>
      </c>
      <c r="V185">
        <v>36562130</v>
      </c>
      <c r="W185">
        <v>46883</v>
      </c>
    </row>
    <row r="186" spans="1:23">
      <c r="A186" t="s">
        <v>2988</v>
      </c>
      <c r="B186">
        <v>90498900</v>
      </c>
      <c r="C186">
        <v>91730960</v>
      </c>
      <c r="D186">
        <v>-1</v>
      </c>
      <c r="E186" t="s">
        <v>2988</v>
      </c>
      <c r="F186">
        <v>91636708</v>
      </c>
      <c r="G186">
        <v>91678903</v>
      </c>
      <c r="K186">
        <v>42195</v>
      </c>
      <c r="O186" t="s">
        <v>2995</v>
      </c>
      <c r="P186">
        <v>39068783</v>
      </c>
      <c r="Q186">
        <v>39093690</v>
      </c>
      <c r="R186">
        <v>13776</v>
      </c>
      <c r="T186" t="s">
        <v>2995</v>
      </c>
      <c r="U186">
        <v>39055519</v>
      </c>
      <c r="V186">
        <v>39068782</v>
      </c>
      <c r="W186">
        <v>13263</v>
      </c>
    </row>
    <row r="187" spans="1:23">
      <c r="A187" t="s">
        <v>2988</v>
      </c>
      <c r="B187">
        <v>90498900</v>
      </c>
      <c r="C187">
        <v>91730960</v>
      </c>
      <c r="D187">
        <v>-1</v>
      </c>
      <c r="E187" t="s">
        <v>2988</v>
      </c>
      <c r="F187">
        <v>91679373</v>
      </c>
      <c r="G187">
        <v>91684443</v>
      </c>
      <c r="K187">
        <v>5070</v>
      </c>
      <c r="O187" t="s">
        <v>2995</v>
      </c>
      <c r="P187">
        <v>39094797</v>
      </c>
      <c r="Q187">
        <v>39108646</v>
      </c>
      <c r="R187">
        <v>13835</v>
      </c>
      <c r="T187" t="s">
        <v>2995</v>
      </c>
      <c r="U187">
        <v>39082965</v>
      </c>
      <c r="V187">
        <v>39094796</v>
      </c>
      <c r="W187">
        <v>11825</v>
      </c>
    </row>
    <row r="188" spans="1:23">
      <c r="A188" t="s">
        <v>2988</v>
      </c>
      <c r="B188">
        <v>90498900</v>
      </c>
      <c r="C188">
        <v>91730960</v>
      </c>
      <c r="D188">
        <v>-1</v>
      </c>
      <c r="E188" t="s">
        <v>2988</v>
      </c>
      <c r="F188">
        <v>91685883</v>
      </c>
      <c r="G188">
        <v>91693219</v>
      </c>
      <c r="K188">
        <v>7336</v>
      </c>
      <c r="O188" t="s">
        <v>2995</v>
      </c>
      <c r="P188">
        <v>40343104</v>
      </c>
      <c r="Q188">
        <v>40351746</v>
      </c>
      <c r="R188">
        <v>4120</v>
      </c>
      <c r="T188" t="s">
        <v>2995</v>
      </c>
      <c r="U188">
        <v>40351747</v>
      </c>
      <c r="V188">
        <v>40359325</v>
      </c>
      <c r="W188">
        <v>7578</v>
      </c>
    </row>
    <row r="189" spans="1:23">
      <c r="A189" t="s">
        <v>2988</v>
      </c>
      <c r="B189">
        <v>90498900</v>
      </c>
      <c r="C189">
        <v>91730960</v>
      </c>
      <c r="D189">
        <v>-1</v>
      </c>
      <c r="E189" t="s">
        <v>2988</v>
      </c>
      <c r="F189">
        <v>91693945</v>
      </c>
      <c r="G189">
        <v>91723034</v>
      </c>
      <c r="K189">
        <v>29089</v>
      </c>
      <c r="O189" t="s">
        <v>2995</v>
      </c>
      <c r="P189">
        <v>41754742</v>
      </c>
      <c r="Q189">
        <v>41766722</v>
      </c>
      <c r="R189" t="s">
        <v>3197</v>
      </c>
      <c r="T189" t="s">
        <v>2995</v>
      </c>
      <c r="U189">
        <v>41732198</v>
      </c>
      <c r="V189">
        <v>41737914</v>
      </c>
      <c r="W189">
        <v>5710</v>
      </c>
    </row>
    <row r="190" spans="1:23">
      <c r="A190" t="s">
        <v>2988</v>
      </c>
      <c r="B190">
        <v>90498900</v>
      </c>
      <c r="C190">
        <v>91730960</v>
      </c>
      <c r="D190">
        <v>-1</v>
      </c>
      <c r="E190" t="s">
        <v>2988</v>
      </c>
      <c r="F190">
        <v>91723916</v>
      </c>
      <c r="G190">
        <v>91730960</v>
      </c>
      <c r="K190">
        <v>7044</v>
      </c>
      <c r="L190">
        <f>SUM(clusters!K175:K190)</f>
        <v>1226918</v>
      </c>
      <c r="O190" t="s">
        <v>2995</v>
      </c>
      <c r="P190">
        <v>42689739</v>
      </c>
      <c r="Q190">
        <v>42699763</v>
      </c>
      <c r="R190">
        <v>8973</v>
      </c>
      <c r="T190" t="s">
        <v>2995</v>
      </c>
      <c r="U190">
        <v>42699764</v>
      </c>
      <c r="V190">
        <v>42712219</v>
      </c>
      <c r="W190">
        <v>12455</v>
      </c>
    </row>
    <row r="191" spans="1:23">
      <c r="A191" t="s">
        <v>2988</v>
      </c>
      <c r="B191">
        <v>95419856</v>
      </c>
      <c r="C191">
        <v>95459749</v>
      </c>
      <c r="D191">
        <v>-1</v>
      </c>
      <c r="E191" t="s">
        <v>2988</v>
      </c>
      <c r="F191">
        <v>95438549</v>
      </c>
      <c r="G191">
        <v>95441068</v>
      </c>
      <c r="K191">
        <v>2519</v>
      </c>
      <c r="L191">
        <v>2519</v>
      </c>
      <c r="O191" t="s">
        <v>2995</v>
      </c>
      <c r="P191">
        <v>42842946</v>
      </c>
      <c r="Q191">
        <v>42858545</v>
      </c>
      <c r="R191">
        <v>4750</v>
      </c>
      <c r="T191" t="s">
        <v>2995</v>
      </c>
      <c r="U191">
        <v>42836298</v>
      </c>
      <c r="V191">
        <v>42842945</v>
      </c>
      <c r="W191">
        <v>6647</v>
      </c>
    </row>
    <row r="192" spans="1:23">
      <c r="A192" t="s">
        <v>2988</v>
      </c>
      <c r="B192">
        <v>95521847</v>
      </c>
      <c r="C192">
        <v>95541715</v>
      </c>
      <c r="D192">
        <v>-1</v>
      </c>
      <c r="E192" t="s">
        <v>2988</v>
      </c>
      <c r="F192">
        <v>95523027</v>
      </c>
      <c r="G192">
        <v>95525109</v>
      </c>
      <c r="K192">
        <v>2082</v>
      </c>
      <c r="O192" t="s">
        <v>2995</v>
      </c>
      <c r="P192">
        <v>107383411</v>
      </c>
      <c r="Q192">
        <v>107395081</v>
      </c>
      <c r="R192">
        <v>2975</v>
      </c>
      <c r="T192" t="s">
        <v>2995</v>
      </c>
      <c r="U192">
        <v>107372546</v>
      </c>
      <c r="V192">
        <v>107383410</v>
      </c>
      <c r="W192">
        <v>10864</v>
      </c>
    </row>
    <row r="193" spans="1:23">
      <c r="A193" t="s">
        <v>2988</v>
      </c>
      <c r="B193">
        <v>95521847</v>
      </c>
      <c r="C193">
        <v>95541715</v>
      </c>
      <c r="D193">
        <v>-1</v>
      </c>
      <c r="E193" t="s">
        <v>2988</v>
      </c>
      <c r="F193">
        <v>95525110</v>
      </c>
      <c r="G193">
        <v>95525124</v>
      </c>
      <c r="K193">
        <v>14</v>
      </c>
      <c r="O193" t="s">
        <v>2995</v>
      </c>
      <c r="P193">
        <v>133133066</v>
      </c>
      <c r="Q193">
        <v>133141657</v>
      </c>
      <c r="R193">
        <v>5468</v>
      </c>
      <c r="T193" t="s">
        <v>2995</v>
      </c>
      <c r="U193">
        <v>133119692</v>
      </c>
      <c r="V193">
        <v>133133065</v>
      </c>
      <c r="W193">
        <v>13373</v>
      </c>
    </row>
    <row r="194" spans="1:23">
      <c r="A194" t="s">
        <v>2988</v>
      </c>
      <c r="B194">
        <v>95521847</v>
      </c>
      <c r="C194">
        <v>95541715</v>
      </c>
      <c r="D194">
        <v>-1</v>
      </c>
      <c r="E194" t="s">
        <v>2988</v>
      </c>
      <c r="F194">
        <v>95525129</v>
      </c>
      <c r="G194">
        <v>95527107</v>
      </c>
      <c r="K194">
        <v>1978</v>
      </c>
      <c r="O194" t="s">
        <v>2995</v>
      </c>
      <c r="P194">
        <v>159049067</v>
      </c>
      <c r="Q194">
        <v>159058050</v>
      </c>
      <c r="R194">
        <v>1046</v>
      </c>
      <c r="T194" t="s">
        <v>2995</v>
      </c>
      <c r="U194">
        <v>159065771</v>
      </c>
      <c r="V194">
        <v>159071046</v>
      </c>
      <c r="W194">
        <v>5275</v>
      </c>
    </row>
    <row r="195" spans="1:23">
      <c r="A195" t="s">
        <v>2988</v>
      </c>
      <c r="B195">
        <v>95521847</v>
      </c>
      <c r="C195">
        <v>95541715</v>
      </c>
      <c r="D195">
        <v>-1</v>
      </c>
      <c r="E195" t="s">
        <v>2988</v>
      </c>
      <c r="F195">
        <v>95528412</v>
      </c>
      <c r="G195">
        <v>95533231</v>
      </c>
      <c r="K195">
        <v>4819</v>
      </c>
      <c r="L195">
        <f>SUM(clusters!K192:K195)</f>
        <v>8893</v>
      </c>
      <c r="O195" t="s">
        <v>2995</v>
      </c>
      <c r="P195">
        <v>29493892</v>
      </c>
      <c r="Q195">
        <v>29505708</v>
      </c>
      <c r="R195">
        <v>7344</v>
      </c>
      <c r="T195" t="s">
        <v>2996</v>
      </c>
      <c r="U195">
        <v>6132716</v>
      </c>
      <c r="V195">
        <v>6144515</v>
      </c>
      <c r="W195">
        <v>11799</v>
      </c>
    </row>
    <row r="196" spans="1:23">
      <c r="A196" t="s">
        <v>2988</v>
      </c>
      <c r="B196">
        <v>109109513</v>
      </c>
      <c r="C196">
        <v>109132449</v>
      </c>
      <c r="D196">
        <v>0</v>
      </c>
      <c r="E196">
        <v>-1</v>
      </c>
      <c r="F196">
        <v>-1</v>
      </c>
      <c r="G196">
        <v>0</v>
      </c>
      <c r="L196" t="s">
        <v>3197</v>
      </c>
      <c r="O196" t="s">
        <v>2996</v>
      </c>
      <c r="P196">
        <v>6198867</v>
      </c>
      <c r="Q196">
        <v>6207568</v>
      </c>
      <c r="R196">
        <v>212</v>
      </c>
      <c r="T196" t="s">
        <v>2996</v>
      </c>
      <c r="U196">
        <v>6591067</v>
      </c>
      <c r="V196">
        <v>6617065</v>
      </c>
      <c r="W196">
        <v>25992</v>
      </c>
    </row>
    <row r="197" spans="1:23">
      <c r="A197" t="s">
        <v>2988</v>
      </c>
      <c r="B197">
        <v>111431722</v>
      </c>
      <c r="C197">
        <v>111476470</v>
      </c>
      <c r="D197">
        <v>0</v>
      </c>
      <c r="E197">
        <v>-1</v>
      </c>
      <c r="F197">
        <v>-1</v>
      </c>
      <c r="G197">
        <v>0</v>
      </c>
      <c r="L197" t="s">
        <v>3197</v>
      </c>
      <c r="O197" t="s">
        <v>2996</v>
      </c>
      <c r="P197">
        <v>6617659</v>
      </c>
      <c r="Q197">
        <v>6633659</v>
      </c>
      <c r="R197">
        <v>643</v>
      </c>
      <c r="T197" t="s">
        <v>2996</v>
      </c>
      <c r="U197">
        <v>27452510</v>
      </c>
      <c r="V197">
        <v>27493033</v>
      </c>
      <c r="W197">
        <v>37490</v>
      </c>
    </row>
    <row r="198" spans="1:23">
      <c r="A198" t="s">
        <v>2988</v>
      </c>
      <c r="B198">
        <v>118670582</v>
      </c>
      <c r="C198">
        <v>118680425</v>
      </c>
      <c r="D198">
        <v>0</v>
      </c>
      <c r="E198">
        <v>-1</v>
      </c>
      <c r="F198">
        <v>-1</v>
      </c>
      <c r="G198">
        <v>0</v>
      </c>
      <c r="L198" t="s">
        <v>3197</v>
      </c>
      <c r="O198" t="s">
        <v>2996</v>
      </c>
      <c r="P198">
        <v>27493034</v>
      </c>
      <c r="Q198">
        <v>27502607</v>
      </c>
      <c r="R198">
        <v>7684</v>
      </c>
      <c r="T198" t="s">
        <v>2996</v>
      </c>
      <c r="U198">
        <v>32802536</v>
      </c>
      <c r="V198">
        <v>32827946</v>
      </c>
      <c r="W198" t="s">
        <v>3197</v>
      </c>
    </row>
    <row r="199" spans="1:23">
      <c r="A199" t="s">
        <v>2988</v>
      </c>
      <c r="B199">
        <v>121973698</v>
      </c>
      <c r="C199">
        <v>121982558</v>
      </c>
      <c r="D199">
        <v>-1</v>
      </c>
      <c r="E199" t="s">
        <v>2988</v>
      </c>
      <c r="F199">
        <v>121973698</v>
      </c>
      <c r="G199">
        <v>121974163</v>
      </c>
      <c r="K199">
        <v>465</v>
      </c>
      <c r="L199">
        <v>465</v>
      </c>
      <c r="O199" t="s">
        <v>2996</v>
      </c>
      <c r="P199">
        <v>32789788</v>
      </c>
      <c r="Q199">
        <v>32801547</v>
      </c>
      <c r="R199" t="s">
        <v>3197</v>
      </c>
      <c r="T199" t="s">
        <v>2996</v>
      </c>
      <c r="U199">
        <v>35739379</v>
      </c>
      <c r="V199">
        <v>35754644</v>
      </c>
      <c r="W199">
        <v>15259</v>
      </c>
    </row>
    <row r="200" spans="1:23">
      <c r="A200" t="s">
        <v>2988</v>
      </c>
      <c r="B200">
        <v>130792797</v>
      </c>
      <c r="C200">
        <v>130835551</v>
      </c>
      <c r="D200">
        <v>-1</v>
      </c>
      <c r="E200" t="s">
        <v>2988</v>
      </c>
      <c r="F200">
        <v>130808704</v>
      </c>
      <c r="G200">
        <v>130831603</v>
      </c>
      <c r="K200">
        <v>22899</v>
      </c>
      <c r="L200">
        <v>22899</v>
      </c>
      <c r="O200" t="s">
        <v>2996</v>
      </c>
      <c r="P200">
        <v>35732666</v>
      </c>
      <c r="Q200">
        <v>35739378</v>
      </c>
      <c r="R200">
        <v>355</v>
      </c>
      <c r="T200" t="s">
        <v>2996</v>
      </c>
      <c r="U200">
        <v>44058774</v>
      </c>
      <c r="V200">
        <v>44066550</v>
      </c>
      <c r="W200">
        <v>7769</v>
      </c>
    </row>
    <row r="201" spans="1:23">
      <c r="A201" t="s">
        <v>2988</v>
      </c>
      <c r="B201">
        <v>131090819</v>
      </c>
      <c r="C201">
        <v>131098994</v>
      </c>
      <c r="D201">
        <v>0</v>
      </c>
      <c r="E201">
        <v>-1</v>
      </c>
      <c r="F201">
        <v>-1</v>
      </c>
      <c r="G201">
        <v>0</v>
      </c>
      <c r="L201" t="s">
        <v>3197</v>
      </c>
      <c r="O201" t="s">
        <v>2996</v>
      </c>
      <c r="P201">
        <v>44034600</v>
      </c>
      <c r="Q201">
        <v>44051584</v>
      </c>
      <c r="R201" t="s">
        <v>3197</v>
      </c>
      <c r="T201" t="s">
        <v>2996</v>
      </c>
      <c r="U201">
        <v>48019178</v>
      </c>
      <c r="V201">
        <v>48026745</v>
      </c>
      <c r="W201" t="s">
        <v>3197</v>
      </c>
    </row>
    <row r="202" spans="1:23">
      <c r="A202" t="s">
        <v>2988</v>
      </c>
      <c r="B202">
        <v>131899656</v>
      </c>
      <c r="C202">
        <v>131910588</v>
      </c>
      <c r="D202">
        <v>0</v>
      </c>
      <c r="E202">
        <v>-1</v>
      </c>
      <c r="F202">
        <v>-1</v>
      </c>
      <c r="G202">
        <v>0</v>
      </c>
      <c r="L202" t="s">
        <v>3197</v>
      </c>
      <c r="O202" t="s">
        <v>2996</v>
      </c>
      <c r="P202">
        <v>47995597</v>
      </c>
      <c r="Q202">
        <v>48005031</v>
      </c>
      <c r="R202" t="s">
        <v>3197</v>
      </c>
      <c r="T202" t="s">
        <v>2996</v>
      </c>
      <c r="U202">
        <v>56550988</v>
      </c>
      <c r="V202">
        <v>56558375</v>
      </c>
      <c r="W202" t="s">
        <v>3197</v>
      </c>
    </row>
    <row r="203" spans="1:23">
      <c r="A203" t="s">
        <v>2988</v>
      </c>
      <c r="B203">
        <v>132025574</v>
      </c>
      <c r="C203">
        <v>132059394</v>
      </c>
      <c r="D203">
        <v>0</v>
      </c>
      <c r="E203">
        <v>-1</v>
      </c>
      <c r="F203">
        <v>-1</v>
      </c>
      <c r="G203">
        <v>0</v>
      </c>
      <c r="L203" t="s">
        <v>3197</v>
      </c>
      <c r="O203" t="s">
        <v>2996</v>
      </c>
      <c r="P203">
        <v>56550800</v>
      </c>
      <c r="Q203">
        <v>56568648</v>
      </c>
      <c r="R203" t="s">
        <v>3197</v>
      </c>
      <c r="T203" t="s">
        <v>2996</v>
      </c>
      <c r="U203">
        <v>56804283</v>
      </c>
      <c r="V203">
        <v>56870711</v>
      </c>
      <c r="W203">
        <v>64114</v>
      </c>
    </row>
    <row r="204" spans="1:23">
      <c r="A204" t="s">
        <v>2988</v>
      </c>
      <c r="B204">
        <v>132156630</v>
      </c>
      <c r="C204">
        <v>132170570</v>
      </c>
      <c r="D204">
        <v>0</v>
      </c>
      <c r="E204">
        <v>-1</v>
      </c>
      <c r="F204">
        <v>-1</v>
      </c>
      <c r="G204">
        <v>0</v>
      </c>
      <c r="L204" t="s">
        <v>3197</v>
      </c>
      <c r="O204" t="s">
        <v>2996</v>
      </c>
      <c r="P204">
        <v>56870712</v>
      </c>
      <c r="Q204">
        <v>56905707</v>
      </c>
      <c r="R204">
        <v>3383</v>
      </c>
      <c r="T204" t="s">
        <v>2996</v>
      </c>
      <c r="U204">
        <v>63160819</v>
      </c>
      <c r="V204">
        <v>63200388</v>
      </c>
      <c r="W204">
        <v>39569</v>
      </c>
    </row>
    <row r="205" spans="1:23">
      <c r="A205" t="s">
        <v>2988</v>
      </c>
      <c r="B205">
        <v>132380616</v>
      </c>
      <c r="C205">
        <v>132395595</v>
      </c>
      <c r="D205">
        <v>0</v>
      </c>
      <c r="E205">
        <v>-1</v>
      </c>
      <c r="F205">
        <v>-1</v>
      </c>
      <c r="G205">
        <v>0</v>
      </c>
      <c r="L205" t="s">
        <v>3197</v>
      </c>
      <c r="O205" t="s">
        <v>2996</v>
      </c>
      <c r="P205">
        <v>63200389</v>
      </c>
      <c r="Q205">
        <v>63215405</v>
      </c>
      <c r="R205">
        <v>15016</v>
      </c>
      <c r="T205" t="s">
        <v>2996</v>
      </c>
      <c r="U205">
        <v>64300619</v>
      </c>
      <c r="V205">
        <v>64312775</v>
      </c>
      <c r="W205">
        <v>12150</v>
      </c>
    </row>
    <row r="206" spans="1:23">
      <c r="A206" t="s">
        <v>2988</v>
      </c>
      <c r="B206">
        <v>201997728</v>
      </c>
      <c r="C206">
        <v>202006659</v>
      </c>
      <c r="D206">
        <v>0</v>
      </c>
      <c r="E206">
        <v>-1</v>
      </c>
      <c r="F206">
        <v>-1</v>
      </c>
      <c r="G206">
        <v>0</v>
      </c>
      <c r="L206" t="s">
        <v>3197</v>
      </c>
      <c r="O206" t="s">
        <v>2996</v>
      </c>
      <c r="P206">
        <v>64293379</v>
      </c>
      <c r="Q206">
        <v>64300618</v>
      </c>
      <c r="R206">
        <v>4957</v>
      </c>
      <c r="T206" t="s">
        <v>2996</v>
      </c>
      <c r="U206">
        <v>66072094</v>
      </c>
      <c r="V206">
        <v>66093868</v>
      </c>
      <c r="W206">
        <v>21756</v>
      </c>
    </row>
    <row r="207" spans="1:23">
      <c r="A207" t="s">
        <v>2988</v>
      </c>
      <c r="B207">
        <v>204287826</v>
      </c>
      <c r="C207">
        <v>204307748</v>
      </c>
      <c r="D207">
        <v>0</v>
      </c>
      <c r="E207">
        <v>-1</v>
      </c>
      <c r="F207">
        <v>-1</v>
      </c>
      <c r="G207">
        <v>0</v>
      </c>
      <c r="L207" t="s">
        <v>3197</v>
      </c>
      <c r="O207" t="s">
        <v>2996</v>
      </c>
      <c r="P207">
        <v>66102024</v>
      </c>
      <c r="Q207">
        <v>66109739</v>
      </c>
      <c r="R207" t="s">
        <v>3197</v>
      </c>
      <c r="T207" t="s">
        <v>2996</v>
      </c>
      <c r="U207">
        <v>66356278</v>
      </c>
      <c r="V207">
        <v>66362918</v>
      </c>
      <c r="W207">
        <v>1619</v>
      </c>
    </row>
    <row r="208" spans="1:23">
      <c r="A208" t="s">
        <v>2988</v>
      </c>
      <c r="B208">
        <v>237030675</v>
      </c>
      <c r="C208">
        <v>237041380</v>
      </c>
      <c r="D208">
        <v>-1</v>
      </c>
      <c r="E208" t="s">
        <v>2988</v>
      </c>
      <c r="F208">
        <v>237040444</v>
      </c>
      <c r="G208">
        <v>237041380</v>
      </c>
      <c r="K208">
        <v>936</v>
      </c>
      <c r="L208">
        <v>936</v>
      </c>
      <c r="O208" t="s">
        <v>2996</v>
      </c>
      <c r="P208">
        <v>66362919</v>
      </c>
      <c r="Q208">
        <v>66374773</v>
      </c>
      <c r="R208">
        <v>8414</v>
      </c>
      <c r="T208" t="s">
        <v>2996</v>
      </c>
      <c r="U208">
        <v>74329339</v>
      </c>
      <c r="V208">
        <v>74379083</v>
      </c>
      <c r="W208">
        <v>49744</v>
      </c>
    </row>
    <row r="209" spans="1:23">
      <c r="A209" t="s">
        <v>2988</v>
      </c>
      <c r="B209">
        <v>239352995</v>
      </c>
      <c r="C209">
        <v>239363666</v>
      </c>
      <c r="D209">
        <v>-1</v>
      </c>
      <c r="E209" t="s">
        <v>2988</v>
      </c>
      <c r="F209">
        <v>239360891</v>
      </c>
      <c r="G209">
        <v>239363549</v>
      </c>
      <c r="K209">
        <v>2658</v>
      </c>
      <c r="L209">
        <v>2658</v>
      </c>
      <c r="O209" t="s">
        <v>2996</v>
      </c>
      <c r="P209">
        <v>74437156</v>
      </c>
      <c r="Q209">
        <v>74447091</v>
      </c>
      <c r="R209">
        <v>2423</v>
      </c>
      <c r="T209" t="s">
        <v>2996</v>
      </c>
      <c r="U209">
        <v>92071803</v>
      </c>
      <c r="V209">
        <v>92076767</v>
      </c>
      <c r="W209">
        <v>4964</v>
      </c>
    </row>
    <row r="210" spans="1:23">
      <c r="A210" t="s">
        <v>2989</v>
      </c>
      <c r="B210">
        <v>2122793</v>
      </c>
      <c r="C210">
        <v>2129142</v>
      </c>
      <c r="D210">
        <v>0</v>
      </c>
      <c r="E210">
        <v>-1</v>
      </c>
      <c r="F210">
        <v>-1</v>
      </c>
      <c r="G210">
        <v>0</v>
      </c>
      <c r="L210" t="s">
        <v>3197</v>
      </c>
      <c r="O210" t="s">
        <v>2996</v>
      </c>
      <c r="P210">
        <v>92095385</v>
      </c>
      <c r="Q210">
        <v>92113327</v>
      </c>
      <c r="R210" t="s">
        <v>3197</v>
      </c>
      <c r="T210" t="s">
        <v>2996</v>
      </c>
      <c r="U210">
        <v>99869841</v>
      </c>
      <c r="V210">
        <v>99905325</v>
      </c>
      <c r="W210" t="s">
        <v>3197</v>
      </c>
    </row>
    <row r="211" spans="1:23">
      <c r="A211" t="s">
        <v>2989</v>
      </c>
      <c r="B211">
        <v>5171677</v>
      </c>
      <c r="C211">
        <v>5179628</v>
      </c>
      <c r="D211">
        <v>-1</v>
      </c>
      <c r="E211" t="s">
        <v>2989</v>
      </c>
      <c r="F211">
        <v>5178533</v>
      </c>
      <c r="G211">
        <v>5179628</v>
      </c>
      <c r="K211">
        <v>1095</v>
      </c>
      <c r="L211">
        <v>1095</v>
      </c>
      <c r="O211" t="s">
        <v>2996</v>
      </c>
      <c r="P211">
        <v>99912658</v>
      </c>
      <c r="Q211">
        <v>99921643</v>
      </c>
      <c r="R211" t="s">
        <v>3197</v>
      </c>
      <c r="T211" t="s">
        <v>2996</v>
      </c>
      <c r="U211">
        <v>102923213</v>
      </c>
      <c r="V211">
        <v>102937869</v>
      </c>
      <c r="W211">
        <v>14656</v>
      </c>
    </row>
    <row r="212" spans="1:23">
      <c r="A212" t="s">
        <v>2989</v>
      </c>
      <c r="B212">
        <v>5473972</v>
      </c>
      <c r="C212">
        <v>5486585</v>
      </c>
      <c r="D212">
        <v>-1</v>
      </c>
      <c r="E212" t="s">
        <v>2989</v>
      </c>
      <c r="F212">
        <v>5473972</v>
      </c>
      <c r="G212">
        <v>5473974</v>
      </c>
      <c r="K212">
        <v>2</v>
      </c>
      <c r="O212" t="s">
        <v>2996</v>
      </c>
      <c r="P212">
        <v>102908736</v>
      </c>
      <c r="Q212">
        <v>102923212</v>
      </c>
      <c r="R212">
        <v>2355</v>
      </c>
      <c r="T212" t="s">
        <v>2996</v>
      </c>
      <c r="U212">
        <v>117832878</v>
      </c>
      <c r="V212">
        <v>117852320</v>
      </c>
      <c r="W212">
        <v>19442</v>
      </c>
    </row>
    <row r="213" spans="1:23">
      <c r="A213" t="s">
        <v>2989</v>
      </c>
      <c r="B213">
        <v>5473972</v>
      </c>
      <c r="C213">
        <v>5486585</v>
      </c>
      <c r="D213">
        <v>-1</v>
      </c>
      <c r="E213" t="s">
        <v>2989</v>
      </c>
      <c r="F213">
        <v>5473975</v>
      </c>
      <c r="G213">
        <v>5474173</v>
      </c>
      <c r="K213">
        <v>198</v>
      </c>
      <c r="O213" t="s">
        <v>2996</v>
      </c>
      <c r="P213">
        <v>117852321</v>
      </c>
      <c r="Q213">
        <v>117869066</v>
      </c>
      <c r="R213">
        <v>2402</v>
      </c>
      <c r="T213" t="s">
        <v>2996</v>
      </c>
      <c r="U213">
        <v>148956112</v>
      </c>
      <c r="V213">
        <v>148959262</v>
      </c>
      <c r="W213">
        <v>3150</v>
      </c>
    </row>
    <row r="214" spans="1:23">
      <c r="A214" t="s">
        <v>2989</v>
      </c>
      <c r="B214">
        <v>5473972</v>
      </c>
      <c r="C214">
        <v>5486585</v>
      </c>
      <c r="D214">
        <v>-1</v>
      </c>
      <c r="E214" t="s">
        <v>2989</v>
      </c>
      <c r="F214">
        <v>5474178</v>
      </c>
      <c r="G214">
        <v>5474206</v>
      </c>
      <c r="K214">
        <v>28</v>
      </c>
      <c r="O214" t="s">
        <v>2996</v>
      </c>
      <c r="P214">
        <v>148943506</v>
      </c>
      <c r="Q214">
        <v>148956111</v>
      </c>
      <c r="R214">
        <v>3411</v>
      </c>
      <c r="T214" t="s">
        <v>2997</v>
      </c>
      <c r="U214">
        <v>152897</v>
      </c>
      <c r="V214">
        <v>156149</v>
      </c>
      <c r="W214">
        <v>2856</v>
      </c>
    </row>
    <row r="215" spans="1:23">
      <c r="A215" t="s">
        <v>2989</v>
      </c>
      <c r="B215">
        <v>5473972</v>
      </c>
      <c r="C215">
        <v>5486585</v>
      </c>
      <c r="D215">
        <v>-1</v>
      </c>
      <c r="E215" t="s">
        <v>2989</v>
      </c>
      <c r="F215">
        <v>5474207</v>
      </c>
      <c r="G215">
        <v>5475181</v>
      </c>
      <c r="K215">
        <v>974</v>
      </c>
      <c r="O215" t="s">
        <v>2997</v>
      </c>
      <c r="P215">
        <v>156150</v>
      </c>
      <c r="Q215">
        <v>165015</v>
      </c>
      <c r="R215">
        <v>7036</v>
      </c>
      <c r="T215" t="s">
        <v>2997</v>
      </c>
      <c r="U215">
        <v>28614367</v>
      </c>
      <c r="V215">
        <v>28625178</v>
      </c>
      <c r="W215">
        <v>10811</v>
      </c>
    </row>
    <row r="216" spans="1:23">
      <c r="A216" t="s">
        <v>2989</v>
      </c>
      <c r="B216">
        <v>5473972</v>
      </c>
      <c r="C216">
        <v>5486585</v>
      </c>
      <c r="D216">
        <v>-1</v>
      </c>
      <c r="E216" t="s">
        <v>2989</v>
      </c>
      <c r="F216">
        <v>5475182</v>
      </c>
      <c r="G216">
        <v>5476713</v>
      </c>
      <c r="K216">
        <v>1531</v>
      </c>
      <c r="O216" t="s">
        <v>2997</v>
      </c>
      <c r="P216">
        <v>28605622</v>
      </c>
      <c r="Q216">
        <v>28614366</v>
      </c>
      <c r="R216">
        <v>1250</v>
      </c>
      <c r="T216" t="s">
        <v>2997</v>
      </c>
      <c r="U216">
        <v>29120641</v>
      </c>
      <c r="V216">
        <v>29127491</v>
      </c>
      <c r="W216">
        <v>6850</v>
      </c>
    </row>
    <row r="217" spans="1:23">
      <c r="A217" t="s">
        <v>2989</v>
      </c>
      <c r="B217">
        <v>5473972</v>
      </c>
      <c r="C217">
        <v>5486585</v>
      </c>
      <c r="D217">
        <v>-1</v>
      </c>
      <c r="E217" t="s">
        <v>2989</v>
      </c>
      <c r="F217">
        <v>5485259</v>
      </c>
      <c r="G217">
        <v>5486585</v>
      </c>
      <c r="K217">
        <v>1326</v>
      </c>
      <c r="L217">
        <f>SUM(clusters!K211:K217)</f>
        <v>5154</v>
      </c>
      <c r="O217" t="s">
        <v>2997</v>
      </c>
      <c r="P217">
        <v>28904563</v>
      </c>
      <c r="Q217">
        <v>28924544</v>
      </c>
      <c r="R217">
        <v>2263</v>
      </c>
      <c r="T217" t="s">
        <v>2997</v>
      </c>
      <c r="U217">
        <v>42410336</v>
      </c>
      <c r="V217">
        <v>42552519</v>
      </c>
      <c r="W217">
        <v>142166</v>
      </c>
    </row>
    <row r="218" spans="1:23">
      <c r="A218" t="s">
        <v>2989</v>
      </c>
      <c r="B218">
        <v>31436063</v>
      </c>
      <c r="C218">
        <v>31444827</v>
      </c>
      <c r="D218">
        <v>-1</v>
      </c>
      <c r="E218" t="s">
        <v>2989</v>
      </c>
      <c r="F218">
        <v>31442063</v>
      </c>
      <c r="G218">
        <v>31444427</v>
      </c>
      <c r="K218">
        <v>2364</v>
      </c>
      <c r="L218">
        <v>2364</v>
      </c>
      <c r="O218" t="s">
        <v>2997</v>
      </c>
      <c r="P218">
        <v>42556169</v>
      </c>
      <c r="Q218">
        <v>42563569</v>
      </c>
      <c r="R218" t="s">
        <v>3197</v>
      </c>
      <c r="T218" t="s">
        <v>2997</v>
      </c>
      <c r="U218">
        <v>42989102</v>
      </c>
      <c r="V218">
        <v>42995598</v>
      </c>
      <c r="W218" t="s">
        <v>3197</v>
      </c>
    </row>
    <row r="219" spans="1:23">
      <c r="A219" t="s">
        <v>2989</v>
      </c>
      <c r="B219">
        <v>39803704</v>
      </c>
      <c r="C219">
        <v>39816621</v>
      </c>
      <c r="D219">
        <v>0</v>
      </c>
      <c r="E219">
        <v>-1</v>
      </c>
      <c r="F219">
        <v>-1</v>
      </c>
      <c r="G219">
        <v>0</v>
      </c>
      <c r="L219" t="s">
        <v>3197</v>
      </c>
      <c r="O219" t="s">
        <v>2997</v>
      </c>
      <c r="P219">
        <v>42976160</v>
      </c>
      <c r="Q219">
        <v>42989101</v>
      </c>
      <c r="R219" t="s">
        <v>3197</v>
      </c>
      <c r="T219" t="s">
        <v>2997</v>
      </c>
      <c r="U219">
        <v>101143496</v>
      </c>
      <c r="V219">
        <v>101145588</v>
      </c>
      <c r="W219">
        <v>2092</v>
      </c>
    </row>
    <row r="220" spans="1:23">
      <c r="A220" t="s">
        <v>2989</v>
      </c>
      <c r="B220">
        <v>47154559</v>
      </c>
      <c r="C220">
        <v>47162369</v>
      </c>
      <c r="D220">
        <v>-1</v>
      </c>
      <c r="E220" t="s">
        <v>2989</v>
      </c>
      <c r="F220">
        <v>47154559</v>
      </c>
      <c r="G220">
        <v>47160815</v>
      </c>
      <c r="K220">
        <v>6256</v>
      </c>
      <c r="O220" t="s">
        <v>2997</v>
      </c>
      <c r="P220">
        <v>101117747</v>
      </c>
      <c r="Q220">
        <v>101123246</v>
      </c>
      <c r="R220" t="s">
        <v>3197</v>
      </c>
      <c r="T220" t="s">
        <v>2997</v>
      </c>
      <c r="U220">
        <v>124302743</v>
      </c>
      <c r="V220">
        <v>124332090</v>
      </c>
      <c r="W220">
        <v>29341</v>
      </c>
    </row>
    <row r="221" spans="1:23">
      <c r="A221" t="s">
        <v>2989</v>
      </c>
      <c r="B221">
        <v>47154559</v>
      </c>
      <c r="C221">
        <v>47162369</v>
      </c>
      <c r="D221">
        <v>-1</v>
      </c>
      <c r="E221" t="s">
        <v>2989</v>
      </c>
      <c r="F221">
        <v>47160820</v>
      </c>
      <c r="G221">
        <v>47161075</v>
      </c>
      <c r="K221">
        <v>255</v>
      </c>
      <c r="O221" t="s">
        <v>2997</v>
      </c>
      <c r="P221">
        <v>124409356</v>
      </c>
      <c r="Q221">
        <v>124418122</v>
      </c>
      <c r="R221" t="s">
        <v>3197</v>
      </c>
      <c r="T221" t="s">
        <v>2997</v>
      </c>
      <c r="U221">
        <v>125966570</v>
      </c>
      <c r="V221">
        <v>125985540</v>
      </c>
      <c r="W221">
        <v>13598</v>
      </c>
    </row>
    <row r="222" spans="1:23">
      <c r="A222" t="s">
        <v>2989</v>
      </c>
      <c r="B222">
        <v>47154559</v>
      </c>
      <c r="C222">
        <v>47162369</v>
      </c>
      <c r="D222">
        <v>-1</v>
      </c>
      <c r="E222" t="s">
        <v>2989</v>
      </c>
      <c r="F222">
        <v>47161698</v>
      </c>
      <c r="G222">
        <v>47162369</v>
      </c>
      <c r="K222">
        <v>671</v>
      </c>
      <c r="L222">
        <f>SUM(clusters!K220:K222)</f>
        <v>7182</v>
      </c>
      <c r="O222" t="s">
        <v>2997</v>
      </c>
      <c r="P222">
        <v>125908334</v>
      </c>
      <c r="Q222">
        <v>125963199</v>
      </c>
      <c r="R222" t="s">
        <v>3197</v>
      </c>
      <c r="T222" t="s">
        <v>2997</v>
      </c>
      <c r="U222">
        <v>142205907</v>
      </c>
      <c r="V222">
        <v>142215113</v>
      </c>
      <c r="W222">
        <v>9194</v>
      </c>
    </row>
    <row r="223" spans="1:23">
      <c r="A223" t="s">
        <v>2989</v>
      </c>
      <c r="B223">
        <v>57018518</v>
      </c>
      <c r="C223">
        <v>57025931</v>
      </c>
      <c r="D223">
        <v>0</v>
      </c>
      <c r="E223">
        <v>-1</v>
      </c>
      <c r="F223">
        <v>-1</v>
      </c>
      <c r="G223">
        <v>0</v>
      </c>
      <c r="L223" t="s">
        <v>3197</v>
      </c>
      <c r="O223" t="s">
        <v>2997</v>
      </c>
      <c r="P223">
        <v>142215114</v>
      </c>
      <c r="Q223">
        <v>142224752</v>
      </c>
      <c r="R223">
        <v>2151</v>
      </c>
      <c r="T223" t="s">
        <v>2997</v>
      </c>
      <c r="U223">
        <v>143722027</v>
      </c>
      <c r="V223">
        <v>143736414</v>
      </c>
      <c r="W223">
        <v>14375</v>
      </c>
    </row>
    <row r="224" spans="1:23">
      <c r="A224" t="s">
        <v>2990</v>
      </c>
      <c r="B224">
        <v>45886885</v>
      </c>
      <c r="C224">
        <v>45920909</v>
      </c>
      <c r="D224">
        <v>-1</v>
      </c>
      <c r="E224" t="s">
        <v>2990</v>
      </c>
      <c r="F224">
        <v>45886885</v>
      </c>
      <c r="G224">
        <v>45889812</v>
      </c>
      <c r="K224">
        <v>2927</v>
      </c>
      <c r="O224" t="s">
        <v>2997</v>
      </c>
      <c r="P224">
        <v>143736415</v>
      </c>
      <c r="Q224">
        <v>143749404</v>
      </c>
      <c r="R224">
        <v>2459</v>
      </c>
      <c r="T224" t="s">
        <v>2997</v>
      </c>
      <c r="U224">
        <v>146283384</v>
      </c>
      <c r="V224">
        <v>146364022</v>
      </c>
      <c r="W224">
        <v>60120</v>
      </c>
    </row>
    <row r="225" spans="1:23">
      <c r="A225" t="s">
        <v>2990</v>
      </c>
      <c r="B225">
        <v>45886885</v>
      </c>
      <c r="C225">
        <v>45920909</v>
      </c>
      <c r="D225">
        <v>-1</v>
      </c>
      <c r="E225" t="s">
        <v>2990</v>
      </c>
      <c r="F225">
        <v>45892399</v>
      </c>
      <c r="G225">
        <v>45892778</v>
      </c>
      <c r="K225">
        <v>379</v>
      </c>
      <c r="O225" t="s">
        <v>2997</v>
      </c>
      <c r="P225">
        <v>146276430</v>
      </c>
      <c r="Q225">
        <v>146283383</v>
      </c>
      <c r="R225" t="s">
        <v>3197</v>
      </c>
      <c r="T225" t="s">
        <v>2998</v>
      </c>
      <c r="U225">
        <v>26614123</v>
      </c>
      <c r="V225">
        <v>26620002</v>
      </c>
      <c r="W225">
        <v>5879</v>
      </c>
    </row>
    <row r="226" spans="1:23">
      <c r="A226" t="s">
        <v>2990</v>
      </c>
      <c r="B226">
        <v>45886885</v>
      </c>
      <c r="C226">
        <v>45920909</v>
      </c>
      <c r="D226">
        <v>-1</v>
      </c>
      <c r="E226" t="s">
        <v>2990</v>
      </c>
      <c r="F226">
        <v>45894980</v>
      </c>
      <c r="G226">
        <v>45897733</v>
      </c>
      <c r="K226">
        <v>2753</v>
      </c>
      <c r="O226" t="s">
        <v>2998</v>
      </c>
      <c r="P226">
        <v>26620003</v>
      </c>
      <c r="Q226">
        <v>26644650</v>
      </c>
      <c r="R226">
        <v>22749</v>
      </c>
      <c r="T226" t="s">
        <v>2998</v>
      </c>
      <c r="U226">
        <v>33573007</v>
      </c>
      <c r="V226">
        <v>33574359</v>
      </c>
      <c r="W226">
        <v>1351</v>
      </c>
    </row>
    <row r="227" spans="1:23">
      <c r="A227" t="s">
        <v>2990</v>
      </c>
      <c r="B227">
        <v>45886885</v>
      </c>
      <c r="C227">
        <v>45920909</v>
      </c>
      <c r="D227">
        <v>-1</v>
      </c>
      <c r="E227" t="s">
        <v>2990</v>
      </c>
      <c r="F227">
        <v>45898376</v>
      </c>
      <c r="G227">
        <v>45905460</v>
      </c>
      <c r="K227">
        <v>7084</v>
      </c>
      <c r="O227" t="s">
        <v>2998</v>
      </c>
      <c r="P227">
        <v>33572015</v>
      </c>
      <c r="Q227">
        <v>33582959</v>
      </c>
      <c r="R227">
        <v>5946</v>
      </c>
      <c r="T227" t="s">
        <v>2998</v>
      </c>
      <c r="U227">
        <v>37384431</v>
      </c>
      <c r="V227">
        <v>37422663</v>
      </c>
      <c r="W227">
        <v>38232</v>
      </c>
    </row>
    <row r="228" spans="1:23">
      <c r="A228" t="s">
        <v>2990</v>
      </c>
      <c r="B228">
        <v>45886885</v>
      </c>
      <c r="C228">
        <v>45920909</v>
      </c>
      <c r="D228">
        <v>-1</v>
      </c>
      <c r="E228" t="s">
        <v>2990</v>
      </c>
      <c r="F228">
        <v>45910171</v>
      </c>
      <c r="G228">
        <v>45914757</v>
      </c>
      <c r="K228">
        <v>4586</v>
      </c>
      <c r="O228" t="s">
        <v>2998</v>
      </c>
      <c r="P228">
        <v>37435083</v>
      </c>
      <c r="Q228">
        <v>37445725</v>
      </c>
      <c r="R228">
        <v>1123</v>
      </c>
      <c r="T228" t="s">
        <v>2998</v>
      </c>
      <c r="U228">
        <v>37503694</v>
      </c>
      <c r="V228">
        <v>37509147</v>
      </c>
      <c r="W228">
        <v>5452</v>
      </c>
    </row>
    <row r="229" spans="1:23">
      <c r="A229" t="s">
        <v>2990</v>
      </c>
      <c r="B229">
        <v>45886885</v>
      </c>
      <c r="C229">
        <v>45920909</v>
      </c>
      <c r="D229">
        <v>-1</v>
      </c>
      <c r="E229" t="s">
        <v>2990</v>
      </c>
      <c r="F229">
        <v>45915402</v>
      </c>
      <c r="G229">
        <v>45917775</v>
      </c>
      <c r="K229">
        <v>2373</v>
      </c>
      <c r="L229">
        <f>SUM(clusters!K224:K229)</f>
        <v>20102</v>
      </c>
      <c r="O229" t="s">
        <v>2998</v>
      </c>
      <c r="P229">
        <v>37771083</v>
      </c>
      <c r="Q229">
        <v>37784016</v>
      </c>
      <c r="R229" t="s">
        <v>3197</v>
      </c>
      <c r="T229" t="s">
        <v>2998</v>
      </c>
      <c r="U229">
        <v>38069208</v>
      </c>
      <c r="V229">
        <v>38147425</v>
      </c>
      <c r="W229">
        <v>78217</v>
      </c>
    </row>
    <row r="230" spans="1:23">
      <c r="A230" t="s">
        <v>2991</v>
      </c>
      <c r="B230">
        <v>18208834</v>
      </c>
      <c r="C230">
        <v>18217791</v>
      </c>
      <c r="D230">
        <v>-1</v>
      </c>
      <c r="E230" t="s">
        <v>2991</v>
      </c>
      <c r="F230">
        <v>18213621</v>
      </c>
      <c r="G230">
        <v>18216904</v>
      </c>
      <c r="K230">
        <v>3283</v>
      </c>
      <c r="L230">
        <v>3283</v>
      </c>
      <c r="O230" t="s">
        <v>2998</v>
      </c>
      <c r="P230">
        <v>37881033</v>
      </c>
      <c r="Q230">
        <v>37891844</v>
      </c>
      <c r="R230" t="s">
        <v>3197</v>
      </c>
      <c r="T230" t="s">
        <v>2998</v>
      </c>
      <c r="U230">
        <v>38624987</v>
      </c>
      <c r="V230">
        <v>38643039</v>
      </c>
      <c r="W230" t="s">
        <v>3197</v>
      </c>
    </row>
    <row r="231" spans="1:23">
      <c r="A231" t="s">
        <v>2991</v>
      </c>
      <c r="B231">
        <v>21040679</v>
      </c>
      <c r="C231">
        <v>21049277</v>
      </c>
      <c r="D231">
        <v>-1</v>
      </c>
      <c r="E231" t="s">
        <v>2991</v>
      </c>
      <c r="F231">
        <v>21040679</v>
      </c>
      <c r="G231">
        <v>21044217</v>
      </c>
      <c r="K231">
        <v>3538</v>
      </c>
      <c r="L231">
        <v>3538</v>
      </c>
      <c r="O231" t="s">
        <v>2998</v>
      </c>
      <c r="P231">
        <v>38539024</v>
      </c>
      <c r="Q231">
        <v>38572019</v>
      </c>
      <c r="R231" t="s">
        <v>3197</v>
      </c>
      <c r="T231" t="s">
        <v>2998</v>
      </c>
      <c r="U231">
        <v>42474239</v>
      </c>
      <c r="V231">
        <v>42477991</v>
      </c>
      <c r="W231">
        <v>3752</v>
      </c>
    </row>
    <row r="232" spans="1:23">
      <c r="A232" t="s">
        <v>2991</v>
      </c>
      <c r="B232">
        <v>31317615</v>
      </c>
      <c r="C232">
        <v>31325981</v>
      </c>
      <c r="D232">
        <v>0</v>
      </c>
      <c r="E232">
        <v>-1</v>
      </c>
      <c r="F232">
        <v>-1</v>
      </c>
      <c r="G232">
        <v>0</v>
      </c>
      <c r="L232" t="s">
        <v>3197</v>
      </c>
      <c r="O232" t="s">
        <v>2998</v>
      </c>
      <c r="P232">
        <v>44017295</v>
      </c>
      <c r="Q232">
        <v>44031054</v>
      </c>
      <c r="R232">
        <v>12695</v>
      </c>
      <c r="T232" t="s">
        <v>2998</v>
      </c>
      <c r="U232">
        <v>44011839</v>
      </c>
      <c r="V232">
        <v>44017295</v>
      </c>
      <c r="W232">
        <v>5456</v>
      </c>
    </row>
    <row r="233" spans="1:23">
      <c r="A233" t="s">
        <v>2991</v>
      </c>
      <c r="B233">
        <v>31671114</v>
      </c>
      <c r="C233">
        <v>31689434</v>
      </c>
      <c r="D233">
        <v>-1</v>
      </c>
      <c r="E233" t="s">
        <v>2991</v>
      </c>
      <c r="F233">
        <v>31676066</v>
      </c>
      <c r="G233">
        <v>31676256</v>
      </c>
      <c r="K233">
        <v>190</v>
      </c>
      <c r="O233" t="s">
        <v>2998</v>
      </c>
      <c r="P233">
        <v>67290040</v>
      </c>
      <c r="Q233">
        <v>67306943</v>
      </c>
      <c r="R233">
        <v>8311</v>
      </c>
      <c r="T233" t="s">
        <v>2998</v>
      </c>
      <c r="U233">
        <v>67306943</v>
      </c>
      <c r="V233">
        <v>67327775</v>
      </c>
      <c r="W233">
        <v>20832</v>
      </c>
    </row>
    <row r="234" spans="1:23">
      <c r="A234" t="s">
        <v>2991</v>
      </c>
      <c r="B234">
        <v>31671114</v>
      </c>
      <c r="C234">
        <v>31689434</v>
      </c>
      <c r="D234">
        <v>-1</v>
      </c>
      <c r="E234" t="s">
        <v>2991</v>
      </c>
      <c r="F234">
        <v>31676257</v>
      </c>
      <c r="G234">
        <v>31676277</v>
      </c>
      <c r="K234">
        <v>20</v>
      </c>
      <c r="O234" t="s">
        <v>2998</v>
      </c>
      <c r="P234">
        <v>69446439</v>
      </c>
      <c r="Q234">
        <v>69483196</v>
      </c>
      <c r="R234">
        <v>34511</v>
      </c>
      <c r="T234" t="s">
        <v>2998</v>
      </c>
      <c r="U234">
        <v>69425560</v>
      </c>
      <c r="V234">
        <v>69446438</v>
      </c>
      <c r="W234">
        <v>20872</v>
      </c>
    </row>
    <row r="235" spans="1:23">
      <c r="A235" t="s">
        <v>2991</v>
      </c>
      <c r="B235">
        <v>31671114</v>
      </c>
      <c r="C235">
        <v>31689434</v>
      </c>
      <c r="D235">
        <v>-1</v>
      </c>
      <c r="E235" t="s">
        <v>2991</v>
      </c>
      <c r="F235">
        <v>31676282</v>
      </c>
      <c r="G235">
        <v>31677579</v>
      </c>
      <c r="K235">
        <v>1297</v>
      </c>
      <c r="L235">
        <f>SUM(clusters!K233:K235)</f>
        <v>1507</v>
      </c>
      <c r="O235" t="s">
        <v>2998</v>
      </c>
      <c r="P235">
        <v>42447328</v>
      </c>
      <c r="Q235">
        <v>42458192</v>
      </c>
      <c r="R235" t="s">
        <v>3197</v>
      </c>
      <c r="T235" t="s">
        <v>2998</v>
      </c>
      <c r="U235">
        <v>71629029</v>
      </c>
      <c r="V235">
        <v>71650175</v>
      </c>
      <c r="W235">
        <v>21146</v>
      </c>
    </row>
    <row r="236" spans="1:23">
      <c r="A236" t="s">
        <v>2991</v>
      </c>
      <c r="B236">
        <v>37739052</v>
      </c>
      <c r="C236">
        <v>37774984</v>
      </c>
      <c r="D236">
        <v>0</v>
      </c>
      <c r="E236">
        <v>-1</v>
      </c>
      <c r="F236">
        <v>-1</v>
      </c>
      <c r="G236">
        <v>0</v>
      </c>
      <c r="L236" t="s">
        <v>3197</v>
      </c>
      <c r="O236" t="s">
        <v>2998</v>
      </c>
      <c r="P236">
        <v>71678163</v>
      </c>
      <c r="Q236">
        <v>71688943</v>
      </c>
      <c r="R236" t="s">
        <v>3197</v>
      </c>
      <c r="T236" t="s">
        <v>2998</v>
      </c>
      <c r="U236">
        <v>82506922</v>
      </c>
      <c r="V236">
        <v>82522044</v>
      </c>
      <c r="W236">
        <v>15122</v>
      </c>
    </row>
    <row r="237" spans="1:23">
      <c r="A237" t="s">
        <v>2991</v>
      </c>
      <c r="B237">
        <v>39078331</v>
      </c>
      <c r="C237">
        <v>39087131</v>
      </c>
      <c r="D237">
        <v>-1</v>
      </c>
      <c r="E237" t="s">
        <v>2991</v>
      </c>
      <c r="F237">
        <v>39081426</v>
      </c>
      <c r="G237">
        <v>39081548</v>
      </c>
      <c r="K237">
        <v>122</v>
      </c>
      <c r="L237">
        <v>122</v>
      </c>
      <c r="O237" t="s">
        <v>2998</v>
      </c>
      <c r="P237">
        <v>82495927</v>
      </c>
      <c r="Q237">
        <v>82518848</v>
      </c>
      <c r="R237">
        <v>14249</v>
      </c>
      <c r="T237" t="s">
        <v>2998</v>
      </c>
      <c r="U237">
        <v>82518848</v>
      </c>
      <c r="V237">
        <v>82528184</v>
      </c>
      <c r="W237">
        <v>9336</v>
      </c>
    </row>
    <row r="238" spans="1:23">
      <c r="A238" t="s">
        <v>2991</v>
      </c>
      <c r="B238">
        <v>50272669</v>
      </c>
      <c r="C238">
        <v>50290618</v>
      </c>
      <c r="D238">
        <v>-1</v>
      </c>
      <c r="E238" t="s">
        <v>2991</v>
      </c>
      <c r="F238">
        <v>50283726</v>
      </c>
      <c r="G238">
        <v>50290618</v>
      </c>
      <c r="K238">
        <v>6892</v>
      </c>
      <c r="L238">
        <v>6892</v>
      </c>
      <c r="O238" t="s">
        <v>2998</v>
      </c>
      <c r="P238">
        <v>82522045</v>
      </c>
      <c r="Q238">
        <v>82532928</v>
      </c>
      <c r="R238">
        <v>8416</v>
      </c>
      <c r="T238" t="s">
        <v>2998</v>
      </c>
      <c r="U238">
        <v>84503900</v>
      </c>
      <c r="V238">
        <v>84523916</v>
      </c>
      <c r="W238">
        <v>20016</v>
      </c>
    </row>
    <row r="239" spans="1:23">
      <c r="A239" t="s">
        <v>2991</v>
      </c>
      <c r="B239">
        <v>18832651</v>
      </c>
      <c r="C239">
        <v>18840619</v>
      </c>
      <c r="D239">
        <v>-1</v>
      </c>
      <c r="E239" t="s">
        <v>2991</v>
      </c>
      <c r="F239">
        <v>18832651</v>
      </c>
      <c r="G239">
        <v>18833696</v>
      </c>
      <c r="K239">
        <v>1045</v>
      </c>
      <c r="L239">
        <v>1045</v>
      </c>
      <c r="O239" t="s">
        <v>2998</v>
      </c>
      <c r="P239">
        <v>84523917</v>
      </c>
      <c r="Q239">
        <v>84548943</v>
      </c>
      <c r="R239">
        <v>12530</v>
      </c>
      <c r="T239" t="s">
        <v>2998</v>
      </c>
      <c r="U239">
        <v>84534841</v>
      </c>
      <c r="V239">
        <v>84542936</v>
      </c>
      <c r="W239">
        <v>8095</v>
      </c>
    </row>
    <row r="240" spans="1:23">
      <c r="A240" t="s">
        <v>2992</v>
      </c>
      <c r="B240">
        <v>11593927</v>
      </c>
      <c r="C240">
        <v>11604472</v>
      </c>
      <c r="D240">
        <v>0</v>
      </c>
      <c r="E240">
        <v>-1</v>
      </c>
      <c r="F240">
        <v>-1</v>
      </c>
      <c r="G240">
        <v>0</v>
      </c>
      <c r="L240" t="s">
        <v>3197</v>
      </c>
      <c r="O240" t="s">
        <v>2998</v>
      </c>
      <c r="P240">
        <v>84587919</v>
      </c>
      <c r="Q240">
        <v>84596471</v>
      </c>
      <c r="R240">
        <v>525</v>
      </c>
      <c r="T240" t="s">
        <v>2998</v>
      </c>
      <c r="U240">
        <v>90503814</v>
      </c>
      <c r="V240">
        <v>90528915</v>
      </c>
      <c r="W240">
        <v>25101</v>
      </c>
    </row>
    <row r="241" spans="1:23">
      <c r="A241" t="s">
        <v>2992</v>
      </c>
      <c r="B241">
        <v>12888513</v>
      </c>
      <c r="C241">
        <v>12921417</v>
      </c>
      <c r="D241">
        <v>-1</v>
      </c>
      <c r="E241" t="s">
        <v>2992</v>
      </c>
      <c r="F241">
        <v>12917550</v>
      </c>
      <c r="G241">
        <v>12919021</v>
      </c>
      <c r="K241">
        <v>1471</v>
      </c>
      <c r="L241">
        <v>1471</v>
      </c>
      <c r="O241" t="s">
        <v>2998</v>
      </c>
      <c r="P241">
        <v>90528916</v>
      </c>
      <c r="Q241">
        <v>90548943</v>
      </c>
      <c r="R241">
        <v>11015</v>
      </c>
      <c r="T241" t="s">
        <v>2998</v>
      </c>
      <c r="U241">
        <v>90682952</v>
      </c>
      <c r="V241">
        <v>90732963</v>
      </c>
      <c r="W241">
        <v>50011</v>
      </c>
    </row>
    <row r="242" spans="1:23">
      <c r="A242" t="s">
        <v>2992</v>
      </c>
      <c r="B242">
        <v>14982534</v>
      </c>
      <c r="C242">
        <v>14991527</v>
      </c>
      <c r="D242">
        <v>0</v>
      </c>
      <c r="E242">
        <v>-1</v>
      </c>
      <c r="F242">
        <v>-1</v>
      </c>
      <c r="G242">
        <v>0</v>
      </c>
      <c r="L242" t="s">
        <v>3197</v>
      </c>
      <c r="O242" t="s">
        <v>2998</v>
      </c>
      <c r="P242">
        <v>90732964</v>
      </c>
      <c r="Q242">
        <v>90753918</v>
      </c>
      <c r="R242">
        <v>11966</v>
      </c>
      <c r="T242" t="s">
        <v>2998</v>
      </c>
      <c r="U242">
        <v>93351023</v>
      </c>
      <c r="V242">
        <v>93372114</v>
      </c>
      <c r="W242">
        <v>21091</v>
      </c>
    </row>
    <row r="243" spans="1:23">
      <c r="A243" t="s">
        <v>2992</v>
      </c>
      <c r="B243">
        <v>49758613</v>
      </c>
      <c r="C243">
        <v>49768420</v>
      </c>
      <c r="D243">
        <v>-1</v>
      </c>
      <c r="E243" t="s">
        <v>2992</v>
      </c>
      <c r="F243">
        <v>49761384</v>
      </c>
      <c r="G243">
        <v>49761727</v>
      </c>
      <c r="K243">
        <v>343</v>
      </c>
      <c r="L243">
        <v>343</v>
      </c>
      <c r="O243" t="s">
        <v>2998</v>
      </c>
      <c r="P243">
        <v>93340401</v>
      </c>
      <c r="Q243">
        <v>93351022</v>
      </c>
      <c r="R243">
        <v>5996</v>
      </c>
      <c r="T243" t="s">
        <v>2998</v>
      </c>
      <c r="U243">
        <v>96199403</v>
      </c>
      <c r="V243">
        <v>96205641</v>
      </c>
      <c r="W243" t="s">
        <v>3197</v>
      </c>
    </row>
    <row r="244" spans="1:23">
      <c r="A244" t="s">
        <v>2992</v>
      </c>
      <c r="B244">
        <v>75437154</v>
      </c>
      <c r="C244">
        <v>75449116</v>
      </c>
      <c r="D244">
        <v>0</v>
      </c>
      <c r="E244">
        <v>-1</v>
      </c>
      <c r="F244">
        <v>-1</v>
      </c>
      <c r="G244">
        <v>0</v>
      </c>
      <c r="L244" t="s">
        <v>3197</v>
      </c>
      <c r="O244" t="s">
        <v>2998</v>
      </c>
      <c r="P244">
        <v>96205642</v>
      </c>
      <c r="Q244">
        <v>96214281</v>
      </c>
      <c r="R244" t="s">
        <v>3197</v>
      </c>
      <c r="T244" t="s">
        <v>2998</v>
      </c>
      <c r="U244">
        <v>99884771</v>
      </c>
      <c r="V244">
        <v>99909313</v>
      </c>
      <c r="W244">
        <v>16406</v>
      </c>
    </row>
    <row r="245" spans="1:23">
      <c r="A245" t="s">
        <v>2992</v>
      </c>
      <c r="B245">
        <v>124462898</v>
      </c>
      <c r="C245">
        <v>124469870</v>
      </c>
      <c r="D245">
        <v>-1</v>
      </c>
      <c r="E245" t="s">
        <v>2992</v>
      </c>
      <c r="F245">
        <v>124468120</v>
      </c>
      <c r="G245">
        <v>124469870</v>
      </c>
      <c r="K245">
        <v>1750</v>
      </c>
      <c r="L245">
        <v>1750</v>
      </c>
      <c r="O245" t="s">
        <v>2998</v>
      </c>
      <c r="P245">
        <v>99909314</v>
      </c>
      <c r="Q245">
        <v>99919256</v>
      </c>
      <c r="R245" t="s">
        <v>3197</v>
      </c>
      <c r="T245" t="s">
        <v>2998</v>
      </c>
      <c r="U245">
        <v>99914976</v>
      </c>
      <c r="V245">
        <v>99918852</v>
      </c>
      <c r="W245" t="s">
        <v>3197</v>
      </c>
    </row>
    <row r="246" spans="1:23">
      <c r="A246" t="s">
        <v>2992</v>
      </c>
      <c r="B246">
        <v>128551846</v>
      </c>
      <c r="C246">
        <v>128584836</v>
      </c>
      <c r="D246">
        <v>-1</v>
      </c>
      <c r="E246" t="s">
        <v>2992</v>
      </c>
      <c r="F246">
        <v>128551846</v>
      </c>
      <c r="G246">
        <v>128562407</v>
      </c>
      <c r="K246">
        <v>10561</v>
      </c>
      <c r="O246" t="s">
        <v>2998</v>
      </c>
      <c r="P246">
        <v>99940451</v>
      </c>
      <c r="Q246">
        <v>99946956</v>
      </c>
      <c r="R246" t="s">
        <v>3197</v>
      </c>
      <c r="T246" t="s">
        <v>2998</v>
      </c>
      <c r="U246">
        <v>115819039</v>
      </c>
      <c r="V246">
        <v>115862372</v>
      </c>
      <c r="W246">
        <v>33399</v>
      </c>
    </row>
    <row r="247" spans="1:23">
      <c r="A247" t="s">
        <v>2992</v>
      </c>
      <c r="B247">
        <v>128551846</v>
      </c>
      <c r="C247">
        <v>128584836</v>
      </c>
      <c r="D247">
        <v>-1</v>
      </c>
      <c r="E247" t="s">
        <v>2992</v>
      </c>
      <c r="F247">
        <v>128563247</v>
      </c>
      <c r="G247">
        <v>128567516</v>
      </c>
      <c r="K247">
        <v>4269</v>
      </c>
      <c r="O247" t="s">
        <v>2998</v>
      </c>
      <c r="P247">
        <v>115862373</v>
      </c>
      <c r="Q247">
        <v>115884249</v>
      </c>
      <c r="R247" t="s">
        <v>3197</v>
      </c>
      <c r="T247" t="s">
        <v>2998</v>
      </c>
      <c r="U247">
        <v>125867145</v>
      </c>
      <c r="V247">
        <v>125869370</v>
      </c>
      <c r="W247">
        <v>2225</v>
      </c>
    </row>
    <row r="248" spans="1:23">
      <c r="A248" t="s">
        <v>2992</v>
      </c>
      <c r="B248">
        <v>128551846</v>
      </c>
      <c r="C248">
        <v>128584836</v>
      </c>
      <c r="D248">
        <v>-1</v>
      </c>
      <c r="E248" t="s">
        <v>2992</v>
      </c>
      <c r="F248">
        <v>128568242</v>
      </c>
      <c r="G248">
        <v>128570955</v>
      </c>
      <c r="K248">
        <v>2713</v>
      </c>
      <c r="O248" t="s">
        <v>2998</v>
      </c>
      <c r="P248">
        <v>125869371</v>
      </c>
      <c r="Q248">
        <v>125883279</v>
      </c>
      <c r="R248">
        <v>2402</v>
      </c>
      <c r="T248" t="s">
        <v>2998</v>
      </c>
      <c r="U248">
        <v>132906498</v>
      </c>
      <c r="V248">
        <v>132934857</v>
      </c>
      <c r="W248">
        <v>14438</v>
      </c>
    </row>
    <row r="249" spans="1:23">
      <c r="A249" t="s">
        <v>2992</v>
      </c>
      <c r="B249">
        <v>128551846</v>
      </c>
      <c r="C249">
        <v>128584836</v>
      </c>
      <c r="D249">
        <v>-1</v>
      </c>
      <c r="E249" t="s">
        <v>2992</v>
      </c>
      <c r="F249">
        <v>128571851</v>
      </c>
      <c r="G249">
        <v>128572000</v>
      </c>
      <c r="K249">
        <v>149</v>
      </c>
      <c r="O249" t="s">
        <v>2998</v>
      </c>
      <c r="P249">
        <v>132894334</v>
      </c>
      <c r="Q249">
        <v>132903152</v>
      </c>
      <c r="R249" t="s">
        <v>3197</v>
      </c>
      <c r="T249" t="s">
        <v>2998</v>
      </c>
      <c r="U249">
        <v>135572057</v>
      </c>
      <c r="V249">
        <v>135600965</v>
      </c>
      <c r="W249">
        <v>16998</v>
      </c>
    </row>
    <row r="250" spans="1:23">
      <c r="A250" t="s">
        <v>2992</v>
      </c>
      <c r="B250">
        <v>128551846</v>
      </c>
      <c r="C250">
        <v>128584836</v>
      </c>
      <c r="D250">
        <v>-1</v>
      </c>
      <c r="E250" t="s">
        <v>2992</v>
      </c>
      <c r="F250">
        <v>128572001</v>
      </c>
      <c r="G250">
        <v>128578559</v>
      </c>
      <c r="K250">
        <v>6558</v>
      </c>
      <c r="O250" t="s">
        <v>2998</v>
      </c>
      <c r="P250">
        <v>135562094</v>
      </c>
      <c r="Q250">
        <v>135572057</v>
      </c>
      <c r="R250">
        <v>1715</v>
      </c>
      <c r="T250" t="s">
        <v>2998</v>
      </c>
      <c r="U250">
        <v>135867074</v>
      </c>
      <c r="V250">
        <v>135894873</v>
      </c>
      <c r="W250">
        <v>27799</v>
      </c>
    </row>
    <row r="251" spans="1:23">
      <c r="A251" t="s">
        <v>2992</v>
      </c>
      <c r="B251">
        <v>128551846</v>
      </c>
      <c r="C251">
        <v>128584836</v>
      </c>
      <c r="D251">
        <v>-1</v>
      </c>
      <c r="E251" t="s">
        <v>2992</v>
      </c>
      <c r="F251">
        <v>128579369</v>
      </c>
      <c r="G251">
        <v>128580156</v>
      </c>
      <c r="K251">
        <v>787</v>
      </c>
      <c r="L251">
        <f>SUM(clusters!K246:K251)</f>
        <v>25037</v>
      </c>
      <c r="O251" t="s">
        <v>2998</v>
      </c>
      <c r="P251">
        <v>135763694</v>
      </c>
      <c r="Q251">
        <v>135773403</v>
      </c>
      <c r="R251" t="s">
        <v>3197</v>
      </c>
      <c r="T251" t="s">
        <v>2998</v>
      </c>
      <c r="U251">
        <v>136857726</v>
      </c>
      <c r="V251">
        <v>136888678</v>
      </c>
      <c r="W251">
        <v>30944</v>
      </c>
    </row>
    <row r="252" spans="1:23">
      <c r="A252" t="s">
        <v>2992</v>
      </c>
      <c r="B252">
        <v>181717081</v>
      </c>
      <c r="C252">
        <v>181729733</v>
      </c>
      <c r="D252">
        <v>-1</v>
      </c>
      <c r="E252" t="s">
        <v>2992</v>
      </c>
      <c r="F252">
        <v>181728466</v>
      </c>
      <c r="G252">
        <v>181729733</v>
      </c>
      <c r="K252">
        <v>1267</v>
      </c>
      <c r="L252">
        <v>1267</v>
      </c>
      <c r="O252" t="s">
        <v>2998</v>
      </c>
      <c r="P252">
        <v>136888679</v>
      </c>
      <c r="Q252">
        <v>136901094</v>
      </c>
      <c r="R252">
        <v>1882</v>
      </c>
      <c r="T252" t="s">
        <v>2999</v>
      </c>
      <c r="U252">
        <v>9243246</v>
      </c>
      <c r="V252">
        <v>9368055</v>
      </c>
      <c r="W252">
        <v>124809</v>
      </c>
    </row>
    <row r="253" spans="1:23">
      <c r="A253" t="s">
        <v>2993</v>
      </c>
      <c r="B253">
        <v>10114669</v>
      </c>
      <c r="C253">
        <v>10167627</v>
      </c>
      <c r="D253">
        <v>0</v>
      </c>
      <c r="E253">
        <v>-1</v>
      </c>
      <c r="F253">
        <v>-1</v>
      </c>
      <c r="G253">
        <v>0</v>
      </c>
      <c r="L253" t="s">
        <v>3197</v>
      </c>
      <c r="O253" t="s">
        <v>2999</v>
      </c>
      <c r="P253">
        <v>9368056</v>
      </c>
      <c r="Q253">
        <v>9385959</v>
      </c>
      <c r="R253">
        <v>8247</v>
      </c>
      <c r="T253" t="s">
        <v>2999</v>
      </c>
      <c r="U253">
        <v>53200096</v>
      </c>
      <c r="V253">
        <v>53220503</v>
      </c>
      <c r="W253">
        <v>20401</v>
      </c>
    </row>
    <row r="254" spans="1:23">
      <c r="A254" t="s">
        <v>2993</v>
      </c>
      <c r="B254">
        <v>41981218</v>
      </c>
      <c r="C254">
        <v>41989614</v>
      </c>
      <c r="D254">
        <v>-1</v>
      </c>
      <c r="E254" t="s">
        <v>2993</v>
      </c>
      <c r="F254">
        <v>41981218</v>
      </c>
      <c r="G254">
        <v>41983713</v>
      </c>
      <c r="K254">
        <v>2495</v>
      </c>
      <c r="O254" t="s">
        <v>2999</v>
      </c>
      <c r="P254">
        <v>53168234</v>
      </c>
      <c r="Q254">
        <v>53199943</v>
      </c>
      <c r="R254">
        <v>2083</v>
      </c>
    </row>
    <row r="255" spans="1:23">
      <c r="A255" t="s">
        <v>2993</v>
      </c>
      <c r="B255">
        <v>41981218</v>
      </c>
      <c r="C255">
        <v>41989614</v>
      </c>
      <c r="D255">
        <v>-1</v>
      </c>
      <c r="E255" t="s">
        <v>2993</v>
      </c>
      <c r="F255">
        <v>41988484</v>
      </c>
      <c r="G255">
        <v>41988741</v>
      </c>
      <c r="K255">
        <v>257</v>
      </c>
    </row>
    <row r="256" spans="1:23">
      <c r="A256" t="s">
        <v>2993</v>
      </c>
      <c r="B256">
        <v>41981218</v>
      </c>
      <c r="C256">
        <v>41989614</v>
      </c>
      <c r="D256">
        <v>-1</v>
      </c>
      <c r="E256" t="s">
        <v>2993</v>
      </c>
      <c r="F256">
        <v>41988742</v>
      </c>
      <c r="G256">
        <v>41988764</v>
      </c>
      <c r="K256">
        <v>22</v>
      </c>
    </row>
    <row r="257" spans="1:12">
      <c r="A257" t="s">
        <v>2993</v>
      </c>
      <c r="B257">
        <v>41981218</v>
      </c>
      <c r="C257">
        <v>41989614</v>
      </c>
      <c r="D257">
        <v>-1</v>
      </c>
      <c r="E257" t="s">
        <v>2993</v>
      </c>
      <c r="F257">
        <v>41988769</v>
      </c>
      <c r="G257">
        <v>41989614</v>
      </c>
      <c r="K257">
        <v>845</v>
      </c>
      <c r="L257">
        <f>SUM(clusters!K254:K257)</f>
        <v>3619</v>
      </c>
    </row>
    <row r="258" spans="1:12">
      <c r="A258" t="s">
        <v>2993</v>
      </c>
      <c r="B258">
        <v>119547188</v>
      </c>
      <c r="C258">
        <v>119563146</v>
      </c>
      <c r="D258">
        <v>-1</v>
      </c>
      <c r="E258" t="s">
        <v>2993</v>
      </c>
      <c r="F258">
        <v>119554884</v>
      </c>
      <c r="G258">
        <v>119557125</v>
      </c>
      <c r="K258">
        <v>2241</v>
      </c>
    </row>
    <row r="259" spans="1:12">
      <c r="A259" t="s">
        <v>2993</v>
      </c>
      <c r="B259">
        <v>119547188</v>
      </c>
      <c r="C259">
        <v>119563146</v>
      </c>
      <c r="D259">
        <v>-1</v>
      </c>
      <c r="E259" t="s">
        <v>2993</v>
      </c>
      <c r="F259">
        <v>119559937</v>
      </c>
      <c r="G259">
        <v>119561828</v>
      </c>
      <c r="K259">
        <v>1891</v>
      </c>
    </row>
    <row r="260" spans="1:12">
      <c r="A260" t="s">
        <v>2993</v>
      </c>
      <c r="B260">
        <v>119547188</v>
      </c>
      <c r="C260">
        <v>119563146</v>
      </c>
      <c r="D260">
        <v>-1</v>
      </c>
      <c r="E260" t="s">
        <v>2993</v>
      </c>
      <c r="F260">
        <v>119562013</v>
      </c>
      <c r="G260">
        <v>119563146</v>
      </c>
      <c r="K260">
        <v>1133</v>
      </c>
      <c r="L260">
        <f>SUM(clusters!K258:K260)</f>
        <v>5265</v>
      </c>
    </row>
    <row r="261" spans="1:12">
      <c r="A261" t="s">
        <v>2993</v>
      </c>
      <c r="B261">
        <v>120323190</v>
      </c>
      <c r="C261">
        <v>120336158</v>
      </c>
      <c r="D261">
        <v>-1</v>
      </c>
      <c r="E261" t="s">
        <v>2993</v>
      </c>
      <c r="F261">
        <v>120323190</v>
      </c>
      <c r="G261">
        <v>120329122</v>
      </c>
      <c r="K261">
        <v>5932</v>
      </c>
      <c r="L261">
        <v>5932</v>
      </c>
    </row>
    <row r="262" spans="1:12">
      <c r="A262" t="s">
        <v>2993</v>
      </c>
      <c r="B262">
        <v>152584172</v>
      </c>
      <c r="C262">
        <v>152591018</v>
      </c>
      <c r="D262">
        <v>-1</v>
      </c>
      <c r="E262" t="s">
        <v>2993</v>
      </c>
      <c r="F262">
        <v>152584784</v>
      </c>
      <c r="G262">
        <v>152588376</v>
      </c>
      <c r="K262">
        <v>3592</v>
      </c>
      <c r="L262">
        <v>3592</v>
      </c>
    </row>
    <row r="263" spans="1:12">
      <c r="A263" t="s">
        <v>2993</v>
      </c>
      <c r="B263">
        <v>165928222</v>
      </c>
      <c r="C263">
        <v>165938097</v>
      </c>
      <c r="D263">
        <v>-1</v>
      </c>
      <c r="E263" t="s">
        <v>2993</v>
      </c>
      <c r="F263">
        <v>165928222</v>
      </c>
      <c r="G263">
        <v>165928238</v>
      </c>
      <c r="K263">
        <v>16</v>
      </c>
    </row>
    <row r="264" spans="1:12">
      <c r="A264" t="s">
        <v>2993</v>
      </c>
      <c r="B264">
        <v>165928222</v>
      </c>
      <c r="C264">
        <v>165938097</v>
      </c>
      <c r="D264">
        <v>-1</v>
      </c>
      <c r="E264" t="s">
        <v>2993</v>
      </c>
      <c r="F264">
        <v>165929111</v>
      </c>
      <c r="G264">
        <v>165931611</v>
      </c>
      <c r="K264">
        <v>2500</v>
      </c>
    </row>
    <row r="265" spans="1:12">
      <c r="A265" t="s">
        <v>2993</v>
      </c>
      <c r="B265">
        <v>165928222</v>
      </c>
      <c r="C265">
        <v>165938097</v>
      </c>
      <c r="D265">
        <v>-1</v>
      </c>
      <c r="E265" t="s">
        <v>2993</v>
      </c>
      <c r="F265">
        <v>165933003</v>
      </c>
      <c r="G265">
        <v>165933518</v>
      </c>
      <c r="K265">
        <v>515</v>
      </c>
    </row>
    <row r="266" spans="1:12">
      <c r="A266" t="s">
        <v>2993</v>
      </c>
      <c r="B266">
        <v>165928222</v>
      </c>
      <c r="C266">
        <v>165938097</v>
      </c>
      <c r="D266">
        <v>-1</v>
      </c>
      <c r="E266" t="s">
        <v>2993</v>
      </c>
      <c r="F266">
        <v>165933997</v>
      </c>
      <c r="G266">
        <v>165938039</v>
      </c>
      <c r="K266">
        <v>4042</v>
      </c>
      <c r="L266">
        <f>SUM(clusters!K263:K266)</f>
        <v>7073</v>
      </c>
    </row>
    <row r="267" spans="1:12">
      <c r="A267" t="s">
        <v>2994</v>
      </c>
      <c r="B267">
        <v>42989118</v>
      </c>
      <c r="C267">
        <v>42997891</v>
      </c>
      <c r="D267">
        <v>0</v>
      </c>
      <c r="E267" t="s">
        <v>2994</v>
      </c>
      <c r="F267">
        <v>42989118</v>
      </c>
      <c r="G267">
        <v>42997891</v>
      </c>
      <c r="H267">
        <v>8773</v>
      </c>
      <c r="L267">
        <v>8773</v>
      </c>
    </row>
    <row r="268" spans="1:12">
      <c r="A268" t="s">
        <v>2994</v>
      </c>
      <c r="B268">
        <v>178250015</v>
      </c>
      <c r="C268">
        <v>178259870</v>
      </c>
      <c r="D268">
        <v>-1</v>
      </c>
      <c r="E268" t="s">
        <v>2994</v>
      </c>
      <c r="F268">
        <v>178250015</v>
      </c>
      <c r="G268">
        <v>178252383</v>
      </c>
      <c r="K268">
        <v>2368</v>
      </c>
    </row>
    <row r="269" spans="1:12">
      <c r="A269" t="s">
        <v>2994</v>
      </c>
      <c r="B269">
        <v>178250015</v>
      </c>
      <c r="C269">
        <v>178259870</v>
      </c>
      <c r="D269">
        <v>-1</v>
      </c>
      <c r="E269" t="s">
        <v>2994</v>
      </c>
      <c r="F269">
        <v>178252572</v>
      </c>
      <c r="G269">
        <v>178259870</v>
      </c>
      <c r="K269">
        <v>7298</v>
      </c>
      <c r="L269">
        <f>clusters!K269+clusters!K268</f>
        <v>9666</v>
      </c>
    </row>
    <row r="270" spans="1:12">
      <c r="A270" t="s">
        <v>2994</v>
      </c>
      <c r="B270">
        <v>179503105</v>
      </c>
      <c r="C270">
        <v>179510993</v>
      </c>
      <c r="D270">
        <v>-1</v>
      </c>
      <c r="E270" t="s">
        <v>2994</v>
      </c>
      <c r="F270">
        <v>179503105</v>
      </c>
      <c r="G270">
        <v>179503322</v>
      </c>
      <c r="K270">
        <v>217</v>
      </c>
    </row>
    <row r="271" spans="1:12">
      <c r="A271" t="s">
        <v>2994</v>
      </c>
      <c r="B271">
        <v>179503105</v>
      </c>
      <c r="C271">
        <v>179510993</v>
      </c>
      <c r="D271">
        <v>-1</v>
      </c>
      <c r="E271" t="s">
        <v>2994</v>
      </c>
      <c r="F271">
        <v>179503323</v>
      </c>
      <c r="G271">
        <v>179503336</v>
      </c>
      <c r="K271">
        <v>13</v>
      </c>
    </row>
    <row r="272" spans="1:12">
      <c r="A272" t="s">
        <v>2994</v>
      </c>
      <c r="B272">
        <v>179503105</v>
      </c>
      <c r="C272">
        <v>179510993</v>
      </c>
      <c r="D272">
        <v>-1</v>
      </c>
      <c r="E272" t="s">
        <v>2994</v>
      </c>
      <c r="F272">
        <v>179503341</v>
      </c>
      <c r="G272">
        <v>179505357</v>
      </c>
      <c r="K272">
        <v>2016</v>
      </c>
    </row>
    <row r="273" spans="1:12">
      <c r="A273" t="s">
        <v>2994</v>
      </c>
      <c r="B273">
        <v>179503105</v>
      </c>
      <c r="C273">
        <v>179510993</v>
      </c>
      <c r="D273">
        <v>-1</v>
      </c>
      <c r="E273" t="s">
        <v>2994</v>
      </c>
      <c r="F273">
        <v>179508691</v>
      </c>
      <c r="G273">
        <v>179510993</v>
      </c>
      <c r="K273">
        <v>2302</v>
      </c>
      <c r="L273">
        <f>SUM(clusters!K270:K273)</f>
        <v>4548</v>
      </c>
    </row>
    <row r="274" spans="1:12">
      <c r="A274" t="s">
        <v>2994</v>
      </c>
      <c r="B274">
        <v>180104021</v>
      </c>
      <c r="C274">
        <v>180120384</v>
      </c>
      <c r="D274">
        <v>-1</v>
      </c>
      <c r="E274" t="s">
        <v>2994</v>
      </c>
      <c r="F274">
        <v>180104021</v>
      </c>
      <c r="G274">
        <v>180111246</v>
      </c>
      <c r="K274">
        <v>7225</v>
      </c>
      <c r="L274">
        <v>7225</v>
      </c>
    </row>
    <row r="275" spans="1:12">
      <c r="A275" t="s">
        <v>2995</v>
      </c>
      <c r="B275">
        <v>4185730</v>
      </c>
      <c r="C275">
        <v>4194263</v>
      </c>
      <c r="D275">
        <v>-1</v>
      </c>
      <c r="E275" t="s">
        <v>2995</v>
      </c>
      <c r="F275">
        <v>4185730</v>
      </c>
      <c r="G275">
        <v>4186858</v>
      </c>
      <c r="K275">
        <v>1128</v>
      </c>
    </row>
    <row r="276" spans="1:12">
      <c r="A276" t="s">
        <v>2995</v>
      </c>
      <c r="B276">
        <v>4185730</v>
      </c>
      <c r="C276">
        <v>4194263</v>
      </c>
      <c r="D276">
        <v>-1</v>
      </c>
      <c r="E276" t="s">
        <v>2995</v>
      </c>
      <c r="F276">
        <v>4188343</v>
      </c>
      <c r="G276">
        <v>4189179</v>
      </c>
      <c r="K276">
        <v>836</v>
      </c>
    </row>
    <row r="277" spans="1:12">
      <c r="A277" t="s">
        <v>2995</v>
      </c>
      <c r="B277">
        <v>4185730</v>
      </c>
      <c r="C277">
        <v>4194263</v>
      </c>
      <c r="D277">
        <v>-1</v>
      </c>
      <c r="E277" t="s">
        <v>2995</v>
      </c>
      <c r="F277">
        <v>4190040</v>
      </c>
      <c r="G277">
        <v>4194263</v>
      </c>
      <c r="K277">
        <v>4223</v>
      </c>
      <c r="L277">
        <f>SUM(clusters!K275:K277)</f>
        <v>6187</v>
      </c>
    </row>
    <row r="278" spans="1:12">
      <c r="A278" t="s">
        <v>2995</v>
      </c>
      <c r="B278">
        <v>25723034</v>
      </c>
      <c r="C278">
        <v>25734245</v>
      </c>
      <c r="D278">
        <v>-1</v>
      </c>
      <c r="E278" t="s">
        <v>2995</v>
      </c>
      <c r="F278">
        <v>25723034</v>
      </c>
      <c r="G278">
        <v>25726360</v>
      </c>
      <c r="K278">
        <v>3326</v>
      </c>
    </row>
    <row r="279" spans="1:12">
      <c r="A279" t="s">
        <v>2995</v>
      </c>
      <c r="B279">
        <v>25723034</v>
      </c>
      <c r="C279">
        <v>25734245</v>
      </c>
      <c r="D279">
        <v>-1</v>
      </c>
      <c r="E279" t="s">
        <v>2995</v>
      </c>
      <c r="F279">
        <v>25726755</v>
      </c>
      <c r="G279">
        <v>25727137</v>
      </c>
      <c r="K279">
        <v>382</v>
      </c>
    </row>
    <row r="280" spans="1:12">
      <c r="A280" t="s">
        <v>2995</v>
      </c>
      <c r="B280">
        <v>25723034</v>
      </c>
      <c r="C280">
        <v>25734245</v>
      </c>
      <c r="D280">
        <v>-1</v>
      </c>
      <c r="E280" t="s">
        <v>2995</v>
      </c>
      <c r="F280">
        <v>25727520</v>
      </c>
      <c r="G280">
        <v>25732010</v>
      </c>
      <c r="K280">
        <v>4490</v>
      </c>
    </row>
    <row r="281" spans="1:12">
      <c r="A281" t="s">
        <v>2995</v>
      </c>
      <c r="B281">
        <v>25723034</v>
      </c>
      <c r="C281">
        <v>25734245</v>
      </c>
      <c r="D281">
        <v>-1</v>
      </c>
      <c r="E281" t="s">
        <v>2995</v>
      </c>
      <c r="F281">
        <v>25732319</v>
      </c>
      <c r="G281">
        <v>25732725</v>
      </c>
      <c r="K281">
        <v>406</v>
      </c>
    </row>
    <row r="282" spans="1:12">
      <c r="A282" t="s">
        <v>2995</v>
      </c>
      <c r="B282">
        <v>25723034</v>
      </c>
      <c r="C282">
        <v>25734245</v>
      </c>
      <c r="D282">
        <v>-1</v>
      </c>
      <c r="E282" t="s">
        <v>2995</v>
      </c>
      <c r="F282">
        <v>25733055</v>
      </c>
      <c r="G282">
        <v>25734245</v>
      </c>
      <c r="K282">
        <v>1190</v>
      </c>
      <c r="L282">
        <f>SUM(clusters!K278:K282)</f>
        <v>9794</v>
      </c>
    </row>
    <row r="283" spans="1:12">
      <c r="A283" t="s">
        <v>2995</v>
      </c>
      <c r="B283">
        <v>26103393</v>
      </c>
      <c r="C283">
        <v>26113254</v>
      </c>
      <c r="D283">
        <v>-1</v>
      </c>
      <c r="E283" t="s">
        <v>2995</v>
      </c>
      <c r="F283">
        <v>26103393</v>
      </c>
      <c r="G283">
        <v>26104104</v>
      </c>
      <c r="K283">
        <v>711</v>
      </c>
    </row>
    <row r="284" spans="1:12">
      <c r="A284" t="s">
        <v>2995</v>
      </c>
      <c r="B284">
        <v>26103393</v>
      </c>
      <c r="C284">
        <v>26113254</v>
      </c>
      <c r="D284">
        <v>-1</v>
      </c>
      <c r="E284" t="s">
        <v>2995</v>
      </c>
      <c r="F284">
        <v>26104538</v>
      </c>
      <c r="G284">
        <v>26107647</v>
      </c>
      <c r="K284">
        <v>3109</v>
      </c>
    </row>
    <row r="285" spans="1:12">
      <c r="A285" t="s">
        <v>2995</v>
      </c>
      <c r="B285">
        <v>26103393</v>
      </c>
      <c r="C285">
        <v>26113254</v>
      </c>
      <c r="D285">
        <v>-1</v>
      </c>
      <c r="E285" t="s">
        <v>2995</v>
      </c>
      <c r="F285">
        <v>26108364</v>
      </c>
      <c r="G285">
        <v>26113254</v>
      </c>
      <c r="K285">
        <v>4890</v>
      </c>
      <c r="L285">
        <f>SUM(clusters!K283:K285)</f>
        <v>8710</v>
      </c>
    </row>
    <row r="286" spans="1:12">
      <c r="A286" t="s">
        <v>2995</v>
      </c>
      <c r="B286">
        <v>26153437</v>
      </c>
      <c r="C286">
        <v>26161250</v>
      </c>
      <c r="D286">
        <v>-1</v>
      </c>
      <c r="E286" t="s">
        <v>2995</v>
      </c>
      <c r="F286">
        <v>26153437</v>
      </c>
      <c r="G286">
        <v>26156582</v>
      </c>
      <c r="K286">
        <v>3145</v>
      </c>
    </row>
    <row r="287" spans="1:12">
      <c r="A287" t="s">
        <v>2995</v>
      </c>
      <c r="B287">
        <v>26153437</v>
      </c>
      <c r="C287">
        <v>26161250</v>
      </c>
      <c r="D287">
        <v>-1</v>
      </c>
      <c r="E287" t="s">
        <v>2995</v>
      </c>
      <c r="F287">
        <v>26157335</v>
      </c>
      <c r="G287">
        <v>26158374</v>
      </c>
      <c r="K287">
        <v>1039</v>
      </c>
      <c r="L287">
        <f>clusters!K287+clusters!K286</f>
        <v>4184</v>
      </c>
    </row>
    <row r="288" spans="1:12">
      <c r="A288" t="s">
        <v>2995</v>
      </c>
      <c r="B288">
        <v>26212797</v>
      </c>
      <c r="C288">
        <v>26220651</v>
      </c>
      <c r="D288">
        <v>-1</v>
      </c>
      <c r="E288" t="s">
        <v>2995</v>
      </c>
      <c r="F288">
        <v>26212797</v>
      </c>
      <c r="G288">
        <v>26216428</v>
      </c>
      <c r="K288">
        <v>3631</v>
      </c>
    </row>
    <row r="289" spans="1:12">
      <c r="A289" t="s">
        <v>2995</v>
      </c>
      <c r="B289">
        <v>26212797</v>
      </c>
      <c r="C289">
        <v>26220651</v>
      </c>
      <c r="D289">
        <v>-1</v>
      </c>
      <c r="E289" t="s">
        <v>2995</v>
      </c>
      <c r="F289">
        <v>26216872</v>
      </c>
      <c r="G289">
        <v>26217203</v>
      </c>
      <c r="K289">
        <v>331</v>
      </c>
    </row>
    <row r="290" spans="1:12">
      <c r="A290" t="s">
        <v>2995</v>
      </c>
      <c r="B290">
        <v>26212797</v>
      </c>
      <c r="C290">
        <v>26220651</v>
      </c>
      <c r="D290">
        <v>-1</v>
      </c>
      <c r="E290" t="s">
        <v>2995</v>
      </c>
      <c r="F290">
        <v>26217711</v>
      </c>
      <c r="G290">
        <v>26219273</v>
      </c>
      <c r="K290">
        <v>1562</v>
      </c>
    </row>
    <row r="291" spans="1:12">
      <c r="A291" t="s">
        <v>2995</v>
      </c>
      <c r="B291">
        <v>26212797</v>
      </c>
      <c r="C291">
        <v>26220651</v>
      </c>
      <c r="D291">
        <v>-1</v>
      </c>
      <c r="E291" t="s">
        <v>2995</v>
      </c>
      <c r="F291">
        <v>26219468</v>
      </c>
      <c r="G291">
        <v>26220651</v>
      </c>
      <c r="K291">
        <v>1183</v>
      </c>
      <c r="L291">
        <f>SUM(clusters!K288:K291)</f>
        <v>6707</v>
      </c>
    </row>
    <row r="292" spans="1:12">
      <c r="A292" t="s">
        <v>2995</v>
      </c>
      <c r="B292">
        <v>26231685</v>
      </c>
      <c r="C292">
        <v>26239237</v>
      </c>
      <c r="D292">
        <v>-1</v>
      </c>
      <c r="E292" t="s">
        <v>2995</v>
      </c>
      <c r="F292">
        <v>26231685</v>
      </c>
      <c r="G292">
        <v>26233350</v>
      </c>
      <c r="K292">
        <v>1665</v>
      </c>
    </row>
    <row r="293" spans="1:12">
      <c r="A293" t="s">
        <v>2995</v>
      </c>
      <c r="B293">
        <v>26231685</v>
      </c>
      <c r="C293">
        <v>26239237</v>
      </c>
      <c r="D293">
        <v>-1</v>
      </c>
      <c r="E293" t="s">
        <v>2995</v>
      </c>
      <c r="F293">
        <v>26233483</v>
      </c>
      <c r="G293">
        <v>26234496</v>
      </c>
      <c r="K293">
        <v>1013</v>
      </c>
    </row>
    <row r="294" spans="1:12">
      <c r="A294" t="s">
        <v>2995</v>
      </c>
      <c r="B294">
        <v>26231685</v>
      </c>
      <c r="C294">
        <v>26239237</v>
      </c>
      <c r="D294">
        <v>-1</v>
      </c>
      <c r="E294" t="s">
        <v>2995</v>
      </c>
      <c r="F294">
        <v>26235161</v>
      </c>
      <c r="G294">
        <v>26239237</v>
      </c>
      <c r="K294">
        <v>4076</v>
      </c>
      <c r="L294">
        <f>SUM(clusters!K292:K294)</f>
        <v>6754</v>
      </c>
    </row>
    <row r="295" spans="1:12">
      <c r="A295" t="s">
        <v>2995</v>
      </c>
      <c r="B295">
        <v>33829822</v>
      </c>
      <c r="C295">
        <v>33894785</v>
      </c>
      <c r="D295">
        <v>0</v>
      </c>
      <c r="E295">
        <v>-1</v>
      </c>
      <c r="F295">
        <v>-1</v>
      </c>
      <c r="G295">
        <v>0</v>
      </c>
      <c r="L295" t="s">
        <v>3197</v>
      </c>
    </row>
    <row r="296" spans="1:12">
      <c r="A296" t="s">
        <v>2995</v>
      </c>
      <c r="B296">
        <v>34245126</v>
      </c>
      <c r="C296">
        <v>34257679</v>
      </c>
      <c r="D296">
        <v>-1</v>
      </c>
      <c r="E296" t="s">
        <v>2995</v>
      </c>
      <c r="F296">
        <v>34245126</v>
      </c>
      <c r="G296">
        <v>34247456</v>
      </c>
      <c r="K296">
        <v>2330</v>
      </c>
      <c r="L296">
        <v>2330</v>
      </c>
    </row>
    <row r="297" spans="1:12">
      <c r="A297" t="s">
        <v>2995</v>
      </c>
      <c r="B297">
        <v>36451822</v>
      </c>
      <c r="C297">
        <v>36460692</v>
      </c>
      <c r="D297">
        <v>-1</v>
      </c>
      <c r="E297" t="s">
        <v>2995</v>
      </c>
      <c r="F297">
        <v>36458920</v>
      </c>
      <c r="G297">
        <v>36460692</v>
      </c>
      <c r="K297">
        <v>1772</v>
      </c>
      <c r="L297">
        <v>1772</v>
      </c>
    </row>
    <row r="298" spans="1:12">
      <c r="A298" t="s">
        <v>2995</v>
      </c>
      <c r="B298">
        <v>39068783</v>
      </c>
      <c r="C298">
        <v>39093690</v>
      </c>
      <c r="D298">
        <v>-1</v>
      </c>
      <c r="E298" t="s">
        <v>2995</v>
      </c>
      <c r="F298">
        <v>39068783</v>
      </c>
      <c r="G298">
        <v>39071840</v>
      </c>
      <c r="K298">
        <v>3057</v>
      </c>
    </row>
    <row r="299" spans="1:12">
      <c r="A299" t="s">
        <v>2995</v>
      </c>
      <c r="B299">
        <v>39068783</v>
      </c>
      <c r="C299">
        <v>39093690</v>
      </c>
      <c r="D299">
        <v>-1</v>
      </c>
      <c r="E299" t="s">
        <v>2995</v>
      </c>
      <c r="F299">
        <v>39082965</v>
      </c>
      <c r="G299">
        <v>39087708</v>
      </c>
      <c r="K299">
        <v>4743</v>
      </c>
    </row>
    <row r="300" spans="1:12">
      <c r="A300" t="s">
        <v>2995</v>
      </c>
      <c r="B300">
        <v>39068783</v>
      </c>
      <c r="C300">
        <v>39093690</v>
      </c>
      <c r="D300">
        <v>-1</v>
      </c>
      <c r="E300" t="s">
        <v>2995</v>
      </c>
      <c r="F300">
        <v>39087713</v>
      </c>
      <c r="G300">
        <v>39087742</v>
      </c>
      <c r="K300">
        <v>29</v>
      </c>
    </row>
    <row r="301" spans="1:12">
      <c r="A301" t="s">
        <v>2995</v>
      </c>
      <c r="B301">
        <v>39068783</v>
      </c>
      <c r="C301">
        <v>39093690</v>
      </c>
      <c r="D301">
        <v>-1</v>
      </c>
      <c r="E301" t="s">
        <v>2995</v>
      </c>
      <c r="F301">
        <v>39087743</v>
      </c>
      <c r="G301">
        <v>39093690</v>
      </c>
      <c r="K301">
        <v>5947</v>
      </c>
      <c r="L301">
        <f>SUM(clusters!K298:K301)</f>
        <v>13776</v>
      </c>
    </row>
    <row r="302" spans="1:12">
      <c r="A302" t="s">
        <v>2995</v>
      </c>
      <c r="B302">
        <v>39094797</v>
      </c>
      <c r="C302">
        <v>39108646</v>
      </c>
      <c r="D302">
        <v>-1</v>
      </c>
      <c r="E302" t="s">
        <v>2995</v>
      </c>
      <c r="F302">
        <v>39094797</v>
      </c>
      <c r="G302">
        <v>39104063</v>
      </c>
      <c r="K302">
        <v>9266</v>
      </c>
    </row>
    <row r="303" spans="1:12">
      <c r="A303" t="s">
        <v>2995</v>
      </c>
      <c r="B303">
        <v>39094797</v>
      </c>
      <c r="C303">
        <v>39108646</v>
      </c>
      <c r="D303">
        <v>-1</v>
      </c>
      <c r="E303" t="s">
        <v>2995</v>
      </c>
      <c r="F303">
        <v>39104064</v>
      </c>
      <c r="G303">
        <v>39104072</v>
      </c>
      <c r="K303">
        <v>8</v>
      </c>
    </row>
    <row r="304" spans="1:12">
      <c r="A304" t="s">
        <v>2995</v>
      </c>
      <c r="B304">
        <v>39094797</v>
      </c>
      <c r="C304">
        <v>39108646</v>
      </c>
      <c r="D304">
        <v>-1</v>
      </c>
      <c r="E304" t="s">
        <v>2995</v>
      </c>
      <c r="F304">
        <v>39104073</v>
      </c>
      <c r="G304">
        <v>39104090</v>
      </c>
      <c r="K304">
        <v>17</v>
      </c>
    </row>
    <row r="305" spans="1:12">
      <c r="A305" t="s">
        <v>2995</v>
      </c>
      <c r="B305">
        <v>39094797</v>
      </c>
      <c r="C305">
        <v>39108646</v>
      </c>
      <c r="D305">
        <v>-1</v>
      </c>
      <c r="E305" t="s">
        <v>2995</v>
      </c>
      <c r="F305">
        <v>39104095</v>
      </c>
      <c r="G305">
        <v>39104880</v>
      </c>
      <c r="K305">
        <v>785</v>
      </c>
    </row>
    <row r="306" spans="1:12">
      <c r="A306" t="s">
        <v>2995</v>
      </c>
      <c r="B306">
        <v>39094797</v>
      </c>
      <c r="C306">
        <v>39108646</v>
      </c>
      <c r="D306">
        <v>-1</v>
      </c>
      <c r="E306" t="s">
        <v>2995</v>
      </c>
      <c r="F306">
        <v>39104881</v>
      </c>
      <c r="G306">
        <v>39104893</v>
      </c>
      <c r="K306">
        <v>12</v>
      </c>
    </row>
    <row r="307" spans="1:12">
      <c r="A307" t="s">
        <v>2995</v>
      </c>
      <c r="B307">
        <v>39094797</v>
      </c>
      <c r="C307">
        <v>39108646</v>
      </c>
      <c r="D307">
        <v>-1</v>
      </c>
      <c r="E307" t="s">
        <v>2995</v>
      </c>
      <c r="F307">
        <v>39104894</v>
      </c>
      <c r="G307">
        <v>39104909</v>
      </c>
      <c r="K307">
        <v>15</v>
      </c>
    </row>
    <row r="308" spans="1:12">
      <c r="A308" t="s">
        <v>2995</v>
      </c>
      <c r="B308">
        <v>39094797</v>
      </c>
      <c r="C308">
        <v>39108646</v>
      </c>
      <c r="D308">
        <v>-1</v>
      </c>
      <c r="E308" t="s">
        <v>2995</v>
      </c>
      <c r="F308">
        <v>39104914</v>
      </c>
      <c r="G308">
        <v>39108646</v>
      </c>
      <c r="K308">
        <v>3732</v>
      </c>
      <c r="L308">
        <f>SUM(clusters!K302:K308)</f>
        <v>13835</v>
      </c>
    </row>
    <row r="309" spans="1:12">
      <c r="A309" t="s">
        <v>2995</v>
      </c>
      <c r="B309">
        <v>40343104</v>
      </c>
      <c r="C309">
        <v>40351746</v>
      </c>
      <c r="D309">
        <v>-1</v>
      </c>
      <c r="E309" t="s">
        <v>2995</v>
      </c>
      <c r="F309">
        <v>40347626</v>
      </c>
      <c r="G309">
        <v>40351746</v>
      </c>
      <c r="K309">
        <v>4120</v>
      </c>
      <c r="L309">
        <v>4120</v>
      </c>
    </row>
    <row r="310" spans="1:12">
      <c r="A310" t="s">
        <v>2995</v>
      </c>
      <c r="B310">
        <v>41754742</v>
      </c>
      <c r="C310">
        <v>41766722</v>
      </c>
      <c r="D310">
        <v>0</v>
      </c>
      <c r="E310">
        <v>-1</v>
      </c>
      <c r="F310">
        <v>-1</v>
      </c>
      <c r="G310">
        <v>0</v>
      </c>
      <c r="L310" s="112" t="s">
        <v>3197</v>
      </c>
    </row>
    <row r="311" spans="1:12">
      <c r="A311" t="s">
        <v>2995</v>
      </c>
      <c r="B311">
        <v>42689739</v>
      </c>
      <c r="C311">
        <v>42699763</v>
      </c>
      <c r="D311">
        <v>-1</v>
      </c>
      <c r="E311" t="s">
        <v>2995</v>
      </c>
      <c r="F311">
        <v>42690312</v>
      </c>
      <c r="G311">
        <v>42693480</v>
      </c>
      <c r="K311">
        <v>3168</v>
      </c>
    </row>
    <row r="312" spans="1:12">
      <c r="A312" t="s">
        <v>2995</v>
      </c>
      <c r="B312">
        <v>42689739</v>
      </c>
      <c r="C312">
        <v>42699763</v>
      </c>
      <c r="D312">
        <v>-1</v>
      </c>
      <c r="E312" t="s">
        <v>2995</v>
      </c>
      <c r="F312">
        <v>42693485</v>
      </c>
      <c r="G312">
        <v>42693502</v>
      </c>
      <c r="K312">
        <v>17</v>
      </c>
    </row>
    <row r="313" spans="1:12">
      <c r="A313" t="s">
        <v>2995</v>
      </c>
      <c r="B313">
        <v>42689739</v>
      </c>
      <c r="C313">
        <v>42699763</v>
      </c>
      <c r="D313">
        <v>-1</v>
      </c>
      <c r="E313" t="s">
        <v>2995</v>
      </c>
      <c r="F313">
        <v>42693503</v>
      </c>
      <c r="G313">
        <v>42694972</v>
      </c>
      <c r="K313">
        <v>1469</v>
      </c>
    </row>
    <row r="314" spans="1:12">
      <c r="A314" t="s">
        <v>2995</v>
      </c>
      <c r="B314">
        <v>42689739</v>
      </c>
      <c r="C314">
        <v>42699763</v>
      </c>
      <c r="D314">
        <v>-1</v>
      </c>
      <c r="E314" t="s">
        <v>2995</v>
      </c>
      <c r="F314">
        <v>42695438</v>
      </c>
      <c r="G314">
        <v>42696600</v>
      </c>
      <c r="K314">
        <v>1162</v>
      </c>
    </row>
    <row r="315" spans="1:12">
      <c r="A315" t="s">
        <v>2995</v>
      </c>
      <c r="B315">
        <v>42689739</v>
      </c>
      <c r="C315">
        <v>42699763</v>
      </c>
      <c r="D315">
        <v>-1</v>
      </c>
      <c r="E315" t="s">
        <v>2995</v>
      </c>
      <c r="F315">
        <v>42696601</v>
      </c>
      <c r="G315">
        <v>42696616</v>
      </c>
      <c r="K315">
        <v>15</v>
      </c>
    </row>
    <row r="316" spans="1:12">
      <c r="A316" t="s">
        <v>2995</v>
      </c>
      <c r="B316">
        <v>42689739</v>
      </c>
      <c r="C316">
        <v>42699763</v>
      </c>
      <c r="D316">
        <v>-1</v>
      </c>
      <c r="E316" t="s">
        <v>2995</v>
      </c>
      <c r="F316">
        <v>42696621</v>
      </c>
      <c r="G316">
        <v>42699763</v>
      </c>
      <c r="K316">
        <v>3142</v>
      </c>
      <c r="L316">
        <f>SUM(clusters!K311:K316)</f>
        <v>8973</v>
      </c>
    </row>
    <row r="317" spans="1:12">
      <c r="A317" t="s">
        <v>2995</v>
      </c>
      <c r="B317">
        <v>42842946</v>
      </c>
      <c r="C317">
        <v>42858545</v>
      </c>
      <c r="D317">
        <v>-1</v>
      </c>
      <c r="E317" t="s">
        <v>2995</v>
      </c>
      <c r="F317">
        <v>42842946</v>
      </c>
      <c r="G317">
        <v>42847356</v>
      </c>
      <c r="K317">
        <v>4410</v>
      </c>
    </row>
    <row r="318" spans="1:12">
      <c r="A318" t="s">
        <v>2995</v>
      </c>
      <c r="B318">
        <v>42842946</v>
      </c>
      <c r="C318">
        <v>42858545</v>
      </c>
      <c r="D318">
        <v>-1</v>
      </c>
      <c r="E318" t="s">
        <v>2995</v>
      </c>
      <c r="F318">
        <v>42857663</v>
      </c>
      <c r="G318">
        <v>42858003</v>
      </c>
      <c r="K318">
        <v>340</v>
      </c>
      <c r="L318">
        <f>clusters!K317+clusters!K318</f>
        <v>4750</v>
      </c>
    </row>
    <row r="319" spans="1:12">
      <c r="A319" t="s">
        <v>2995</v>
      </c>
      <c r="B319">
        <v>107383411</v>
      </c>
      <c r="C319">
        <v>107395081</v>
      </c>
      <c r="D319">
        <v>-1</v>
      </c>
      <c r="E319" t="s">
        <v>2995</v>
      </c>
      <c r="F319">
        <v>107383411</v>
      </c>
      <c r="G319">
        <v>107386386</v>
      </c>
      <c r="K319">
        <v>2975</v>
      </c>
      <c r="L319">
        <v>2975</v>
      </c>
    </row>
    <row r="320" spans="1:12">
      <c r="A320" t="s">
        <v>2995</v>
      </c>
      <c r="B320">
        <v>133133066</v>
      </c>
      <c r="C320">
        <v>133141657</v>
      </c>
      <c r="D320">
        <v>-1</v>
      </c>
      <c r="E320" t="s">
        <v>2995</v>
      </c>
      <c r="F320">
        <v>133133066</v>
      </c>
      <c r="G320">
        <v>133135580</v>
      </c>
      <c r="K320">
        <v>2514</v>
      </c>
    </row>
    <row r="321" spans="1:12">
      <c r="A321" t="s">
        <v>2995</v>
      </c>
      <c r="B321">
        <v>133133066</v>
      </c>
      <c r="C321">
        <v>133141657</v>
      </c>
      <c r="D321">
        <v>-1</v>
      </c>
      <c r="E321" t="s">
        <v>2995</v>
      </c>
      <c r="F321">
        <v>133138703</v>
      </c>
      <c r="G321">
        <v>133141657</v>
      </c>
      <c r="K321">
        <v>2954</v>
      </c>
      <c r="L321">
        <f>clusters!K320+clusters!K321</f>
        <v>5468</v>
      </c>
    </row>
    <row r="322" spans="1:12">
      <c r="A322" t="s">
        <v>2995</v>
      </c>
      <c r="B322">
        <v>159049067</v>
      </c>
      <c r="C322">
        <v>159058050</v>
      </c>
      <c r="D322">
        <v>-1</v>
      </c>
      <c r="E322" t="s">
        <v>2995</v>
      </c>
      <c r="F322">
        <v>159056460</v>
      </c>
      <c r="G322">
        <v>159057506</v>
      </c>
      <c r="K322">
        <v>1046</v>
      </c>
      <c r="L322">
        <v>1046</v>
      </c>
    </row>
    <row r="323" spans="1:12">
      <c r="A323" t="s">
        <v>2995</v>
      </c>
      <c r="B323">
        <v>29493892</v>
      </c>
      <c r="C323">
        <v>29505708</v>
      </c>
      <c r="D323">
        <v>-1</v>
      </c>
      <c r="E323" t="s">
        <v>2995</v>
      </c>
      <c r="F323">
        <v>29493892</v>
      </c>
      <c r="G323">
        <v>29497197</v>
      </c>
      <c r="K323">
        <v>3305</v>
      </c>
    </row>
    <row r="324" spans="1:12">
      <c r="A324" t="s">
        <v>2995</v>
      </c>
      <c r="B324">
        <v>29493892</v>
      </c>
      <c r="C324">
        <v>29505708</v>
      </c>
      <c r="D324">
        <v>-1</v>
      </c>
      <c r="E324" t="s">
        <v>2995</v>
      </c>
      <c r="F324">
        <v>29501442</v>
      </c>
      <c r="G324">
        <v>29505481</v>
      </c>
      <c r="K324">
        <v>4039</v>
      </c>
      <c r="L324">
        <f>clusters!K323+clusters!K324</f>
        <v>7344</v>
      </c>
    </row>
    <row r="325" spans="1:12">
      <c r="A325" t="s">
        <v>2996</v>
      </c>
      <c r="B325">
        <v>6198867</v>
      </c>
      <c r="C325">
        <v>6207568</v>
      </c>
      <c r="D325">
        <v>-1</v>
      </c>
      <c r="E325" t="s">
        <v>2996</v>
      </c>
      <c r="F325">
        <v>6201195</v>
      </c>
      <c r="G325">
        <v>6201407</v>
      </c>
      <c r="K325">
        <v>212</v>
      </c>
      <c r="L325">
        <v>212</v>
      </c>
    </row>
    <row r="326" spans="1:12">
      <c r="A326" t="s">
        <v>2996</v>
      </c>
      <c r="B326">
        <v>6617659</v>
      </c>
      <c r="C326">
        <v>6633659</v>
      </c>
      <c r="D326">
        <v>-1</v>
      </c>
      <c r="E326" t="s">
        <v>2996</v>
      </c>
      <c r="F326">
        <v>6629005</v>
      </c>
      <c r="G326">
        <v>6629648</v>
      </c>
      <c r="K326">
        <v>643</v>
      </c>
      <c r="L326">
        <v>643</v>
      </c>
    </row>
    <row r="327" spans="1:12">
      <c r="A327" t="s">
        <v>2996</v>
      </c>
      <c r="B327">
        <v>27493034</v>
      </c>
      <c r="C327">
        <v>27502607</v>
      </c>
      <c r="D327">
        <v>-1</v>
      </c>
      <c r="E327" t="s">
        <v>2996</v>
      </c>
      <c r="F327">
        <v>27493034</v>
      </c>
      <c r="G327">
        <v>27497782</v>
      </c>
      <c r="K327">
        <v>4748</v>
      </c>
    </row>
    <row r="328" spans="1:12">
      <c r="A328" t="s">
        <v>2996</v>
      </c>
      <c r="B328">
        <v>27493034</v>
      </c>
      <c r="C328">
        <v>27502607</v>
      </c>
      <c r="D328">
        <v>-1</v>
      </c>
      <c r="E328" t="s">
        <v>2996</v>
      </c>
      <c r="F328">
        <v>27498468</v>
      </c>
      <c r="G328">
        <v>27501385</v>
      </c>
      <c r="K328">
        <v>2917</v>
      </c>
    </row>
    <row r="329" spans="1:12">
      <c r="A329" t="s">
        <v>2996</v>
      </c>
      <c r="B329">
        <v>27493034</v>
      </c>
      <c r="C329">
        <v>27502607</v>
      </c>
      <c r="D329">
        <v>-1</v>
      </c>
      <c r="E329" t="s">
        <v>2996</v>
      </c>
      <c r="F329">
        <v>27502588</v>
      </c>
      <c r="G329">
        <v>27502607</v>
      </c>
      <c r="K329">
        <v>19</v>
      </c>
      <c r="L329">
        <f>SUM(clusters!K327:K329)</f>
        <v>7684</v>
      </c>
    </row>
    <row r="330" spans="1:12">
      <c r="A330" t="s">
        <v>2996</v>
      </c>
      <c r="B330">
        <v>32789788</v>
      </c>
      <c r="C330">
        <v>32801547</v>
      </c>
      <c r="D330">
        <v>0</v>
      </c>
      <c r="E330">
        <v>-1</v>
      </c>
      <c r="F330">
        <v>-1</v>
      </c>
      <c r="G330">
        <v>0</v>
      </c>
      <c r="L330" t="s">
        <v>3197</v>
      </c>
    </row>
    <row r="331" spans="1:12">
      <c r="A331" t="s">
        <v>2996</v>
      </c>
      <c r="B331">
        <v>35732666</v>
      </c>
      <c r="C331">
        <v>35739378</v>
      </c>
      <c r="D331">
        <v>-1</v>
      </c>
      <c r="E331" t="s">
        <v>2996</v>
      </c>
      <c r="F331">
        <v>35739023</v>
      </c>
      <c r="G331">
        <v>35739378</v>
      </c>
      <c r="K331">
        <v>355</v>
      </c>
      <c r="L331">
        <v>355</v>
      </c>
    </row>
    <row r="332" spans="1:12">
      <c r="A332" t="s">
        <v>2996</v>
      </c>
      <c r="B332">
        <v>44034600</v>
      </c>
      <c r="C332">
        <v>44051584</v>
      </c>
      <c r="D332">
        <v>0</v>
      </c>
      <c r="E332">
        <v>-1</v>
      </c>
      <c r="F332">
        <v>-1</v>
      </c>
      <c r="G332">
        <v>0</v>
      </c>
      <c r="L332" t="s">
        <v>3197</v>
      </c>
    </row>
    <row r="333" spans="1:12">
      <c r="A333" t="s">
        <v>2996</v>
      </c>
      <c r="B333">
        <v>47995597</v>
      </c>
      <c r="C333">
        <v>48005031</v>
      </c>
      <c r="D333">
        <v>0</v>
      </c>
      <c r="E333">
        <v>-1</v>
      </c>
      <c r="F333">
        <v>-1</v>
      </c>
      <c r="G333">
        <v>0</v>
      </c>
      <c r="L333" t="s">
        <v>3197</v>
      </c>
    </row>
    <row r="334" spans="1:12">
      <c r="A334" t="s">
        <v>2996</v>
      </c>
      <c r="B334">
        <v>56550800</v>
      </c>
      <c r="C334">
        <v>56568648</v>
      </c>
      <c r="D334">
        <v>0</v>
      </c>
      <c r="E334">
        <v>-1</v>
      </c>
      <c r="F334">
        <v>-1</v>
      </c>
      <c r="G334">
        <v>0</v>
      </c>
      <c r="L334" t="s">
        <v>3197</v>
      </c>
    </row>
    <row r="335" spans="1:12">
      <c r="A335" t="s">
        <v>2996</v>
      </c>
      <c r="B335">
        <v>56870712</v>
      </c>
      <c r="C335">
        <v>56905707</v>
      </c>
      <c r="D335">
        <v>-1</v>
      </c>
      <c r="E335" t="s">
        <v>2996</v>
      </c>
      <c r="F335">
        <v>56870712</v>
      </c>
      <c r="G335">
        <v>56873029</v>
      </c>
      <c r="K335">
        <v>2317</v>
      </c>
    </row>
    <row r="336" spans="1:12">
      <c r="A336" t="s">
        <v>2996</v>
      </c>
      <c r="B336">
        <v>56870712</v>
      </c>
      <c r="C336">
        <v>56905707</v>
      </c>
      <c r="D336">
        <v>-1</v>
      </c>
      <c r="E336" t="s">
        <v>2996</v>
      </c>
      <c r="F336">
        <v>56875841</v>
      </c>
      <c r="G336">
        <v>56876907</v>
      </c>
      <c r="K336">
        <v>1066</v>
      </c>
      <c r="L336">
        <f>clusters!K336+clusters!K335</f>
        <v>3383</v>
      </c>
    </row>
    <row r="337" spans="1:12">
      <c r="A337" t="s">
        <v>2996</v>
      </c>
      <c r="B337">
        <v>63200389</v>
      </c>
      <c r="C337">
        <v>63215405</v>
      </c>
      <c r="D337">
        <v>0</v>
      </c>
      <c r="E337" t="s">
        <v>2996</v>
      </c>
      <c r="F337">
        <v>63200389</v>
      </c>
      <c r="G337">
        <v>63215405</v>
      </c>
      <c r="H337">
        <v>15016</v>
      </c>
      <c r="L337">
        <v>15016</v>
      </c>
    </row>
    <row r="338" spans="1:12">
      <c r="A338" t="s">
        <v>2996</v>
      </c>
      <c r="B338">
        <v>64293379</v>
      </c>
      <c r="C338">
        <v>64300618</v>
      </c>
      <c r="D338">
        <v>-1</v>
      </c>
      <c r="E338" t="s">
        <v>2996</v>
      </c>
      <c r="F338">
        <v>64294059</v>
      </c>
      <c r="G338">
        <v>64295658</v>
      </c>
      <c r="K338">
        <v>1599</v>
      </c>
    </row>
    <row r="339" spans="1:12">
      <c r="A339" t="s">
        <v>2996</v>
      </c>
      <c r="B339">
        <v>64293379</v>
      </c>
      <c r="C339">
        <v>64300618</v>
      </c>
      <c r="D339">
        <v>-1</v>
      </c>
      <c r="E339" t="s">
        <v>2996</v>
      </c>
      <c r="F339">
        <v>64297260</v>
      </c>
      <c r="G339">
        <v>64300618</v>
      </c>
      <c r="K339">
        <v>3358</v>
      </c>
      <c r="L339">
        <f>clusters!K338+clusters!K339</f>
        <v>4957</v>
      </c>
    </row>
    <row r="340" spans="1:12">
      <c r="A340" t="s">
        <v>2996</v>
      </c>
      <c r="B340">
        <v>66102024</v>
      </c>
      <c r="C340">
        <v>66109739</v>
      </c>
      <c r="D340">
        <v>0</v>
      </c>
      <c r="E340">
        <v>-1</v>
      </c>
      <c r="F340">
        <v>-1</v>
      </c>
      <c r="G340">
        <v>0</v>
      </c>
      <c r="L340" t="s">
        <v>3197</v>
      </c>
    </row>
    <row r="341" spans="1:12">
      <c r="A341" t="s">
        <v>2996</v>
      </c>
      <c r="B341">
        <v>66362919</v>
      </c>
      <c r="C341">
        <v>66374773</v>
      </c>
      <c r="D341">
        <v>-1</v>
      </c>
      <c r="E341" t="s">
        <v>2996</v>
      </c>
      <c r="F341">
        <v>66362919</v>
      </c>
      <c r="G341">
        <v>66367844</v>
      </c>
      <c r="K341">
        <v>4925</v>
      </c>
    </row>
    <row r="342" spans="1:12">
      <c r="A342" t="s">
        <v>2996</v>
      </c>
      <c r="B342">
        <v>66362919</v>
      </c>
      <c r="C342">
        <v>66374773</v>
      </c>
      <c r="D342">
        <v>-1</v>
      </c>
      <c r="E342" t="s">
        <v>2996</v>
      </c>
      <c r="F342">
        <v>66371284</v>
      </c>
      <c r="G342">
        <v>66374773</v>
      </c>
      <c r="K342">
        <v>3489</v>
      </c>
      <c r="L342">
        <f>clusters!K341+clusters!K342</f>
        <v>8414</v>
      </c>
    </row>
    <row r="343" spans="1:12">
      <c r="A343" t="s">
        <v>2996</v>
      </c>
      <c r="B343">
        <v>74437156</v>
      </c>
      <c r="C343">
        <v>74447091</v>
      </c>
      <c r="D343">
        <v>-1</v>
      </c>
      <c r="E343" t="s">
        <v>2996</v>
      </c>
      <c r="F343">
        <v>74438803</v>
      </c>
      <c r="G343">
        <v>74441226</v>
      </c>
      <c r="K343">
        <v>2423</v>
      </c>
      <c r="L343">
        <v>2423</v>
      </c>
    </row>
    <row r="344" spans="1:12">
      <c r="A344" t="s">
        <v>2996</v>
      </c>
      <c r="B344">
        <v>92095385</v>
      </c>
      <c r="C344">
        <v>92113327</v>
      </c>
      <c r="D344">
        <v>0</v>
      </c>
      <c r="E344">
        <v>-1</v>
      </c>
      <c r="F344">
        <v>-1</v>
      </c>
      <c r="G344">
        <v>0</v>
      </c>
      <c r="L344" t="s">
        <v>3197</v>
      </c>
    </row>
    <row r="345" spans="1:12">
      <c r="A345" t="s">
        <v>2996</v>
      </c>
      <c r="B345">
        <v>99912658</v>
      </c>
      <c r="C345">
        <v>99921643</v>
      </c>
      <c r="D345">
        <v>0</v>
      </c>
      <c r="E345">
        <v>-1</v>
      </c>
      <c r="F345">
        <v>-1</v>
      </c>
      <c r="G345">
        <v>0</v>
      </c>
      <c r="L345" t="s">
        <v>3197</v>
      </c>
    </row>
    <row r="346" spans="1:12">
      <c r="A346" t="s">
        <v>2996</v>
      </c>
      <c r="B346">
        <v>102908736</v>
      </c>
      <c r="C346">
        <v>102923212</v>
      </c>
      <c r="D346">
        <v>-1</v>
      </c>
      <c r="E346" t="s">
        <v>2996</v>
      </c>
      <c r="F346">
        <v>102920857</v>
      </c>
      <c r="G346">
        <v>102923212</v>
      </c>
      <c r="K346">
        <v>2355</v>
      </c>
      <c r="L346">
        <v>2355</v>
      </c>
    </row>
    <row r="347" spans="1:12">
      <c r="A347" t="s">
        <v>2996</v>
      </c>
      <c r="B347">
        <v>117852321</v>
      </c>
      <c r="C347">
        <v>117869066</v>
      </c>
      <c r="D347">
        <v>-1</v>
      </c>
      <c r="E347" t="s">
        <v>2996</v>
      </c>
      <c r="F347">
        <v>117852321</v>
      </c>
      <c r="G347">
        <v>117854723</v>
      </c>
      <c r="K347">
        <v>2402</v>
      </c>
      <c r="L347">
        <v>2402</v>
      </c>
    </row>
    <row r="348" spans="1:12">
      <c r="A348" t="s">
        <v>2996</v>
      </c>
      <c r="B348">
        <v>148943506</v>
      </c>
      <c r="C348">
        <v>148956111</v>
      </c>
      <c r="D348">
        <v>-1</v>
      </c>
      <c r="E348" t="s">
        <v>2996</v>
      </c>
      <c r="F348">
        <v>148952700</v>
      </c>
      <c r="G348">
        <v>148956111</v>
      </c>
      <c r="K348">
        <v>3411</v>
      </c>
      <c r="L348">
        <v>3411</v>
      </c>
    </row>
    <row r="349" spans="1:12">
      <c r="A349" t="s">
        <v>2997</v>
      </c>
      <c r="B349">
        <v>156150</v>
      </c>
      <c r="C349">
        <v>165015</v>
      </c>
      <c r="D349">
        <v>-1</v>
      </c>
      <c r="E349" t="s">
        <v>2997</v>
      </c>
      <c r="F349">
        <v>156150</v>
      </c>
      <c r="G349">
        <v>163186</v>
      </c>
      <c r="K349">
        <v>7036</v>
      </c>
      <c r="L349">
        <v>7036</v>
      </c>
    </row>
    <row r="350" spans="1:12">
      <c r="A350" t="s">
        <v>2997</v>
      </c>
      <c r="B350">
        <v>28605622</v>
      </c>
      <c r="C350">
        <v>28614366</v>
      </c>
      <c r="D350">
        <v>-1</v>
      </c>
      <c r="E350" t="s">
        <v>2997</v>
      </c>
      <c r="F350">
        <v>28613116</v>
      </c>
      <c r="G350">
        <v>28614366</v>
      </c>
      <c r="K350">
        <v>1250</v>
      </c>
      <c r="L350">
        <v>1250</v>
      </c>
    </row>
    <row r="351" spans="1:12">
      <c r="A351" t="s">
        <v>2997</v>
      </c>
      <c r="B351">
        <v>28904563</v>
      </c>
      <c r="C351">
        <v>28924544</v>
      </c>
      <c r="D351">
        <v>-1</v>
      </c>
      <c r="E351" t="s">
        <v>2997</v>
      </c>
      <c r="F351">
        <v>28922281</v>
      </c>
      <c r="G351">
        <v>28924544</v>
      </c>
      <c r="K351">
        <v>2263</v>
      </c>
      <c r="L351">
        <v>2263</v>
      </c>
    </row>
    <row r="352" spans="1:12">
      <c r="A352" t="s">
        <v>2997</v>
      </c>
      <c r="B352">
        <v>42556169</v>
      </c>
      <c r="C352">
        <v>42563569</v>
      </c>
      <c r="D352">
        <v>0</v>
      </c>
      <c r="E352">
        <v>-1</v>
      </c>
      <c r="F352">
        <v>-1</v>
      </c>
      <c r="G352">
        <v>0</v>
      </c>
      <c r="L352" t="s">
        <v>3197</v>
      </c>
    </row>
    <row r="353" spans="1:12">
      <c r="A353" t="s">
        <v>2997</v>
      </c>
      <c r="B353">
        <v>42976160</v>
      </c>
      <c r="C353">
        <v>42989101</v>
      </c>
      <c r="D353">
        <v>0</v>
      </c>
      <c r="E353">
        <v>-1</v>
      </c>
      <c r="F353">
        <v>-1</v>
      </c>
      <c r="G353">
        <v>0</v>
      </c>
      <c r="L353" t="s">
        <v>3197</v>
      </c>
    </row>
    <row r="354" spans="1:12">
      <c r="A354" t="s">
        <v>2997</v>
      </c>
      <c r="B354">
        <v>101117747</v>
      </c>
      <c r="C354">
        <v>101123246</v>
      </c>
      <c r="D354">
        <v>0</v>
      </c>
      <c r="E354">
        <v>-1</v>
      </c>
      <c r="F354">
        <v>-1</v>
      </c>
      <c r="G354">
        <v>0</v>
      </c>
      <c r="L354" t="s">
        <v>3197</v>
      </c>
    </row>
    <row r="355" spans="1:12">
      <c r="A355" t="s">
        <v>2997</v>
      </c>
      <c r="B355">
        <v>124409356</v>
      </c>
      <c r="C355">
        <v>124418122</v>
      </c>
      <c r="D355">
        <v>0</v>
      </c>
      <c r="E355">
        <v>-1</v>
      </c>
      <c r="F355">
        <v>-1</v>
      </c>
      <c r="G355">
        <v>0</v>
      </c>
      <c r="L355" t="s">
        <v>3197</v>
      </c>
    </row>
    <row r="356" spans="1:12">
      <c r="A356" t="s">
        <v>2997</v>
      </c>
      <c r="B356">
        <v>125908334</v>
      </c>
      <c r="C356">
        <v>125963199</v>
      </c>
      <c r="D356">
        <v>0</v>
      </c>
      <c r="E356">
        <v>-1</v>
      </c>
      <c r="F356">
        <v>-1</v>
      </c>
      <c r="G356">
        <v>0</v>
      </c>
      <c r="L356" t="s">
        <v>3197</v>
      </c>
    </row>
    <row r="357" spans="1:12">
      <c r="A357" t="s">
        <v>2997</v>
      </c>
      <c r="B357">
        <v>142215114</v>
      </c>
      <c r="C357">
        <v>142224752</v>
      </c>
      <c r="D357">
        <v>-1</v>
      </c>
      <c r="E357" t="s">
        <v>2997</v>
      </c>
      <c r="F357">
        <v>142215114</v>
      </c>
      <c r="G357">
        <v>142217265</v>
      </c>
      <c r="K357">
        <v>2151</v>
      </c>
      <c r="L357">
        <v>2151</v>
      </c>
    </row>
    <row r="358" spans="1:12">
      <c r="A358" t="s">
        <v>2997</v>
      </c>
      <c r="B358">
        <v>143736415</v>
      </c>
      <c r="C358">
        <v>143749404</v>
      </c>
      <c r="D358">
        <v>-1</v>
      </c>
      <c r="E358" t="s">
        <v>2997</v>
      </c>
      <c r="F358">
        <v>143736415</v>
      </c>
      <c r="G358">
        <v>143738874</v>
      </c>
      <c r="K358">
        <v>2459</v>
      </c>
      <c r="L358">
        <v>2459</v>
      </c>
    </row>
    <row r="359" spans="1:12">
      <c r="A359" t="s">
        <v>2997</v>
      </c>
      <c r="B359">
        <v>146276430</v>
      </c>
      <c r="C359">
        <v>146283383</v>
      </c>
      <c r="D359">
        <v>0</v>
      </c>
      <c r="E359">
        <v>-1</v>
      </c>
      <c r="F359">
        <v>-1</v>
      </c>
      <c r="G359">
        <v>0</v>
      </c>
      <c r="L359" t="s">
        <v>3197</v>
      </c>
    </row>
    <row r="360" spans="1:12">
      <c r="A360" t="s">
        <v>2998</v>
      </c>
      <c r="B360">
        <v>26620003</v>
      </c>
      <c r="C360">
        <v>26644650</v>
      </c>
      <c r="D360">
        <v>-1</v>
      </c>
      <c r="E360" t="s">
        <v>2998</v>
      </c>
      <c r="F360">
        <v>26620003</v>
      </c>
      <c r="G360">
        <v>26642695</v>
      </c>
      <c r="K360">
        <v>22692</v>
      </c>
    </row>
    <row r="361" spans="1:12">
      <c r="A361" t="s">
        <v>2998</v>
      </c>
      <c r="B361">
        <v>26620003</v>
      </c>
      <c r="C361">
        <v>26644650</v>
      </c>
      <c r="D361">
        <v>-1</v>
      </c>
      <c r="E361" t="s">
        <v>2998</v>
      </c>
      <c r="F361">
        <v>26644593</v>
      </c>
      <c r="G361">
        <v>26644650</v>
      </c>
      <c r="K361">
        <v>57</v>
      </c>
      <c r="L361">
        <f>clusters!K360+clusters!K361</f>
        <v>22749</v>
      </c>
    </row>
    <row r="362" spans="1:12">
      <c r="A362" t="s">
        <v>2998</v>
      </c>
      <c r="B362">
        <v>33572015</v>
      </c>
      <c r="C362">
        <v>33582959</v>
      </c>
      <c r="D362">
        <v>-1</v>
      </c>
      <c r="E362" t="s">
        <v>2998</v>
      </c>
      <c r="F362">
        <v>33573007</v>
      </c>
      <c r="G362">
        <v>33573008</v>
      </c>
      <c r="K362">
        <v>1</v>
      </c>
    </row>
    <row r="363" spans="1:12">
      <c r="A363" t="s">
        <v>2998</v>
      </c>
      <c r="B363">
        <v>33572015</v>
      </c>
      <c r="C363">
        <v>33582959</v>
      </c>
      <c r="D363">
        <v>-1</v>
      </c>
      <c r="E363" t="s">
        <v>2998</v>
      </c>
      <c r="F363">
        <v>33573009</v>
      </c>
      <c r="G363">
        <v>33574359</v>
      </c>
      <c r="K363">
        <v>1350</v>
      </c>
    </row>
    <row r="364" spans="1:12">
      <c r="A364" t="s">
        <v>2998</v>
      </c>
      <c r="B364">
        <v>33572015</v>
      </c>
      <c r="C364">
        <v>33582959</v>
      </c>
      <c r="D364">
        <v>-1</v>
      </c>
      <c r="E364" t="s">
        <v>2998</v>
      </c>
      <c r="F364">
        <v>33574586</v>
      </c>
      <c r="G364">
        <v>33575502</v>
      </c>
      <c r="K364">
        <v>916</v>
      </c>
    </row>
    <row r="365" spans="1:12">
      <c r="A365" t="s">
        <v>2998</v>
      </c>
      <c r="B365">
        <v>33572015</v>
      </c>
      <c r="C365">
        <v>33582959</v>
      </c>
      <c r="D365">
        <v>-1</v>
      </c>
      <c r="E365" t="s">
        <v>2998</v>
      </c>
      <c r="F365">
        <v>33577014</v>
      </c>
      <c r="G365">
        <v>33580693</v>
      </c>
      <c r="K365">
        <v>3679</v>
      </c>
      <c r="L365">
        <f>SUM(clusters!K362:K365)</f>
        <v>5946</v>
      </c>
    </row>
    <row r="366" spans="1:12">
      <c r="A366" t="s">
        <v>2998</v>
      </c>
      <c r="B366">
        <v>37435083</v>
      </c>
      <c r="C366">
        <v>37445725</v>
      </c>
      <c r="D366">
        <v>-1</v>
      </c>
      <c r="E366" t="s">
        <v>2998</v>
      </c>
      <c r="F366">
        <v>37436987</v>
      </c>
      <c r="G366">
        <v>37436989</v>
      </c>
      <c r="K366">
        <v>2</v>
      </c>
    </row>
    <row r="367" spans="1:12">
      <c r="A367" t="s">
        <v>2998</v>
      </c>
      <c r="B367">
        <v>37435083</v>
      </c>
      <c r="C367">
        <v>37445725</v>
      </c>
      <c r="D367">
        <v>-1</v>
      </c>
      <c r="E367" t="s">
        <v>2998</v>
      </c>
      <c r="F367">
        <v>37436990</v>
      </c>
      <c r="G367">
        <v>37438111</v>
      </c>
      <c r="K367">
        <v>1121</v>
      </c>
      <c r="L367">
        <v>1123</v>
      </c>
    </row>
    <row r="368" spans="1:12">
      <c r="A368" t="s">
        <v>2998</v>
      </c>
      <c r="B368">
        <v>37771083</v>
      </c>
      <c r="C368">
        <v>37784016</v>
      </c>
      <c r="D368">
        <v>0</v>
      </c>
      <c r="E368">
        <v>-1</v>
      </c>
      <c r="F368">
        <v>-1</v>
      </c>
      <c r="G368">
        <v>0</v>
      </c>
      <c r="L368" t="s">
        <v>3197</v>
      </c>
    </row>
    <row r="369" spans="1:12">
      <c r="A369" t="s">
        <v>2998</v>
      </c>
      <c r="B369">
        <v>37881033</v>
      </c>
      <c r="C369">
        <v>37891844</v>
      </c>
      <c r="D369">
        <v>0</v>
      </c>
      <c r="E369">
        <v>-1</v>
      </c>
      <c r="F369">
        <v>-1</v>
      </c>
      <c r="G369">
        <v>0</v>
      </c>
      <c r="L369" t="s">
        <v>3197</v>
      </c>
    </row>
    <row r="370" spans="1:12">
      <c r="A370" t="s">
        <v>2998</v>
      </c>
      <c r="B370">
        <v>38539024</v>
      </c>
      <c r="C370">
        <v>38572019</v>
      </c>
      <c r="D370">
        <v>0</v>
      </c>
      <c r="E370">
        <v>-1</v>
      </c>
      <c r="F370">
        <v>-1</v>
      </c>
      <c r="G370">
        <v>0</v>
      </c>
      <c r="L370" t="s">
        <v>3197</v>
      </c>
    </row>
    <row r="371" spans="1:12">
      <c r="A371" t="s">
        <v>2998</v>
      </c>
      <c r="B371">
        <v>44017295</v>
      </c>
      <c r="C371">
        <v>44031054</v>
      </c>
      <c r="D371">
        <v>-1</v>
      </c>
      <c r="E371" t="s">
        <v>2998</v>
      </c>
      <c r="F371">
        <v>44017295</v>
      </c>
      <c r="G371">
        <v>44019489</v>
      </c>
      <c r="K371">
        <v>2194</v>
      </c>
    </row>
    <row r="372" spans="1:12">
      <c r="A372" t="s">
        <v>2998</v>
      </c>
      <c r="B372">
        <v>44017295</v>
      </c>
      <c r="C372">
        <v>44031054</v>
      </c>
      <c r="D372">
        <v>-1</v>
      </c>
      <c r="E372" t="s">
        <v>2998</v>
      </c>
      <c r="F372">
        <v>44020553</v>
      </c>
      <c r="G372">
        <v>44031054</v>
      </c>
      <c r="K372">
        <v>10501</v>
      </c>
      <c r="L372">
        <f>clusters!K372+clusters!K371</f>
        <v>12695</v>
      </c>
    </row>
    <row r="373" spans="1:12">
      <c r="A373" t="s">
        <v>2998</v>
      </c>
      <c r="B373">
        <v>67290040</v>
      </c>
      <c r="C373">
        <v>67306943</v>
      </c>
      <c r="D373">
        <v>-1</v>
      </c>
      <c r="E373" t="s">
        <v>2998</v>
      </c>
      <c r="F373">
        <v>67298632</v>
      </c>
      <c r="G373">
        <v>67306943</v>
      </c>
      <c r="K373">
        <v>8311</v>
      </c>
      <c r="L373" s="112">
        <v>8311</v>
      </c>
    </row>
    <row r="374" spans="1:12">
      <c r="A374" t="s">
        <v>2998</v>
      </c>
      <c r="B374">
        <v>69446439</v>
      </c>
      <c r="C374">
        <v>69483196</v>
      </c>
      <c r="D374">
        <v>-1</v>
      </c>
      <c r="E374" t="s">
        <v>2998</v>
      </c>
      <c r="F374">
        <v>69446439</v>
      </c>
      <c r="G374">
        <v>69451764</v>
      </c>
      <c r="K374">
        <v>5325</v>
      </c>
    </row>
    <row r="375" spans="1:12">
      <c r="A375" t="s">
        <v>2998</v>
      </c>
      <c r="B375">
        <v>69446439</v>
      </c>
      <c r="C375">
        <v>69483196</v>
      </c>
      <c r="D375">
        <v>-1</v>
      </c>
      <c r="E375" t="s">
        <v>2998</v>
      </c>
      <c r="F375">
        <v>69452598</v>
      </c>
      <c r="G375">
        <v>69475237</v>
      </c>
      <c r="K375">
        <v>22639</v>
      </c>
    </row>
    <row r="376" spans="1:12">
      <c r="A376" t="s">
        <v>2998</v>
      </c>
      <c r="B376">
        <v>69446439</v>
      </c>
      <c r="C376">
        <v>69483196</v>
      </c>
      <c r="D376">
        <v>-1</v>
      </c>
      <c r="E376" t="s">
        <v>2998</v>
      </c>
      <c r="F376">
        <v>69475614</v>
      </c>
      <c r="G376">
        <v>69477881</v>
      </c>
      <c r="K376">
        <v>2267</v>
      </c>
    </row>
    <row r="377" spans="1:12">
      <c r="A377" t="s">
        <v>2998</v>
      </c>
      <c r="B377">
        <v>69446439</v>
      </c>
      <c r="C377">
        <v>69483196</v>
      </c>
      <c r="D377">
        <v>-1</v>
      </c>
      <c r="E377" t="s">
        <v>2998</v>
      </c>
      <c r="F377">
        <v>69478916</v>
      </c>
      <c r="G377">
        <v>69483196</v>
      </c>
      <c r="K377">
        <v>4280</v>
      </c>
      <c r="L377">
        <f>SUM(clusters!K374:K377)</f>
        <v>34511</v>
      </c>
    </row>
    <row r="378" spans="1:12">
      <c r="A378" t="s">
        <v>2998</v>
      </c>
      <c r="B378">
        <v>42447328</v>
      </c>
      <c r="C378">
        <v>42458192</v>
      </c>
      <c r="D378">
        <v>0</v>
      </c>
      <c r="E378">
        <v>-1</v>
      </c>
      <c r="F378">
        <v>-1</v>
      </c>
      <c r="G378">
        <v>0</v>
      </c>
      <c r="L378" t="s">
        <v>3197</v>
      </c>
    </row>
    <row r="379" spans="1:12">
      <c r="A379" t="s">
        <v>2998</v>
      </c>
      <c r="B379">
        <v>71678163</v>
      </c>
      <c r="C379">
        <v>71688943</v>
      </c>
      <c r="D379">
        <v>0</v>
      </c>
      <c r="E379">
        <v>-1</v>
      </c>
      <c r="F379">
        <v>-1</v>
      </c>
      <c r="G379">
        <v>0</v>
      </c>
      <c r="L379" t="s">
        <v>3197</v>
      </c>
    </row>
    <row r="380" spans="1:12">
      <c r="A380" t="s">
        <v>2998</v>
      </c>
      <c r="B380">
        <v>82495927</v>
      </c>
      <c r="C380">
        <v>82518848</v>
      </c>
      <c r="D380">
        <v>-1</v>
      </c>
      <c r="E380" t="s">
        <v>2998</v>
      </c>
      <c r="F380">
        <v>82501593</v>
      </c>
      <c r="G380">
        <v>82503916</v>
      </c>
      <c r="K380">
        <v>2323</v>
      </c>
    </row>
    <row r="381" spans="1:12">
      <c r="A381" t="s">
        <v>2998</v>
      </c>
      <c r="B381">
        <v>82495927</v>
      </c>
      <c r="C381">
        <v>82518848</v>
      </c>
      <c r="D381">
        <v>-1</v>
      </c>
      <c r="E381" t="s">
        <v>2998</v>
      </c>
      <c r="F381">
        <v>82506922</v>
      </c>
      <c r="G381">
        <v>82518848</v>
      </c>
      <c r="K381">
        <v>11926</v>
      </c>
      <c r="L381">
        <f>clusters!K381+clusters!K380</f>
        <v>14249</v>
      </c>
    </row>
    <row r="382" spans="1:12">
      <c r="A382" t="s">
        <v>2998</v>
      </c>
      <c r="B382">
        <v>82522045</v>
      </c>
      <c r="C382">
        <v>82532928</v>
      </c>
      <c r="D382">
        <v>-1</v>
      </c>
      <c r="E382" t="s">
        <v>2998</v>
      </c>
      <c r="F382">
        <v>82522045</v>
      </c>
      <c r="G382">
        <v>82528184</v>
      </c>
      <c r="K382">
        <v>6139</v>
      </c>
    </row>
    <row r="383" spans="1:12">
      <c r="A383" t="s">
        <v>2998</v>
      </c>
      <c r="B383">
        <v>82522045</v>
      </c>
      <c r="C383">
        <v>82532928</v>
      </c>
      <c r="D383">
        <v>-1</v>
      </c>
      <c r="E383" t="s">
        <v>2998</v>
      </c>
      <c r="F383">
        <v>82530651</v>
      </c>
      <c r="G383">
        <v>82532928</v>
      </c>
      <c r="K383">
        <v>2277</v>
      </c>
      <c r="L383">
        <f>clusters!K383+clusters!K382</f>
        <v>8416</v>
      </c>
    </row>
    <row r="384" spans="1:12">
      <c r="A384" t="s">
        <v>2998</v>
      </c>
      <c r="B384">
        <v>84523917</v>
      </c>
      <c r="C384">
        <v>84548943</v>
      </c>
      <c r="D384">
        <v>-1</v>
      </c>
      <c r="E384" t="s">
        <v>2998</v>
      </c>
      <c r="F384">
        <v>84523917</v>
      </c>
      <c r="G384">
        <v>84528352</v>
      </c>
      <c r="K384">
        <v>4435</v>
      </c>
    </row>
    <row r="385" spans="1:12">
      <c r="A385" t="s">
        <v>2998</v>
      </c>
      <c r="B385">
        <v>84523917</v>
      </c>
      <c r="C385">
        <v>84548943</v>
      </c>
      <c r="D385">
        <v>-1</v>
      </c>
      <c r="E385" t="s">
        <v>2998</v>
      </c>
      <c r="F385">
        <v>84534841</v>
      </c>
      <c r="G385">
        <v>84542936</v>
      </c>
      <c r="K385">
        <v>8095</v>
      </c>
      <c r="L385">
        <f>clusters!K385+clusters!K384</f>
        <v>12530</v>
      </c>
    </row>
    <row r="386" spans="1:12">
      <c r="A386" t="s">
        <v>2998</v>
      </c>
      <c r="B386">
        <v>84587919</v>
      </c>
      <c r="C386">
        <v>84596471</v>
      </c>
      <c r="D386">
        <v>-1</v>
      </c>
      <c r="E386" t="s">
        <v>2998</v>
      </c>
      <c r="F386">
        <v>84592004</v>
      </c>
      <c r="G386">
        <v>84592529</v>
      </c>
      <c r="K386">
        <v>525</v>
      </c>
      <c r="L386">
        <v>525</v>
      </c>
    </row>
    <row r="387" spans="1:12">
      <c r="A387" t="s">
        <v>2998</v>
      </c>
      <c r="B387">
        <v>90528916</v>
      </c>
      <c r="C387">
        <v>90548943</v>
      </c>
      <c r="D387">
        <v>-1</v>
      </c>
      <c r="E387" t="s">
        <v>2998</v>
      </c>
      <c r="F387">
        <v>90528916</v>
      </c>
      <c r="G387">
        <v>90529408</v>
      </c>
      <c r="K387">
        <v>492</v>
      </c>
    </row>
    <row r="388" spans="1:12">
      <c r="A388" t="s">
        <v>2998</v>
      </c>
      <c r="B388">
        <v>90528916</v>
      </c>
      <c r="C388">
        <v>90548943</v>
      </c>
      <c r="D388">
        <v>-1</v>
      </c>
      <c r="E388" t="s">
        <v>2998</v>
      </c>
      <c r="F388">
        <v>90538420</v>
      </c>
      <c r="G388">
        <v>90548943</v>
      </c>
      <c r="K388">
        <v>10523</v>
      </c>
      <c r="L388">
        <f>clusters!K388+clusters!K387</f>
        <v>11015</v>
      </c>
    </row>
    <row r="389" spans="1:12">
      <c r="A389" t="s">
        <v>2998</v>
      </c>
      <c r="B389">
        <v>90732964</v>
      </c>
      <c r="C389">
        <v>90753918</v>
      </c>
      <c r="D389">
        <v>-1</v>
      </c>
      <c r="E389" t="s">
        <v>2998</v>
      </c>
      <c r="F389">
        <v>90732964</v>
      </c>
      <c r="G389">
        <v>90744373</v>
      </c>
      <c r="K389">
        <v>11409</v>
      </c>
    </row>
    <row r="390" spans="1:12">
      <c r="A390" t="s">
        <v>2998</v>
      </c>
      <c r="B390">
        <v>90732964</v>
      </c>
      <c r="C390">
        <v>90753918</v>
      </c>
      <c r="D390">
        <v>-1</v>
      </c>
      <c r="E390" t="s">
        <v>2998</v>
      </c>
      <c r="F390">
        <v>90753361</v>
      </c>
      <c r="G390">
        <v>90753918</v>
      </c>
      <c r="K390">
        <v>557</v>
      </c>
      <c r="L390">
        <f>clusters!K390+clusters!K389</f>
        <v>11966</v>
      </c>
    </row>
    <row r="391" spans="1:12">
      <c r="A391" t="s">
        <v>2998</v>
      </c>
      <c r="B391">
        <v>93340401</v>
      </c>
      <c r="C391">
        <v>93351022</v>
      </c>
      <c r="D391">
        <v>-1</v>
      </c>
      <c r="E391" t="s">
        <v>2998</v>
      </c>
      <c r="F391">
        <v>93345026</v>
      </c>
      <c r="G391">
        <v>93351022</v>
      </c>
      <c r="K391">
        <v>5996</v>
      </c>
      <c r="L391">
        <v>5996</v>
      </c>
    </row>
    <row r="392" spans="1:12">
      <c r="A392" t="s">
        <v>2998</v>
      </c>
      <c r="B392">
        <v>96205642</v>
      </c>
      <c r="C392">
        <v>96214281</v>
      </c>
      <c r="D392">
        <v>0</v>
      </c>
      <c r="E392">
        <v>-1</v>
      </c>
      <c r="F392">
        <v>-1</v>
      </c>
      <c r="G392">
        <v>0</v>
      </c>
      <c r="L392" t="s">
        <v>3197</v>
      </c>
    </row>
    <row r="393" spans="1:12">
      <c r="A393" t="s">
        <v>2998</v>
      </c>
      <c r="B393">
        <v>99909314</v>
      </c>
      <c r="C393">
        <v>99919256</v>
      </c>
      <c r="D393">
        <v>0</v>
      </c>
      <c r="E393">
        <v>-1</v>
      </c>
      <c r="F393">
        <v>-1</v>
      </c>
      <c r="G393">
        <v>0</v>
      </c>
      <c r="L393" t="s">
        <v>3197</v>
      </c>
    </row>
    <row r="394" spans="1:12">
      <c r="A394" t="s">
        <v>2998</v>
      </c>
      <c r="B394">
        <v>99940451</v>
      </c>
      <c r="C394">
        <v>99946956</v>
      </c>
      <c r="D394">
        <v>0</v>
      </c>
      <c r="E394">
        <v>-1</v>
      </c>
      <c r="F394">
        <v>-1</v>
      </c>
      <c r="G394">
        <v>0</v>
      </c>
      <c r="L394" t="s">
        <v>3197</v>
      </c>
    </row>
    <row r="395" spans="1:12">
      <c r="A395" t="s">
        <v>2998</v>
      </c>
      <c r="B395">
        <v>115862373</v>
      </c>
      <c r="C395">
        <v>115884249</v>
      </c>
      <c r="D395">
        <v>0</v>
      </c>
      <c r="E395">
        <v>-1</v>
      </c>
      <c r="F395">
        <v>-1</v>
      </c>
      <c r="G395">
        <v>0</v>
      </c>
      <c r="L395" t="s">
        <v>3197</v>
      </c>
    </row>
    <row r="396" spans="1:12">
      <c r="A396" t="s">
        <v>2998</v>
      </c>
      <c r="B396">
        <v>125869371</v>
      </c>
      <c r="C396">
        <v>125883279</v>
      </c>
      <c r="D396">
        <v>-1</v>
      </c>
      <c r="E396" t="s">
        <v>2998</v>
      </c>
      <c r="F396">
        <v>125869371</v>
      </c>
      <c r="G396">
        <v>125871773</v>
      </c>
      <c r="K396">
        <v>2402</v>
      </c>
      <c r="L396">
        <v>2402</v>
      </c>
    </row>
    <row r="397" spans="1:12">
      <c r="A397" t="s">
        <v>2998</v>
      </c>
      <c r="B397">
        <v>132894334</v>
      </c>
      <c r="C397">
        <v>132903152</v>
      </c>
      <c r="D397">
        <v>0</v>
      </c>
      <c r="E397">
        <v>-1</v>
      </c>
      <c r="F397">
        <v>-1</v>
      </c>
      <c r="G397">
        <v>0</v>
      </c>
      <c r="L397" t="s">
        <v>3197</v>
      </c>
    </row>
    <row r="398" spans="1:12">
      <c r="A398" t="s">
        <v>2998</v>
      </c>
      <c r="B398">
        <v>135562094</v>
      </c>
      <c r="C398">
        <v>135572057</v>
      </c>
      <c r="D398">
        <v>-1</v>
      </c>
      <c r="E398" t="s">
        <v>2998</v>
      </c>
      <c r="F398">
        <v>135570342</v>
      </c>
      <c r="G398">
        <v>135572057</v>
      </c>
      <c r="K398">
        <v>1715</v>
      </c>
      <c r="L398">
        <v>1715</v>
      </c>
    </row>
    <row r="399" spans="1:12">
      <c r="A399" t="s">
        <v>2998</v>
      </c>
      <c r="B399">
        <v>135763694</v>
      </c>
      <c r="C399">
        <v>135773403</v>
      </c>
      <c r="D399">
        <v>0</v>
      </c>
      <c r="E399">
        <v>-1</v>
      </c>
      <c r="F399">
        <v>-1</v>
      </c>
      <c r="G399">
        <v>0</v>
      </c>
      <c r="L399" t="s">
        <v>3197</v>
      </c>
    </row>
    <row r="400" spans="1:12">
      <c r="A400" t="s">
        <v>2998</v>
      </c>
      <c r="B400">
        <v>136888679</v>
      </c>
      <c r="C400">
        <v>136901094</v>
      </c>
      <c r="D400">
        <v>-1</v>
      </c>
      <c r="E400" t="s">
        <v>2998</v>
      </c>
      <c r="F400">
        <v>136888679</v>
      </c>
      <c r="G400">
        <v>136890561</v>
      </c>
      <c r="K400">
        <v>1882</v>
      </c>
      <c r="L400">
        <v>1882</v>
      </c>
    </row>
    <row r="401" spans="1:12">
      <c r="A401" t="s">
        <v>2999</v>
      </c>
      <c r="B401">
        <v>9368056</v>
      </c>
      <c r="C401">
        <v>9385959</v>
      </c>
      <c r="D401">
        <v>-1</v>
      </c>
      <c r="E401" t="s">
        <v>2999</v>
      </c>
      <c r="F401">
        <v>9368056</v>
      </c>
      <c r="G401">
        <v>9370791</v>
      </c>
      <c r="K401">
        <v>2735</v>
      </c>
    </row>
    <row r="402" spans="1:12">
      <c r="A402" t="s">
        <v>2999</v>
      </c>
      <c r="B402">
        <v>9368056</v>
      </c>
      <c r="C402">
        <v>9385959</v>
      </c>
      <c r="D402">
        <v>-1</v>
      </c>
      <c r="E402" t="s">
        <v>2999</v>
      </c>
      <c r="F402">
        <v>9372842</v>
      </c>
      <c r="G402">
        <v>9372994</v>
      </c>
      <c r="K402">
        <v>152</v>
      </c>
    </row>
    <row r="403" spans="1:12">
      <c r="A403" t="s">
        <v>2999</v>
      </c>
      <c r="B403">
        <v>9368056</v>
      </c>
      <c r="C403">
        <v>9385959</v>
      </c>
      <c r="D403">
        <v>-1</v>
      </c>
      <c r="E403" t="s">
        <v>2999</v>
      </c>
      <c r="F403">
        <v>9373771</v>
      </c>
      <c r="G403">
        <v>9374065</v>
      </c>
      <c r="K403">
        <v>294</v>
      </c>
    </row>
    <row r="404" spans="1:12">
      <c r="A404" t="s">
        <v>2999</v>
      </c>
      <c r="B404">
        <v>9368056</v>
      </c>
      <c r="C404">
        <v>9385959</v>
      </c>
      <c r="D404">
        <v>-1</v>
      </c>
      <c r="E404" t="s">
        <v>2999</v>
      </c>
      <c r="F404">
        <v>9374818</v>
      </c>
      <c r="G404">
        <v>9374992</v>
      </c>
      <c r="K404">
        <v>174</v>
      </c>
    </row>
    <row r="405" spans="1:12">
      <c r="A405" t="s">
        <v>2999</v>
      </c>
      <c r="B405">
        <v>9368056</v>
      </c>
      <c r="C405">
        <v>9385959</v>
      </c>
      <c r="D405">
        <v>-1</v>
      </c>
      <c r="E405" t="s">
        <v>2999</v>
      </c>
      <c r="F405">
        <v>9375748</v>
      </c>
      <c r="G405">
        <v>9375901</v>
      </c>
      <c r="K405">
        <v>153</v>
      </c>
    </row>
    <row r="406" spans="1:12">
      <c r="A406" t="s">
        <v>2999</v>
      </c>
      <c r="B406">
        <v>9368056</v>
      </c>
      <c r="C406">
        <v>9385959</v>
      </c>
      <c r="D406">
        <v>-1</v>
      </c>
      <c r="E406" t="s">
        <v>2999</v>
      </c>
      <c r="F406">
        <v>9376678</v>
      </c>
      <c r="G406">
        <v>9376858</v>
      </c>
      <c r="K406">
        <v>180</v>
      </c>
    </row>
    <row r="407" spans="1:12">
      <c r="A407" t="s">
        <v>2999</v>
      </c>
      <c r="B407">
        <v>9368056</v>
      </c>
      <c r="C407">
        <v>9385959</v>
      </c>
      <c r="D407">
        <v>-1</v>
      </c>
      <c r="E407" t="s">
        <v>2999</v>
      </c>
      <c r="F407">
        <v>9377611</v>
      </c>
      <c r="G407">
        <v>9377788</v>
      </c>
      <c r="K407">
        <v>177</v>
      </c>
    </row>
    <row r="408" spans="1:12">
      <c r="A408" t="s">
        <v>2999</v>
      </c>
      <c r="B408">
        <v>9368056</v>
      </c>
      <c r="C408">
        <v>9385959</v>
      </c>
      <c r="D408">
        <v>-1</v>
      </c>
      <c r="E408" t="s">
        <v>2999</v>
      </c>
      <c r="F408">
        <v>9378541</v>
      </c>
      <c r="G408">
        <v>9378829</v>
      </c>
      <c r="K408">
        <v>288</v>
      </c>
    </row>
    <row r="409" spans="1:12">
      <c r="A409" t="s">
        <v>2999</v>
      </c>
      <c r="B409">
        <v>9368056</v>
      </c>
      <c r="C409">
        <v>9385959</v>
      </c>
      <c r="D409">
        <v>-1</v>
      </c>
      <c r="E409" t="s">
        <v>2999</v>
      </c>
      <c r="F409">
        <v>9379585</v>
      </c>
      <c r="G409">
        <v>9379741</v>
      </c>
      <c r="K409">
        <v>156</v>
      </c>
    </row>
    <row r="410" spans="1:12">
      <c r="A410" t="s">
        <v>2999</v>
      </c>
      <c r="B410">
        <v>9368056</v>
      </c>
      <c r="C410">
        <v>9385959</v>
      </c>
      <c r="D410">
        <v>-1</v>
      </c>
      <c r="E410" t="s">
        <v>2999</v>
      </c>
      <c r="F410">
        <v>9380518</v>
      </c>
      <c r="G410">
        <v>9380812</v>
      </c>
      <c r="K410">
        <v>294</v>
      </c>
    </row>
    <row r="411" spans="1:12">
      <c r="A411" t="s">
        <v>2999</v>
      </c>
      <c r="B411">
        <v>9368056</v>
      </c>
      <c r="C411">
        <v>9385959</v>
      </c>
      <c r="D411">
        <v>-1</v>
      </c>
      <c r="E411" t="s">
        <v>2999</v>
      </c>
      <c r="F411">
        <v>9381562</v>
      </c>
      <c r="G411">
        <v>9381856</v>
      </c>
      <c r="K411">
        <v>294</v>
      </c>
    </row>
    <row r="412" spans="1:12">
      <c r="A412" t="s">
        <v>2999</v>
      </c>
      <c r="B412">
        <v>9368056</v>
      </c>
      <c r="C412">
        <v>9385959</v>
      </c>
      <c r="D412">
        <v>-1</v>
      </c>
      <c r="E412" t="s">
        <v>2999</v>
      </c>
      <c r="F412">
        <v>9382609</v>
      </c>
      <c r="G412">
        <v>9385959</v>
      </c>
      <c r="K412">
        <v>3350</v>
      </c>
      <c r="L412">
        <f>SUM(clusters!K401:K412)</f>
        <v>8247</v>
      </c>
    </row>
    <row r="413" spans="1:12">
      <c r="A413" t="s">
        <v>2999</v>
      </c>
      <c r="B413">
        <v>53168234</v>
      </c>
      <c r="C413">
        <v>53199943</v>
      </c>
      <c r="D413">
        <v>-1</v>
      </c>
      <c r="E413" t="s">
        <v>2999</v>
      </c>
      <c r="F413">
        <v>53196196</v>
      </c>
      <c r="G413">
        <v>53198279</v>
      </c>
      <c r="K413">
        <v>2083</v>
      </c>
      <c r="L413" s="112">
        <v>2083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topLeftCell="A13" workbookViewId="0">
      <selection activeCell="E23" sqref="E23"/>
    </sheetView>
  </sheetViews>
  <sheetFormatPr baseColWidth="10" defaultColWidth="8.83203125" defaultRowHeight="14" x14ac:dyDescent="0"/>
  <cols>
    <col min="1" max="1025" width="8.83203125" customWidth="1"/>
  </cols>
  <sheetData>
    <row r="1" spans="1:5">
      <c r="A1" t="s">
        <v>2976</v>
      </c>
      <c r="B1">
        <v>6675490</v>
      </c>
      <c r="C1">
        <v>6687718</v>
      </c>
      <c r="D1">
        <v>833</v>
      </c>
    </row>
    <row r="2" spans="1:5">
      <c r="A2" t="s">
        <v>2976</v>
      </c>
      <c r="B2">
        <v>10434145</v>
      </c>
      <c r="C2">
        <v>10443830</v>
      </c>
      <c r="D2">
        <v>2157</v>
      </c>
    </row>
    <row r="3" spans="1:5">
      <c r="A3" t="s">
        <v>2976</v>
      </c>
      <c r="B3">
        <v>20230789</v>
      </c>
      <c r="C3">
        <v>20241453</v>
      </c>
      <c r="D3">
        <v>2015</v>
      </c>
    </row>
    <row r="4" spans="1:5">
      <c r="A4" t="s">
        <v>2976</v>
      </c>
      <c r="B4">
        <v>27647875</v>
      </c>
      <c r="C4">
        <v>27656513</v>
      </c>
      <c r="D4">
        <v>761</v>
      </c>
    </row>
    <row r="5" spans="1:5">
      <c r="A5" t="s">
        <v>2976</v>
      </c>
      <c r="B5">
        <v>27728548</v>
      </c>
      <c r="C5">
        <v>27736940</v>
      </c>
      <c r="D5">
        <v>2182</v>
      </c>
    </row>
    <row r="6" spans="1:5">
      <c r="A6" t="s">
        <v>2976</v>
      </c>
      <c r="B6">
        <v>28293521</v>
      </c>
      <c r="C6">
        <v>28302527</v>
      </c>
      <c r="D6">
        <v>2248</v>
      </c>
    </row>
    <row r="7" spans="1:5">
      <c r="A7" t="s">
        <v>2976</v>
      </c>
      <c r="B7">
        <v>110036254</v>
      </c>
      <c r="C7">
        <v>110044254</v>
      </c>
      <c r="D7">
        <v>420</v>
      </c>
    </row>
    <row r="8" spans="1:5">
      <c r="A8" t="s">
        <v>2976</v>
      </c>
      <c r="B8">
        <v>179551149</v>
      </c>
      <c r="C8">
        <v>179562980</v>
      </c>
      <c r="D8">
        <v>6190</v>
      </c>
    </row>
    <row r="9" spans="1:5">
      <c r="A9" t="s">
        <v>2976</v>
      </c>
      <c r="B9">
        <v>222640351</v>
      </c>
      <c r="C9">
        <v>222655359</v>
      </c>
      <c r="D9">
        <v>7434</v>
      </c>
    </row>
    <row r="10" spans="1:5">
      <c r="A10" t="s">
        <v>2976</v>
      </c>
      <c r="B10">
        <v>229796748</v>
      </c>
      <c r="C10">
        <v>229805740</v>
      </c>
      <c r="D10">
        <v>8992</v>
      </c>
      <c r="E10">
        <f>SUM(clean_clusters!D1:D10)</f>
        <v>33232</v>
      </c>
    </row>
    <row r="11" spans="1:5">
      <c r="A11" t="s">
        <v>2978</v>
      </c>
      <c r="B11">
        <v>29074929</v>
      </c>
      <c r="C11">
        <v>29088891</v>
      </c>
      <c r="D11">
        <v>3188</v>
      </c>
    </row>
    <row r="12" spans="1:5">
      <c r="A12" t="s">
        <v>2978</v>
      </c>
      <c r="B12">
        <v>45489591</v>
      </c>
      <c r="C12">
        <v>45499469</v>
      </c>
      <c r="D12">
        <v>1807</v>
      </c>
    </row>
    <row r="13" spans="1:5">
      <c r="A13" t="s">
        <v>2978</v>
      </c>
      <c r="B13">
        <v>51765930</v>
      </c>
      <c r="C13">
        <v>51773243</v>
      </c>
      <c r="D13">
        <v>2984</v>
      </c>
    </row>
    <row r="14" spans="1:5">
      <c r="A14" t="s">
        <v>2978</v>
      </c>
      <c r="B14">
        <v>59862000</v>
      </c>
      <c r="C14">
        <v>59868949</v>
      </c>
      <c r="D14">
        <v>6493</v>
      </c>
    </row>
    <row r="15" spans="1:5">
      <c r="A15" t="s">
        <v>2978</v>
      </c>
      <c r="B15">
        <v>72179774</v>
      </c>
      <c r="C15">
        <v>72190667</v>
      </c>
      <c r="D15">
        <v>1662</v>
      </c>
    </row>
    <row r="16" spans="1:5">
      <c r="A16" t="s">
        <v>2978</v>
      </c>
      <c r="B16">
        <v>85319031</v>
      </c>
      <c r="C16">
        <v>85327160</v>
      </c>
      <c r="D16">
        <v>8129</v>
      </c>
    </row>
    <row r="17" spans="1:5">
      <c r="A17" t="s">
        <v>2978</v>
      </c>
      <c r="B17">
        <v>91564793</v>
      </c>
      <c r="C17">
        <v>91580773</v>
      </c>
      <c r="D17">
        <v>3949</v>
      </c>
    </row>
    <row r="18" spans="1:5">
      <c r="A18" t="s">
        <v>2978</v>
      </c>
      <c r="B18">
        <v>94174861</v>
      </c>
      <c r="C18">
        <v>94184786</v>
      </c>
      <c r="D18">
        <v>7717</v>
      </c>
      <c r="E18">
        <f>SUM(clean_clusters!D11:D18)</f>
        <v>35929</v>
      </c>
    </row>
    <row r="19" spans="1:5">
      <c r="A19" t="s">
        <v>2979</v>
      </c>
      <c r="B19">
        <v>17392631</v>
      </c>
      <c r="C19">
        <v>17403471</v>
      </c>
      <c r="D19">
        <v>3308</v>
      </c>
    </row>
    <row r="20" spans="1:5">
      <c r="A20" t="s">
        <v>2979</v>
      </c>
      <c r="B20">
        <v>45671555</v>
      </c>
      <c r="C20">
        <v>45757548</v>
      </c>
      <c r="D20">
        <v>56680</v>
      </c>
    </row>
    <row r="21" spans="1:5">
      <c r="A21" t="s">
        <v>2979</v>
      </c>
      <c r="B21">
        <v>73110077</v>
      </c>
      <c r="C21">
        <v>73119689</v>
      </c>
      <c r="D21">
        <v>1455</v>
      </c>
    </row>
    <row r="22" spans="1:5">
      <c r="A22" t="s">
        <v>2979</v>
      </c>
      <c r="B22">
        <v>122924715</v>
      </c>
      <c r="C22">
        <v>122934526</v>
      </c>
      <c r="D22">
        <v>4070</v>
      </c>
      <c r="E22">
        <f>SUM(clean_clusters!D19:D22)</f>
        <v>65513</v>
      </c>
    </row>
    <row r="23" spans="1:5">
      <c r="A23" t="s">
        <v>2980</v>
      </c>
      <c r="B23">
        <v>9462671</v>
      </c>
      <c r="C23">
        <v>9525135</v>
      </c>
      <c r="D23">
        <v>50358</v>
      </c>
    </row>
    <row r="24" spans="1:5">
      <c r="A24" t="s">
        <v>2980</v>
      </c>
      <c r="B24">
        <v>9544701</v>
      </c>
      <c r="C24">
        <v>9557062</v>
      </c>
      <c r="D24">
        <v>738</v>
      </c>
    </row>
    <row r="25" spans="1:5">
      <c r="A25" t="s">
        <v>2980</v>
      </c>
      <c r="B25">
        <v>54621785</v>
      </c>
      <c r="C25">
        <v>54637501</v>
      </c>
      <c r="D25">
        <v>2939</v>
      </c>
    </row>
    <row r="26" spans="1:5">
      <c r="A26" t="s">
        <v>2980</v>
      </c>
      <c r="B26">
        <v>58210790</v>
      </c>
      <c r="C26">
        <v>58222803</v>
      </c>
      <c r="D26">
        <v>1223</v>
      </c>
    </row>
    <row r="27" spans="1:5">
      <c r="A27" t="s">
        <v>2980</v>
      </c>
      <c r="B27">
        <v>58320819</v>
      </c>
      <c r="C27">
        <v>58333655</v>
      </c>
      <c r="D27">
        <v>8189</v>
      </c>
    </row>
    <row r="28" spans="1:5">
      <c r="A28" t="s">
        <v>2980</v>
      </c>
      <c r="B28">
        <v>100545969</v>
      </c>
      <c r="C28">
        <v>100570873</v>
      </c>
      <c r="D28">
        <v>4166</v>
      </c>
    </row>
    <row r="29" spans="1:5">
      <c r="A29" t="s">
        <v>2980</v>
      </c>
      <c r="B29">
        <v>121132912</v>
      </c>
      <c r="C29">
        <v>121140830</v>
      </c>
      <c r="D29">
        <v>1163</v>
      </c>
    </row>
    <row r="30" spans="1:5">
      <c r="A30" t="s">
        <v>2981</v>
      </c>
      <c r="B30">
        <v>31905163</v>
      </c>
      <c r="C30">
        <v>31955148</v>
      </c>
      <c r="D30">
        <v>47948</v>
      </c>
    </row>
    <row r="31" spans="1:5">
      <c r="A31" t="s">
        <v>2981</v>
      </c>
      <c r="B31">
        <v>114924574</v>
      </c>
      <c r="C31">
        <v>114934504</v>
      </c>
      <c r="D31">
        <v>9930</v>
      </c>
    </row>
    <row r="32" spans="1:5">
      <c r="A32" t="s">
        <v>2982</v>
      </c>
      <c r="B32">
        <v>19581332</v>
      </c>
      <c r="C32">
        <v>19605056</v>
      </c>
      <c r="D32">
        <v>14978</v>
      </c>
    </row>
    <row r="33" spans="1:4">
      <c r="A33" t="s">
        <v>2982</v>
      </c>
      <c r="B33">
        <v>61578302</v>
      </c>
      <c r="C33">
        <v>61587727</v>
      </c>
      <c r="D33">
        <v>9425</v>
      </c>
    </row>
    <row r="34" spans="1:4">
      <c r="A34" t="s">
        <v>2982</v>
      </c>
      <c r="B34">
        <v>71187038</v>
      </c>
      <c r="C34">
        <v>71198306</v>
      </c>
      <c r="D34">
        <v>2205</v>
      </c>
    </row>
    <row r="35" spans="1:4">
      <c r="A35" t="s">
        <v>2982</v>
      </c>
      <c r="B35">
        <v>88594365</v>
      </c>
      <c r="C35">
        <v>88638180</v>
      </c>
      <c r="D35">
        <v>19951</v>
      </c>
    </row>
    <row r="36" spans="1:4">
      <c r="A36" t="s">
        <v>2983</v>
      </c>
      <c r="B36">
        <v>24223168</v>
      </c>
      <c r="C36">
        <v>24254145</v>
      </c>
      <c r="D36">
        <v>5563</v>
      </c>
    </row>
    <row r="37" spans="1:4">
      <c r="A37" t="s">
        <v>2983</v>
      </c>
      <c r="B37">
        <v>24269210</v>
      </c>
      <c r="C37">
        <v>24279095</v>
      </c>
      <c r="D37">
        <v>9885</v>
      </c>
    </row>
    <row r="38" spans="1:4">
      <c r="A38" t="s">
        <v>2983</v>
      </c>
      <c r="B38">
        <v>43029219</v>
      </c>
      <c r="C38">
        <v>43039793</v>
      </c>
      <c r="D38">
        <v>1608</v>
      </c>
    </row>
    <row r="39" spans="1:4">
      <c r="A39" t="s">
        <v>2983</v>
      </c>
      <c r="B39">
        <v>62496215</v>
      </c>
      <c r="C39">
        <v>62573211</v>
      </c>
      <c r="D39">
        <v>30505</v>
      </c>
    </row>
    <row r="40" spans="1:4">
      <c r="A40" t="s">
        <v>2983</v>
      </c>
      <c r="B40">
        <v>79022376</v>
      </c>
      <c r="C40">
        <v>79033249</v>
      </c>
      <c r="D40">
        <v>5412</v>
      </c>
    </row>
    <row r="41" spans="1:4">
      <c r="A41" t="s">
        <v>2983</v>
      </c>
      <c r="B41">
        <v>89736386</v>
      </c>
      <c r="C41">
        <v>89749195</v>
      </c>
      <c r="D41">
        <v>3598</v>
      </c>
    </row>
    <row r="42" spans="1:4">
      <c r="A42" t="s">
        <v>2983</v>
      </c>
      <c r="B42">
        <v>91825325</v>
      </c>
      <c r="C42">
        <v>91849238</v>
      </c>
      <c r="D42">
        <v>4699</v>
      </c>
    </row>
    <row r="43" spans="1:4">
      <c r="A43" t="s">
        <v>2984</v>
      </c>
      <c r="B43">
        <v>23677355</v>
      </c>
      <c r="C43">
        <v>23690204</v>
      </c>
      <c r="D43">
        <v>201</v>
      </c>
    </row>
    <row r="44" spans="1:4">
      <c r="A44" t="s">
        <v>2984</v>
      </c>
      <c r="B44">
        <v>28381362</v>
      </c>
      <c r="C44">
        <v>28391348</v>
      </c>
      <c r="D44">
        <v>9538</v>
      </c>
    </row>
    <row r="45" spans="1:4">
      <c r="A45" t="s">
        <v>2984</v>
      </c>
      <c r="B45">
        <v>31083339</v>
      </c>
      <c r="C45">
        <v>31095335</v>
      </c>
      <c r="D45">
        <v>102</v>
      </c>
    </row>
    <row r="46" spans="1:4">
      <c r="A46" t="s">
        <v>2984</v>
      </c>
      <c r="B46">
        <v>66647926</v>
      </c>
      <c r="C46">
        <v>66658617</v>
      </c>
      <c r="D46">
        <v>727</v>
      </c>
    </row>
    <row r="47" spans="1:4">
      <c r="A47" t="s">
        <v>2984</v>
      </c>
      <c r="B47">
        <v>68530944</v>
      </c>
      <c r="C47">
        <v>68543883</v>
      </c>
      <c r="D47">
        <v>12939</v>
      </c>
    </row>
    <row r="48" spans="1:4">
      <c r="A48" t="s">
        <v>2985</v>
      </c>
      <c r="B48">
        <v>7231762</v>
      </c>
      <c r="C48">
        <v>7239463</v>
      </c>
      <c r="D48">
        <v>1790</v>
      </c>
    </row>
    <row r="49" spans="1:4">
      <c r="A49" t="s">
        <v>2985</v>
      </c>
      <c r="B49">
        <v>18216209</v>
      </c>
      <c r="C49">
        <v>18232206</v>
      </c>
      <c r="D49">
        <v>303</v>
      </c>
    </row>
    <row r="50" spans="1:4">
      <c r="A50" t="s">
        <v>2985</v>
      </c>
      <c r="B50">
        <v>26586053</v>
      </c>
      <c r="C50">
        <v>26605774</v>
      </c>
      <c r="D50">
        <v>5396</v>
      </c>
    </row>
    <row r="51" spans="1:4">
      <c r="A51" t="s">
        <v>2985</v>
      </c>
      <c r="B51">
        <v>34230037</v>
      </c>
      <c r="C51">
        <v>34248832</v>
      </c>
      <c r="D51">
        <v>1668</v>
      </c>
    </row>
    <row r="52" spans="1:4">
      <c r="A52" t="s">
        <v>2985</v>
      </c>
      <c r="B52">
        <v>36552280</v>
      </c>
      <c r="C52">
        <v>36562782</v>
      </c>
      <c r="D52">
        <v>936</v>
      </c>
    </row>
    <row r="53" spans="1:4">
      <c r="A53" t="s">
        <v>2985</v>
      </c>
      <c r="B53">
        <v>66117204</v>
      </c>
      <c r="C53">
        <v>66135103</v>
      </c>
      <c r="D53">
        <v>4714</v>
      </c>
    </row>
    <row r="54" spans="1:4">
      <c r="A54" t="s">
        <v>2985</v>
      </c>
      <c r="B54">
        <v>73056106</v>
      </c>
      <c r="C54">
        <v>73063992</v>
      </c>
      <c r="D54">
        <v>2008</v>
      </c>
    </row>
    <row r="55" spans="1:4">
      <c r="A55" t="s">
        <v>2985</v>
      </c>
      <c r="B55">
        <v>74553469</v>
      </c>
      <c r="C55">
        <v>74562102</v>
      </c>
      <c r="D55">
        <v>114</v>
      </c>
    </row>
    <row r="56" spans="1:4">
      <c r="A56" t="s">
        <v>2985</v>
      </c>
      <c r="B56">
        <v>76985085</v>
      </c>
      <c r="C56">
        <v>76993110</v>
      </c>
      <c r="D56">
        <v>2714</v>
      </c>
    </row>
    <row r="57" spans="1:4">
      <c r="A57" t="s">
        <v>2985</v>
      </c>
      <c r="B57">
        <v>79473027</v>
      </c>
      <c r="C57">
        <v>79483935</v>
      </c>
      <c r="D57">
        <v>3970</v>
      </c>
    </row>
    <row r="58" spans="1:4">
      <c r="A58" t="s">
        <v>2985</v>
      </c>
      <c r="B58">
        <v>34229674</v>
      </c>
      <c r="C58">
        <v>34248277</v>
      </c>
      <c r="D58">
        <v>1668</v>
      </c>
    </row>
    <row r="59" spans="1:4">
      <c r="A59" t="s">
        <v>2986</v>
      </c>
      <c r="B59">
        <v>11633196</v>
      </c>
      <c r="C59">
        <v>11698981</v>
      </c>
      <c r="D59">
        <v>40357</v>
      </c>
    </row>
    <row r="60" spans="1:4">
      <c r="A60" t="s">
        <v>2987</v>
      </c>
      <c r="B60">
        <v>16120965</v>
      </c>
      <c r="C60">
        <v>16155513</v>
      </c>
      <c r="D60">
        <v>11564</v>
      </c>
    </row>
    <row r="61" spans="1:4">
      <c r="A61" t="s">
        <v>2987</v>
      </c>
      <c r="B61">
        <v>19848827</v>
      </c>
      <c r="C61">
        <v>19869819</v>
      </c>
      <c r="D61">
        <v>16805</v>
      </c>
    </row>
    <row r="62" spans="1:4">
      <c r="A62" t="s">
        <v>2987</v>
      </c>
      <c r="B62">
        <v>22928738</v>
      </c>
      <c r="C62">
        <v>22935512</v>
      </c>
      <c r="D62">
        <v>6247</v>
      </c>
    </row>
    <row r="63" spans="1:4">
      <c r="A63" t="s">
        <v>2987</v>
      </c>
      <c r="B63">
        <v>35374879</v>
      </c>
      <c r="C63">
        <v>35387799</v>
      </c>
      <c r="D63">
        <v>7293</v>
      </c>
    </row>
    <row r="64" spans="1:4">
      <c r="A64" t="s">
        <v>2987</v>
      </c>
      <c r="B64">
        <v>35391755</v>
      </c>
      <c r="C64">
        <v>35403584</v>
      </c>
      <c r="D64">
        <v>6298</v>
      </c>
    </row>
    <row r="65" spans="1:4">
      <c r="A65" t="s">
        <v>2988</v>
      </c>
      <c r="B65">
        <v>90498900</v>
      </c>
      <c r="C65">
        <v>91730960</v>
      </c>
      <c r="D65">
        <v>1226918</v>
      </c>
    </row>
    <row r="66" spans="1:4">
      <c r="A66" t="s">
        <v>2988</v>
      </c>
      <c r="B66">
        <v>95419856</v>
      </c>
      <c r="C66">
        <v>95459749</v>
      </c>
      <c r="D66">
        <v>2519</v>
      </c>
    </row>
    <row r="67" spans="1:4">
      <c r="A67" t="s">
        <v>2988</v>
      </c>
      <c r="B67">
        <v>95521847</v>
      </c>
      <c r="C67">
        <v>95541715</v>
      </c>
      <c r="D67">
        <v>8893</v>
      </c>
    </row>
    <row r="68" spans="1:4">
      <c r="A68" t="s">
        <v>2988</v>
      </c>
      <c r="B68">
        <v>121973698</v>
      </c>
      <c r="C68">
        <v>121982558</v>
      </c>
      <c r="D68">
        <v>465</v>
      </c>
    </row>
    <row r="69" spans="1:4">
      <c r="A69" t="s">
        <v>2988</v>
      </c>
      <c r="B69">
        <v>130792797</v>
      </c>
      <c r="C69">
        <v>130835551</v>
      </c>
      <c r="D69">
        <v>22899</v>
      </c>
    </row>
    <row r="70" spans="1:4">
      <c r="A70" t="s">
        <v>2988</v>
      </c>
      <c r="B70">
        <v>237030675</v>
      </c>
      <c r="C70">
        <v>237041380</v>
      </c>
      <c r="D70">
        <v>936</v>
      </c>
    </row>
    <row r="71" spans="1:4">
      <c r="A71" t="s">
        <v>2988</v>
      </c>
      <c r="B71">
        <v>239352995</v>
      </c>
      <c r="C71">
        <v>239363666</v>
      </c>
      <c r="D71">
        <v>2658</v>
      </c>
    </row>
    <row r="72" spans="1:4">
      <c r="A72" t="s">
        <v>2989</v>
      </c>
      <c r="B72">
        <v>5171677</v>
      </c>
      <c r="C72">
        <v>5179628</v>
      </c>
      <c r="D72">
        <v>1095</v>
      </c>
    </row>
    <row r="73" spans="1:4">
      <c r="A73" t="s">
        <v>2989</v>
      </c>
      <c r="B73">
        <v>5473972</v>
      </c>
      <c r="C73">
        <v>5486585</v>
      </c>
      <c r="D73">
        <v>5154</v>
      </c>
    </row>
    <row r="74" spans="1:4">
      <c r="A74" t="s">
        <v>2989</v>
      </c>
      <c r="B74">
        <v>31436063</v>
      </c>
      <c r="C74">
        <v>31444827</v>
      </c>
      <c r="D74">
        <v>2364</v>
      </c>
    </row>
    <row r="75" spans="1:4">
      <c r="A75" t="s">
        <v>2989</v>
      </c>
      <c r="B75">
        <v>47154559</v>
      </c>
      <c r="C75">
        <v>47162369</v>
      </c>
      <c r="D75">
        <v>7182</v>
      </c>
    </row>
    <row r="76" spans="1:4">
      <c r="A76" t="s">
        <v>2990</v>
      </c>
      <c r="B76">
        <v>45886885</v>
      </c>
      <c r="C76">
        <v>45920909</v>
      </c>
      <c r="D76">
        <v>20102</v>
      </c>
    </row>
    <row r="77" spans="1:4">
      <c r="A77" t="s">
        <v>2991</v>
      </c>
      <c r="B77">
        <v>18208834</v>
      </c>
      <c r="C77">
        <v>18217791</v>
      </c>
      <c r="D77">
        <v>3283</v>
      </c>
    </row>
    <row r="78" spans="1:4">
      <c r="A78" t="s">
        <v>2991</v>
      </c>
      <c r="B78">
        <v>21040679</v>
      </c>
      <c r="C78">
        <v>21049277</v>
      </c>
      <c r="D78">
        <v>3538</v>
      </c>
    </row>
    <row r="79" spans="1:4">
      <c r="A79" t="s">
        <v>2991</v>
      </c>
      <c r="B79">
        <v>31671114</v>
      </c>
      <c r="C79">
        <v>31689434</v>
      </c>
      <c r="D79">
        <v>1507</v>
      </c>
    </row>
    <row r="80" spans="1:4">
      <c r="A80" t="s">
        <v>2991</v>
      </c>
      <c r="B80">
        <v>39078331</v>
      </c>
      <c r="C80">
        <v>39087131</v>
      </c>
      <c r="D80">
        <v>122</v>
      </c>
    </row>
    <row r="81" spans="1:4">
      <c r="A81" t="s">
        <v>2991</v>
      </c>
      <c r="B81">
        <v>50272669</v>
      </c>
      <c r="C81">
        <v>50290618</v>
      </c>
      <c r="D81">
        <v>6892</v>
      </c>
    </row>
    <row r="82" spans="1:4">
      <c r="A82" t="s">
        <v>2991</v>
      </c>
      <c r="B82">
        <v>18832651</v>
      </c>
      <c r="C82">
        <v>18840619</v>
      </c>
      <c r="D82">
        <v>1045</v>
      </c>
    </row>
    <row r="83" spans="1:4">
      <c r="A83" t="s">
        <v>2992</v>
      </c>
      <c r="B83">
        <v>12888513</v>
      </c>
      <c r="C83">
        <v>12921417</v>
      </c>
      <c r="D83">
        <v>1471</v>
      </c>
    </row>
    <row r="84" spans="1:4">
      <c r="A84" t="s">
        <v>2992</v>
      </c>
      <c r="B84">
        <v>49758613</v>
      </c>
      <c r="C84">
        <v>49768420</v>
      </c>
      <c r="D84">
        <v>343</v>
      </c>
    </row>
    <row r="85" spans="1:4">
      <c r="A85" t="s">
        <v>2992</v>
      </c>
      <c r="B85">
        <v>124462898</v>
      </c>
      <c r="C85">
        <v>124469870</v>
      </c>
      <c r="D85">
        <v>1750</v>
      </c>
    </row>
    <row r="86" spans="1:4">
      <c r="A86" t="s">
        <v>2992</v>
      </c>
      <c r="B86">
        <v>128551846</v>
      </c>
      <c r="C86">
        <v>128584836</v>
      </c>
      <c r="D86">
        <v>25037</v>
      </c>
    </row>
    <row r="87" spans="1:4">
      <c r="A87" t="s">
        <v>2992</v>
      </c>
      <c r="B87">
        <v>181717081</v>
      </c>
      <c r="C87">
        <v>181729733</v>
      </c>
      <c r="D87">
        <v>1267</v>
      </c>
    </row>
    <row r="88" spans="1:4">
      <c r="A88" t="s">
        <v>2993</v>
      </c>
      <c r="B88">
        <v>41981218</v>
      </c>
      <c r="C88">
        <v>41989614</v>
      </c>
      <c r="D88">
        <v>3619</v>
      </c>
    </row>
    <row r="89" spans="1:4">
      <c r="A89" t="s">
        <v>2993</v>
      </c>
      <c r="B89">
        <v>119547188</v>
      </c>
      <c r="C89">
        <v>119563146</v>
      </c>
      <c r="D89">
        <v>5265</v>
      </c>
    </row>
    <row r="90" spans="1:4">
      <c r="A90" t="s">
        <v>2993</v>
      </c>
      <c r="B90">
        <v>120323190</v>
      </c>
      <c r="C90">
        <v>120336158</v>
      </c>
      <c r="D90">
        <v>5932</v>
      </c>
    </row>
    <row r="91" spans="1:4">
      <c r="A91" t="s">
        <v>2993</v>
      </c>
      <c r="B91">
        <v>152584172</v>
      </c>
      <c r="C91">
        <v>152591018</v>
      </c>
      <c r="D91">
        <v>3592</v>
      </c>
    </row>
    <row r="92" spans="1:4">
      <c r="A92" t="s">
        <v>2993</v>
      </c>
      <c r="B92">
        <v>165928222</v>
      </c>
      <c r="C92">
        <v>165938097</v>
      </c>
      <c r="D92">
        <v>7073</v>
      </c>
    </row>
    <row r="93" spans="1:4">
      <c r="A93" t="s">
        <v>2994</v>
      </c>
      <c r="B93">
        <v>42989118</v>
      </c>
      <c r="C93">
        <v>42997891</v>
      </c>
      <c r="D93">
        <v>8773</v>
      </c>
    </row>
    <row r="94" spans="1:4">
      <c r="A94" t="s">
        <v>2994</v>
      </c>
      <c r="B94">
        <v>178250015</v>
      </c>
      <c r="C94">
        <v>178259870</v>
      </c>
      <c r="D94">
        <v>9666</v>
      </c>
    </row>
    <row r="95" spans="1:4">
      <c r="A95" t="s">
        <v>2994</v>
      </c>
      <c r="B95">
        <v>179503105</v>
      </c>
      <c r="C95">
        <v>179510993</v>
      </c>
      <c r="D95">
        <v>4548</v>
      </c>
    </row>
    <row r="96" spans="1:4">
      <c r="A96" t="s">
        <v>2994</v>
      </c>
      <c r="B96">
        <v>180104021</v>
      </c>
      <c r="C96">
        <v>180120384</v>
      </c>
      <c r="D96">
        <v>7225</v>
      </c>
    </row>
    <row r="97" spans="1:4">
      <c r="A97" t="s">
        <v>2995</v>
      </c>
      <c r="B97">
        <v>4185730</v>
      </c>
      <c r="C97">
        <v>4194263</v>
      </c>
      <c r="D97">
        <v>6187</v>
      </c>
    </row>
    <row r="98" spans="1:4">
      <c r="A98" t="s">
        <v>2995</v>
      </c>
      <c r="B98">
        <v>25723034</v>
      </c>
      <c r="C98">
        <v>25734245</v>
      </c>
      <c r="D98">
        <v>9794</v>
      </c>
    </row>
    <row r="99" spans="1:4">
      <c r="A99" t="s">
        <v>2995</v>
      </c>
      <c r="B99">
        <v>26103393</v>
      </c>
      <c r="C99">
        <v>26113254</v>
      </c>
      <c r="D99">
        <v>8710</v>
      </c>
    </row>
    <row r="100" spans="1:4">
      <c r="A100" t="s">
        <v>2995</v>
      </c>
      <c r="B100">
        <v>26153437</v>
      </c>
      <c r="C100">
        <v>26161250</v>
      </c>
      <c r="D100">
        <v>4184</v>
      </c>
    </row>
    <row r="101" spans="1:4">
      <c r="A101" t="s">
        <v>2995</v>
      </c>
      <c r="B101">
        <v>26212797</v>
      </c>
      <c r="C101">
        <v>26220651</v>
      </c>
      <c r="D101">
        <v>6707</v>
      </c>
    </row>
    <row r="102" spans="1:4">
      <c r="A102" t="s">
        <v>2995</v>
      </c>
      <c r="B102">
        <v>26231685</v>
      </c>
      <c r="C102">
        <v>26239237</v>
      </c>
      <c r="D102">
        <v>6754</v>
      </c>
    </row>
    <row r="103" spans="1:4">
      <c r="A103" t="s">
        <v>2995</v>
      </c>
      <c r="B103">
        <v>34245126</v>
      </c>
      <c r="C103">
        <v>34257679</v>
      </c>
      <c r="D103">
        <v>2330</v>
      </c>
    </row>
    <row r="104" spans="1:4">
      <c r="A104" t="s">
        <v>2995</v>
      </c>
      <c r="B104">
        <v>36451822</v>
      </c>
      <c r="C104">
        <v>36460692</v>
      </c>
      <c r="D104">
        <v>1772</v>
      </c>
    </row>
    <row r="105" spans="1:4">
      <c r="A105" t="s">
        <v>2995</v>
      </c>
      <c r="B105">
        <v>39068783</v>
      </c>
      <c r="C105">
        <v>39093690</v>
      </c>
      <c r="D105">
        <v>13776</v>
      </c>
    </row>
    <row r="106" spans="1:4">
      <c r="A106" t="s">
        <v>2995</v>
      </c>
      <c r="B106">
        <v>39094797</v>
      </c>
      <c r="C106">
        <v>39108646</v>
      </c>
      <c r="D106">
        <v>13835</v>
      </c>
    </row>
    <row r="107" spans="1:4">
      <c r="A107" t="s">
        <v>2995</v>
      </c>
      <c r="B107">
        <v>40343104</v>
      </c>
      <c r="C107">
        <v>40351746</v>
      </c>
      <c r="D107">
        <v>4120</v>
      </c>
    </row>
    <row r="108" spans="1:4">
      <c r="A108" t="s">
        <v>2995</v>
      </c>
      <c r="B108">
        <v>42689739</v>
      </c>
      <c r="C108">
        <v>42699763</v>
      </c>
      <c r="D108">
        <v>8973</v>
      </c>
    </row>
    <row r="109" spans="1:4">
      <c r="A109" t="s">
        <v>2995</v>
      </c>
      <c r="B109">
        <v>42842946</v>
      </c>
      <c r="C109">
        <v>42858545</v>
      </c>
      <c r="D109">
        <v>4750</v>
      </c>
    </row>
    <row r="110" spans="1:4">
      <c r="A110" t="s">
        <v>2995</v>
      </c>
      <c r="B110">
        <v>107383411</v>
      </c>
      <c r="C110">
        <v>107395081</v>
      </c>
      <c r="D110">
        <v>2975</v>
      </c>
    </row>
    <row r="111" spans="1:4">
      <c r="A111" t="s">
        <v>2995</v>
      </c>
      <c r="B111">
        <v>133133066</v>
      </c>
      <c r="C111">
        <v>133141657</v>
      </c>
      <c r="D111">
        <v>5468</v>
      </c>
    </row>
    <row r="112" spans="1:4">
      <c r="A112" t="s">
        <v>2995</v>
      </c>
      <c r="B112">
        <v>159049067</v>
      </c>
      <c r="C112">
        <v>159058050</v>
      </c>
      <c r="D112">
        <v>1046</v>
      </c>
    </row>
    <row r="113" spans="1:4">
      <c r="A113" t="s">
        <v>2995</v>
      </c>
      <c r="B113">
        <v>29493892</v>
      </c>
      <c r="C113">
        <v>29505708</v>
      </c>
      <c r="D113">
        <v>7344</v>
      </c>
    </row>
    <row r="114" spans="1:4">
      <c r="A114" t="s">
        <v>2996</v>
      </c>
      <c r="B114">
        <v>6198867</v>
      </c>
      <c r="C114">
        <v>6207568</v>
      </c>
      <c r="D114">
        <v>212</v>
      </c>
    </row>
    <row r="115" spans="1:4">
      <c r="A115" t="s">
        <v>2996</v>
      </c>
      <c r="B115">
        <v>6617659</v>
      </c>
      <c r="C115">
        <v>6633659</v>
      </c>
      <c r="D115">
        <v>643</v>
      </c>
    </row>
    <row r="116" spans="1:4">
      <c r="A116" t="s">
        <v>2996</v>
      </c>
      <c r="B116">
        <v>27493034</v>
      </c>
      <c r="C116">
        <v>27502607</v>
      </c>
      <c r="D116">
        <v>7684</v>
      </c>
    </row>
    <row r="117" spans="1:4">
      <c r="A117" t="s">
        <v>2996</v>
      </c>
      <c r="B117">
        <v>35732666</v>
      </c>
      <c r="C117">
        <v>35739378</v>
      </c>
      <c r="D117">
        <v>355</v>
      </c>
    </row>
    <row r="118" spans="1:4">
      <c r="A118" t="s">
        <v>2996</v>
      </c>
      <c r="B118">
        <v>56870712</v>
      </c>
      <c r="C118">
        <v>56905707</v>
      </c>
      <c r="D118">
        <v>3383</v>
      </c>
    </row>
    <row r="119" spans="1:4">
      <c r="A119" t="s">
        <v>2996</v>
      </c>
      <c r="B119">
        <v>63200389</v>
      </c>
      <c r="C119">
        <v>63215405</v>
      </c>
      <c r="D119">
        <v>15016</v>
      </c>
    </row>
    <row r="120" spans="1:4">
      <c r="A120" t="s">
        <v>2996</v>
      </c>
      <c r="B120">
        <v>64293379</v>
      </c>
      <c r="C120">
        <v>64300618</v>
      </c>
      <c r="D120">
        <v>4957</v>
      </c>
    </row>
    <row r="121" spans="1:4">
      <c r="A121" t="s">
        <v>2996</v>
      </c>
      <c r="B121">
        <v>66362919</v>
      </c>
      <c r="C121">
        <v>66374773</v>
      </c>
      <c r="D121">
        <v>8414</v>
      </c>
    </row>
    <row r="122" spans="1:4">
      <c r="A122" t="s">
        <v>2996</v>
      </c>
      <c r="B122">
        <v>74437156</v>
      </c>
      <c r="C122">
        <v>74447091</v>
      </c>
      <c r="D122">
        <v>2423</v>
      </c>
    </row>
    <row r="123" spans="1:4">
      <c r="A123" t="s">
        <v>2996</v>
      </c>
      <c r="B123">
        <v>102908736</v>
      </c>
      <c r="C123">
        <v>102923212</v>
      </c>
      <c r="D123">
        <v>2355</v>
      </c>
    </row>
    <row r="124" spans="1:4">
      <c r="A124" t="s">
        <v>2996</v>
      </c>
      <c r="B124">
        <v>117852321</v>
      </c>
      <c r="C124">
        <v>117869066</v>
      </c>
      <c r="D124">
        <v>2402</v>
      </c>
    </row>
    <row r="125" spans="1:4">
      <c r="A125" t="s">
        <v>2996</v>
      </c>
      <c r="B125">
        <v>148943506</v>
      </c>
      <c r="C125">
        <v>148956111</v>
      </c>
      <c r="D125">
        <v>3411</v>
      </c>
    </row>
    <row r="126" spans="1:4">
      <c r="A126" t="s">
        <v>2997</v>
      </c>
      <c r="B126">
        <v>156150</v>
      </c>
      <c r="C126">
        <v>165015</v>
      </c>
      <c r="D126">
        <v>7036</v>
      </c>
    </row>
    <row r="127" spans="1:4">
      <c r="A127" t="s">
        <v>2997</v>
      </c>
      <c r="B127">
        <v>28605622</v>
      </c>
      <c r="C127">
        <v>28614366</v>
      </c>
      <c r="D127">
        <v>1250</v>
      </c>
    </row>
    <row r="128" spans="1:4">
      <c r="A128" t="s">
        <v>2997</v>
      </c>
      <c r="B128">
        <v>28904563</v>
      </c>
      <c r="C128">
        <v>28924544</v>
      </c>
      <c r="D128">
        <v>2263</v>
      </c>
    </row>
    <row r="129" spans="1:4">
      <c r="A129" t="s">
        <v>2997</v>
      </c>
      <c r="B129">
        <v>142215114</v>
      </c>
      <c r="C129">
        <v>142224752</v>
      </c>
      <c r="D129">
        <v>2151</v>
      </c>
    </row>
    <row r="130" spans="1:4">
      <c r="A130" t="s">
        <v>2997</v>
      </c>
      <c r="B130">
        <v>143736415</v>
      </c>
      <c r="C130">
        <v>143749404</v>
      </c>
      <c r="D130">
        <v>2459</v>
      </c>
    </row>
    <row r="131" spans="1:4">
      <c r="A131" t="s">
        <v>2998</v>
      </c>
      <c r="B131">
        <v>26620003</v>
      </c>
      <c r="C131">
        <v>26644650</v>
      </c>
      <c r="D131">
        <v>22749</v>
      </c>
    </row>
    <row r="132" spans="1:4">
      <c r="A132" t="s">
        <v>2998</v>
      </c>
      <c r="B132">
        <v>33572015</v>
      </c>
      <c r="C132">
        <v>33582959</v>
      </c>
      <c r="D132">
        <v>5946</v>
      </c>
    </row>
    <row r="133" spans="1:4">
      <c r="A133" t="s">
        <v>2998</v>
      </c>
      <c r="B133">
        <v>37435083</v>
      </c>
      <c r="C133">
        <v>37445725</v>
      </c>
      <c r="D133">
        <v>1123</v>
      </c>
    </row>
    <row r="134" spans="1:4">
      <c r="A134" t="s">
        <v>2998</v>
      </c>
      <c r="B134">
        <v>44017295</v>
      </c>
      <c r="C134">
        <v>44031054</v>
      </c>
      <c r="D134">
        <v>12695</v>
      </c>
    </row>
    <row r="135" spans="1:4">
      <c r="A135" t="s">
        <v>2998</v>
      </c>
      <c r="B135">
        <v>67290040</v>
      </c>
      <c r="C135">
        <v>67306943</v>
      </c>
      <c r="D135">
        <v>8311</v>
      </c>
    </row>
    <row r="136" spans="1:4">
      <c r="A136" t="s">
        <v>2998</v>
      </c>
      <c r="B136">
        <v>69446439</v>
      </c>
      <c r="C136">
        <v>69483196</v>
      </c>
      <c r="D136">
        <v>34511</v>
      </c>
    </row>
    <row r="137" spans="1:4">
      <c r="A137" t="s">
        <v>2998</v>
      </c>
      <c r="B137">
        <v>82495927</v>
      </c>
      <c r="C137">
        <v>82518848</v>
      </c>
      <c r="D137">
        <v>14249</v>
      </c>
    </row>
    <row r="138" spans="1:4">
      <c r="A138" t="s">
        <v>2998</v>
      </c>
      <c r="B138">
        <v>82522045</v>
      </c>
      <c r="C138">
        <v>82532928</v>
      </c>
      <c r="D138">
        <v>8416</v>
      </c>
    </row>
    <row r="139" spans="1:4">
      <c r="A139" t="s">
        <v>2998</v>
      </c>
      <c r="B139">
        <v>84523917</v>
      </c>
      <c r="C139">
        <v>84548943</v>
      </c>
      <c r="D139">
        <v>12530</v>
      </c>
    </row>
    <row r="140" spans="1:4">
      <c r="A140" t="s">
        <v>2998</v>
      </c>
      <c r="B140">
        <v>84587919</v>
      </c>
      <c r="C140">
        <v>84596471</v>
      </c>
      <c r="D140">
        <v>525</v>
      </c>
    </row>
    <row r="141" spans="1:4">
      <c r="A141" t="s">
        <v>2998</v>
      </c>
      <c r="B141">
        <v>90528916</v>
      </c>
      <c r="C141">
        <v>90548943</v>
      </c>
      <c r="D141">
        <v>11015</v>
      </c>
    </row>
    <row r="142" spans="1:4">
      <c r="A142" t="s">
        <v>2998</v>
      </c>
      <c r="B142">
        <v>90732964</v>
      </c>
      <c r="C142">
        <v>90753918</v>
      </c>
      <c r="D142">
        <v>11966</v>
      </c>
    </row>
    <row r="143" spans="1:4">
      <c r="A143" t="s">
        <v>2998</v>
      </c>
      <c r="B143">
        <v>93340401</v>
      </c>
      <c r="C143">
        <v>93351022</v>
      </c>
      <c r="D143">
        <v>5996</v>
      </c>
    </row>
    <row r="144" spans="1:4">
      <c r="A144" t="s">
        <v>2998</v>
      </c>
      <c r="B144">
        <v>125869371</v>
      </c>
      <c r="C144">
        <v>125883279</v>
      </c>
      <c r="D144">
        <v>2402</v>
      </c>
    </row>
    <row r="145" spans="1:4">
      <c r="A145" t="s">
        <v>2998</v>
      </c>
      <c r="B145">
        <v>135562094</v>
      </c>
      <c r="C145">
        <v>135572057</v>
      </c>
      <c r="D145">
        <v>1715</v>
      </c>
    </row>
    <row r="146" spans="1:4">
      <c r="A146" t="s">
        <v>2998</v>
      </c>
      <c r="B146">
        <v>136888679</v>
      </c>
      <c r="C146">
        <v>136901094</v>
      </c>
      <c r="D146">
        <v>1882</v>
      </c>
    </row>
    <row r="147" spans="1:4">
      <c r="A147" t="s">
        <v>2999</v>
      </c>
      <c r="B147">
        <v>9368056</v>
      </c>
      <c r="C147">
        <v>9385959</v>
      </c>
      <c r="D147">
        <v>8247</v>
      </c>
    </row>
    <row r="148" spans="1:4">
      <c r="A148" t="s">
        <v>2999</v>
      </c>
      <c r="B148">
        <v>53168234</v>
      </c>
      <c r="C148">
        <v>53199943</v>
      </c>
      <c r="D148">
        <v>2083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3"/>
  <sheetViews>
    <sheetView topLeftCell="H253" workbookViewId="0">
      <selection activeCell="N1" sqref="N1"/>
    </sheetView>
  </sheetViews>
  <sheetFormatPr baseColWidth="10" defaultColWidth="8.83203125" defaultRowHeight="14" x14ac:dyDescent="0"/>
  <cols>
    <col min="1" max="1025" width="8.83203125" customWidth="1"/>
  </cols>
  <sheetData>
    <row r="1" spans="1:17">
      <c r="A1" t="s">
        <v>2976</v>
      </c>
      <c r="B1">
        <v>1624167</v>
      </c>
      <c r="C1">
        <v>1631381</v>
      </c>
      <c r="D1">
        <v>0</v>
      </c>
      <c r="E1">
        <v>-1</v>
      </c>
      <c r="F1">
        <v>-1</v>
      </c>
      <c r="G1">
        <v>0</v>
      </c>
      <c r="L1" t="s">
        <v>3197</v>
      </c>
      <c r="N1" t="s">
        <v>2976</v>
      </c>
      <c r="O1">
        <v>1624167</v>
      </c>
      <c r="P1">
        <v>1631381</v>
      </c>
      <c r="Q1" t="s">
        <v>3197</v>
      </c>
    </row>
    <row r="2" spans="1:17">
      <c r="A2" t="s">
        <v>2976</v>
      </c>
      <c r="B2">
        <v>2345236</v>
      </c>
      <c r="C2">
        <v>2357419</v>
      </c>
      <c r="D2">
        <v>-1</v>
      </c>
      <c r="E2" t="s">
        <v>2976</v>
      </c>
      <c r="F2">
        <v>2345236</v>
      </c>
      <c r="G2">
        <v>2350414</v>
      </c>
      <c r="K2">
        <v>5178</v>
      </c>
      <c r="N2" t="s">
        <v>2976</v>
      </c>
      <c r="O2">
        <v>2345236</v>
      </c>
      <c r="P2">
        <v>2357419</v>
      </c>
      <c r="Q2">
        <v>11660</v>
      </c>
    </row>
    <row r="3" spans="1:17">
      <c r="A3" t="s">
        <v>2976</v>
      </c>
      <c r="B3">
        <v>2345236</v>
      </c>
      <c r="C3">
        <v>2357419</v>
      </c>
      <c r="D3">
        <v>-1</v>
      </c>
      <c r="E3" t="s">
        <v>2976</v>
      </c>
      <c r="F3">
        <v>2350415</v>
      </c>
      <c r="G3">
        <v>2350431</v>
      </c>
      <c r="K3">
        <v>16</v>
      </c>
      <c r="N3" t="s">
        <v>2976</v>
      </c>
      <c r="O3">
        <v>6649340</v>
      </c>
      <c r="P3">
        <v>6650784</v>
      </c>
      <c r="Q3">
        <v>1444</v>
      </c>
    </row>
    <row r="4" spans="1:17">
      <c r="A4" t="s">
        <v>2976</v>
      </c>
      <c r="B4">
        <v>2345236</v>
      </c>
      <c r="C4">
        <v>2357419</v>
      </c>
      <c r="D4">
        <v>-1</v>
      </c>
      <c r="E4" t="s">
        <v>2976</v>
      </c>
      <c r="F4">
        <v>2350436</v>
      </c>
      <c r="G4">
        <v>2350854</v>
      </c>
      <c r="K4">
        <v>418</v>
      </c>
      <c r="N4" t="s">
        <v>2976</v>
      </c>
      <c r="O4">
        <v>10443831</v>
      </c>
      <c r="P4">
        <v>10450059</v>
      </c>
      <c r="Q4">
        <v>6228</v>
      </c>
    </row>
    <row r="5" spans="1:17">
      <c r="A5" t="s">
        <v>2976</v>
      </c>
      <c r="B5">
        <v>2345236</v>
      </c>
      <c r="C5">
        <v>2357419</v>
      </c>
      <c r="D5">
        <v>-1</v>
      </c>
      <c r="E5" t="s">
        <v>2976</v>
      </c>
      <c r="F5">
        <v>2350855</v>
      </c>
      <c r="G5">
        <v>2350886</v>
      </c>
      <c r="K5">
        <v>31</v>
      </c>
      <c r="N5" t="s">
        <v>2976</v>
      </c>
      <c r="O5">
        <v>20145995</v>
      </c>
      <c r="P5">
        <v>20209006</v>
      </c>
      <c r="Q5">
        <v>62986</v>
      </c>
    </row>
    <row r="6" spans="1:17">
      <c r="A6" t="s">
        <v>2976</v>
      </c>
      <c r="B6">
        <v>2345236</v>
      </c>
      <c r="C6">
        <v>2357419</v>
      </c>
      <c r="D6">
        <v>-1</v>
      </c>
      <c r="E6" t="s">
        <v>2976</v>
      </c>
      <c r="F6">
        <v>2350891</v>
      </c>
      <c r="G6">
        <v>2351354</v>
      </c>
      <c r="K6">
        <v>463</v>
      </c>
      <c r="N6" t="s">
        <v>2976</v>
      </c>
      <c r="O6">
        <v>24022915</v>
      </c>
      <c r="P6">
        <v>24063100</v>
      </c>
      <c r="Q6">
        <v>40179</v>
      </c>
    </row>
    <row r="7" spans="1:17">
      <c r="A7" t="s">
        <v>2976</v>
      </c>
      <c r="B7">
        <v>2345236</v>
      </c>
      <c r="C7">
        <v>2357419</v>
      </c>
      <c r="D7">
        <v>-1</v>
      </c>
      <c r="E7" t="s">
        <v>2976</v>
      </c>
      <c r="F7">
        <v>2351859</v>
      </c>
      <c r="G7">
        <v>2355175</v>
      </c>
      <c r="K7">
        <v>3316</v>
      </c>
      <c r="N7" t="s">
        <v>2976</v>
      </c>
      <c r="O7">
        <v>27638329</v>
      </c>
      <c r="P7">
        <v>27647874</v>
      </c>
      <c r="Q7">
        <v>9545</v>
      </c>
    </row>
    <row r="8" spans="1:17">
      <c r="A8" t="s">
        <v>2976</v>
      </c>
      <c r="B8">
        <v>2345236</v>
      </c>
      <c r="C8">
        <v>2357419</v>
      </c>
      <c r="D8">
        <v>-1</v>
      </c>
      <c r="E8" t="s">
        <v>2976</v>
      </c>
      <c r="F8">
        <v>2355176</v>
      </c>
      <c r="G8">
        <v>2355188</v>
      </c>
      <c r="K8">
        <v>12</v>
      </c>
      <c r="N8" t="s">
        <v>2976</v>
      </c>
      <c r="O8">
        <v>27722318</v>
      </c>
      <c r="P8">
        <v>27728547</v>
      </c>
      <c r="Q8">
        <v>6229</v>
      </c>
    </row>
    <row r="9" spans="1:17">
      <c r="A9" t="s">
        <v>2976</v>
      </c>
      <c r="B9">
        <v>2345236</v>
      </c>
      <c r="C9">
        <v>2357419</v>
      </c>
      <c r="D9">
        <v>-1</v>
      </c>
      <c r="E9" t="s">
        <v>2976</v>
      </c>
      <c r="F9">
        <v>2355193</v>
      </c>
      <c r="G9">
        <v>2357419</v>
      </c>
      <c r="K9">
        <v>2226</v>
      </c>
      <c r="L9">
        <f>SUM(intergenic!K2:K9)</f>
        <v>11660</v>
      </c>
      <c r="N9" t="s">
        <v>2976</v>
      </c>
      <c r="O9">
        <v>28241257</v>
      </c>
      <c r="P9">
        <v>28261504</v>
      </c>
      <c r="Q9">
        <v>20235</v>
      </c>
    </row>
    <row r="10" spans="1:17">
      <c r="A10" t="s">
        <v>2976</v>
      </c>
      <c r="B10">
        <v>6649340</v>
      </c>
      <c r="C10">
        <v>6650784</v>
      </c>
      <c r="D10">
        <v>0</v>
      </c>
      <c r="E10" t="s">
        <v>2976</v>
      </c>
      <c r="F10">
        <v>6649340</v>
      </c>
      <c r="G10">
        <v>6650784</v>
      </c>
      <c r="H10">
        <v>1444</v>
      </c>
      <c r="L10">
        <v>1444</v>
      </c>
      <c r="N10" t="s">
        <v>2976</v>
      </c>
      <c r="O10">
        <v>36323491</v>
      </c>
      <c r="P10">
        <v>36335409</v>
      </c>
      <c r="Q10">
        <v>11906</v>
      </c>
    </row>
    <row r="11" spans="1:17">
      <c r="A11" t="s">
        <v>2976</v>
      </c>
      <c r="B11">
        <v>10443831</v>
      </c>
      <c r="C11">
        <v>10450059</v>
      </c>
      <c r="D11">
        <v>0</v>
      </c>
      <c r="E11" t="s">
        <v>2976</v>
      </c>
      <c r="F11">
        <v>10443831</v>
      </c>
      <c r="G11">
        <v>10450059</v>
      </c>
      <c r="H11">
        <v>6228</v>
      </c>
      <c r="L11">
        <v>6228</v>
      </c>
      <c r="N11" t="s">
        <v>2976</v>
      </c>
      <c r="O11">
        <v>39176562</v>
      </c>
      <c r="P11">
        <v>39303870</v>
      </c>
      <c r="Q11">
        <v>127296</v>
      </c>
    </row>
    <row r="12" spans="1:17">
      <c r="A12" t="s">
        <v>2976</v>
      </c>
      <c r="B12">
        <v>20145995</v>
      </c>
      <c r="C12">
        <v>20209006</v>
      </c>
      <c r="D12">
        <v>-1</v>
      </c>
      <c r="E12" t="s">
        <v>2976</v>
      </c>
      <c r="F12">
        <v>20145995</v>
      </c>
      <c r="G12">
        <v>20150361</v>
      </c>
      <c r="K12">
        <v>4366</v>
      </c>
      <c r="N12" t="s">
        <v>2976</v>
      </c>
      <c r="O12">
        <v>46501796</v>
      </c>
      <c r="P12">
        <v>46503658</v>
      </c>
      <c r="Q12" t="s">
        <v>3197</v>
      </c>
    </row>
    <row r="13" spans="1:17">
      <c r="A13" t="s">
        <v>2976</v>
      </c>
      <c r="B13">
        <v>20145995</v>
      </c>
      <c r="C13">
        <v>20209006</v>
      </c>
      <c r="D13">
        <v>-1</v>
      </c>
      <c r="E13" t="s">
        <v>2976</v>
      </c>
      <c r="F13">
        <v>20150366</v>
      </c>
      <c r="G13">
        <v>20150385</v>
      </c>
      <c r="K13">
        <v>19</v>
      </c>
      <c r="N13" t="s">
        <v>2976</v>
      </c>
      <c r="O13">
        <v>110045554</v>
      </c>
      <c r="P13">
        <v>110046797</v>
      </c>
      <c r="Q13">
        <v>1243</v>
      </c>
    </row>
    <row r="14" spans="1:17">
      <c r="A14" t="s">
        <v>2976</v>
      </c>
      <c r="B14">
        <v>20145995</v>
      </c>
      <c r="C14">
        <v>20209006</v>
      </c>
      <c r="D14">
        <v>-1</v>
      </c>
      <c r="E14" t="s">
        <v>2976</v>
      </c>
      <c r="F14">
        <v>20150386</v>
      </c>
      <c r="G14">
        <v>20160546</v>
      </c>
      <c r="K14">
        <v>10160</v>
      </c>
      <c r="N14" t="s">
        <v>2976</v>
      </c>
      <c r="O14">
        <v>110566363</v>
      </c>
      <c r="P14">
        <v>110574199</v>
      </c>
      <c r="Q14">
        <v>7836</v>
      </c>
    </row>
    <row r="15" spans="1:17">
      <c r="A15" t="s">
        <v>2976</v>
      </c>
      <c r="B15">
        <v>20145995</v>
      </c>
      <c r="C15">
        <v>20209006</v>
      </c>
      <c r="D15">
        <v>-1</v>
      </c>
      <c r="E15" t="s">
        <v>2976</v>
      </c>
      <c r="F15">
        <v>20160551</v>
      </c>
      <c r="G15">
        <v>20160567</v>
      </c>
      <c r="K15">
        <v>16</v>
      </c>
      <c r="N15" t="s">
        <v>2976</v>
      </c>
      <c r="O15">
        <v>152087930</v>
      </c>
      <c r="P15">
        <v>152095010</v>
      </c>
      <c r="Q15">
        <v>7080</v>
      </c>
    </row>
    <row r="16" spans="1:17">
      <c r="A16" t="s">
        <v>2976</v>
      </c>
      <c r="B16">
        <v>20145995</v>
      </c>
      <c r="C16">
        <v>20209006</v>
      </c>
      <c r="D16">
        <v>-1</v>
      </c>
      <c r="E16" t="s">
        <v>2976</v>
      </c>
      <c r="F16">
        <v>20160568</v>
      </c>
      <c r="G16">
        <v>20184275</v>
      </c>
      <c r="K16">
        <v>23707</v>
      </c>
      <c r="N16" t="s">
        <v>2976</v>
      </c>
      <c r="O16">
        <v>168222263</v>
      </c>
      <c r="P16">
        <v>168232613</v>
      </c>
      <c r="Q16">
        <v>10350</v>
      </c>
    </row>
    <row r="17" spans="1:17">
      <c r="A17" t="s">
        <v>2976</v>
      </c>
      <c r="B17">
        <v>20145995</v>
      </c>
      <c r="C17">
        <v>20209006</v>
      </c>
      <c r="D17">
        <v>-1</v>
      </c>
      <c r="E17" t="s">
        <v>2976</v>
      </c>
      <c r="F17">
        <v>20184276</v>
      </c>
      <c r="G17">
        <v>20193454</v>
      </c>
      <c r="K17">
        <v>9178</v>
      </c>
      <c r="N17" t="s">
        <v>2976</v>
      </c>
      <c r="O17">
        <v>179545484</v>
      </c>
      <c r="P17">
        <v>179551148</v>
      </c>
      <c r="Q17">
        <v>5652</v>
      </c>
    </row>
    <row r="18" spans="1:17">
      <c r="A18" t="s">
        <v>2976</v>
      </c>
      <c r="B18">
        <v>20145995</v>
      </c>
      <c r="C18">
        <v>20209006</v>
      </c>
      <c r="D18">
        <v>-1</v>
      </c>
      <c r="E18" t="s">
        <v>2976</v>
      </c>
      <c r="F18">
        <v>20193459</v>
      </c>
      <c r="G18">
        <v>20193478</v>
      </c>
      <c r="K18">
        <v>19</v>
      </c>
      <c r="N18" t="s">
        <v>2976</v>
      </c>
      <c r="O18">
        <v>222628047</v>
      </c>
      <c r="P18">
        <v>222640350</v>
      </c>
      <c r="Q18">
        <v>12303</v>
      </c>
    </row>
    <row r="19" spans="1:17">
      <c r="A19" t="s">
        <v>2976</v>
      </c>
      <c r="B19">
        <v>20145995</v>
      </c>
      <c r="C19">
        <v>20209006</v>
      </c>
      <c r="D19">
        <v>-1</v>
      </c>
      <c r="E19" t="s">
        <v>2976</v>
      </c>
      <c r="F19">
        <v>20193479</v>
      </c>
      <c r="G19">
        <v>20196027</v>
      </c>
      <c r="K19">
        <v>2548</v>
      </c>
      <c r="N19" t="s">
        <v>2976</v>
      </c>
      <c r="O19">
        <v>229805741</v>
      </c>
      <c r="P19">
        <v>229824746</v>
      </c>
      <c r="Q19">
        <v>19005</v>
      </c>
    </row>
    <row r="20" spans="1:17">
      <c r="A20" t="s">
        <v>2976</v>
      </c>
      <c r="B20">
        <v>20145995</v>
      </c>
      <c r="C20">
        <v>20209006</v>
      </c>
      <c r="D20">
        <v>-1</v>
      </c>
      <c r="E20" t="s">
        <v>2976</v>
      </c>
      <c r="F20">
        <v>20196032</v>
      </c>
      <c r="G20">
        <v>20196047</v>
      </c>
      <c r="K20">
        <v>15</v>
      </c>
      <c r="N20" t="s">
        <v>2978</v>
      </c>
      <c r="O20">
        <v>29049732</v>
      </c>
      <c r="P20">
        <v>29074928</v>
      </c>
      <c r="Q20">
        <v>25196</v>
      </c>
    </row>
    <row r="21" spans="1:17">
      <c r="A21" t="s">
        <v>2976</v>
      </c>
      <c r="B21">
        <v>20145995</v>
      </c>
      <c r="C21">
        <v>20209006</v>
      </c>
      <c r="D21">
        <v>-1</v>
      </c>
      <c r="E21" t="s">
        <v>2976</v>
      </c>
      <c r="F21">
        <v>20196048</v>
      </c>
      <c r="G21">
        <v>20209006</v>
      </c>
      <c r="K21">
        <v>12958</v>
      </c>
      <c r="L21">
        <f>SUM(intergenic!K12:K21)</f>
        <v>62986</v>
      </c>
      <c r="N21" t="s">
        <v>2978</v>
      </c>
      <c r="O21">
        <v>43151465</v>
      </c>
      <c r="P21">
        <v>43156176</v>
      </c>
      <c r="Q21" t="s">
        <v>3197</v>
      </c>
    </row>
    <row r="22" spans="1:17">
      <c r="A22" t="s">
        <v>2976</v>
      </c>
      <c r="B22">
        <v>24022915</v>
      </c>
      <c r="C22">
        <v>24063100</v>
      </c>
      <c r="D22">
        <v>-1</v>
      </c>
      <c r="E22" t="s">
        <v>2976</v>
      </c>
      <c r="F22">
        <v>24022915</v>
      </c>
      <c r="G22">
        <v>24056043</v>
      </c>
      <c r="K22">
        <v>33128</v>
      </c>
      <c r="N22" t="s">
        <v>2978</v>
      </c>
      <c r="O22">
        <v>45303671</v>
      </c>
      <c r="P22">
        <v>45306472</v>
      </c>
      <c r="Q22" t="s">
        <v>3197</v>
      </c>
    </row>
    <row r="23" spans="1:17">
      <c r="A23" t="s">
        <v>2976</v>
      </c>
      <c r="B23">
        <v>24022915</v>
      </c>
      <c r="C23">
        <v>24063100</v>
      </c>
      <c r="D23">
        <v>-1</v>
      </c>
      <c r="E23" t="s">
        <v>2976</v>
      </c>
      <c r="F23">
        <v>24056044</v>
      </c>
      <c r="G23">
        <v>24056064</v>
      </c>
      <c r="K23">
        <v>20</v>
      </c>
      <c r="N23" t="s">
        <v>2978</v>
      </c>
      <c r="O23">
        <v>51773244</v>
      </c>
      <c r="P23">
        <v>51780942</v>
      </c>
      <c r="Q23">
        <v>4906</v>
      </c>
    </row>
    <row r="24" spans="1:17">
      <c r="A24" t="s">
        <v>2976</v>
      </c>
      <c r="B24">
        <v>24022915</v>
      </c>
      <c r="C24">
        <v>24063100</v>
      </c>
      <c r="D24">
        <v>-1</v>
      </c>
      <c r="E24" t="s">
        <v>2976</v>
      </c>
      <c r="F24">
        <v>24056069</v>
      </c>
      <c r="G24">
        <v>24063100</v>
      </c>
      <c r="K24">
        <v>7031</v>
      </c>
      <c r="L24">
        <f>SUM(intergenic!K22:K24)</f>
        <v>40179</v>
      </c>
      <c r="N24" t="s">
        <v>2978</v>
      </c>
      <c r="O24">
        <v>59868949</v>
      </c>
      <c r="P24">
        <v>59951278</v>
      </c>
      <c r="Q24">
        <v>82329</v>
      </c>
    </row>
    <row r="25" spans="1:17">
      <c r="A25" t="s">
        <v>2976</v>
      </c>
      <c r="B25">
        <v>27638329</v>
      </c>
      <c r="C25">
        <v>27647874</v>
      </c>
      <c r="D25">
        <v>0</v>
      </c>
      <c r="E25" t="s">
        <v>2976</v>
      </c>
      <c r="F25">
        <v>27638329</v>
      </c>
      <c r="G25">
        <v>27647874</v>
      </c>
      <c r="H25">
        <v>9545</v>
      </c>
      <c r="L25">
        <v>9545</v>
      </c>
      <c r="N25" t="s">
        <v>2978</v>
      </c>
      <c r="O25">
        <v>70655188</v>
      </c>
      <c r="P25">
        <v>70661034</v>
      </c>
      <c r="Q25">
        <v>5846</v>
      </c>
    </row>
    <row r="26" spans="1:17">
      <c r="A26" t="s">
        <v>2976</v>
      </c>
      <c r="B26">
        <v>27722318</v>
      </c>
      <c r="C26">
        <v>27728547</v>
      </c>
      <c r="D26">
        <v>0</v>
      </c>
      <c r="E26" t="s">
        <v>2976</v>
      </c>
      <c r="F26">
        <v>27722318</v>
      </c>
      <c r="G26">
        <v>27728547</v>
      </c>
      <c r="H26">
        <v>6229</v>
      </c>
      <c r="L26">
        <v>6229</v>
      </c>
      <c r="N26" t="s">
        <v>2978</v>
      </c>
      <c r="O26">
        <v>72190668</v>
      </c>
      <c r="P26">
        <v>72192071</v>
      </c>
      <c r="Q26">
        <v>1403</v>
      </c>
    </row>
    <row r="27" spans="1:17">
      <c r="A27" t="s">
        <v>2976</v>
      </c>
      <c r="B27">
        <v>28241257</v>
      </c>
      <c r="C27">
        <v>28261504</v>
      </c>
      <c r="D27">
        <v>-1</v>
      </c>
      <c r="E27" t="s">
        <v>2976</v>
      </c>
      <c r="F27">
        <v>28241257</v>
      </c>
      <c r="G27">
        <v>28246886</v>
      </c>
      <c r="K27">
        <v>5629</v>
      </c>
      <c r="N27" t="s">
        <v>2978</v>
      </c>
      <c r="O27">
        <v>81276783</v>
      </c>
      <c r="P27">
        <v>81286264</v>
      </c>
      <c r="Q27">
        <v>7750</v>
      </c>
    </row>
    <row r="28" spans="1:17">
      <c r="A28" t="s">
        <v>2976</v>
      </c>
      <c r="B28">
        <v>28241257</v>
      </c>
      <c r="C28">
        <v>28261504</v>
      </c>
      <c r="D28">
        <v>-1</v>
      </c>
      <c r="E28" t="s">
        <v>2976</v>
      </c>
      <c r="F28">
        <v>28246891</v>
      </c>
      <c r="G28">
        <v>28246905</v>
      </c>
      <c r="K28">
        <v>14</v>
      </c>
      <c r="N28" t="s">
        <v>2978</v>
      </c>
      <c r="O28">
        <v>85074231</v>
      </c>
      <c r="P28">
        <v>85319031</v>
      </c>
      <c r="Q28">
        <v>244800</v>
      </c>
    </row>
    <row r="29" spans="1:17">
      <c r="A29" t="s">
        <v>2976</v>
      </c>
      <c r="B29">
        <v>28241257</v>
      </c>
      <c r="C29">
        <v>28261504</v>
      </c>
      <c r="D29">
        <v>-1</v>
      </c>
      <c r="E29" t="s">
        <v>2976</v>
      </c>
      <c r="F29">
        <v>28246906</v>
      </c>
      <c r="G29">
        <v>28247547</v>
      </c>
      <c r="K29">
        <v>641</v>
      </c>
      <c r="N29" t="s">
        <v>2978</v>
      </c>
      <c r="O29">
        <v>91546864</v>
      </c>
      <c r="P29">
        <v>91564792</v>
      </c>
      <c r="Q29">
        <v>17928</v>
      </c>
    </row>
    <row r="30" spans="1:17">
      <c r="A30" t="s">
        <v>2976</v>
      </c>
      <c r="B30">
        <v>28241257</v>
      </c>
      <c r="C30">
        <v>28261504</v>
      </c>
      <c r="D30">
        <v>-1</v>
      </c>
      <c r="E30" t="s">
        <v>2976</v>
      </c>
      <c r="F30">
        <v>28247552</v>
      </c>
      <c r="G30">
        <v>28247567</v>
      </c>
      <c r="K30">
        <v>15</v>
      </c>
      <c r="N30" t="s">
        <v>2978</v>
      </c>
      <c r="O30">
        <v>91580774</v>
      </c>
      <c r="P30">
        <v>91584844</v>
      </c>
      <c r="Q30" t="s">
        <v>3197</v>
      </c>
    </row>
    <row r="31" spans="1:17">
      <c r="A31" t="s">
        <v>2976</v>
      </c>
      <c r="B31">
        <v>28241257</v>
      </c>
      <c r="C31">
        <v>28261504</v>
      </c>
      <c r="D31">
        <v>-1</v>
      </c>
      <c r="E31" t="s">
        <v>2976</v>
      </c>
      <c r="F31">
        <v>28247568</v>
      </c>
      <c r="G31">
        <v>28261504</v>
      </c>
      <c r="K31">
        <v>13936</v>
      </c>
      <c r="L31">
        <f>SUM(intergenic!K27:K31)</f>
        <v>20235</v>
      </c>
      <c r="N31" t="s">
        <v>2978</v>
      </c>
      <c r="O31">
        <v>94184787</v>
      </c>
      <c r="P31">
        <v>94200968</v>
      </c>
      <c r="Q31">
        <v>16181</v>
      </c>
    </row>
    <row r="32" spans="1:17">
      <c r="A32" t="s">
        <v>2976</v>
      </c>
      <c r="B32">
        <v>36323491</v>
      </c>
      <c r="C32">
        <v>36335409</v>
      </c>
      <c r="D32">
        <v>-1</v>
      </c>
      <c r="E32" t="s">
        <v>2976</v>
      </c>
      <c r="F32">
        <v>36323491</v>
      </c>
      <c r="G32">
        <v>36324857</v>
      </c>
      <c r="K32">
        <v>1366</v>
      </c>
      <c r="N32" t="s">
        <v>2978</v>
      </c>
      <c r="O32">
        <v>97453900</v>
      </c>
      <c r="P32">
        <v>97471536</v>
      </c>
      <c r="Q32">
        <v>17623</v>
      </c>
    </row>
    <row r="33" spans="1:17">
      <c r="A33" t="s">
        <v>2976</v>
      </c>
      <c r="B33">
        <v>36323491</v>
      </c>
      <c r="C33">
        <v>36335409</v>
      </c>
      <c r="D33">
        <v>-1</v>
      </c>
      <c r="E33" t="s">
        <v>2976</v>
      </c>
      <c r="F33">
        <v>36324862</v>
      </c>
      <c r="G33">
        <v>36324885</v>
      </c>
      <c r="K33">
        <v>23</v>
      </c>
      <c r="N33" t="s">
        <v>2979</v>
      </c>
      <c r="O33">
        <v>252984</v>
      </c>
      <c r="P33">
        <v>278365</v>
      </c>
      <c r="Q33">
        <v>4079</v>
      </c>
    </row>
    <row r="34" spans="1:17">
      <c r="A34" t="s">
        <v>2976</v>
      </c>
      <c r="B34">
        <v>36323491</v>
      </c>
      <c r="C34">
        <v>36335409</v>
      </c>
      <c r="D34">
        <v>-1</v>
      </c>
      <c r="E34" t="s">
        <v>2976</v>
      </c>
      <c r="F34">
        <v>36324886</v>
      </c>
      <c r="G34">
        <v>36329204</v>
      </c>
      <c r="K34">
        <v>4318</v>
      </c>
      <c r="N34" t="s">
        <v>2979</v>
      </c>
      <c r="O34">
        <v>5966214</v>
      </c>
      <c r="P34">
        <v>5968570</v>
      </c>
      <c r="Q34">
        <v>2356</v>
      </c>
    </row>
    <row r="35" spans="1:17">
      <c r="A35" t="s">
        <v>2976</v>
      </c>
      <c r="B35">
        <v>36323491</v>
      </c>
      <c r="C35">
        <v>36335409</v>
      </c>
      <c r="D35">
        <v>-1</v>
      </c>
      <c r="E35" t="s">
        <v>2976</v>
      </c>
      <c r="F35">
        <v>36329209</v>
      </c>
      <c r="G35">
        <v>36329220</v>
      </c>
      <c r="K35">
        <v>11</v>
      </c>
      <c r="N35" t="s">
        <v>2979</v>
      </c>
      <c r="O35">
        <v>12966249</v>
      </c>
      <c r="P35">
        <v>12983389</v>
      </c>
      <c r="Q35" t="s">
        <v>3197</v>
      </c>
    </row>
    <row r="36" spans="1:17">
      <c r="A36" t="s">
        <v>2976</v>
      </c>
      <c r="B36">
        <v>36323491</v>
      </c>
      <c r="C36">
        <v>36335409</v>
      </c>
      <c r="D36">
        <v>-1</v>
      </c>
      <c r="E36" t="s">
        <v>2976</v>
      </c>
      <c r="F36">
        <v>36329221</v>
      </c>
      <c r="G36">
        <v>36335409</v>
      </c>
      <c r="K36">
        <v>6188</v>
      </c>
      <c r="L36">
        <f>SUM(intergenic!K32:K36)</f>
        <v>11906</v>
      </c>
      <c r="N36" t="s">
        <v>2979</v>
      </c>
      <c r="O36">
        <v>17405078</v>
      </c>
      <c r="P36">
        <v>17407406</v>
      </c>
      <c r="Q36">
        <v>2328</v>
      </c>
    </row>
    <row r="37" spans="1:17">
      <c r="A37" t="s">
        <v>2976</v>
      </c>
      <c r="B37">
        <v>39176562</v>
      </c>
      <c r="C37">
        <v>39303870</v>
      </c>
      <c r="D37">
        <v>-1</v>
      </c>
      <c r="E37" t="s">
        <v>2976</v>
      </c>
      <c r="F37">
        <v>39176562</v>
      </c>
      <c r="G37">
        <v>39206944</v>
      </c>
      <c r="K37">
        <v>30382</v>
      </c>
      <c r="N37" t="s">
        <v>2979</v>
      </c>
      <c r="O37">
        <v>45605024</v>
      </c>
      <c r="P37">
        <v>45670427</v>
      </c>
      <c r="Q37">
        <v>65397</v>
      </c>
    </row>
    <row r="38" spans="1:17">
      <c r="A38" t="s">
        <v>2976</v>
      </c>
      <c r="B38">
        <v>39176562</v>
      </c>
      <c r="C38">
        <v>39303870</v>
      </c>
      <c r="D38">
        <v>-1</v>
      </c>
      <c r="E38" t="s">
        <v>2976</v>
      </c>
      <c r="F38">
        <v>39206949</v>
      </c>
      <c r="G38">
        <v>39206956</v>
      </c>
      <c r="K38">
        <v>7</v>
      </c>
      <c r="N38" t="s">
        <v>2979</v>
      </c>
      <c r="O38">
        <v>64886583</v>
      </c>
      <c r="P38">
        <v>64888100</v>
      </c>
      <c r="Q38">
        <v>1517</v>
      </c>
    </row>
    <row r="39" spans="1:17">
      <c r="A39" t="s">
        <v>2976</v>
      </c>
      <c r="B39">
        <v>39176562</v>
      </c>
      <c r="C39">
        <v>39303870</v>
      </c>
      <c r="D39">
        <v>-1</v>
      </c>
      <c r="E39" t="s">
        <v>2976</v>
      </c>
      <c r="F39">
        <v>39206957</v>
      </c>
      <c r="G39">
        <v>39249838</v>
      </c>
      <c r="K39">
        <v>42881</v>
      </c>
      <c r="N39" t="s">
        <v>2979</v>
      </c>
      <c r="O39">
        <v>73108519</v>
      </c>
      <c r="P39">
        <v>73110076</v>
      </c>
      <c r="Q39">
        <v>1557</v>
      </c>
    </row>
    <row r="40" spans="1:17">
      <c r="A40" t="s">
        <v>2976</v>
      </c>
      <c r="B40">
        <v>39176562</v>
      </c>
      <c r="C40">
        <v>39303870</v>
      </c>
      <c r="D40">
        <v>-1</v>
      </c>
      <c r="E40" t="s">
        <v>2976</v>
      </c>
      <c r="F40">
        <v>39249839</v>
      </c>
      <c r="G40">
        <v>39249856</v>
      </c>
      <c r="K40">
        <v>17</v>
      </c>
      <c r="N40" t="s">
        <v>2979</v>
      </c>
      <c r="O40">
        <v>74729938</v>
      </c>
      <c r="P40">
        <v>74782193</v>
      </c>
      <c r="Q40">
        <v>51865</v>
      </c>
    </row>
    <row r="41" spans="1:17">
      <c r="A41" t="s">
        <v>2976</v>
      </c>
      <c r="B41">
        <v>39176562</v>
      </c>
      <c r="C41">
        <v>39303870</v>
      </c>
      <c r="D41">
        <v>-1</v>
      </c>
      <c r="E41" t="s">
        <v>2976</v>
      </c>
      <c r="F41">
        <v>39249861</v>
      </c>
      <c r="G41">
        <v>39303870</v>
      </c>
      <c r="K41">
        <v>54009</v>
      </c>
      <c r="L41">
        <f>SUM(intergenic!K37:K41)</f>
        <v>127296</v>
      </c>
      <c r="N41" t="s">
        <v>2979</v>
      </c>
      <c r="O41">
        <v>119192231</v>
      </c>
      <c r="P41">
        <v>119194003</v>
      </c>
      <c r="Q41">
        <v>1772</v>
      </c>
    </row>
    <row r="42" spans="1:17">
      <c r="A42" t="s">
        <v>2976</v>
      </c>
      <c r="B42">
        <v>46501796</v>
      </c>
      <c r="C42">
        <v>46503658</v>
      </c>
      <c r="D42">
        <v>0</v>
      </c>
      <c r="E42">
        <v>-1</v>
      </c>
      <c r="F42">
        <v>-1</v>
      </c>
      <c r="G42">
        <v>0</v>
      </c>
      <c r="L42" t="s">
        <v>3197</v>
      </c>
      <c r="N42" t="s">
        <v>2979</v>
      </c>
      <c r="O42">
        <v>122922109</v>
      </c>
      <c r="P42">
        <v>122924714</v>
      </c>
      <c r="Q42">
        <v>2605</v>
      </c>
    </row>
    <row r="43" spans="1:17">
      <c r="A43" t="s">
        <v>2976</v>
      </c>
      <c r="B43">
        <v>110045554</v>
      </c>
      <c r="C43">
        <v>110046797</v>
      </c>
      <c r="D43">
        <v>0</v>
      </c>
      <c r="E43" t="s">
        <v>2976</v>
      </c>
      <c r="F43">
        <v>110045554</v>
      </c>
      <c r="G43">
        <v>110046797</v>
      </c>
      <c r="H43">
        <v>1243</v>
      </c>
      <c r="L43">
        <v>1243</v>
      </c>
      <c r="N43" t="s">
        <v>2980</v>
      </c>
      <c r="O43">
        <v>3480512</v>
      </c>
      <c r="P43">
        <v>3490515</v>
      </c>
      <c r="Q43">
        <v>10003</v>
      </c>
    </row>
    <row r="44" spans="1:17">
      <c r="A44" t="s">
        <v>2976</v>
      </c>
      <c r="B44">
        <v>110566363</v>
      </c>
      <c r="C44">
        <v>110574199</v>
      </c>
      <c r="D44">
        <v>0</v>
      </c>
      <c r="E44" t="s">
        <v>2976</v>
      </c>
      <c r="F44">
        <v>110566363</v>
      </c>
      <c r="G44">
        <v>110574199</v>
      </c>
      <c r="H44">
        <v>7836</v>
      </c>
      <c r="L44">
        <v>7836</v>
      </c>
      <c r="N44" t="s">
        <v>2980</v>
      </c>
      <c r="O44">
        <v>9428413</v>
      </c>
      <c r="P44">
        <v>9429831</v>
      </c>
      <c r="Q44">
        <v>1418</v>
      </c>
    </row>
    <row r="45" spans="1:17">
      <c r="A45" t="s">
        <v>2976</v>
      </c>
      <c r="B45">
        <v>152087930</v>
      </c>
      <c r="C45">
        <v>152095010</v>
      </c>
      <c r="D45">
        <v>0</v>
      </c>
      <c r="E45" t="s">
        <v>2976</v>
      </c>
      <c r="F45">
        <v>152087930</v>
      </c>
      <c r="G45">
        <v>152095010</v>
      </c>
      <c r="H45">
        <v>7080</v>
      </c>
      <c r="L45">
        <v>7080</v>
      </c>
      <c r="N45" t="s">
        <v>2980</v>
      </c>
      <c r="O45">
        <v>9569314</v>
      </c>
      <c r="P45">
        <v>9571269</v>
      </c>
      <c r="Q45">
        <v>1955</v>
      </c>
    </row>
    <row r="46" spans="1:17">
      <c r="A46" t="s">
        <v>2976</v>
      </c>
      <c r="B46">
        <v>168222263</v>
      </c>
      <c r="C46">
        <v>168232613</v>
      </c>
      <c r="D46">
        <v>0</v>
      </c>
      <c r="E46" t="s">
        <v>2976</v>
      </c>
      <c r="F46">
        <v>168222263</v>
      </c>
      <c r="G46">
        <v>168232613</v>
      </c>
      <c r="H46">
        <v>10350</v>
      </c>
      <c r="L46">
        <v>10350</v>
      </c>
      <c r="N46" t="s">
        <v>2980</v>
      </c>
      <c r="O46">
        <v>54582792</v>
      </c>
      <c r="P46">
        <v>54621784</v>
      </c>
      <c r="Q46">
        <v>38992</v>
      </c>
    </row>
    <row r="47" spans="1:17">
      <c r="A47" t="s">
        <v>2976</v>
      </c>
      <c r="B47">
        <v>179545484</v>
      </c>
      <c r="C47">
        <v>179551148</v>
      </c>
      <c r="D47">
        <v>-1</v>
      </c>
      <c r="E47" t="s">
        <v>2976</v>
      </c>
      <c r="F47">
        <v>179545484</v>
      </c>
      <c r="G47">
        <v>179545643</v>
      </c>
      <c r="K47">
        <v>159</v>
      </c>
      <c r="N47" t="s">
        <v>2980</v>
      </c>
      <c r="O47">
        <v>58240522</v>
      </c>
      <c r="P47">
        <v>58263618</v>
      </c>
      <c r="Q47">
        <v>22610</v>
      </c>
    </row>
    <row r="48" spans="1:17">
      <c r="A48" t="s">
        <v>2976</v>
      </c>
      <c r="B48">
        <v>179545484</v>
      </c>
      <c r="C48">
        <v>179551148</v>
      </c>
      <c r="D48">
        <v>-1</v>
      </c>
      <c r="E48" t="s">
        <v>2976</v>
      </c>
      <c r="F48">
        <v>179545644</v>
      </c>
      <c r="G48">
        <v>179545661</v>
      </c>
      <c r="K48">
        <v>17</v>
      </c>
      <c r="N48" t="s">
        <v>2980</v>
      </c>
      <c r="O48">
        <v>58290629</v>
      </c>
      <c r="P48">
        <v>58320818</v>
      </c>
      <c r="Q48">
        <v>30189</v>
      </c>
    </row>
    <row r="49" spans="1:17">
      <c r="A49" t="s">
        <v>2976</v>
      </c>
      <c r="B49">
        <v>179545484</v>
      </c>
      <c r="C49">
        <v>179551148</v>
      </c>
      <c r="D49">
        <v>-1</v>
      </c>
      <c r="E49" t="s">
        <v>2976</v>
      </c>
      <c r="F49">
        <v>179545666</v>
      </c>
      <c r="G49">
        <v>179550539</v>
      </c>
      <c r="K49">
        <v>4873</v>
      </c>
      <c r="N49" t="s">
        <v>2980</v>
      </c>
      <c r="O49">
        <v>100538449</v>
      </c>
      <c r="P49">
        <v>100545968</v>
      </c>
      <c r="Q49">
        <v>7519</v>
      </c>
    </row>
    <row r="50" spans="1:17">
      <c r="A50" t="s">
        <v>2976</v>
      </c>
      <c r="B50">
        <v>179545484</v>
      </c>
      <c r="C50">
        <v>179551148</v>
      </c>
      <c r="D50">
        <v>-1</v>
      </c>
      <c r="E50" t="s">
        <v>2976</v>
      </c>
      <c r="F50">
        <v>179550540</v>
      </c>
      <c r="G50">
        <v>179550553</v>
      </c>
      <c r="K50">
        <v>13</v>
      </c>
      <c r="N50" t="s">
        <v>2980</v>
      </c>
      <c r="O50">
        <v>120936296</v>
      </c>
      <c r="P50">
        <v>120938538</v>
      </c>
      <c r="Q50">
        <v>2242</v>
      </c>
    </row>
    <row r="51" spans="1:17">
      <c r="A51" t="s">
        <v>2976</v>
      </c>
      <c r="B51">
        <v>179545484</v>
      </c>
      <c r="C51">
        <v>179551148</v>
      </c>
      <c r="D51">
        <v>-1</v>
      </c>
      <c r="E51" t="s">
        <v>2976</v>
      </c>
      <c r="F51">
        <v>179550558</v>
      </c>
      <c r="G51">
        <v>179551148</v>
      </c>
      <c r="K51">
        <v>590</v>
      </c>
      <c r="L51">
        <f>SUM(intergenic!K47:K51)</f>
        <v>5652</v>
      </c>
      <c r="N51" t="s">
        <v>2980</v>
      </c>
      <c r="O51">
        <v>121105127</v>
      </c>
      <c r="P51">
        <v>121132911</v>
      </c>
      <c r="Q51">
        <v>27779</v>
      </c>
    </row>
    <row r="52" spans="1:17">
      <c r="A52" t="s">
        <v>2976</v>
      </c>
      <c r="B52">
        <v>222628047</v>
      </c>
      <c r="C52">
        <v>222640350</v>
      </c>
      <c r="D52">
        <v>0</v>
      </c>
      <c r="E52" t="s">
        <v>2976</v>
      </c>
      <c r="F52">
        <v>222628047</v>
      </c>
      <c r="G52">
        <v>222640350</v>
      </c>
      <c r="H52">
        <v>12303</v>
      </c>
      <c r="L52">
        <v>12303</v>
      </c>
      <c r="N52" t="s">
        <v>2980</v>
      </c>
      <c r="O52">
        <v>121497473</v>
      </c>
      <c r="P52">
        <v>121517645</v>
      </c>
      <c r="Q52">
        <v>3441</v>
      </c>
    </row>
    <row r="53" spans="1:17">
      <c r="A53" t="s">
        <v>2976</v>
      </c>
      <c r="B53">
        <v>229805741</v>
      </c>
      <c r="C53">
        <v>229824746</v>
      </c>
      <c r="D53">
        <v>0</v>
      </c>
      <c r="E53" t="s">
        <v>2976</v>
      </c>
      <c r="F53">
        <v>229805741</v>
      </c>
      <c r="G53">
        <v>229824746</v>
      </c>
      <c r="H53">
        <v>19005</v>
      </c>
      <c r="L53">
        <v>19005</v>
      </c>
      <c r="N53" t="s">
        <v>2980</v>
      </c>
      <c r="O53">
        <v>121555754</v>
      </c>
      <c r="P53">
        <v>121570622</v>
      </c>
      <c r="Q53" t="s">
        <v>3197</v>
      </c>
    </row>
    <row r="54" spans="1:17">
      <c r="A54" t="s">
        <v>2978</v>
      </c>
      <c r="B54">
        <v>29049732</v>
      </c>
      <c r="C54">
        <v>29074928</v>
      </c>
      <c r="D54">
        <v>0</v>
      </c>
      <c r="E54" t="s">
        <v>2978</v>
      </c>
      <c r="F54">
        <v>29049732</v>
      </c>
      <c r="G54">
        <v>29074928</v>
      </c>
      <c r="H54">
        <v>25196</v>
      </c>
      <c r="L54">
        <v>25196</v>
      </c>
      <c r="N54" t="s">
        <v>2981</v>
      </c>
      <c r="O54">
        <v>24531944</v>
      </c>
      <c r="P54">
        <v>24553839</v>
      </c>
      <c r="Q54" t="s">
        <v>3197</v>
      </c>
    </row>
    <row r="55" spans="1:17">
      <c r="A55" t="s">
        <v>2978</v>
      </c>
      <c r="B55">
        <v>43151465</v>
      </c>
      <c r="C55">
        <v>43156176</v>
      </c>
      <c r="D55">
        <v>0</v>
      </c>
      <c r="E55">
        <v>-1</v>
      </c>
      <c r="F55">
        <v>-1</v>
      </c>
      <c r="G55">
        <v>0</v>
      </c>
      <c r="L55" t="s">
        <v>3197</v>
      </c>
      <c r="N55" t="s">
        <v>2981</v>
      </c>
      <c r="O55">
        <v>31906413</v>
      </c>
      <c r="P55">
        <v>31994126</v>
      </c>
      <c r="Q55">
        <v>86926</v>
      </c>
    </row>
    <row r="56" spans="1:17">
      <c r="A56" t="s">
        <v>2978</v>
      </c>
      <c r="B56">
        <v>45303671</v>
      </c>
      <c r="C56">
        <v>45306472</v>
      </c>
      <c r="D56">
        <v>0</v>
      </c>
      <c r="E56">
        <v>-1</v>
      </c>
      <c r="F56">
        <v>-1</v>
      </c>
      <c r="G56">
        <v>0</v>
      </c>
      <c r="L56" t="s">
        <v>3197</v>
      </c>
      <c r="N56" t="s">
        <v>2981</v>
      </c>
      <c r="O56">
        <v>31955149</v>
      </c>
      <c r="P56">
        <v>31994126</v>
      </c>
      <c r="Q56">
        <v>38977</v>
      </c>
    </row>
    <row r="57" spans="1:17">
      <c r="A57" t="s">
        <v>2978</v>
      </c>
      <c r="B57">
        <v>51773244</v>
      </c>
      <c r="C57">
        <v>51780942</v>
      </c>
      <c r="D57">
        <v>-1</v>
      </c>
      <c r="E57" t="s">
        <v>2978</v>
      </c>
      <c r="F57">
        <v>51773244</v>
      </c>
      <c r="G57">
        <v>51778150</v>
      </c>
      <c r="K57">
        <v>4906</v>
      </c>
      <c r="L57">
        <v>4906</v>
      </c>
      <c r="N57" t="s">
        <v>2981</v>
      </c>
      <c r="O57">
        <v>114898086</v>
      </c>
      <c r="P57">
        <v>114924573</v>
      </c>
      <c r="Q57">
        <v>23272</v>
      </c>
    </row>
    <row r="58" spans="1:17">
      <c r="A58" t="s">
        <v>2978</v>
      </c>
      <c r="B58">
        <v>59868949</v>
      </c>
      <c r="C58">
        <v>59951278</v>
      </c>
      <c r="D58">
        <v>0</v>
      </c>
      <c r="E58" t="s">
        <v>2978</v>
      </c>
      <c r="F58">
        <v>59868949</v>
      </c>
      <c r="G58">
        <v>59951278</v>
      </c>
      <c r="H58">
        <v>82329</v>
      </c>
      <c r="L58">
        <v>82329</v>
      </c>
      <c r="N58" t="s">
        <v>2982</v>
      </c>
      <c r="O58">
        <v>19605057</v>
      </c>
      <c r="P58">
        <v>19611768</v>
      </c>
      <c r="Q58">
        <v>6711</v>
      </c>
    </row>
    <row r="59" spans="1:17">
      <c r="A59" t="s">
        <v>2978</v>
      </c>
      <c r="B59">
        <v>70655188</v>
      </c>
      <c r="C59">
        <v>70661034</v>
      </c>
      <c r="D59">
        <v>0</v>
      </c>
      <c r="E59" t="s">
        <v>2978</v>
      </c>
      <c r="F59">
        <v>70655188</v>
      </c>
      <c r="G59">
        <v>70661034</v>
      </c>
      <c r="H59">
        <v>5846</v>
      </c>
      <c r="L59">
        <v>5846</v>
      </c>
      <c r="N59" t="s">
        <v>2982</v>
      </c>
      <c r="O59">
        <v>61550451</v>
      </c>
      <c r="P59">
        <v>61578301</v>
      </c>
      <c r="Q59">
        <v>27838</v>
      </c>
    </row>
    <row r="60" spans="1:17">
      <c r="A60" t="s">
        <v>2978</v>
      </c>
      <c r="B60">
        <v>72190668</v>
      </c>
      <c r="C60">
        <v>72192071</v>
      </c>
      <c r="D60">
        <v>0</v>
      </c>
      <c r="E60" t="s">
        <v>2978</v>
      </c>
      <c r="F60">
        <v>72190668</v>
      </c>
      <c r="G60">
        <v>72192071</v>
      </c>
      <c r="H60">
        <v>1403</v>
      </c>
      <c r="L60">
        <v>1403</v>
      </c>
      <c r="N60" t="s">
        <v>2982</v>
      </c>
      <c r="O60">
        <v>71178870</v>
      </c>
      <c r="P60">
        <v>71187037</v>
      </c>
      <c r="Q60">
        <v>8154</v>
      </c>
    </row>
    <row r="61" spans="1:17">
      <c r="A61" t="s">
        <v>2978</v>
      </c>
      <c r="B61">
        <v>81276783</v>
      </c>
      <c r="C61">
        <v>81286264</v>
      </c>
      <c r="D61">
        <v>-1</v>
      </c>
      <c r="E61" t="s">
        <v>2978</v>
      </c>
      <c r="F61">
        <v>81278514</v>
      </c>
      <c r="G61">
        <v>81286264</v>
      </c>
      <c r="K61">
        <v>7750</v>
      </c>
      <c r="L61">
        <v>7750</v>
      </c>
      <c r="N61" t="s">
        <v>2982</v>
      </c>
      <c r="O61">
        <v>88563963</v>
      </c>
      <c r="P61">
        <v>88594364</v>
      </c>
      <c r="Q61">
        <v>30389</v>
      </c>
    </row>
    <row r="62" spans="1:17">
      <c r="A62" t="s">
        <v>2978</v>
      </c>
      <c r="B62">
        <v>85074231</v>
      </c>
      <c r="C62">
        <v>85319031</v>
      </c>
      <c r="D62">
        <v>0</v>
      </c>
      <c r="E62" t="s">
        <v>2978</v>
      </c>
      <c r="F62">
        <v>85074231</v>
      </c>
      <c r="G62">
        <v>85319031</v>
      </c>
      <c r="H62">
        <v>244800</v>
      </c>
      <c r="L62">
        <v>244800</v>
      </c>
      <c r="N62" t="s">
        <v>2983</v>
      </c>
      <c r="O62">
        <v>24254146</v>
      </c>
      <c r="P62">
        <v>24269209</v>
      </c>
      <c r="Q62">
        <v>15063</v>
      </c>
    </row>
    <row r="63" spans="1:17">
      <c r="A63" t="s">
        <v>2978</v>
      </c>
      <c r="B63">
        <v>91546864</v>
      </c>
      <c r="C63">
        <v>91564792</v>
      </c>
      <c r="D63">
        <v>0</v>
      </c>
      <c r="E63" t="s">
        <v>2978</v>
      </c>
      <c r="F63">
        <v>91546864</v>
      </c>
      <c r="G63">
        <v>91564792</v>
      </c>
      <c r="H63">
        <v>17928</v>
      </c>
      <c r="L63">
        <v>17928</v>
      </c>
      <c r="N63" t="s">
        <v>2983</v>
      </c>
      <c r="O63">
        <v>24279096</v>
      </c>
      <c r="P63">
        <v>24407901</v>
      </c>
      <c r="Q63">
        <v>71840</v>
      </c>
    </row>
    <row r="64" spans="1:17">
      <c r="A64" t="s">
        <v>2978</v>
      </c>
      <c r="B64">
        <v>91580774</v>
      </c>
      <c r="C64">
        <v>91584844</v>
      </c>
      <c r="D64">
        <v>0</v>
      </c>
      <c r="E64">
        <v>-1</v>
      </c>
      <c r="F64">
        <v>-1</v>
      </c>
      <c r="G64">
        <v>0</v>
      </c>
      <c r="L64" t="s">
        <v>3197</v>
      </c>
      <c r="N64" t="s">
        <v>2983</v>
      </c>
      <c r="O64">
        <v>34788101</v>
      </c>
      <c r="P64">
        <v>34812809</v>
      </c>
      <c r="Q64" t="s">
        <v>3197</v>
      </c>
    </row>
    <row r="65" spans="1:17">
      <c r="A65" t="s">
        <v>2978</v>
      </c>
      <c r="B65">
        <v>94184787</v>
      </c>
      <c r="C65">
        <v>94200968</v>
      </c>
      <c r="D65">
        <v>0</v>
      </c>
      <c r="E65" t="s">
        <v>2978</v>
      </c>
      <c r="F65">
        <v>94184787</v>
      </c>
      <c r="G65">
        <v>94200968</v>
      </c>
      <c r="H65">
        <v>16181</v>
      </c>
      <c r="L65">
        <v>16181</v>
      </c>
      <c r="N65" t="s">
        <v>2983</v>
      </c>
      <c r="O65">
        <v>41574088</v>
      </c>
      <c r="P65">
        <v>41576188</v>
      </c>
      <c r="Q65">
        <v>2100</v>
      </c>
    </row>
    <row r="66" spans="1:17">
      <c r="A66" t="s">
        <v>2978</v>
      </c>
      <c r="B66">
        <v>97453900</v>
      </c>
      <c r="C66">
        <v>97471536</v>
      </c>
      <c r="D66">
        <v>-1</v>
      </c>
      <c r="E66" t="s">
        <v>2978</v>
      </c>
      <c r="F66">
        <v>97453900</v>
      </c>
      <c r="G66">
        <v>97457344</v>
      </c>
      <c r="K66">
        <v>3444</v>
      </c>
      <c r="N66" t="s">
        <v>2983</v>
      </c>
      <c r="O66">
        <v>43013179</v>
      </c>
      <c r="P66">
        <v>43015757</v>
      </c>
      <c r="Q66">
        <v>2578</v>
      </c>
    </row>
    <row r="67" spans="1:17">
      <c r="A67" t="s">
        <v>2978</v>
      </c>
      <c r="B67">
        <v>97453900</v>
      </c>
      <c r="C67">
        <v>97471536</v>
      </c>
      <c r="D67">
        <v>-1</v>
      </c>
      <c r="E67" t="s">
        <v>2978</v>
      </c>
      <c r="F67">
        <v>97457349</v>
      </c>
      <c r="G67">
        <v>97457365</v>
      </c>
      <c r="K67">
        <v>16</v>
      </c>
      <c r="N67" t="s">
        <v>2983</v>
      </c>
      <c r="O67">
        <v>51630807</v>
      </c>
      <c r="P67">
        <v>51633826</v>
      </c>
      <c r="Q67" t="s">
        <v>3197</v>
      </c>
    </row>
    <row r="68" spans="1:17">
      <c r="A68" t="s">
        <v>2978</v>
      </c>
      <c r="B68">
        <v>97453900</v>
      </c>
      <c r="C68">
        <v>97471536</v>
      </c>
      <c r="D68">
        <v>-1</v>
      </c>
      <c r="E68" t="s">
        <v>2978</v>
      </c>
      <c r="F68">
        <v>97457366</v>
      </c>
      <c r="G68">
        <v>97457369</v>
      </c>
      <c r="K68">
        <v>3</v>
      </c>
      <c r="N68" t="s">
        <v>2983</v>
      </c>
      <c r="O68">
        <v>62573212</v>
      </c>
      <c r="P68">
        <v>62576389</v>
      </c>
      <c r="Q68">
        <v>3177</v>
      </c>
    </row>
    <row r="69" spans="1:17">
      <c r="A69" t="s">
        <v>2978</v>
      </c>
      <c r="B69">
        <v>97453900</v>
      </c>
      <c r="C69">
        <v>97471536</v>
      </c>
      <c r="D69">
        <v>-1</v>
      </c>
      <c r="E69" t="s">
        <v>2978</v>
      </c>
      <c r="F69">
        <v>97457370</v>
      </c>
      <c r="G69">
        <v>97458324</v>
      </c>
      <c r="K69">
        <v>954</v>
      </c>
      <c r="N69" t="s">
        <v>2983</v>
      </c>
      <c r="O69">
        <v>78255996</v>
      </c>
      <c r="P69">
        <v>78268384</v>
      </c>
      <c r="Q69">
        <v>12382</v>
      </c>
    </row>
    <row r="70" spans="1:17">
      <c r="A70" t="s">
        <v>2978</v>
      </c>
      <c r="B70">
        <v>97453900</v>
      </c>
      <c r="C70">
        <v>97471536</v>
      </c>
      <c r="D70">
        <v>-1</v>
      </c>
      <c r="E70" t="s">
        <v>2978</v>
      </c>
      <c r="F70">
        <v>97458325</v>
      </c>
      <c r="G70">
        <v>97458339</v>
      </c>
      <c r="K70">
        <v>14</v>
      </c>
      <c r="N70" t="s">
        <v>2983</v>
      </c>
      <c r="O70">
        <v>79027837</v>
      </c>
      <c r="P70">
        <v>79042175</v>
      </c>
      <c r="Q70">
        <v>14338</v>
      </c>
    </row>
    <row r="71" spans="1:17">
      <c r="A71" t="s">
        <v>2978</v>
      </c>
      <c r="B71">
        <v>97453900</v>
      </c>
      <c r="C71">
        <v>97471536</v>
      </c>
      <c r="D71">
        <v>-1</v>
      </c>
      <c r="E71" t="s">
        <v>2978</v>
      </c>
      <c r="F71">
        <v>97458344</v>
      </c>
      <c r="G71">
        <v>97471536</v>
      </c>
      <c r="K71">
        <v>13192</v>
      </c>
      <c r="L71">
        <f>SUM(intergenic!K66:K71)</f>
        <v>17623</v>
      </c>
      <c r="N71" t="s">
        <v>2983</v>
      </c>
      <c r="O71">
        <v>83125316</v>
      </c>
      <c r="P71">
        <v>83128128</v>
      </c>
      <c r="Q71">
        <v>2806</v>
      </c>
    </row>
    <row r="72" spans="1:17">
      <c r="A72" t="s">
        <v>2979</v>
      </c>
      <c r="B72">
        <v>252984</v>
      </c>
      <c r="C72">
        <v>278365</v>
      </c>
      <c r="D72">
        <v>-1</v>
      </c>
      <c r="E72" t="s">
        <v>2979</v>
      </c>
      <c r="F72">
        <v>274286</v>
      </c>
      <c r="G72">
        <v>278365</v>
      </c>
      <c r="K72">
        <v>4079</v>
      </c>
      <c r="L72">
        <v>4079</v>
      </c>
      <c r="N72" t="s">
        <v>2983</v>
      </c>
      <c r="O72">
        <v>89749196</v>
      </c>
      <c r="P72">
        <v>89753100</v>
      </c>
      <c r="Q72">
        <v>3139</v>
      </c>
    </row>
    <row r="73" spans="1:17">
      <c r="A73" t="s">
        <v>2979</v>
      </c>
      <c r="B73">
        <v>5966214</v>
      </c>
      <c r="C73">
        <v>5968570</v>
      </c>
      <c r="D73">
        <v>0</v>
      </c>
      <c r="E73" t="s">
        <v>2979</v>
      </c>
      <c r="F73">
        <v>5966214</v>
      </c>
      <c r="G73">
        <v>5968570</v>
      </c>
      <c r="H73">
        <v>2356</v>
      </c>
      <c r="L73">
        <v>2356</v>
      </c>
      <c r="N73" t="s">
        <v>2983</v>
      </c>
      <c r="O73">
        <v>91849239</v>
      </c>
      <c r="P73">
        <v>91951938</v>
      </c>
      <c r="Q73">
        <v>102699</v>
      </c>
    </row>
    <row r="74" spans="1:17">
      <c r="A74" t="s">
        <v>2979</v>
      </c>
      <c r="B74">
        <v>12966249</v>
      </c>
      <c r="C74">
        <v>12983389</v>
      </c>
      <c r="D74">
        <v>0</v>
      </c>
      <c r="E74">
        <v>-1</v>
      </c>
      <c r="F74">
        <v>-1</v>
      </c>
      <c r="G74">
        <v>0</v>
      </c>
      <c r="L74" t="s">
        <v>3197</v>
      </c>
      <c r="N74" t="s">
        <v>2983</v>
      </c>
      <c r="O74">
        <v>93044347</v>
      </c>
      <c r="P74">
        <v>93107557</v>
      </c>
      <c r="Q74" t="s">
        <v>3197</v>
      </c>
    </row>
    <row r="75" spans="1:17">
      <c r="A75" t="s">
        <v>2979</v>
      </c>
      <c r="B75">
        <v>17405078</v>
      </c>
      <c r="C75">
        <v>17407406</v>
      </c>
      <c r="D75">
        <v>0</v>
      </c>
      <c r="E75" t="s">
        <v>2979</v>
      </c>
      <c r="F75">
        <v>17405078</v>
      </c>
      <c r="G75">
        <v>17407406</v>
      </c>
      <c r="H75">
        <v>2328</v>
      </c>
      <c r="L75">
        <v>2328</v>
      </c>
      <c r="N75" t="s">
        <v>2983</v>
      </c>
      <c r="O75">
        <v>100292010</v>
      </c>
      <c r="P75">
        <v>100325259</v>
      </c>
      <c r="Q75" t="s">
        <v>3197</v>
      </c>
    </row>
    <row r="76" spans="1:17">
      <c r="A76" t="s">
        <v>2979</v>
      </c>
      <c r="B76">
        <v>45605024</v>
      </c>
      <c r="C76">
        <v>45670427</v>
      </c>
      <c r="D76">
        <v>-1</v>
      </c>
      <c r="E76" t="s">
        <v>2979</v>
      </c>
      <c r="F76">
        <v>45605024</v>
      </c>
      <c r="G76">
        <v>45648877</v>
      </c>
      <c r="K76">
        <v>43853</v>
      </c>
      <c r="N76" t="s">
        <v>2983</v>
      </c>
      <c r="O76">
        <v>102264807</v>
      </c>
      <c r="P76">
        <v>102277302</v>
      </c>
      <c r="Q76" t="s">
        <v>3197</v>
      </c>
    </row>
    <row r="77" spans="1:17">
      <c r="A77" t="s">
        <v>2979</v>
      </c>
      <c r="B77">
        <v>45605024</v>
      </c>
      <c r="C77">
        <v>45670427</v>
      </c>
      <c r="D77">
        <v>-1</v>
      </c>
      <c r="E77" t="s">
        <v>2979</v>
      </c>
      <c r="F77">
        <v>45648878</v>
      </c>
      <c r="G77">
        <v>45648891</v>
      </c>
      <c r="K77">
        <v>13</v>
      </c>
      <c r="N77" t="s">
        <v>2984</v>
      </c>
      <c r="O77">
        <v>1752281</v>
      </c>
      <c r="P77">
        <v>1756184</v>
      </c>
      <c r="Q77">
        <v>3903</v>
      </c>
    </row>
    <row r="78" spans="1:17">
      <c r="A78" t="s">
        <v>2979</v>
      </c>
      <c r="B78">
        <v>45605024</v>
      </c>
      <c r="C78">
        <v>45670427</v>
      </c>
      <c r="D78">
        <v>-1</v>
      </c>
      <c r="E78" t="s">
        <v>2979</v>
      </c>
      <c r="F78">
        <v>45648896</v>
      </c>
      <c r="G78">
        <v>45670427</v>
      </c>
      <c r="K78">
        <v>21531</v>
      </c>
      <c r="L78">
        <f>SUM(intergenic!K76:K78)</f>
        <v>65397</v>
      </c>
      <c r="N78" t="s">
        <v>2984</v>
      </c>
      <c r="O78">
        <v>2830569</v>
      </c>
      <c r="P78">
        <v>2833954</v>
      </c>
      <c r="Q78">
        <v>3379</v>
      </c>
    </row>
    <row r="79" spans="1:17">
      <c r="A79" t="s">
        <v>2979</v>
      </c>
      <c r="B79">
        <v>64886583</v>
      </c>
      <c r="C79">
        <v>64888100</v>
      </c>
      <c r="D79">
        <v>0</v>
      </c>
      <c r="E79" t="s">
        <v>2979</v>
      </c>
      <c r="F79">
        <v>64886583</v>
      </c>
      <c r="G79">
        <v>64888100</v>
      </c>
      <c r="H79">
        <v>1517</v>
      </c>
      <c r="L79">
        <v>1517</v>
      </c>
      <c r="N79" t="s">
        <v>2984</v>
      </c>
      <c r="O79">
        <v>21531765</v>
      </c>
      <c r="P79">
        <v>21538145</v>
      </c>
      <c r="Q79" t="s">
        <v>3197</v>
      </c>
    </row>
    <row r="80" spans="1:17">
      <c r="A80" t="s">
        <v>2979</v>
      </c>
      <c r="B80">
        <v>73108519</v>
      </c>
      <c r="C80">
        <v>73110076</v>
      </c>
      <c r="D80">
        <v>0</v>
      </c>
      <c r="E80" t="s">
        <v>2979</v>
      </c>
      <c r="F80">
        <v>73108519</v>
      </c>
      <c r="G80">
        <v>73110076</v>
      </c>
      <c r="H80">
        <v>1557</v>
      </c>
      <c r="L80">
        <v>1557</v>
      </c>
      <c r="N80" t="s">
        <v>2984</v>
      </c>
      <c r="O80">
        <v>23724821</v>
      </c>
      <c r="P80">
        <v>23765010</v>
      </c>
      <c r="Q80">
        <v>40178</v>
      </c>
    </row>
    <row r="81" spans="1:17">
      <c r="A81" t="s">
        <v>2979</v>
      </c>
      <c r="B81">
        <v>74729938</v>
      </c>
      <c r="C81">
        <v>74782193</v>
      </c>
      <c r="D81">
        <v>-1</v>
      </c>
      <c r="E81" t="s">
        <v>2979</v>
      </c>
      <c r="F81">
        <v>74729938</v>
      </c>
      <c r="G81">
        <v>74738480</v>
      </c>
      <c r="K81">
        <v>8542</v>
      </c>
      <c r="N81" t="s">
        <v>2984</v>
      </c>
      <c r="O81">
        <v>28376654</v>
      </c>
      <c r="P81">
        <v>28381361</v>
      </c>
      <c r="Q81">
        <v>4700</v>
      </c>
    </row>
    <row r="82" spans="1:17">
      <c r="A82" t="s">
        <v>2979</v>
      </c>
      <c r="B82">
        <v>74729938</v>
      </c>
      <c r="C82">
        <v>74782193</v>
      </c>
      <c r="D82">
        <v>-1</v>
      </c>
      <c r="E82" t="s">
        <v>2979</v>
      </c>
      <c r="F82">
        <v>74738865</v>
      </c>
      <c r="G82">
        <v>74745707</v>
      </c>
      <c r="K82">
        <v>6842</v>
      </c>
      <c r="N82" t="s">
        <v>2984</v>
      </c>
      <c r="O82">
        <v>29064047</v>
      </c>
      <c r="P82">
        <v>29065053</v>
      </c>
      <c r="Q82">
        <v>1006</v>
      </c>
    </row>
    <row r="83" spans="1:17">
      <c r="A83" t="s">
        <v>2979</v>
      </c>
      <c r="B83">
        <v>74729938</v>
      </c>
      <c r="C83">
        <v>74782193</v>
      </c>
      <c r="D83">
        <v>-1</v>
      </c>
      <c r="E83" t="s">
        <v>2979</v>
      </c>
      <c r="F83">
        <v>74745712</v>
      </c>
      <c r="G83">
        <v>74782193</v>
      </c>
      <c r="K83">
        <v>36481</v>
      </c>
      <c r="L83">
        <f>SUM(intergenic!K81:K83)</f>
        <v>51865</v>
      </c>
      <c r="N83" t="s">
        <v>2984</v>
      </c>
      <c r="O83">
        <v>30636035</v>
      </c>
      <c r="P83">
        <v>30638297</v>
      </c>
      <c r="Q83">
        <v>2262</v>
      </c>
    </row>
    <row r="84" spans="1:17">
      <c r="A84" t="s">
        <v>2979</v>
      </c>
      <c r="B84">
        <v>119192231</v>
      </c>
      <c r="C84">
        <v>119194003</v>
      </c>
      <c r="D84">
        <v>0</v>
      </c>
      <c r="E84" t="s">
        <v>2979</v>
      </c>
      <c r="F84">
        <v>119192231</v>
      </c>
      <c r="G84">
        <v>119194003</v>
      </c>
      <c r="H84">
        <v>1772</v>
      </c>
      <c r="L84">
        <v>1772</v>
      </c>
      <c r="N84" t="s">
        <v>2984</v>
      </c>
      <c r="O84">
        <v>31107301</v>
      </c>
      <c r="P84">
        <v>31117428</v>
      </c>
      <c r="Q84">
        <v>10120</v>
      </c>
    </row>
    <row r="85" spans="1:17">
      <c r="A85" t="s">
        <v>2979</v>
      </c>
      <c r="B85">
        <v>122922109</v>
      </c>
      <c r="C85">
        <v>122924714</v>
      </c>
      <c r="D85">
        <v>0</v>
      </c>
      <c r="E85" t="s">
        <v>2979</v>
      </c>
      <c r="F85">
        <v>122922109</v>
      </c>
      <c r="G85">
        <v>122924714</v>
      </c>
      <c r="H85">
        <v>2605</v>
      </c>
      <c r="L85">
        <v>2605</v>
      </c>
      <c r="N85" t="s">
        <v>2984</v>
      </c>
      <c r="O85">
        <v>66622178</v>
      </c>
      <c r="P85">
        <v>66637777</v>
      </c>
      <c r="Q85">
        <v>15599</v>
      </c>
    </row>
    <row r="86" spans="1:17">
      <c r="A86" t="s">
        <v>2980</v>
      </c>
      <c r="B86">
        <v>3480512</v>
      </c>
      <c r="C86">
        <v>3490515</v>
      </c>
      <c r="D86">
        <v>0</v>
      </c>
      <c r="E86" t="s">
        <v>2980</v>
      </c>
      <c r="F86">
        <v>3480512</v>
      </c>
      <c r="G86">
        <v>3490515</v>
      </c>
      <c r="H86">
        <v>10003</v>
      </c>
      <c r="L86">
        <v>10003</v>
      </c>
      <c r="N86" t="s">
        <v>2984</v>
      </c>
      <c r="O86">
        <v>68511473</v>
      </c>
      <c r="P86">
        <v>68530943</v>
      </c>
      <c r="Q86">
        <v>19470</v>
      </c>
    </row>
    <row r="87" spans="1:17">
      <c r="A87" t="s">
        <v>2980</v>
      </c>
      <c r="B87">
        <v>9428413</v>
      </c>
      <c r="C87">
        <v>9429831</v>
      </c>
      <c r="D87">
        <v>0</v>
      </c>
      <c r="E87" t="s">
        <v>2980</v>
      </c>
      <c r="F87">
        <v>9428413</v>
      </c>
      <c r="G87">
        <v>9429831</v>
      </c>
      <c r="H87">
        <v>1418</v>
      </c>
      <c r="L87">
        <v>1418</v>
      </c>
      <c r="N87" t="s">
        <v>2984</v>
      </c>
      <c r="O87">
        <v>70221264</v>
      </c>
      <c r="P87">
        <v>70236257</v>
      </c>
      <c r="Q87">
        <v>14993</v>
      </c>
    </row>
    <row r="88" spans="1:17">
      <c r="A88" t="s">
        <v>2980</v>
      </c>
      <c r="B88">
        <v>9569314</v>
      </c>
      <c r="C88">
        <v>9571269</v>
      </c>
      <c r="D88">
        <v>0</v>
      </c>
      <c r="E88" t="s">
        <v>2980</v>
      </c>
      <c r="F88">
        <v>9569314</v>
      </c>
      <c r="G88">
        <v>9571269</v>
      </c>
      <c r="H88">
        <v>1955</v>
      </c>
      <c r="L88">
        <v>1955</v>
      </c>
      <c r="N88" t="s">
        <v>2984</v>
      </c>
      <c r="O88">
        <v>71869835</v>
      </c>
      <c r="P88">
        <v>71879894</v>
      </c>
      <c r="Q88">
        <v>9902</v>
      </c>
    </row>
    <row r="89" spans="1:17">
      <c r="A89" t="s">
        <v>2980</v>
      </c>
      <c r="B89">
        <v>54582792</v>
      </c>
      <c r="C89">
        <v>54621784</v>
      </c>
      <c r="D89">
        <v>0</v>
      </c>
      <c r="E89" t="s">
        <v>2980</v>
      </c>
      <c r="F89">
        <v>54582792</v>
      </c>
      <c r="G89">
        <v>54621784</v>
      </c>
      <c r="H89">
        <v>38992</v>
      </c>
      <c r="L89">
        <v>38992</v>
      </c>
      <c r="N89" t="s">
        <v>2984</v>
      </c>
      <c r="O89">
        <v>89303479</v>
      </c>
      <c r="P89">
        <v>89334035</v>
      </c>
      <c r="Q89">
        <v>30550</v>
      </c>
    </row>
    <row r="90" spans="1:17">
      <c r="A90" t="s">
        <v>2980</v>
      </c>
      <c r="B90">
        <v>58240522</v>
      </c>
      <c r="C90">
        <v>58263618</v>
      </c>
      <c r="D90">
        <v>-1</v>
      </c>
      <c r="E90" t="s">
        <v>2980</v>
      </c>
      <c r="F90">
        <v>58240522</v>
      </c>
      <c r="G90">
        <v>58244378</v>
      </c>
      <c r="K90">
        <v>3856</v>
      </c>
      <c r="N90" t="s">
        <v>2985</v>
      </c>
      <c r="O90">
        <v>7197934</v>
      </c>
      <c r="P90">
        <v>7210318</v>
      </c>
      <c r="Q90">
        <v>12378</v>
      </c>
    </row>
    <row r="91" spans="1:17">
      <c r="A91" t="s">
        <v>2980</v>
      </c>
      <c r="B91">
        <v>58240522</v>
      </c>
      <c r="C91">
        <v>58263618</v>
      </c>
      <c r="D91">
        <v>-1</v>
      </c>
      <c r="E91" t="s">
        <v>2980</v>
      </c>
      <c r="F91">
        <v>58244859</v>
      </c>
      <c r="G91">
        <v>58244883</v>
      </c>
      <c r="K91">
        <v>24</v>
      </c>
      <c r="N91" t="s">
        <v>2985</v>
      </c>
      <c r="O91">
        <v>18266877</v>
      </c>
      <c r="P91">
        <v>18280976</v>
      </c>
      <c r="Q91">
        <v>14079</v>
      </c>
    </row>
    <row r="92" spans="1:17">
      <c r="A92" t="s">
        <v>2980</v>
      </c>
      <c r="B92">
        <v>58240522</v>
      </c>
      <c r="C92">
        <v>58263618</v>
      </c>
      <c r="D92">
        <v>-1</v>
      </c>
      <c r="E92" t="s">
        <v>2980</v>
      </c>
      <c r="F92">
        <v>58244888</v>
      </c>
      <c r="G92">
        <v>58263618</v>
      </c>
      <c r="K92">
        <v>18730</v>
      </c>
      <c r="L92">
        <f>SUM(intergenic!K90:K92)</f>
        <v>22610</v>
      </c>
      <c r="N92" t="s">
        <v>2985</v>
      </c>
      <c r="O92">
        <v>20947073</v>
      </c>
      <c r="P92">
        <v>20978869</v>
      </c>
      <c r="Q92">
        <v>31796</v>
      </c>
    </row>
    <row r="93" spans="1:17">
      <c r="A93" t="s">
        <v>2980</v>
      </c>
      <c r="B93">
        <v>58290629</v>
      </c>
      <c r="C93">
        <v>58320818</v>
      </c>
      <c r="D93">
        <v>0</v>
      </c>
      <c r="E93" t="s">
        <v>2980</v>
      </c>
      <c r="F93">
        <v>58290629</v>
      </c>
      <c r="G93">
        <v>58320818</v>
      </c>
      <c r="H93">
        <v>30189</v>
      </c>
      <c r="L93">
        <v>30189</v>
      </c>
      <c r="N93" t="s">
        <v>2985</v>
      </c>
      <c r="O93">
        <v>21424530</v>
      </c>
      <c r="P93">
        <v>21428051</v>
      </c>
      <c r="Q93">
        <v>3521</v>
      </c>
    </row>
    <row r="94" spans="1:17">
      <c r="A94" t="s">
        <v>2980</v>
      </c>
      <c r="B94">
        <v>100538449</v>
      </c>
      <c r="C94">
        <v>100545968</v>
      </c>
      <c r="D94">
        <v>0</v>
      </c>
      <c r="E94" t="s">
        <v>2980</v>
      </c>
      <c r="F94">
        <v>100538449</v>
      </c>
      <c r="G94">
        <v>100545968</v>
      </c>
      <c r="H94">
        <v>7519</v>
      </c>
      <c r="L94">
        <v>7519</v>
      </c>
      <c r="N94" t="s">
        <v>2985</v>
      </c>
      <c r="O94">
        <v>26581655</v>
      </c>
      <c r="P94">
        <v>26583401</v>
      </c>
      <c r="Q94">
        <v>1746</v>
      </c>
    </row>
    <row r="95" spans="1:17">
      <c r="A95" t="s">
        <v>2980</v>
      </c>
      <c r="B95">
        <v>120936296</v>
      </c>
      <c r="C95">
        <v>120938538</v>
      </c>
      <c r="D95">
        <v>0</v>
      </c>
      <c r="E95" t="s">
        <v>2980</v>
      </c>
      <c r="F95">
        <v>120936296</v>
      </c>
      <c r="G95">
        <v>120938538</v>
      </c>
      <c r="H95">
        <v>2242</v>
      </c>
      <c r="L95">
        <v>2242</v>
      </c>
      <c r="N95" t="s">
        <v>2985</v>
      </c>
      <c r="O95">
        <v>28999807</v>
      </c>
      <c r="P95">
        <v>29029526</v>
      </c>
      <c r="Q95">
        <v>16266</v>
      </c>
    </row>
    <row r="96" spans="1:17">
      <c r="A96" t="s">
        <v>2980</v>
      </c>
      <c r="B96">
        <v>121105127</v>
      </c>
      <c r="C96">
        <v>121132911</v>
      </c>
      <c r="D96">
        <v>-1</v>
      </c>
      <c r="E96" t="s">
        <v>2980</v>
      </c>
      <c r="F96">
        <v>121105127</v>
      </c>
      <c r="G96">
        <v>121107573</v>
      </c>
      <c r="K96">
        <v>2446</v>
      </c>
      <c r="N96" t="s">
        <v>2985</v>
      </c>
      <c r="O96">
        <v>34216808</v>
      </c>
      <c r="P96">
        <v>34220711</v>
      </c>
      <c r="Q96">
        <v>3903</v>
      </c>
    </row>
    <row r="97" spans="1:17">
      <c r="A97" t="s">
        <v>2980</v>
      </c>
      <c r="B97">
        <v>121105127</v>
      </c>
      <c r="C97">
        <v>121132911</v>
      </c>
      <c r="D97">
        <v>-1</v>
      </c>
      <c r="E97" t="s">
        <v>2980</v>
      </c>
      <c r="F97">
        <v>121107578</v>
      </c>
      <c r="G97">
        <v>121132911</v>
      </c>
      <c r="K97">
        <v>25333</v>
      </c>
      <c r="L97">
        <f>intergenic!K97+intergenic!K96</f>
        <v>27779</v>
      </c>
      <c r="N97" t="s">
        <v>2985</v>
      </c>
      <c r="O97">
        <v>36562783</v>
      </c>
      <c r="P97">
        <v>36566042</v>
      </c>
      <c r="Q97">
        <v>3259</v>
      </c>
    </row>
    <row r="98" spans="1:17">
      <c r="A98" t="s">
        <v>2980</v>
      </c>
      <c r="B98">
        <v>121497473</v>
      </c>
      <c r="C98">
        <v>121517645</v>
      </c>
      <c r="D98">
        <v>-1</v>
      </c>
      <c r="E98" t="s">
        <v>2980</v>
      </c>
      <c r="F98">
        <v>121497473</v>
      </c>
      <c r="G98">
        <v>121500914</v>
      </c>
      <c r="K98">
        <v>3441</v>
      </c>
      <c r="L98">
        <v>3441</v>
      </c>
      <c r="N98" t="s">
        <v>2985</v>
      </c>
      <c r="O98">
        <v>40931617</v>
      </c>
      <c r="P98">
        <v>40932696</v>
      </c>
      <c r="Q98">
        <v>1079</v>
      </c>
    </row>
    <row r="99" spans="1:17">
      <c r="A99" t="s">
        <v>2980</v>
      </c>
      <c r="B99">
        <v>121555754</v>
      </c>
      <c r="C99">
        <v>121570622</v>
      </c>
      <c r="D99">
        <v>0</v>
      </c>
      <c r="E99">
        <v>-1</v>
      </c>
      <c r="F99">
        <v>-1</v>
      </c>
      <c r="G99">
        <v>0</v>
      </c>
      <c r="L99" t="s">
        <v>3197</v>
      </c>
      <c r="N99" t="s">
        <v>2985</v>
      </c>
      <c r="O99">
        <v>45177689</v>
      </c>
      <c r="P99">
        <v>45195069</v>
      </c>
      <c r="Q99">
        <v>17380</v>
      </c>
    </row>
    <row r="100" spans="1:17">
      <c r="A100" t="s">
        <v>2981</v>
      </c>
      <c r="B100">
        <v>24531944</v>
      </c>
      <c r="C100">
        <v>24553839</v>
      </c>
      <c r="D100">
        <v>0</v>
      </c>
      <c r="E100">
        <v>-1</v>
      </c>
      <c r="F100">
        <v>-1</v>
      </c>
      <c r="G100">
        <v>0</v>
      </c>
      <c r="L100" t="s">
        <v>3197</v>
      </c>
      <c r="N100" t="s">
        <v>2985</v>
      </c>
      <c r="O100">
        <v>57480664</v>
      </c>
      <c r="P100">
        <v>57508230</v>
      </c>
      <c r="Q100">
        <v>27566</v>
      </c>
    </row>
    <row r="101" spans="1:17">
      <c r="A101" t="s">
        <v>2981</v>
      </c>
      <c r="B101">
        <v>31906413</v>
      </c>
      <c r="C101">
        <v>31994126</v>
      </c>
      <c r="D101">
        <v>-1</v>
      </c>
      <c r="E101" t="s">
        <v>2981</v>
      </c>
      <c r="F101">
        <v>31906413</v>
      </c>
      <c r="G101">
        <v>31952580</v>
      </c>
      <c r="K101">
        <v>46167</v>
      </c>
      <c r="N101" t="s">
        <v>2985</v>
      </c>
      <c r="O101">
        <v>61671628</v>
      </c>
      <c r="P101">
        <v>61678231</v>
      </c>
      <c r="Q101">
        <v>6603</v>
      </c>
    </row>
    <row r="102" spans="1:17">
      <c r="A102" t="s">
        <v>2981</v>
      </c>
      <c r="B102">
        <v>31906413</v>
      </c>
      <c r="C102">
        <v>31994126</v>
      </c>
      <c r="D102">
        <v>-1</v>
      </c>
      <c r="E102" t="s">
        <v>2981</v>
      </c>
      <c r="F102">
        <v>31953361</v>
      </c>
      <c r="G102">
        <v>31953408</v>
      </c>
      <c r="K102">
        <v>47</v>
      </c>
      <c r="N102" t="s">
        <v>2985</v>
      </c>
      <c r="O102">
        <v>62915598</v>
      </c>
      <c r="P102">
        <v>62923752</v>
      </c>
      <c r="Q102">
        <v>8154</v>
      </c>
    </row>
    <row r="103" spans="1:17">
      <c r="A103" t="s">
        <v>2981</v>
      </c>
      <c r="B103">
        <v>31906413</v>
      </c>
      <c r="C103">
        <v>31994126</v>
      </c>
      <c r="D103">
        <v>-1</v>
      </c>
      <c r="E103" t="s">
        <v>2981</v>
      </c>
      <c r="F103">
        <v>31953413</v>
      </c>
      <c r="G103">
        <v>31953471</v>
      </c>
      <c r="K103">
        <v>58</v>
      </c>
      <c r="N103" t="s">
        <v>2985</v>
      </c>
      <c r="O103">
        <v>66111659</v>
      </c>
      <c r="P103">
        <v>66117203</v>
      </c>
      <c r="Q103">
        <v>5544</v>
      </c>
    </row>
    <row r="104" spans="1:17">
      <c r="A104" t="s">
        <v>2981</v>
      </c>
      <c r="B104">
        <v>31906413</v>
      </c>
      <c r="C104">
        <v>31994126</v>
      </c>
      <c r="D104">
        <v>-1</v>
      </c>
      <c r="E104" t="s">
        <v>2981</v>
      </c>
      <c r="F104">
        <v>31953472</v>
      </c>
      <c r="G104">
        <v>31994126</v>
      </c>
      <c r="K104">
        <v>40654</v>
      </c>
      <c r="L104">
        <f>SUM(intergenic!K101:K104)</f>
        <v>86926</v>
      </c>
      <c r="N104" t="s">
        <v>2985</v>
      </c>
      <c r="O104">
        <v>71908017</v>
      </c>
      <c r="P104">
        <v>72039591</v>
      </c>
      <c r="Q104" t="s">
        <v>3197</v>
      </c>
    </row>
    <row r="105" spans="1:17">
      <c r="A105" t="s">
        <v>2981</v>
      </c>
      <c r="B105">
        <v>31955149</v>
      </c>
      <c r="C105">
        <v>31994126</v>
      </c>
      <c r="D105">
        <v>0</v>
      </c>
      <c r="E105" t="s">
        <v>2981</v>
      </c>
      <c r="F105">
        <v>31955149</v>
      </c>
      <c r="G105">
        <v>31994126</v>
      </c>
      <c r="H105">
        <v>38977</v>
      </c>
      <c r="L105">
        <v>38977</v>
      </c>
      <c r="N105" t="s">
        <v>2985</v>
      </c>
      <c r="O105">
        <v>71908017</v>
      </c>
      <c r="P105">
        <v>72039591</v>
      </c>
      <c r="Q105" t="s">
        <v>3197</v>
      </c>
    </row>
    <row r="106" spans="1:17">
      <c r="A106" t="s">
        <v>2981</v>
      </c>
      <c r="B106">
        <v>114898086</v>
      </c>
      <c r="C106">
        <v>114924573</v>
      </c>
      <c r="D106">
        <v>-1</v>
      </c>
      <c r="E106" t="s">
        <v>2981</v>
      </c>
      <c r="F106">
        <v>114901301</v>
      </c>
      <c r="G106">
        <v>114924573</v>
      </c>
      <c r="K106">
        <v>23272</v>
      </c>
      <c r="L106">
        <v>23272</v>
      </c>
      <c r="N106" t="s">
        <v>2985</v>
      </c>
      <c r="O106">
        <v>73063993</v>
      </c>
      <c r="P106">
        <v>73070401</v>
      </c>
      <c r="Q106">
        <v>5989</v>
      </c>
    </row>
    <row r="107" spans="1:17">
      <c r="A107" t="s">
        <v>2982</v>
      </c>
      <c r="B107">
        <v>19605057</v>
      </c>
      <c r="C107">
        <v>19611768</v>
      </c>
      <c r="D107">
        <v>0</v>
      </c>
      <c r="E107" t="s">
        <v>2982</v>
      </c>
      <c r="F107">
        <v>19605057</v>
      </c>
      <c r="G107">
        <v>19611768</v>
      </c>
      <c r="H107">
        <v>6711</v>
      </c>
      <c r="L107">
        <v>6711</v>
      </c>
      <c r="N107" t="s">
        <v>2985</v>
      </c>
      <c r="O107">
        <v>74583038</v>
      </c>
      <c r="P107">
        <v>74591666</v>
      </c>
      <c r="Q107">
        <v>8628</v>
      </c>
    </row>
    <row r="108" spans="1:17">
      <c r="A108" t="s">
        <v>2982</v>
      </c>
      <c r="B108">
        <v>61550451</v>
      </c>
      <c r="C108">
        <v>61578301</v>
      </c>
      <c r="D108">
        <v>-1</v>
      </c>
      <c r="E108" t="s">
        <v>2982</v>
      </c>
      <c r="F108">
        <v>61550451</v>
      </c>
      <c r="G108">
        <v>61550954</v>
      </c>
      <c r="K108">
        <v>503</v>
      </c>
      <c r="N108" t="s">
        <v>2985</v>
      </c>
      <c r="O108">
        <v>76976191</v>
      </c>
      <c r="P108">
        <v>76985084</v>
      </c>
      <c r="Q108">
        <v>8893</v>
      </c>
    </row>
    <row r="109" spans="1:17">
      <c r="A109" t="s">
        <v>2982</v>
      </c>
      <c r="B109">
        <v>61550451</v>
      </c>
      <c r="C109">
        <v>61578301</v>
      </c>
      <c r="D109">
        <v>-1</v>
      </c>
      <c r="E109" t="s">
        <v>2982</v>
      </c>
      <c r="F109">
        <v>61550959</v>
      </c>
      <c r="G109">
        <v>61550979</v>
      </c>
      <c r="K109">
        <v>20</v>
      </c>
      <c r="N109" t="s">
        <v>2985</v>
      </c>
      <c r="O109">
        <v>79448596</v>
      </c>
      <c r="P109">
        <v>79473026</v>
      </c>
      <c r="Q109">
        <v>24430</v>
      </c>
    </row>
    <row r="110" spans="1:17">
      <c r="A110" t="s">
        <v>2982</v>
      </c>
      <c r="B110">
        <v>61550451</v>
      </c>
      <c r="C110">
        <v>61578301</v>
      </c>
      <c r="D110">
        <v>-1</v>
      </c>
      <c r="E110" t="s">
        <v>2982</v>
      </c>
      <c r="F110">
        <v>61550980</v>
      </c>
      <c r="G110">
        <v>61556320</v>
      </c>
      <c r="K110">
        <v>5340</v>
      </c>
      <c r="N110" t="s">
        <v>2985</v>
      </c>
      <c r="O110">
        <v>79888629</v>
      </c>
      <c r="P110">
        <v>79890260</v>
      </c>
      <c r="Q110">
        <v>1631</v>
      </c>
    </row>
    <row r="111" spans="1:17">
      <c r="A111" t="s">
        <v>2982</v>
      </c>
      <c r="B111">
        <v>61550451</v>
      </c>
      <c r="C111">
        <v>61578301</v>
      </c>
      <c r="D111">
        <v>-1</v>
      </c>
      <c r="E111" t="s">
        <v>2982</v>
      </c>
      <c r="F111">
        <v>61556321</v>
      </c>
      <c r="G111">
        <v>61556337</v>
      </c>
      <c r="K111">
        <v>16</v>
      </c>
      <c r="N111" t="s">
        <v>2986</v>
      </c>
      <c r="O111">
        <v>6929860</v>
      </c>
      <c r="P111">
        <v>6936911</v>
      </c>
      <c r="Q111">
        <v>7051</v>
      </c>
    </row>
    <row r="112" spans="1:17">
      <c r="A112" t="s">
        <v>2982</v>
      </c>
      <c r="B112">
        <v>61550451</v>
      </c>
      <c r="C112">
        <v>61578301</v>
      </c>
      <c r="D112">
        <v>-1</v>
      </c>
      <c r="E112" t="s">
        <v>2982</v>
      </c>
      <c r="F112">
        <v>61556342</v>
      </c>
      <c r="G112">
        <v>61578301</v>
      </c>
      <c r="K112">
        <v>21959</v>
      </c>
      <c r="L112">
        <f>SUM(intergenic!K108:K112)</f>
        <v>27838</v>
      </c>
      <c r="N112" t="s">
        <v>2986</v>
      </c>
      <c r="O112">
        <v>11552846</v>
      </c>
      <c r="P112">
        <v>11609474</v>
      </c>
      <c r="Q112">
        <v>56627</v>
      </c>
    </row>
    <row r="113" spans="1:17">
      <c r="A113" t="s">
        <v>2982</v>
      </c>
      <c r="B113">
        <v>71178870</v>
      </c>
      <c r="C113">
        <v>71187037</v>
      </c>
      <c r="D113">
        <v>-1</v>
      </c>
      <c r="E113" t="s">
        <v>2982</v>
      </c>
      <c r="F113">
        <v>71178870</v>
      </c>
      <c r="G113">
        <v>71181998</v>
      </c>
      <c r="K113">
        <v>3128</v>
      </c>
      <c r="N113" t="s">
        <v>2986</v>
      </c>
      <c r="O113">
        <v>14157341</v>
      </c>
      <c r="P113">
        <v>14179096</v>
      </c>
      <c r="Q113" t="s">
        <v>3197</v>
      </c>
    </row>
    <row r="114" spans="1:17">
      <c r="A114" t="s">
        <v>2982</v>
      </c>
      <c r="B114">
        <v>71178870</v>
      </c>
      <c r="C114">
        <v>71187037</v>
      </c>
      <c r="D114">
        <v>-1</v>
      </c>
      <c r="E114" t="s">
        <v>2982</v>
      </c>
      <c r="F114">
        <v>71182003</v>
      </c>
      <c r="G114">
        <v>71182028</v>
      </c>
      <c r="K114">
        <v>25</v>
      </c>
      <c r="N114" t="s">
        <v>2986</v>
      </c>
      <c r="O114">
        <v>32725381</v>
      </c>
      <c r="P114">
        <v>32820994</v>
      </c>
      <c r="Q114">
        <v>95363</v>
      </c>
    </row>
    <row r="115" spans="1:17">
      <c r="A115" t="s">
        <v>2982</v>
      </c>
      <c r="B115">
        <v>71178870</v>
      </c>
      <c r="C115">
        <v>71187037</v>
      </c>
      <c r="D115">
        <v>-1</v>
      </c>
      <c r="E115" t="s">
        <v>2982</v>
      </c>
      <c r="F115">
        <v>71182029</v>
      </c>
      <c r="G115">
        <v>71182085</v>
      </c>
      <c r="K115">
        <v>56</v>
      </c>
      <c r="N115" t="s">
        <v>2987</v>
      </c>
      <c r="O115">
        <v>16109830</v>
      </c>
      <c r="P115">
        <v>16120964</v>
      </c>
      <c r="Q115">
        <v>11134</v>
      </c>
    </row>
    <row r="116" spans="1:17">
      <c r="A116" t="s">
        <v>2982</v>
      </c>
      <c r="B116">
        <v>71178870</v>
      </c>
      <c r="C116">
        <v>71187037</v>
      </c>
      <c r="D116">
        <v>-1</v>
      </c>
      <c r="E116" t="s">
        <v>2982</v>
      </c>
      <c r="F116">
        <v>71182090</v>
      </c>
      <c r="G116">
        <v>71182103</v>
      </c>
      <c r="K116">
        <v>13</v>
      </c>
      <c r="N116" t="s">
        <v>2987</v>
      </c>
      <c r="O116">
        <v>19843906</v>
      </c>
      <c r="P116">
        <v>19848826</v>
      </c>
      <c r="Q116">
        <v>4920</v>
      </c>
    </row>
    <row r="117" spans="1:17">
      <c r="A117" t="s">
        <v>2982</v>
      </c>
      <c r="B117">
        <v>71178870</v>
      </c>
      <c r="C117">
        <v>71187037</v>
      </c>
      <c r="D117">
        <v>-1</v>
      </c>
      <c r="E117" t="s">
        <v>2982</v>
      </c>
      <c r="F117">
        <v>71182104</v>
      </c>
      <c r="G117">
        <v>71182105</v>
      </c>
      <c r="K117">
        <v>1</v>
      </c>
      <c r="N117" t="s">
        <v>2987</v>
      </c>
      <c r="O117">
        <v>22926212</v>
      </c>
      <c r="P117">
        <v>22928737</v>
      </c>
      <c r="Q117">
        <v>2525</v>
      </c>
    </row>
    <row r="118" spans="1:17">
      <c r="A118" t="s">
        <v>2982</v>
      </c>
      <c r="B118">
        <v>71178870</v>
      </c>
      <c r="C118">
        <v>71187037</v>
      </c>
      <c r="D118">
        <v>-1</v>
      </c>
      <c r="E118" t="s">
        <v>2982</v>
      </c>
      <c r="F118">
        <v>71182106</v>
      </c>
      <c r="G118">
        <v>71187037</v>
      </c>
      <c r="K118">
        <v>4931</v>
      </c>
      <c r="L118">
        <f>SUM(intergenic!K113:K118)</f>
        <v>8154</v>
      </c>
      <c r="N118" t="s">
        <v>2987</v>
      </c>
      <c r="O118">
        <v>29218684</v>
      </c>
      <c r="P118">
        <v>29281719</v>
      </c>
      <c r="Q118">
        <v>63023</v>
      </c>
    </row>
    <row r="119" spans="1:17">
      <c r="A119" t="s">
        <v>2982</v>
      </c>
      <c r="B119">
        <v>88563963</v>
      </c>
      <c r="C119">
        <v>88594364</v>
      </c>
      <c r="D119">
        <v>-1</v>
      </c>
      <c r="E119" t="s">
        <v>2982</v>
      </c>
      <c r="F119">
        <v>88563963</v>
      </c>
      <c r="G119">
        <v>88586715</v>
      </c>
      <c r="K119">
        <v>22752</v>
      </c>
      <c r="N119" t="s">
        <v>2987</v>
      </c>
      <c r="O119">
        <v>35323773</v>
      </c>
      <c r="P119">
        <v>35328793</v>
      </c>
      <c r="Q119">
        <v>5020</v>
      </c>
    </row>
    <row r="120" spans="1:17">
      <c r="A120" t="s">
        <v>2982</v>
      </c>
      <c r="B120">
        <v>88563963</v>
      </c>
      <c r="C120">
        <v>88594364</v>
      </c>
      <c r="D120">
        <v>-1</v>
      </c>
      <c r="E120" t="s">
        <v>2982</v>
      </c>
      <c r="F120">
        <v>88586720</v>
      </c>
      <c r="G120">
        <v>88586734</v>
      </c>
      <c r="K120">
        <v>14</v>
      </c>
      <c r="N120" t="s">
        <v>2987</v>
      </c>
      <c r="O120">
        <v>35351480</v>
      </c>
      <c r="P120">
        <v>35357256</v>
      </c>
      <c r="Q120">
        <v>5769</v>
      </c>
    </row>
    <row r="121" spans="1:17">
      <c r="A121" t="s">
        <v>2982</v>
      </c>
      <c r="B121">
        <v>88563963</v>
      </c>
      <c r="C121">
        <v>88594364</v>
      </c>
      <c r="D121">
        <v>-1</v>
      </c>
      <c r="E121" t="s">
        <v>2982</v>
      </c>
      <c r="F121">
        <v>88586735</v>
      </c>
      <c r="G121">
        <v>88592386</v>
      </c>
      <c r="K121">
        <v>5651</v>
      </c>
      <c r="N121" t="s">
        <v>2987</v>
      </c>
      <c r="O121">
        <v>35357823</v>
      </c>
      <c r="P121">
        <v>35374878</v>
      </c>
      <c r="Q121">
        <v>17043</v>
      </c>
    </row>
    <row r="122" spans="1:17">
      <c r="A122" t="s">
        <v>2982</v>
      </c>
      <c r="B122">
        <v>88563963</v>
      </c>
      <c r="C122">
        <v>88594364</v>
      </c>
      <c r="D122">
        <v>-1</v>
      </c>
      <c r="E122" t="s">
        <v>2982</v>
      </c>
      <c r="F122">
        <v>88592391</v>
      </c>
      <c r="G122">
        <v>88592407</v>
      </c>
      <c r="K122">
        <v>16</v>
      </c>
      <c r="N122" t="s">
        <v>2987</v>
      </c>
      <c r="O122">
        <v>35403585</v>
      </c>
      <c r="P122">
        <v>35414203</v>
      </c>
      <c r="Q122">
        <v>10618</v>
      </c>
    </row>
    <row r="123" spans="1:17">
      <c r="A123" t="s">
        <v>2982</v>
      </c>
      <c r="B123">
        <v>88563963</v>
      </c>
      <c r="C123">
        <v>88594364</v>
      </c>
      <c r="D123">
        <v>-1</v>
      </c>
      <c r="E123" t="s">
        <v>2982</v>
      </c>
      <c r="F123">
        <v>88592408</v>
      </c>
      <c r="G123">
        <v>88594364</v>
      </c>
      <c r="K123">
        <v>1956</v>
      </c>
      <c r="L123">
        <f>SUM(intergenic!K119:K123)</f>
        <v>30389</v>
      </c>
      <c r="N123" t="s">
        <v>2987</v>
      </c>
      <c r="O123">
        <v>52921665</v>
      </c>
      <c r="P123">
        <v>52929116</v>
      </c>
      <c r="Q123" t="s">
        <v>3197</v>
      </c>
    </row>
    <row r="124" spans="1:17">
      <c r="A124" t="s">
        <v>2983</v>
      </c>
      <c r="B124">
        <v>24254146</v>
      </c>
      <c r="C124">
        <v>24269209</v>
      </c>
      <c r="D124">
        <v>0</v>
      </c>
      <c r="E124" t="s">
        <v>2983</v>
      </c>
      <c r="F124">
        <v>24254146</v>
      </c>
      <c r="G124">
        <v>24269209</v>
      </c>
      <c r="H124">
        <v>15063</v>
      </c>
      <c r="L124">
        <v>15063</v>
      </c>
      <c r="N124" t="s">
        <v>2987</v>
      </c>
      <c r="O124">
        <v>58427978</v>
      </c>
      <c r="P124">
        <v>58433252</v>
      </c>
      <c r="Q124" t="s">
        <v>3197</v>
      </c>
    </row>
    <row r="125" spans="1:17">
      <c r="A125" t="s">
        <v>2983</v>
      </c>
      <c r="B125">
        <v>24279096</v>
      </c>
      <c r="C125">
        <v>24407901</v>
      </c>
      <c r="D125">
        <v>-1</v>
      </c>
      <c r="E125" t="s">
        <v>2983</v>
      </c>
      <c r="F125">
        <v>24279096</v>
      </c>
      <c r="G125">
        <v>24350936</v>
      </c>
      <c r="K125">
        <v>71840</v>
      </c>
      <c r="L125">
        <v>71840</v>
      </c>
      <c r="N125" t="s">
        <v>2988</v>
      </c>
      <c r="O125">
        <v>91730937</v>
      </c>
      <c r="P125">
        <v>91734174</v>
      </c>
      <c r="Q125">
        <v>3237</v>
      </c>
    </row>
    <row r="126" spans="1:17">
      <c r="A126" t="s">
        <v>2983</v>
      </c>
      <c r="B126">
        <v>34788101</v>
      </c>
      <c r="C126">
        <v>34812809</v>
      </c>
      <c r="D126">
        <v>0</v>
      </c>
      <c r="E126">
        <v>-1</v>
      </c>
      <c r="F126">
        <v>-1</v>
      </c>
      <c r="G126">
        <v>0</v>
      </c>
      <c r="L126" t="s">
        <v>3197</v>
      </c>
      <c r="N126" t="s">
        <v>2988</v>
      </c>
      <c r="O126">
        <v>95459750</v>
      </c>
      <c r="P126">
        <v>95461553</v>
      </c>
      <c r="Q126" t="s">
        <v>3197</v>
      </c>
    </row>
    <row r="127" spans="1:17">
      <c r="A127" t="s">
        <v>2983</v>
      </c>
      <c r="B127">
        <v>41574088</v>
      </c>
      <c r="C127">
        <v>41576188</v>
      </c>
      <c r="D127">
        <v>0</v>
      </c>
      <c r="E127" t="s">
        <v>2983</v>
      </c>
      <c r="F127">
        <v>41574088</v>
      </c>
      <c r="G127">
        <v>41576188</v>
      </c>
      <c r="H127">
        <v>2100</v>
      </c>
      <c r="L127">
        <v>2100</v>
      </c>
      <c r="N127" t="s">
        <v>2988</v>
      </c>
      <c r="O127">
        <v>95472197</v>
      </c>
      <c r="P127">
        <v>95476791</v>
      </c>
      <c r="Q127" t="s">
        <v>3197</v>
      </c>
    </row>
    <row r="128" spans="1:17">
      <c r="A128" t="s">
        <v>2983</v>
      </c>
      <c r="B128">
        <v>43013179</v>
      </c>
      <c r="C128">
        <v>43015757</v>
      </c>
      <c r="D128">
        <v>0</v>
      </c>
      <c r="E128" t="s">
        <v>2983</v>
      </c>
      <c r="F128">
        <v>43013179</v>
      </c>
      <c r="G128">
        <v>43015757</v>
      </c>
      <c r="H128">
        <v>2578</v>
      </c>
      <c r="L128">
        <v>2578</v>
      </c>
      <c r="N128" t="s">
        <v>2988</v>
      </c>
      <c r="O128">
        <v>109040341</v>
      </c>
      <c r="P128">
        <v>109065017</v>
      </c>
      <c r="Q128" t="s">
        <v>3197</v>
      </c>
    </row>
    <row r="129" spans="1:17">
      <c r="A129" t="s">
        <v>2983</v>
      </c>
      <c r="B129">
        <v>51630807</v>
      </c>
      <c r="C129">
        <v>51633826</v>
      </c>
      <c r="D129">
        <v>0</v>
      </c>
      <c r="E129">
        <v>-1</v>
      </c>
      <c r="F129">
        <v>-1</v>
      </c>
      <c r="G129">
        <v>0</v>
      </c>
      <c r="L129" t="s">
        <v>3197</v>
      </c>
      <c r="N129" t="s">
        <v>2988</v>
      </c>
      <c r="O129">
        <v>111476471</v>
      </c>
      <c r="P129">
        <v>111490150</v>
      </c>
      <c r="Q129" t="s">
        <v>3197</v>
      </c>
    </row>
    <row r="130" spans="1:17">
      <c r="A130" t="s">
        <v>2983</v>
      </c>
      <c r="B130">
        <v>62573212</v>
      </c>
      <c r="C130">
        <v>62576389</v>
      </c>
      <c r="D130">
        <v>0</v>
      </c>
      <c r="E130" t="s">
        <v>2983</v>
      </c>
      <c r="F130">
        <v>62573212</v>
      </c>
      <c r="G130">
        <v>62576389</v>
      </c>
      <c r="H130">
        <v>3177</v>
      </c>
      <c r="L130">
        <v>3177</v>
      </c>
      <c r="N130" t="s">
        <v>2988</v>
      </c>
      <c r="O130">
        <v>118599234</v>
      </c>
      <c r="P130">
        <v>118617003</v>
      </c>
      <c r="Q130">
        <v>17769</v>
      </c>
    </row>
    <row r="131" spans="1:17">
      <c r="A131" t="s">
        <v>2983</v>
      </c>
      <c r="B131">
        <v>78255996</v>
      </c>
      <c r="C131">
        <v>78268384</v>
      </c>
      <c r="D131">
        <v>-1</v>
      </c>
      <c r="E131" t="s">
        <v>2983</v>
      </c>
      <c r="F131">
        <v>78255996</v>
      </c>
      <c r="G131">
        <v>78266020</v>
      </c>
      <c r="K131">
        <v>10024</v>
      </c>
      <c r="N131" t="s">
        <v>2988</v>
      </c>
      <c r="O131">
        <v>121940156</v>
      </c>
      <c r="P131">
        <v>121973697</v>
      </c>
      <c r="Q131">
        <v>33541</v>
      </c>
    </row>
    <row r="132" spans="1:17">
      <c r="A132" t="s">
        <v>2983</v>
      </c>
      <c r="B132">
        <v>78255996</v>
      </c>
      <c r="C132">
        <v>78268384</v>
      </c>
      <c r="D132">
        <v>-1</v>
      </c>
      <c r="E132" t="s">
        <v>2983</v>
      </c>
      <c r="F132">
        <v>78266025</v>
      </c>
      <c r="G132">
        <v>78266038</v>
      </c>
      <c r="K132">
        <v>13</v>
      </c>
      <c r="N132" t="s">
        <v>2988</v>
      </c>
      <c r="O132">
        <v>130740311</v>
      </c>
      <c r="P132">
        <v>130748029</v>
      </c>
      <c r="Q132">
        <v>7718</v>
      </c>
    </row>
    <row r="133" spans="1:17">
      <c r="A133" t="s">
        <v>2983</v>
      </c>
      <c r="B133">
        <v>78255996</v>
      </c>
      <c r="C133">
        <v>78268384</v>
      </c>
      <c r="D133">
        <v>-1</v>
      </c>
      <c r="E133" t="s">
        <v>2983</v>
      </c>
      <c r="F133">
        <v>78266039</v>
      </c>
      <c r="G133">
        <v>78268384</v>
      </c>
      <c r="K133">
        <v>2345</v>
      </c>
      <c r="L133">
        <f>SUM(intergenic!K131:K133)</f>
        <v>12382</v>
      </c>
      <c r="N133" t="s">
        <v>2988</v>
      </c>
      <c r="O133">
        <v>131087858</v>
      </c>
      <c r="P133">
        <v>131090818</v>
      </c>
      <c r="Q133" t="s">
        <v>3197</v>
      </c>
    </row>
    <row r="134" spans="1:17">
      <c r="A134" t="s">
        <v>2983</v>
      </c>
      <c r="B134">
        <v>79027837</v>
      </c>
      <c r="C134">
        <v>79042175</v>
      </c>
      <c r="D134">
        <v>0</v>
      </c>
      <c r="E134" t="s">
        <v>2983</v>
      </c>
      <c r="F134">
        <v>79027837</v>
      </c>
      <c r="G134">
        <v>79042175</v>
      </c>
      <c r="H134">
        <v>14338</v>
      </c>
      <c r="L134">
        <v>14338</v>
      </c>
      <c r="N134" t="s">
        <v>2988</v>
      </c>
      <c r="O134">
        <v>131851033</v>
      </c>
      <c r="P134">
        <v>131862420</v>
      </c>
      <c r="Q134">
        <v>11387</v>
      </c>
    </row>
    <row r="135" spans="1:17">
      <c r="A135" t="s">
        <v>2983</v>
      </c>
      <c r="B135">
        <v>83125316</v>
      </c>
      <c r="C135">
        <v>83128128</v>
      </c>
      <c r="D135">
        <v>-1</v>
      </c>
      <c r="E135" t="s">
        <v>2983</v>
      </c>
      <c r="F135">
        <v>83125316</v>
      </c>
      <c r="G135">
        <v>83127753</v>
      </c>
      <c r="K135">
        <v>2437</v>
      </c>
      <c r="N135" t="s">
        <v>2988</v>
      </c>
      <c r="O135">
        <v>132111282</v>
      </c>
      <c r="P135">
        <v>132118684</v>
      </c>
      <c r="Q135" t="s">
        <v>3197</v>
      </c>
    </row>
    <row r="136" spans="1:17">
      <c r="A136" t="s">
        <v>2983</v>
      </c>
      <c r="B136">
        <v>83125316</v>
      </c>
      <c r="C136">
        <v>83128128</v>
      </c>
      <c r="D136">
        <v>-1</v>
      </c>
      <c r="E136" t="s">
        <v>2983</v>
      </c>
      <c r="F136">
        <v>83127754</v>
      </c>
      <c r="G136">
        <v>83127767</v>
      </c>
      <c r="K136">
        <v>13</v>
      </c>
      <c r="N136" t="s">
        <v>2988</v>
      </c>
      <c r="O136">
        <v>132153115</v>
      </c>
      <c r="P136">
        <v>132156012</v>
      </c>
      <c r="Q136" t="s">
        <v>3197</v>
      </c>
    </row>
    <row r="137" spans="1:17">
      <c r="A137" t="s">
        <v>2983</v>
      </c>
      <c r="B137">
        <v>83125316</v>
      </c>
      <c r="C137">
        <v>83128128</v>
      </c>
      <c r="D137">
        <v>-1</v>
      </c>
      <c r="E137" t="s">
        <v>2983</v>
      </c>
      <c r="F137">
        <v>83127772</v>
      </c>
      <c r="G137">
        <v>83128128</v>
      </c>
      <c r="K137">
        <v>356</v>
      </c>
      <c r="L137">
        <f>SUM(intergenic!K135:K137)</f>
        <v>2806</v>
      </c>
      <c r="N137" t="s">
        <v>2988</v>
      </c>
      <c r="O137">
        <v>132407188</v>
      </c>
      <c r="P137">
        <v>132479948</v>
      </c>
      <c r="Q137">
        <v>9387</v>
      </c>
    </row>
    <row r="138" spans="1:17">
      <c r="A138" t="s">
        <v>2983</v>
      </c>
      <c r="B138">
        <v>89749196</v>
      </c>
      <c r="C138">
        <v>89753100</v>
      </c>
      <c r="D138">
        <v>-1</v>
      </c>
      <c r="E138" t="s">
        <v>2983</v>
      </c>
      <c r="F138">
        <v>89749196</v>
      </c>
      <c r="G138">
        <v>89749867</v>
      </c>
      <c r="K138">
        <v>671</v>
      </c>
      <c r="N138" t="s">
        <v>2988</v>
      </c>
      <c r="O138">
        <v>201973553</v>
      </c>
      <c r="P138">
        <v>201980827</v>
      </c>
      <c r="Q138">
        <v>7274</v>
      </c>
    </row>
    <row r="139" spans="1:17">
      <c r="A139" t="s">
        <v>2983</v>
      </c>
      <c r="B139">
        <v>89749196</v>
      </c>
      <c r="C139">
        <v>89753100</v>
      </c>
      <c r="D139">
        <v>-1</v>
      </c>
      <c r="E139" t="s">
        <v>2983</v>
      </c>
      <c r="F139">
        <v>89749868</v>
      </c>
      <c r="G139">
        <v>89749889</v>
      </c>
      <c r="K139">
        <v>21</v>
      </c>
      <c r="N139" t="s">
        <v>2988</v>
      </c>
      <c r="O139">
        <v>204180594</v>
      </c>
      <c r="P139">
        <v>204192942</v>
      </c>
      <c r="Q139">
        <v>12348</v>
      </c>
    </row>
    <row r="140" spans="1:17">
      <c r="A140" t="s">
        <v>2983</v>
      </c>
      <c r="B140">
        <v>89749196</v>
      </c>
      <c r="C140">
        <v>89753100</v>
      </c>
      <c r="D140">
        <v>-1</v>
      </c>
      <c r="E140" t="s">
        <v>2983</v>
      </c>
      <c r="F140">
        <v>89749894</v>
      </c>
      <c r="G140">
        <v>89752341</v>
      </c>
      <c r="K140">
        <v>2447</v>
      </c>
      <c r="L140">
        <f>SUM(intergenic!K138:K140)</f>
        <v>3139</v>
      </c>
      <c r="N140" t="s">
        <v>2988</v>
      </c>
      <c r="O140">
        <v>237041381</v>
      </c>
      <c r="P140">
        <v>237061715</v>
      </c>
      <c r="Q140">
        <v>20328</v>
      </c>
    </row>
    <row r="141" spans="1:17">
      <c r="A141" t="s">
        <v>2983</v>
      </c>
      <c r="B141">
        <v>91849239</v>
      </c>
      <c r="C141">
        <v>91951938</v>
      </c>
      <c r="D141">
        <v>0</v>
      </c>
      <c r="E141" t="s">
        <v>2983</v>
      </c>
      <c r="F141">
        <v>91849239</v>
      </c>
      <c r="G141">
        <v>91951938</v>
      </c>
      <c r="H141">
        <v>102699</v>
      </c>
      <c r="L141">
        <v>102699</v>
      </c>
      <c r="N141" t="s">
        <v>2988</v>
      </c>
      <c r="O141">
        <v>239366161</v>
      </c>
      <c r="P141">
        <v>239419331</v>
      </c>
      <c r="Q141">
        <v>53159</v>
      </c>
    </row>
    <row r="142" spans="1:17">
      <c r="A142" t="s">
        <v>2983</v>
      </c>
      <c r="B142">
        <v>93044347</v>
      </c>
      <c r="C142">
        <v>93107557</v>
      </c>
      <c r="D142">
        <v>0</v>
      </c>
      <c r="E142">
        <v>-1</v>
      </c>
      <c r="F142">
        <v>-1</v>
      </c>
      <c r="G142">
        <v>0</v>
      </c>
      <c r="L142" t="s">
        <v>3197</v>
      </c>
      <c r="N142" t="s">
        <v>2989</v>
      </c>
      <c r="O142">
        <v>2157684</v>
      </c>
      <c r="P142">
        <v>2187863</v>
      </c>
      <c r="Q142" t="s">
        <v>3197</v>
      </c>
    </row>
    <row r="143" spans="1:17">
      <c r="A143" t="s">
        <v>2983</v>
      </c>
      <c r="B143">
        <v>100292010</v>
      </c>
      <c r="C143">
        <v>100325259</v>
      </c>
      <c r="D143">
        <v>0</v>
      </c>
      <c r="E143">
        <v>-1</v>
      </c>
      <c r="F143">
        <v>-1</v>
      </c>
      <c r="G143">
        <v>0</v>
      </c>
      <c r="L143" t="s">
        <v>3197</v>
      </c>
      <c r="N143" t="s">
        <v>2989</v>
      </c>
      <c r="O143">
        <v>5179629</v>
      </c>
      <c r="P143">
        <v>5273034</v>
      </c>
      <c r="Q143">
        <v>93388</v>
      </c>
    </row>
    <row r="144" spans="1:17">
      <c r="A144" t="s">
        <v>2983</v>
      </c>
      <c r="B144">
        <v>102264807</v>
      </c>
      <c r="C144">
        <v>102277302</v>
      </c>
      <c r="D144">
        <v>0</v>
      </c>
      <c r="E144">
        <v>-1</v>
      </c>
      <c r="F144">
        <v>-1</v>
      </c>
      <c r="G144">
        <v>0</v>
      </c>
      <c r="L144" t="s">
        <v>3197</v>
      </c>
      <c r="N144" t="s">
        <v>2989</v>
      </c>
      <c r="O144">
        <v>5455828</v>
      </c>
      <c r="P144">
        <v>5476713</v>
      </c>
      <c r="Q144">
        <v>20872</v>
      </c>
    </row>
    <row r="145" spans="1:17">
      <c r="A145" t="s">
        <v>2984</v>
      </c>
      <c r="B145">
        <v>1752281</v>
      </c>
      <c r="C145">
        <v>1756184</v>
      </c>
      <c r="D145">
        <v>0</v>
      </c>
      <c r="E145" t="s">
        <v>2984</v>
      </c>
      <c r="F145">
        <v>1752281</v>
      </c>
      <c r="G145">
        <v>1756184</v>
      </c>
      <c r="H145">
        <v>3903</v>
      </c>
      <c r="L145">
        <v>3903</v>
      </c>
      <c r="N145" t="s">
        <v>2989</v>
      </c>
      <c r="O145">
        <v>31397162</v>
      </c>
      <c r="P145">
        <v>31407699</v>
      </c>
      <c r="Q145">
        <v>10531</v>
      </c>
    </row>
    <row r="146" spans="1:17">
      <c r="A146" t="s">
        <v>2984</v>
      </c>
      <c r="B146">
        <v>2830569</v>
      </c>
      <c r="C146">
        <v>2833954</v>
      </c>
      <c r="D146">
        <v>-1</v>
      </c>
      <c r="E146" t="s">
        <v>2984</v>
      </c>
      <c r="F146">
        <v>2830569</v>
      </c>
      <c r="G146">
        <v>2832259</v>
      </c>
      <c r="K146">
        <v>1690</v>
      </c>
      <c r="N146" t="s">
        <v>2989</v>
      </c>
      <c r="O146">
        <v>39946312</v>
      </c>
      <c r="P146">
        <v>39959763</v>
      </c>
      <c r="Q146">
        <v>13451</v>
      </c>
    </row>
    <row r="147" spans="1:17">
      <c r="A147" t="s">
        <v>2984</v>
      </c>
      <c r="B147">
        <v>2830569</v>
      </c>
      <c r="C147">
        <v>2833954</v>
      </c>
      <c r="D147">
        <v>-1</v>
      </c>
      <c r="E147" t="s">
        <v>2984</v>
      </c>
      <c r="F147">
        <v>2832264</v>
      </c>
      <c r="G147">
        <v>2832283</v>
      </c>
      <c r="K147">
        <v>19</v>
      </c>
      <c r="N147" t="s">
        <v>2989</v>
      </c>
      <c r="O147">
        <v>47122555</v>
      </c>
      <c r="P147">
        <v>47154558</v>
      </c>
      <c r="Q147">
        <v>32003</v>
      </c>
    </row>
    <row r="148" spans="1:17">
      <c r="A148" t="s">
        <v>2984</v>
      </c>
      <c r="B148">
        <v>2830569</v>
      </c>
      <c r="C148">
        <v>2833954</v>
      </c>
      <c r="D148">
        <v>-1</v>
      </c>
      <c r="E148" t="s">
        <v>2984</v>
      </c>
      <c r="F148">
        <v>2832284</v>
      </c>
      <c r="G148">
        <v>2833954</v>
      </c>
      <c r="K148">
        <v>1670</v>
      </c>
      <c r="L148">
        <f>SUM(intergenic!K146:K148)</f>
        <v>3379</v>
      </c>
      <c r="N148" t="s">
        <v>2989</v>
      </c>
      <c r="O148">
        <v>57026157</v>
      </c>
      <c r="P148">
        <v>57034157</v>
      </c>
      <c r="Q148">
        <v>8000</v>
      </c>
    </row>
    <row r="149" spans="1:17">
      <c r="A149" t="s">
        <v>2984</v>
      </c>
      <c r="B149">
        <v>21531765</v>
      </c>
      <c r="C149">
        <v>21538145</v>
      </c>
      <c r="D149">
        <v>0</v>
      </c>
      <c r="E149">
        <v>-1</v>
      </c>
      <c r="F149">
        <v>-1</v>
      </c>
      <c r="G149">
        <v>0</v>
      </c>
      <c r="L149" t="s">
        <v>3197</v>
      </c>
      <c r="N149" t="s">
        <v>2990</v>
      </c>
      <c r="O149">
        <v>45882079</v>
      </c>
      <c r="P149">
        <v>45886884</v>
      </c>
      <c r="Q149">
        <v>4805</v>
      </c>
    </row>
    <row r="150" spans="1:17">
      <c r="A150" t="s">
        <v>2984</v>
      </c>
      <c r="B150">
        <v>23724821</v>
      </c>
      <c r="C150">
        <v>23765010</v>
      </c>
      <c r="D150">
        <v>-1</v>
      </c>
      <c r="E150" t="s">
        <v>2984</v>
      </c>
      <c r="F150">
        <v>23724821</v>
      </c>
      <c r="G150">
        <v>23758916</v>
      </c>
      <c r="K150">
        <v>34095</v>
      </c>
      <c r="N150" t="s">
        <v>2991</v>
      </c>
      <c r="O150">
        <v>18257536</v>
      </c>
      <c r="P150">
        <v>18260088</v>
      </c>
      <c r="Q150">
        <v>2552</v>
      </c>
    </row>
    <row r="151" spans="1:17">
      <c r="A151" t="s">
        <v>2984</v>
      </c>
      <c r="B151">
        <v>23724821</v>
      </c>
      <c r="C151">
        <v>23765010</v>
      </c>
      <c r="D151">
        <v>-1</v>
      </c>
      <c r="E151" t="s">
        <v>2984</v>
      </c>
      <c r="F151">
        <v>23758921</v>
      </c>
      <c r="G151">
        <v>23758923</v>
      </c>
      <c r="K151">
        <v>2</v>
      </c>
      <c r="N151" t="s">
        <v>2991</v>
      </c>
      <c r="O151">
        <v>18830912</v>
      </c>
      <c r="P151">
        <v>18832650</v>
      </c>
      <c r="Q151">
        <v>1738</v>
      </c>
    </row>
    <row r="152" spans="1:17">
      <c r="A152" t="s">
        <v>2984</v>
      </c>
      <c r="B152">
        <v>23724821</v>
      </c>
      <c r="C152">
        <v>23765010</v>
      </c>
      <c r="D152">
        <v>-1</v>
      </c>
      <c r="E152" t="s">
        <v>2984</v>
      </c>
      <c r="F152">
        <v>23758928</v>
      </c>
      <c r="G152">
        <v>23758950</v>
      </c>
      <c r="K152">
        <v>22</v>
      </c>
      <c r="N152" t="s">
        <v>2991</v>
      </c>
      <c r="O152">
        <v>21025272</v>
      </c>
      <c r="P152">
        <v>21040678</v>
      </c>
      <c r="Q152">
        <v>15392</v>
      </c>
    </row>
    <row r="153" spans="1:17">
      <c r="A153" t="s">
        <v>2984</v>
      </c>
      <c r="B153">
        <v>23724821</v>
      </c>
      <c r="C153">
        <v>23765010</v>
      </c>
      <c r="D153">
        <v>-1</v>
      </c>
      <c r="E153" t="s">
        <v>2984</v>
      </c>
      <c r="F153">
        <v>23758951</v>
      </c>
      <c r="G153">
        <v>23765010</v>
      </c>
      <c r="K153">
        <v>6059</v>
      </c>
      <c r="L153">
        <f>SUM(intergenic!K150:K153)</f>
        <v>40178</v>
      </c>
      <c r="N153" t="s">
        <v>2991</v>
      </c>
      <c r="O153">
        <v>31303811</v>
      </c>
      <c r="P153">
        <v>31317614</v>
      </c>
      <c r="Q153" t="s">
        <v>3197</v>
      </c>
    </row>
    <row r="154" spans="1:17">
      <c r="A154" t="s">
        <v>2984</v>
      </c>
      <c r="B154">
        <v>28376654</v>
      </c>
      <c r="C154">
        <v>28381361</v>
      </c>
      <c r="D154">
        <v>-1</v>
      </c>
      <c r="E154" t="s">
        <v>2984</v>
      </c>
      <c r="F154">
        <v>28376654</v>
      </c>
      <c r="G154">
        <v>28379581</v>
      </c>
      <c r="K154">
        <v>2927</v>
      </c>
      <c r="N154" t="s">
        <v>2991</v>
      </c>
      <c r="O154">
        <v>31603005</v>
      </c>
      <c r="P154">
        <v>31608225</v>
      </c>
      <c r="Q154">
        <v>5220</v>
      </c>
    </row>
    <row r="155" spans="1:17">
      <c r="A155" t="s">
        <v>2984</v>
      </c>
      <c r="B155">
        <v>28376654</v>
      </c>
      <c r="C155">
        <v>28381361</v>
      </c>
      <c r="D155">
        <v>-1</v>
      </c>
      <c r="E155" t="s">
        <v>2984</v>
      </c>
      <c r="F155">
        <v>28379582</v>
      </c>
      <c r="G155">
        <v>28379715</v>
      </c>
      <c r="K155">
        <v>133</v>
      </c>
      <c r="N155" t="s">
        <v>2991</v>
      </c>
      <c r="O155">
        <v>37711386</v>
      </c>
      <c r="P155">
        <v>37735624</v>
      </c>
      <c r="Q155">
        <v>24238</v>
      </c>
    </row>
    <row r="156" spans="1:17">
      <c r="A156" t="s">
        <v>2984</v>
      </c>
      <c r="B156">
        <v>28376654</v>
      </c>
      <c r="C156">
        <v>28381361</v>
      </c>
      <c r="D156">
        <v>-1</v>
      </c>
      <c r="E156" t="s">
        <v>2984</v>
      </c>
      <c r="F156">
        <v>28379716</v>
      </c>
      <c r="G156">
        <v>28379730</v>
      </c>
      <c r="K156">
        <v>14</v>
      </c>
      <c r="N156" t="s">
        <v>2991</v>
      </c>
      <c r="O156">
        <v>39097561</v>
      </c>
      <c r="P156">
        <v>39101728</v>
      </c>
      <c r="Q156">
        <v>4167</v>
      </c>
    </row>
    <row r="157" spans="1:17">
      <c r="A157" t="s">
        <v>2984</v>
      </c>
      <c r="B157">
        <v>28376654</v>
      </c>
      <c r="C157">
        <v>28381361</v>
      </c>
      <c r="D157">
        <v>-1</v>
      </c>
      <c r="E157" t="s">
        <v>2984</v>
      </c>
      <c r="F157">
        <v>28379735</v>
      </c>
      <c r="G157">
        <v>28381361</v>
      </c>
      <c r="K157">
        <v>1626</v>
      </c>
      <c r="L157">
        <f>SUM(intergenic!K154:K157)</f>
        <v>4700</v>
      </c>
      <c r="N157" t="s">
        <v>2991</v>
      </c>
      <c r="O157">
        <v>50290619</v>
      </c>
      <c r="P157">
        <v>50293877</v>
      </c>
      <c r="Q157">
        <v>3258</v>
      </c>
    </row>
    <row r="158" spans="1:17">
      <c r="A158" t="s">
        <v>2984</v>
      </c>
      <c r="B158">
        <v>29064047</v>
      </c>
      <c r="C158">
        <v>29065053</v>
      </c>
      <c r="D158">
        <v>0</v>
      </c>
      <c r="E158" t="s">
        <v>2984</v>
      </c>
      <c r="F158">
        <v>29064047</v>
      </c>
      <c r="G158">
        <v>29065053</v>
      </c>
      <c r="H158">
        <v>1006</v>
      </c>
      <c r="L158">
        <v>1006</v>
      </c>
      <c r="N158" t="s">
        <v>2992</v>
      </c>
      <c r="O158">
        <v>11305243</v>
      </c>
      <c r="P158">
        <v>11313995</v>
      </c>
      <c r="Q158">
        <v>8752</v>
      </c>
    </row>
    <row r="159" spans="1:17">
      <c r="A159" t="s">
        <v>2984</v>
      </c>
      <c r="B159">
        <v>30636035</v>
      </c>
      <c r="C159">
        <v>30638297</v>
      </c>
      <c r="D159">
        <v>0</v>
      </c>
      <c r="E159" t="s">
        <v>2984</v>
      </c>
      <c r="F159">
        <v>30636035</v>
      </c>
      <c r="G159">
        <v>30638297</v>
      </c>
      <c r="H159">
        <v>2262</v>
      </c>
      <c r="L159">
        <v>2262</v>
      </c>
      <c r="N159" t="s">
        <v>2992</v>
      </c>
      <c r="O159">
        <v>12926710</v>
      </c>
      <c r="P159">
        <v>12938719</v>
      </c>
      <c r="Q159">
        <v>12009</v>
      </c>
    </row>
    <row r="160" spans="1:17">
      <c r="A160" t="s">
        <v>2984</v>
      </c>
      <c r="B160">
        <v>31107301</v>
      </c>
      <c r="C160">
        <v>31117428</v>
      </c>
      <c r="D160">
        <v>-1</v>
      </c>
      <c r="E160" t="s">
        <v>2984</v>
      </c>
      <c r="F160">
        <v>31107301</v>
      </c>
      <c r="G160">
        <v>31112543</v>
      </c>
      <c r="K160">
        <v>5242</v>
      </c>
      <c r="N160" t="s">
        <v>2992</v>
      </c>
      <c r="O160">
        <v>15106842</v>
      </c>
      <c r="P160">
        <v>15111580</v>
      </c>
      <c r="Q160">
        <v>4738</v>
      </c>
    </row>
    <row r="161" spans="1:17">
      <c r="A161" t="s">
        <v>2984</v>
      </c>
      <c r="B161">
        <v>31107301</v>
      </c>
      <c r="C161">
        <v>31117428</v>
      </c>
      <c r="D161">
        <v>-1</v>
      </c>
      <c r="E161" t="s">
        <v>2984</v>
      </c>
      <c r="F161">
        <v>31112548</v>
      </c>
      <c r="G161">
        <v>31112566</v>
      </c>
      <c r="K161">
        <v>18</v>
      </c>
      <c r="N161" t="s">
        <v>2992</v>
      </c>
      <c r="O161">
        <v>49708978</v>
      </c>
      <c r="P161">
        <v>49711435</v>
      </c>
      <c r="Q161">
        <v>2457</v>
      </c>
    </row>
    <row r="162" spans="1:17">
      <c r="A162" t="s">
        <v>2984</v>
      </c>
      <c r="B162">
        <v>31107301</v>
      </c>
      <c r="C162">
        <v>31117428</v>
      </c>
      <c r="D162">
        <v>-1</v>
      </c>
      <c r="E162" t="s">
        <v>2984</v>
      </c>
      <c r="F162">
        <v>31112567</v>
      </c>
      <c r="G162">
        <v>31112790</v>
      </c>
      <c r="K162">
        <v>223</v>
      </c>
      <c r="N162" t="s">
        <v>2992</v>
      </c>
      <c r="O162">
        <v>75449117</v>
      </c>
      <c r="P162">
        <v>75464221</v>
      </c>
      <c r="Q162" t="s">
        <v>3197</v>
      </c>
    </row>
    <row r="163" spans="1:17">
      <c r="A163" t="s">
        <v>2984</v>
      </c>
      <c r="B163">
        <v>31107301</v>
      </c>
      <c r="C163">
        <v>31117428</v>
      </c>
      <c r="D163">
        <v>-1</v>
      </c>
      <c r="E163" t="s">
        <v>2984</v>
      </c>
      <c r="F163">
        <v>31112791</v>
      </c>
      <c r="G163">
        <v>31117428</v>
      </c>
      <c r="K163">
        <v>4637</v>
      </c>
      <c r="L163">
        <f>SUM(intergenic!K160:K163)</f>
        <v>10120</v>
      </c>
      <c r="N163" t="s">
        <v>2992</v>
      </c>
      <c r="O163">
        <v>124469871</v>
      </c>
      <c r="P163">
        <v>124480795</v>
      </c>
      <c r="Q163">
        <v>10924</v>
      </c>
    </row>
    <row r="164" spans="1:17">
      <c r="A164" t="s">
        <v>2984</v>
      </c>
      <c r="B164">
        <v>66622178</v>
      </c>
      <c r="C164">
        <v>66637777</v>
      </c>
      <c r="D164">
        <v>0</v>
      </c>
      <c r="E164" t="s">
        <v>2984</v>
      </c>
      <c r="F164">
        <v>66622178</v>
      </c>
      <c r="G164">
        <v>66637777</v>
      </c>
      <c r="H164">
        <v>15599</v>
      </c>
      <c r="L164">
        <v>15599</v>
      </c>
      <c r="N164" t="s">
        <v>2992</v>
      </c>
      <c r="O164">
        <v>128533639</v>
      </c>
      <c r="P164">
        <v>128551845</v>
      </c>
      <c r="Q164">
        <v>17593</v>
      </c>
    </row>
    <row r="165" spans="1:17">
      <c r="A165" t="s">
        <v>2984</v>
      </c>
      <c r="B165">
        <v>68511473</v>
      </c>
      <c r="C165">
        <v>68530943</v>
      </c>
      <c r="D165">
        <v>0</v>
      </c>
      <c r="E165" t="s">
        <v>2984</v>
      </c>
      <c r="F165">
        <v>68511473</v>
      </c>
      <c r="G165">
        <v>68530943</v>
      </c>
      <c r="H165">
        <v>19470</v>
      </c>
      <c r="L165">
        <v>19470</v>
      </c>
      <c r="N165" t="s">
        <v>2992</v>
      </c>
      <c r="O165">
        <v>181729734</v>
      </c>
      <c r="P165">
        <v>181839672</v>
      </c>
      <c r="Q165">
        <v>109914</v>
      </c>
    </row>
    <row r="166" spans="1:17">
      <c r="A166" t="s">
        <v>2984</v>
      </c>
      <c r="B166">
        <v>70221264</v>
      </c>
      <c r="C166">
        <v>70236257</v>
      </c>
      <c r="D166">
        <v>0</v>
      </c>
      <c r="E166" t="s">
        <v>2984</v>
      </c>
      <c r="F166">
        <v>70221264</v>
      </c>
      <c r="G166">
        <v>70236257</v>
      </c>
      <c r="H166">
        <v>14993</v>
      </c>
      <c r="L166">
        <v>14993</v>
      </c>
      <c r="N166" t="s">
        <v>2993</v>
      </c>
      <c r="O166">
        <v>10118573</v>
      </c>
      <c r="P166">
        <v>10144991</v>
      </c>
      <c r="Q166" t="s">
        <v>3197</v>
      </c>
    </row>
    <row r="167" spans="1:17">
      <c r="A167" t="s">
        <v>2984</v>
      </c>
      <c r="B167">
        <v>71869835</v>
      </c>
      <c r="C167">
        <v>71879894</v>
      </c>
      <c r="D167">
        <v>-1</v>
      </c>
      <c r="E167" t="s">
        <v>2984</v>
      </c>
      <c r="F167">
        <v>71869992</v>
      </c>
      <c r="G167">
        <v>71879894</v>
      </c>
      <c r="K167">
        <v>9902</v>
      </c>
      <c r="L167">
        <v>9902</v>
      </c>
      <c r="N167" t="s">
        <v>2993</v>
      </c>
      <c r="O167">
        <v>41989615</v>
      </c>
      <c r="P167">
        <v>41990758</v>
      </c>
      <c r="Q167">
        <v>1143</v>
      </c>
    </row>
    <row r="168" spans="1:17">
      <c r="A168" t="s">
        <v>2984</v>
      </c>
      <c r="B168">
        <v>89303479</v>
      </c>
      <c r="C168">
        <v>89334035</v>
      </c>
      <c r="D168">
        <v>-1</v>
      </c>
      <c r="E168" t="s">
        <v>2984</v>
      </c>
      <c r="F168">
        <v>89303479</v>
      </c>
      <c r="G168">
        <v>89324896</v>
      </c>
      <c r="K168">
        <v>21417</v>
      </c>
      <c r="N168" t="s">
        <v>2993</v>
      </c>
      <c r="O168">
        <v>119563147</v>
      </c>
      <c r="P168">
        <v>119585242</v>
      </c>
      <c r="Q168">
        <v>22095</v>
      </c>
    </row>
    <row r="169" spans="1:17">
      <c r="A169" t="s">
        <v>2984</v>
      </c>
      <c r="B169">
        <v>89303479</v>
      </c>
      <c r="C169">
        <v>89334035</v>
      </c>
      <c r="D169">
        <v>-1</v>
      </c>
      <c r="E169" t="s">
        <v>2984</v>
      </c>
      <c r="F169">
        <v>89324901</v>
      </c>
      <c r="G169">
        <v>89324922</v>
      </c>
      <c r="K169">
        <v>21</v>
      </c>
      <c r="N169" t="s">
        <v>2993</v>
      </c>
      <c r="O169">
        <v>120316490</v>
      </c>
      <c r="P169">
        <v>120323189</v>
      </c>
      <c r="Q169">
        <v>6699</v>
      </c>
    </row>
    <row r="170" spans="1:17">
      <c r="A170" t="s">
        <v>2984</v>
      </c>
      <c r="B170">
        <v>89303479</v>
      </c>
      <c r="C170">
        <v>89334035</v>
      </c>
      <c r="D170">
        <v>-1</v>
      </c>
      <c r="E170" t="s">
        <v>2984</v>
      </c>
      <c r="F170">
        <v>89324923</v>
      </c>
      <c r="G170">
        <v>89334035</v>
      </c>
      <c r="K170">
        <v>9112</v>
      </c>
      <c r="L170">
        <f>SUM(intergenic!K168:K170)</f>
        <v>30550</v>
      </c>
      <c r="N170" t="s">
        <v>2993</v>
      </c>
      <c r="O170">
        <v>152682175</v>
      </c>
      <c r="P170">
        <v>152720652</v>
      </c>
      <c r="Q170">
        <v>38477</v>
      </c>
    </row>
    <row r="171" spans="1:17">
      <c r="A171" t="s">
        <v>2985</v>
      </c>
      <c r="B171">
        <v>7197934</v>
      </c>
      <c r="C171">
        <v>7210318</v>
      </c>
      <c r="D171">
        <v>-1</v>
      </c>
      <c r="E171" t="s">
        <v>2985</v>
      </c>
      <c r="F171">
        <v>7197934</v>
      </c>
      <c r="G171">
        <v>7202718</v>
      </c>
      <c r="K171">
        <v>4784</v>
      </c>
      <c r="N171" t="s">
        <v>2993</v>
      </c>
      <c r="O171">
        <v>165908939</v>
      </c>
      <c r="P171">
        <v>165928221</v>
      </c>
      <c r="Q171">
        <v>19282</v>
      </c>
    </row>
    <row r="172" spans="1:17">
      <c r="A172" t="s">
        <v>2985</v>
      </c>
      <c r="B172">
        <v>7197934</v>
      </c>
      <c r="C172">
        <v>7210318</v>
      </c>
      <c r="D172">
        <v>-1</v>
      </c>
      <c r="E172" t="s">
        <v>2985</v>
      </c>
      <c r="F172">
        <v>7202719</v>
      </c>
      <c r="G172">
        <v>7202732</v>
      </c>
      <c r="K172">
        <v>13</v>
      </c>
      <c r="N172" t="s">
        <v>2994</v>
      </c>
      <c r="O172">
        <v>42973194</v>
      </c>
      <c r="P172">
        <v>42989117</v>
      </c>
      <c r="Q172">
        <v>15923</v>
      </c>
    </row>
    <row r="173" spans="1:17">
      <c r="A173" t="s">
        <v>2985</v>
      </c>
      <c r="B173">
        <v>7197934</v>
      </c>
      <c r="C173">
        <v>7210318</v>
      </c>
      <c r="D173">
        <v>-1</v>
      </c>
      <c r="E173" t="s">
        <v>2985</v>
      </c>
      <c r="F173">
        <v>7202737</v>
      </c>
      <c r="G173">
        <v>7210318</v>
      </c>
      <c r="K173">
        <v>7581</v>
      </c>
      <c r="L173">
        <f>SUM(intergenic!K171:K173)</f>
        <v>12378</v>
      </c>
      <c r="N173" t="s">
        <v>2994</v>
      </c>
      <c r="O173">
        <v>178245436</v>
      </c>
      <c r="P173">
        <v>178250014</v>
      </c>
      <c r="Q173">
        <v>4578</v>
      </c>
    </row>
    <row r="174" spans="1:17">
      <c r="A174" t="s">
        <v>2985</v>
      </c>
      <c r="B174">
        <v>18266877</v>
      </c>
      <c r="C174">
        <v>18280976</v>
      </c>
      <c r="D174">
        <v>-1</v>
      </c>
      <c r="E174" t="s">
        <v>2985</v>
      </c>
      <c r="F174">
        <v>18266877</v>
      </c>
      <c r="G174">
        <v>18268808</v>
      </c>
      <c r="K174">
        <v>1931</v>
      </c>
      <c r="N174" t="s">
        <v>2994</v>
      </c>
      <c r="O174">
        <v>179499118</v>
      </c>
      <c r="P174">
        <v>179503104</v>
      </c>
      <c r="Q174">
        <v>3986</v>
      </c>
    </row>
    <row r="175" spans="1:17">
      <c r="A175" t="s">
        <v>2985</v>
      </c>
      <c r="B175">
        <v>18266877</v>
      </c>
      <c r="C175">
        <v>18280976</v>
      </c>
      <c r="D175">
        <v>-1</v>
      </c>
      <c r="E175" t="s">
        <v>2985</v>
      </c>
      <c r="F175">
        <v>18268813</v>
      </c>
      <c r="G175">
        <v>18268827</v>
      </c>
      <c r="K175">
        <v>14</v>
      </c>
      <c r="N175" t="s">
        <v>2994</v>
      </c>
      <c r="O175">
        <v>180099598</v>
      </c>
      <c r="P175">
        <v>180104020</v>
      </c>
      <c r="Q175">
        <v>4415</v>
      </c>
    </row>
    <row r="176" spans="1:17">
      <c r="A176" t="s">
        <v>2985</v>
      </c>
      <c r="B176">
        <v>18266877</v>
      </c>
      <c r="C176">
        <v>18280976</v>
      </c>
      <c r="D176">
        <v>-1</v>
      </c>
      <c r="E176" t="s">
        <v>2985</v>
      </c>
      <c r="F176">
        <v>18268828</v>
      </c>
      <c r="G176">
        <v>18271428</v>
      </c>
      <c r="K176">
        <v>2600</v>
      </c>
      <c r="N176" t="s">
        <v>2995</v>
      </c>
      <c r="O176">
        <v>4157619</v>
      </c>
      <c r="P176">
        <v>4185729</v>
      </c>
      <c r="Q176">
        <v>28110</v>
      </c>
    </row>
    <row r="177" spans="1:17">
      <c r="A177" t="s">
        <v>2985</v>
      </c>
      <c r="B177">
        <v>18266877</v>
      </c>
      <c r="C177">
        <v>18280976</v>
      </c>
      <c r="D177">
        <v>-1</v>
      </c>
      <c r="E177" t="s">
        <v>2985</v>
      </c>
      <c r="F177">
        <v>18271429</v>
      </c>
      <c r="G177">
        <v>18271443</v>
      </c>
      <c r="K177">
        <v>14</v>
      </c>
      <c r="N177" t="s">
        <v>2995</v>
      </c>
      <c r="O177">
        <v>25723035</v>
      </c>
      <c r="P177">
        <v>25726360</v>
      </c>
      <c r="Q177">
        <v>3325</v>
      </c>
    </row>
    <row r="178" spans="1:17">
      <c r="A178" t="s">
        <v>2985</v>
      </c>
      <c r="B178">
        <v>18266877</v>
      </c>
      <c r="C178">
        <v>18280976</v>
      </c>
      <c r="D178">
        <v>-1</v>
      </c>
      <c r="E178" t="s">
        <v>2985</v>
      </c>
      <c r="F178">
        <v>18271448</v>
      </c>
      <c r="G178">
        <v>18273967</v>
      </c>
      <c r="K178">
        <v>2519</v>
      </c>
      <c r="N178" t="s">
        <v>2995</v>
      </c>
      <c r="O178">
        <v>26098571</v>
      </c>
      <c r="P178">
        <v>26103392</v>
      </c>
      <c r="Q178">
        <v>4821</v>
      </c>
    </row>
    <row r="179" spans="1:17">
      <c r="A179" t="s">
        <v>2985</v>
      </c>
      <c r="B179">
        <v>18266877</v>
      </c>
      <c r="C179">
        <v>18280976</v>
      </c>
      <c r="D179">
        <v>-1</v>
      </c>
      <c r="E179" t="s">
        <v>2985</v>
      </c>
      <c r="F179">
        <v>18273968</v>
      </c>
      <c r="G179">
        <v>18274218</v>
      </c>
      <c r="K179">
        <v>250</v>
      </c>
      <c r="N179" t="s">
        <v>2995</v>
      </c>
      <c r="O179">
        <v>26139344</v>
      </c>
      <c r="P179">
        <v>26153436</v>
      </c>
      <c r="Q179">
        <v>14092</v>
      </c>
    </row>
    <row r="180" spans="1:17">
      <c r="A180" t="s">
        <v>2985</v>
      </c>
      <c r="B180">
        <v>18266877</v>
      </c>
      <c r="C180">
        <v>18280976</v>
      </c>
      <c r="D180">
        <v>-1</v>
      </c>
      <c r="E180" t="s">
        <v>2985</v>
      </c>
      <c r="F180">
        <v>18274219</v>
      </c>
      <c r="G180">
        <v>18274230</v>
      </c>
      <c r="K180">
        <v>11</v>
      </c>
      <c r="N180" t="s">
        <v>2995</v>
      </c>
      <c r="O180">
        <v>26206266</v>
      </c>
      <c r="P180">
        <v>26212796</v>
      </c>
      <c r="Q180">
        <v>6530</v>
      </c>
    </row>
    <row r="181" spans="1:17">
      <c r="A181" t="s">
        <v>2985</v>
      </c>
      <c r="B181">
        <v>18266877</v>
      </c>
      <c r="C181">
        <v>18280976</v>
      </c>
      <c r="D181">
        <v>-1</v>
      </c>
      <c r="E181" t="s">
        <v>2985</v>
      </c>
      <c r="F181">
        <v>18274231</v>
      </c>
      <c r="G181">
        <v>18274244</v>
      </c>
      <c r="K181">
        <v>13</v>
      </c>
      <c r="N181" t="s">
        <v>2995</v>
      </c>
      <c r="O181">
        <v>26227701</v>
      </c>
      <c r="P181">
        <v>26231684</v>
      </c>
      <c r="Q181">
        <v>3983</v>
      </c>
    </row>
    <row r="182" spans="1:17">
      <c r="A182" t="s">
        <v>2985</v>
      </c>
      <c r="B182">
        <v>18266877</v>
      </c>
      <c r="C182">
        <v>18280976</v>
      </c>
      <c r="D182">
        <v>-1</v>
      </c>
      <c r="E182" t="s">
        <v>2985</v>
      </c>
      <c r="F182">
        <v>18274249</v>
      </c>
      <c r="G182">
        <v>18280976</v>
      </c>
      <c r="K182">
        <v>6727</v>
      </c>
      <c r="L182">
        <f>SUM(intergenic!K174:K182)</f>
        <v>14079</v>
      </c>
      <c r="N182" t="s">
        <v>2995</v>
      </c>
      <c r="O182">
        <v>29478333</v>
      </c>
      <c r="P182">
        <v>29493891</v>
      </c>
      <c r="Q182">
        <v>15151</v>
      </c>
    </row>
    <row r="183" spans="1:17">
      <c r="A183" t="s">
        <v>2985</v>
      </c>
      <c r="B183">
        <v>20947073</v>
      </c>
      <c r="C183">
        <v>20978869</v>
      </c>
      <c r="D183">
        <v>0</v>
      </c>
      <c r="E183" t="s">
        <v>2985</v>
      </c>
      <c r="F183">
        <v>20947073</v>
      </c>
      <c r="G183">
        <v>20978869</v>
      </c>
      <c r="H183">
        <v>31796</v>
      </c>
      <c r="L183">
        <v>31796</v>
      </c>
      <c r="N183" t="s">
        <v>2995</v>
      </c>
      <c r="O183">
        <v>33771788</v>
      </c>
      <c r="P183">
        <v>33829821</v>
      </c>
      <c r="Q183" t="s">
        <v>3197</v>
      </c>
    </row>
    <row r="184" spans="1:17">
      <c r="A184" t="s">
        <v>2985</v>
      </c>
      <c r="B184">
        <v>21424530</v>
      </c>
      <c r="C184">
        <v>21428051</v>
      </c>
      <c r="D184">
        <v>0</v>
      </c>
      <c r="E184" t="s">
        <v>2985</v>
      </c>
      <c r="F184">
        <v>21424530</v>
      </c>
      <c r="G184">
        <v>21428051</v>
      </c>
      <c r="H184">
        <v>3521</v>
      </c>
      <c r="L184">
        <v>3521</v>
      </c>
      <c r="N184" t="s">
        <v>2995</v>
      </c>
      <c r="O184">
        <v>34231450</v>
      </c>
      <c r="P184">
        <v>34245125</v>
      </c>
      <c r="Q184">
        <v>13675</v>
      </c>
    </row>
    <row r="185" spans="1:17">
      <c r="A185" t="s">
        <v>2985</v>
      </c>
      <c r="B185">
        <v>26581655</v>
      </c>
      <c r="C185">
        <v>26583401</v>
      </c>
      <c r="D185">
        <v>0</v>
      </c>
      <c r="E185" t="s">
        <v>2985</v>
      </c>
      <c r="F185">
        <v>26581655</v>
      </c>
      <c r="G185">
        <v>26583401</v>
      </c>
      <c r="H185">
        <v>1746</v>
      </c>
      <c r="L185">
        <v>1746</v>
      </c>
      <c r="N185" t="s">
        <v>2995</v>
      </c>
      <c r="O185">
        <v>36515247</v>
      </c>
      <c r="P185">
        <v>36562130</v>
      </c>
      <c r="Q185">
        <v>46883</v>
      </c>
    </row>
    <row r="186" spans="1:17">
      <c r="A186" t="s">
        <v>2985</v>
      </c>
      <c r="B186">
        <v>28999807</v>
      </c>
      <c r="C186">
        <v>29029526</v>
      </c>
      <c r="D186">
        <v>-1</v>
      </c>
      <c r="E186" t="s">
        <v>2985</v>
      </c>
      <c r="F186">
        <v>29012938</v>
      </c>
      <c r="G186">
        <v>29021217</v>
      </c>
      <c r="K186">
        <v>8279</v>
      </c>
      <c r="N186" t="s">
        <v>2995</v>
      </c>
      <c r="O186">
        <v>39055519</v>
      </c>
      <c r="P186">
        <v>39068782</v>
      </c>
      <c r="Q186">
        <v>13263</v>
      </c>
    </row>
    <row r="187" spans="1:17">
      <c r="A187" t="s">
        <v>2985</v>
      </c>
      <c r="B187">
        <v>28999807</v>
      </c>
      <c r="C187">
        <v>29029526</v>
      </c>
      <c r="D187">
        <v>-1</v>
      </c>
      <c r="E187" t="s">
        <v>2985</v>
      </c>
      <c r="F187">
        <v>29021222</v>
      </c>
      <c r="G187">
        <v>29021323</v>
      </c>
      <c r="K187">
        <v>101</v>
      </c>
      <c r="N187" t="s">
        <v>2995</v>
      </c>
      <c r="O187">
        <v>39082965</v>
      </c>
      <c r="P187">
        <v>39094796</v>
      </c>
      <c r="Q187">
        <v>11825</v>
      </c>
    </row>
    <row r="188" spans="1:17">
      <c r="A188" t="s">
        <v>2985</v>
      </c>
      <c r="B188">
        <v>28999807</v>
      </c>
      <c r="C188">
        <v>29029526</v>
      </c>
      <c r="D188">
        <v>-1</v>
      </c>
      <c r="E188" t="s">
        <v>2985</v>
      </c>
      <c r="F188">
        <v>29021640</v>
      </c>
      <c r="G188">
        <v>29029526</v>
      </c>
      <c r="K188">
        <v>7886</v>
      </c>
      <c r="L188">
        <f>SUM(intergenic!K186:K188)</f>
        <v>16266</v>
      </c>
      <c r="N188" t="s">
        <v>2995</v>
      </c>
      <c r="O188">
        <v>40351747</v>
      </c>
      <c r="P188">
        <v>40359325</v>
      </c>
      <c r="Q188">
        <v>7578</v>
      </c>
    </row>
    <row r="189" spans="1:17">
      <c r="A189" t="s">
        <v>2985</v>
      </c>
      <c r="B189">
        <v>34216808</v>
      </c>
      <c r="C189">
        <v>34220711</v>
      </c>
      <c r="D189">
        <v>0</v>
      </c>
      <c r="E189" t="s">
        <v>2985</v>
      </c>
      <c r="F189">
        <v>34216808</v>
      </c>
      <c r="G189">
        <v>34220711</v>
      </c>
      <c r="H189">
        <v>3903</v>
      </c>
      <c r="L189">
        <v>3903</v>
      </c>
      <c r="N189" t="s">
        <v>2995</v>
      </c>
      <c r="O189">
        <v>41732198</v>
      </c>
      <c r="P189">
        <v>41737914</v>
      </c>
      <c r="Q189">
        <v>5710</v>
      </c>
    </row>
    <row r="190" spans="1:17">
      <c r="A190" t="s">
        <v>2985</v>
      </c>
      <c r="B190">
        <v>36562783</v>
      </c>
      <c r="C190">
        <v>36566042</v>
      </c>
      <c r="D190">
        <v>0</v>
      </c>
      <c r="E190" t="s">
        <v>2985</v>
      </c>
      <c r="F190">
        <v>36562783</v>
      </c>
      <c r="G190">
        <v>36566042</v>
      </c>
      <c r="H190">
        <v>3259</v>
      </c>
      <c r="L190">
        <v>3259</v>
      </c>
      <c r="N190" t="s">
        <v>2995</v>
      </c>
      <c r="O190">
        <v>42699764</v>
      </c>
      <c r="P190">
        <v>42712219</v>
      </c>
      <c r="Q190">
        <v>12455</v>
      </c>
    </row>
    <row r="191" spans="1:17">
      <c r="A191" t="s">
        <v>2985</v>
      </c>
      <c r="B191">
        <v>40931617</v>
      </c>
      <c r="C191">
        <v>40932696</v>
      </c>
      <c r="D191">
        <v>0</v>
      </c>
      <c r="E191" t="s">
        <v>2985</v>
      </c>
      <c r="F191">
        <v>40931617</v>
      </c>
      <c r="G191">
        <v>40932696</v>
      </c>
      <c r="H191">
        <v>1079</v>
      </c>
      <c r="L191">
        <v>1079</v>
      </c>
      <c r="N191" t="s">
        <v>2995</v>
      </c>
      <c r="O191">
        <v>42836298</v>
      </c>
      <c r="P191">
        <v>42842945</v>
      </c>
      <c r="Q191">
        <v>6647</v>
      </c>
    </row>
    <row r="192" spans="1:17">
      <c r="A192" t="s">
        <v>2985</v>
      </c>
      <c r="B192">
        <v>45177689</v>
      </c>
      <c r="C192">
        <v>45195069</v>
      </c>
      <c r="D192">
        <v>0</v>
      </c>
      <c r="E192" t="s">
        <v>2985</v>
      </c>
      <c r="F192">
        <v>45177689</v>
      </c>
      <c r="G192">
        <v>45195069</v>
      </c>
      <c r="H192">
        <v>17380</v>
      </c>
      <c r="L192">
        <v>17380</v>
      </c>
      <c r="N192" t="s">
        <v>2995</v>
      </c>
      <c r="O192">
        <v>107372546</v>
      </c>
      <c r="P192">
        <v>107383410</v>
      </c>
      <c r="Q192">
        <v>10864</v>
      </c>
    </row>
    <row r="193" spans="1:17">
      <c r="A193" t="s">
        <v>2985</v>
      </c>
      <c r="B193">
        <v>57480664</v>
      </c>
      <c r="C193">
        <v>57508230</v>
      </c>
      <c r="D193">
        <v>0</v>
      </c>
      <c r="E193" t="s">
        <v>2985</v>
      </c>
      <c r="F193">
        <v>57480664</v>
      </c>
      <c r="G193">
        <v>57508230</v>
      </c>
      <c r="H193">
        <v>27566</v>
      </c>
      <c r="L193">
        <v>27566</v>
      </c>
      <c r="N193" t="s">
        <v>2995</v>
      </c>
      <c r="O193">
        <v>133119692</v>
      </c>
      <c r="P193">
        <v>133133065</v>
      </c>
      <c r="Q193">
        <v>13373</v>
      </c>
    </row>
    <row r="194" spans="1:17">
      <c r="A194" t="s">
        <v>2985</v>
      </c>
      <c r="B194">
        <v>61671628</v>
      </c>
      <c r="C194">
        <v>61678231</v>
      </c>
      <c r="D194">
        <v>0</v>
      </c>
      <c r="E194" t="s">
        <v>2985</v>
      </c>
      <c r="F194">
        <v>61671628</v>
      </c>
      <c r="G194">
        <v>61678231</v>
      </c>
      <c r="H194">
        <v>6603</v>
      </c>
      <c r="L194">
        <v>6603</v>
      </c>
      <c r="N194" t="s">
        <v>2995</v>
      </c>
      <c r="O194">
        <v>159065771</v>
      </c>
      <c r="P194">
        <v>159071046</v>
      </c>
      <c r="Q194">
        <v>5275</v>
      </c>
    </row>
    <row r="195" spans="1:17">
      <c r="A195" t="s">
        <v>2985</v>
      </c>
      <c r="B195">
        <v>62915598</v>
      </c>
      <c r="C195">
        <v>62923752</v>
      </c>
      <c r="D195">
        <v>0</v>
      </c>
      <c r="E195" t="s">
        <v>2985</v>
      </c>
      <c r="F195">
        <v>62915598</v>
      </c>
      <c r="G195">
        <v>62923752</v>
      </c>
      <c r="H195">
        <v>8154</v>
      </c>
      <c r="L195">
        <v>8154</v>
      </c>
      <c r="N195" t="s">
        <v>2996</v>
      </c>
      <c r="O195">
        <v>6132716</v>
      </c>
      <c r="P195">
        <v>6144515</v>
      </c>
      <c r="Q195">
        <v>11799</v>
      </c>
    </row>
    <row r="196" spans="1:17">
      <c r="A196" t="s">
        <v>2985</v>
      </c>
      <c r="B196">
        <v>66111659</v>
      </c>
      <c r="C196">
        <v>66117203</v>
      </c>
      <c r="D196">
        <v>0</v>
      </c>
      <c r="E196" t="s">
        <v>2985</v>
      </c>
      <c r="F196">
        <v>66111659</v>
      </c>
      <c r="G196">
        <v>66117203</v>
      </c>
      <c r="H196">
        <v>5544</v>
      </c>
      <c r="L196">
        <v>5544</v>
      </c>
      <c r="N196" t="s">
        <v>2996</v>
      </c>
      <c r="O196">
        <v>6591067</v>
      </c>
      <c r="P196">
        <v>6617065</v>
      </c>
      <c r="Q196">
        <v>25992</v>
      </c>
    </row>
    <row r="197" spans="1:17">
      <c r="A197" t="s">
        <v>2985</v>
      </c>
      <c r="B197">
        <v>71908017</v>
      </c>
      <c r="C197">
        <v>72039591</v>
      </c>
      <c r="D197">
        <v>0</v>
      </c>
      <c r="E197">
        <v>-1</v>
      </c>
      <c r="F197">
        <v>-1</v>
      </c>
      <c r="G197">
        <v>0</v>
      </c>
      <c r="L197" t="s">
        <v>3197</v>
      </c>
      <c r="N197" t="s">
        <v>2996</v>
      </c>
      <c r="O197">
        <v>27452510</v>
      </c>
      <c r="P197">
        <v>27493033</v>
      </c>
      <c r="Q197">
        <v>37490</v>
      </c>
    </row>
    <row r="198" spans="1:17">
      <c r="A198" t="s">
        <v>2985</v>
      </c>
      <c r="B198">
        <v>71908017</v>
      </c>
      <c r="C198">
        <v>72039591</v>
      </c>
      <c r="D198">
        <v>0</v>
      </c>
      <c r="E198">
        <v>-1</v>
      </c>
      <c r="F198">
        <v>-1</v>
      </c>
      <c r="G198">
        <v>0</v>
      </c>
      <c r="L198" t="s">
        <v>3197</v>
      </c>
      <c r="N198" t="s">
        <v>2996</v>
      </c>
      <c r="O198">
        <v>32802536</v>
      </c>
      <c r="P198">
        <v>32827946</v>
      </c>
      <c r="Q198" t="s">
        <v>3197</v>
      </c>
    </row>
    <row r="199" spans="1:17">
      <c r="A199" t="s">
        <v>2985</v>
      </c>
      <c r="B199">
        <v>73063993</v>
      </c>
      <c r="C199">
        <v>73070401</v>
      </c>
      <c r="D199">
        <v>-1</v>
      </c>
      <c r="E199" t="s">
        <v>2985</v>
      </c>
      <c r="F199">
        <v>73063993</v>
      </c>
      <c r="G199">
        <v>73067870</v>
      </c>
      <c r="K199">
        <v>3877</v>
      </c>
      <c r="N199" t="s">
        <v>2996</v>
      </c>
      <c r="O199">
        <v>35739379</v>
      </c>
      <c r="P199">
        <v>35754644</v>
      </c>
      <c r="Q199">
        <v>15259</v>
      </c>
    </row>
    <row r="200" spans="1:17">
      <c r="A200" t="s">
        <v>2985</v>
      </c>
      <c r="B200">
        <v>73063993</v>
      </c>
      <c r="C200">
        <v>73070401</v>
      </c>
      <c r="D200">
        <v>-1</v>
      </c>
      <c r="E200" t="s">
        <v>2985</v>
      </c>
      <c r="F200">
        <v>73068289</v>
      </c>
      <c r="G200">
        <v>73070401</v>
      </c>
      <c r="K200">
        <v>2112</v>
      </c>
      <c r="L200">
        <f>intergenic!K200+intergenic!K199</f>
        <v>5989</v>
      </c>
      <c r="N200" t="s">
        <v>2996</v>
      </c>
      <c r="O200">
        <v>44058774</v>
      </c>
      <c r="P200">
        <v>44066550</v>
      </c>
      <c r="Q200">
        <v>7769</v>
      </c>
    </row>
    <row r="201" spans="1:17">
      <c r="A201" t="s">
        <v>2985</v>
      </c>
      <c r="B201">
        <v>74583038</v>
      </c>
      <c r="C201">
        <v>74591666</v>
      </c>
      <c r="D201">
        <v>0</v>
      </c>
      <c r="E201" t="s">
        <v>2985</v>
      </c>
      <c r="F201">
        <v>74583038</v>
      </c>
      <c r="G201">
        <v>74591666</v>
      </c>
      <c r="H201">
        <v>8628</v>
      </c>
      <c r="L201">
        <v>8628</v>
      </c>
      <c r="N201" t="s">
        <v>2996</v>
      </c>
      <c r="O201">
        <v>48019178</v>
      </c>
      <c r="P201">
        <v>48026745</v>
      </c>
      <c r="Q201" t="s">
        <v>3197</v>
      </c>
    </row>
    <row r="202" spans="1:17">
      <c r="A202" t="s">
        <v>2985</v>
      </c>
      <c r="B202">
        <v>76976191</v>
      </c>
      <c r="C202">
        <v>76985084</v>
      </c>
      <c r="D202">
        <v>0</v>
      </c>
      <c r="E202" t="s">
        <v>2985</v>
      </c>
      <c r="F202">
        <v>76976191</v>
      </c>
      <c r="G202">
        <v>76985084</v>
      </c>
      <c r="H202">
        <v>8893</v>
      </c>
      <c r="L202">
        <v>8893</v>
      </c>
      <c r="N202" t="s">
        <v>2996</v>
      </c>
      <c r="O202">
        <v>56550988</v>
      </c>
      <c r="P202">
        <v>56558375</v>
      </c>
      <c r="Q202" t="s">
        <v>3197</v>
      </c>
    </row>
    <row r="203" spans="1:17">
      <c r="A203" t="s">
        <v>2985</v>
      </c>
      <c r="B203">
        <v>79448596</v>
      </c>
      <c r="C203">
        <v>79473026</v>
      </c>
      <c r="D203">
        <v>0</v>
      </c>
      <c r="E203" t="s">
        <v>2985</v>
      </c>
      <c r="F203">
        <v>79448596</v>
      </c>
      <c r="G203">
        <v>79473026</v>
      </c>
      <c r="H203">
        <v>24430</v>
      </c>
      <c r="L203">
        <v>24430</v>
      </c>
      <c r="N203" t="s">
        <v>2996</v>
      </c>
      <c r="O203">
        <v>56804283</v>
      </c>
      <c r="P203">
        <v>56870711</v>
      </c>
      <c r="Q203">
        <v>64114</v>
      </c>
    </row>
    <row r="204" spans="1:17">
      <c r="A204" t="s">
        <v>2985</v>
      </c>
      <c r="B204">
        <v>79888629</v>
      </c>
      <c r="C204">
        <v>79890260</v>
      </c>
      <c r="D204">
        <v>0</v>
      </c>
      <c r="E204" t="s">
        <v>2985</v>
      </c>
      <c r="F204">
        <v>79888629</v>
      </c>
      <c r="G204">
        <v>79890260</v>
      </c>
      <c r="H204">
        <v>1631</v>
      </c>
      <c r="L204">
        <v>1631</v>
      </c>
      <c r="N204" t="s">
        <v>2996</v>
      </c>
      <c r="O204">
        <v>63160819</v>
      </c>
      <c r="P204">
        <v>63200388</v>
      </c>
      <c r="Q204">
        <v>39569</v>
      </c>
    </row>
    <row r="205" spans="1:17">
      <c r="A205" t="s">
        <v>2986</v>
      </c>
      <c r="B205">
        <v>6929860</v>
      </c>
      <c r="C205">
        <v>6936911</v>
      </c>
      <c r="D205">
        <v>0</v>
      </c>
      <c r="E205" t="s">
        <v>2986</v>
      </c>
      <c r="F205">
        <v>6929860</v>
      </c>
      <c r="G205">
        <v>6936911</v>
      </c>
      <c r="H205">
        <v>7051</v>
      </c>
      <c r="L205">
        <v>7051</v>
      </c>
      <c r="N205" t="s">
        <v>2996</v>
      </c>
      <c r="O205">
        <v>64300619</v>
      </c>
      <c r="P205">
        <v>64312775</v>
      </c>
      <c r="Q205">
        <v>12150</v>
      </c>
    </row>
    <row r="206" spans="1:17">
      <c r="A206" t="s">
        <v>2986</v>
      </c>
      <c r="B206">
        <v>11552846</v>
      </c>
      <c r="C206">
        <v>11609474</v>
      </c>
      <c r="D206">
        <v>-1</v>
      </c>
      <c r="E206" t="s">
        <v>2986</v>
      </c>
      <c r="F206">
        <v>11552847</v>
      </c>
      <c r="G206">
        <v>11609474</v>
      </c>
      <c r="K206">
        <v>56627</v>
      </c>
      <c r="L206">
        <v>56627</v>
      </c>
      <c r="N206" t="s">
        <v>2996</v>
      </c>
      <c r="O206">
        <v>66072094</v>
      </c>
      <c r="P206">
        <v>66093868</v>
      </c>
      <c r="Q206">
        <v>21756</v>
      </c>
    </row>
    <row r="207" spans="1:17">
      <c r="A207" t="s">
        <v>2986</v>
      </c>
      <c r="B207">
        <v>14157341</v>
      </c>
      <c r="C207">
        <v>14179096</v>
      </c>
      <c r="D207">
        <v>0</v>
      </c>
      <c r="E207">
        <v>-1</v>
      </c>
      <c r="F207">
        <v>-1</v>
      </c>
      <c r="G207">
        <v>0</v>
      </c>
      <c r="L207" t="s">
        <v>3197</v>
      </c>
      <c r="N207" t="s">
        <v>2996</v>
      </c>
      <c r="O207">
        <v>66356278</v>
      </c>
      <c r="P207">
        <v>66362918</v>
      </c>
      <c r="Q207">
        <v>1619</v>
      </c>
    </row>
    <row r="208" spans="1:17">
      <c r="A208" t="s">
        <v>2986</v>
      </c>
      <c r="B208">
        <v>32725381</v>
      </c>
      <c r="C208">
        <v>32820994</v>
      </c>
      <c r="D208">
        <v>-1</v>
      </c>
      <c r="E208" t="s">
        <v>2986</v>
      </c>
      <c r="F208">
        <v>32725381</v>
      </c>
      <c r="G208">
        <v>32734120</v>
      </c>
      <c r="K208">
        <v>8739</v>
      </c>
      <c r="N208" t="s">
        <v>2996</v>
      </c>
      <c r="O208">
        <v>74329339</v>
      </c>
      <c r="P208">
        <v>74379083</v>
      </c>
      <c r="Q208">
        <v>49744</v>
      </c>
    </row>
    <row r="209" spans="1:17">
      <c r="A209" t="s">
        <v>2986</v>
      </c>
      <c r="B209">
        <v>32725381</v>
      </c>
      <c r="C209">
        <v>32820994</v>
      </c>
      <c r="D209">
        <v>-1</v>
      </c>
      <c r="E209" t="s">
        <v>2986</v>
      </c>
      <c r="F209">
        <v>32734121</v>
      </c>
      <c r="G209">
        <v>32779039</v>
      </c>
      <c r="K209">
        <v>44918</v>
      </c>
      <c r="N209" t="s">
        <v>2996</v>
      </c>
      <c r="O209">
        <v>92071803</v>
      </c>
      <c r="P209">
        <v>92076767</v>
      </c>
      <c r="Q209">
        <v>4964</v>
      </c>
    </row>
    <row r="210" spans="1:17">
      <c r="A210" t="s">
        <v>2986</v>
      </c>
      <c r="B210">
        <v>32725381</v>
      </c>
      <c r="C210">
        <v>32820994</v>
      </c>
      <c r="D210">
        <v>-1</v>
      </c>
      <c r="E210" t="s">
        <v>2986</v>
      </c>
      <c r="F210">
        <v>32779283</v>
      </c>
      <c r="G210">
        <v>32779323</v>
      </c>
      <c r="K210">
        <v>40</v>
      </c>
      <c r="N210" t="s">
        <v>2996</v>
      </c>
      <c r="O210">
        <v>99869841</v>
      </c>
      <c r="P210">
        <v>99905325</v>
      </c>
      <c r="Q210" t="s">
        <v>3197</v>
      </c>
    </row>
    <row r="211" spans="1:17">
      <c r="A211" t="s">
        <v>2986</v>
      </c>
      <c r="B211">
        <v>32725381</v>
      </c>
      <c r="C211">
        <v>32820994</v>
      </c>
      <c r="D211">
        <v>-1</v>
      </c>
      <c r="E211" t="s">
        <v>2986</v>
      </c>
      <c r="F211">
        <v>32779328</v>
      </c>
      <c r="G211">
        <v>32820994</v>
      </c>
      <c r="K211">
        <v>41666</v>
      </c>
      <c r="L211">
        <f>SUM(intergenic!K208:K211)</f>
        <v>95363</v>
      </c>
      <c r="N211" t="s">
        <v>2996</v>
      </c>
      <c r="O211">
        <v>102923213</v>
      </c>
      <c r="P211">
        <v>102937869</v>
      </c>
      <c r="Q211">
        <v>14656</v>
      </c>
    </row>
    <row r="212" spans="1:17">
      <c r="A212" t="s">
        <v>2987</v>
      </c>
      <c r="B212">
        <v>16109830</v>
      </c>
      <c r="C212">
        <v>16120964</v>
      </c>
      <c r="D212">
        <v>0</v>
      </c>
      <c r="E212" t="s">
        <v>2987</v>
      </c>
      <c r="F212">
        <v>16109830</v>
      </c>
      <c r="G212">
        <v>16120964</v>
      </c>
      <c r="H212">
        <v>11134</v>
      </c>
      <c r="L212">
        <v>11134</v>
      </c>
      <c r="N212" t="s">
        <v>2996</v>
      </c>
      <c r="O212">
        <v>117832878</v>
      </c>
      <c r="P212">
        <v>117852320</v>
      </c>
      <c r="Q212">
        <v>19442</v>
      </c>
    </row>
    <row r="213" spans="1:17">
      <c r="A213" t="s">
        <v>2987</v>
      </c>
      <c r="B213">
        <v>19843906</v>
      </c>
      <c r="C213">
        <v>19848826</v>
      </c>
      <c r="D213">
        <v>0</v>
      </c>
      <c r="E213" t="s">
        <v>2987</v>
      </c>
      <c r="F213">
        <v>19843906</v>
      </c>
      <c r="G213">
        <v>19848826</v>
      </c>
      <c r="H213">
        <v>4920</v>
      </c>
      <c r="L213">
        <v>4920</v>
      </c>
      <c r="N213" t="s">
        <v>2996</v>
      </c>
      <c r="O213">
        <v>148956112</v>
      </c>
      <c r="P213">
        <v>148959262</v>
      </c>
      <c r="Q213">
        <v>3150</v>
      </c>
    </row>
    <row r="214" spans="1:17">
      <c r="A214" t="s">
        <v>2987</v>
      </c>
      <c r="B214">
        <v>22926212</v>
      </c>
      <c r="C214">
        <v>22928737</v>
      </c>
      <c r="D214">
        <v>0</v>
      </c>
      <c r="E214" t="s">
        <v>2987</v>
      </c>
      <c r="F214">
        <v>22926212</v>
      </c>
      <c r="G214">
        <v>22928737</v>
      </c>
      <c r="H214">
        <v>2525</v>
      </c>
      <c r="L214">
        <v>2525</v>
      </c>
      <c r="N214" t="s">
        <v>2997</v>
      </c>
      <c r="O214">
        <v>152897</v>
      </c>
      <c r="P214">
        <v>156149</v>
      </c>
      <c r="Q214">
        <v>2856</v>
      </c>
    </row>
    <row r="215" spans="1:17">
      <c r="A215" t="s">
        <v>2987</v>
      </c>
      <c r="B215">
        <v>29218684</v>
      </c>
      <c r="C215">
        <v>29281719</v>
      </c>
      <c r="D215">
        <v>-1</v>
      </c>
      <c r="E215" t="s">
        <v>2987</v>
      </c>
      <c r="F215">
        <v>29218684</v>
      </c>
      <c r="G215">
        <v>29221641</v>
      </c>
      <c r="K215">
        <v>2957</v>
      </c>
      <c r="N215" t="s">
        <v>2997</v>
      </c>
      <c r="O215">
        <v>28614367</v>
      </c>
      <c r="P215">
        <v>28625178</v>
      </c>
      <c r="Q215">
        <v>10811</v>
      </c>
    </row>
    <row r="216" spans="1:17">
      <c r="A216" t="s">
        <v>2987</v>
      </c>
      <c r="B216">
        <v>29218684</v>
      </c>
      <c r="C216">
        <v>29281719</v>
      </c>
      <c r="D216">
        <v>-1</v>
      </c>
      <c r="E216" t="s">
        <v>2987</v>
      </c>
      <c r="F216">
        <v>29221646</v>
      </c>
      <c r="G216">
        <v>29221661</v>
      </c>
      <c r="K216">
        <v>15</v>
      </c>
      <c r="N216" t="s">
        <v>2997</v>
      </c>
      <c r="O216">
        <v>29120641</v>
      </c>
      <c r="P216">
        <v>29127491</v>
      </c>
      <c r="Q216">
        <v>6850</v>
      </c>
    </row>
    <row r="217" spans="1:17">
      <c r="A217" t="s">
        <v>2987</v>
      </c>
      <c r="B217">
        <v>29218684</v>
      </c>
      <c r="C217">
        <v>29281719</v>
      </c>
      <c r="D217">
        <v>-1</v>
      </c>
      <c r="E217" t="s">
        <v>2987</v>
      </c>
      <c r="F217">
        <v>29221662</v>
      </c>
      <c r="G217">
        <v>29223127</v>
      </c>
      <c r="K217">
        <v>1465</v>
      </c>
      <c r="N217" t="s">
        <v>2997</v>
      </c>
      <c r="O217">
        <v>42410336</v>
      </c>
      <c r="P217">
        <v>42552519</v>
      </c>
      <c r="Q217">
        <v>142166</v>
      </c>
    </row>
    <row r="218" spans="1:17">
      <c r="A218" t="s">
        <v>2987</v>
      </c>
      <c r="B218">
        <v>29218684</v>
      </c>
      <c r="C218">
        <v>29281719</v>
      </c>
      <c r="D218">
        <v>-1</v>
      </c>
      <c r="E218" t="s">
        <v>2987</v>
      </c>
      <c r="F218">
        <v>29223132</v>
      </c>
      <c r="G218">
        <v>29223136</v>
      </c>
      <c r="K218">
        <v>4</v>
      </c>
      <c r="N218" t="s">
        <v>2997</v>
      </c>
      <c r="O218">
        <v>42989102</v>
      </c>
      <c r="P218">
        <v>42995598</v>
      </c>
      <c r="Q218" t="s">
        <v>3197</v>
      </c>
    </row>
    <row r="219" spans="1:17">
      <c r="A219" t="s">
        <v>2987</v>
      </c>
      <c r="B219">
        <v>29218684</v>
      </c>
      <c r="C219">
        <v>29281719</v>
      </c>
      <c r="D219">
        <v>-1</v>
      </c>
      <c r="E219" t="s">
        <v>2987</v>
      </c>
      <c r="F219">
        <v>29223137</v>
      </c>
      <c r="G219">
        <v>29281719</v>
      </c>
      <c r="K219">
        <v>58582</v>
      </c>
      <c r="L219">
        <f>SUM(intergenic!K215:K219)</f>
        <v>63023</v>
      </c>
      <c r="N219" t="s">
        <v>2997</v>
      </c>
      <c r="O219">
        <v>101143496</v>
      </c>
      <c r="P219">
        <v>101145588</v>
      </c>
      <c r="Q219">
        <v>2092</v>
      </c>
    </row>
    <row r="220" spans="1:17">
      <c r="A220" t="s">
        <v>2987</v>
      </c>
      <c r="B220">
        <v>35323773</v>
      </c>
      <c r="C220">
        <v>35328793</v>
      </c>
      <c r="D220">
        <v>0</v>
      </c>
      <c r="E220" t="s">
        <v>2987</v>
      </c>
      <c r="F220">
        <v>35323773</v>
      </c>
      <c r="G220">
        <v>35328793</v>
      </c>
      <c r="H220">
        <v>5020</v>
      </c>
      <c r="L220">
        <v>5020</v>
      </c>
      <c r="N220" t="s">
        <v>2997</v>
      </c>
      <c r="O220">
        <v>124302743</v>
      </c>
      <c r="P220">
        <v>124332090</v>
      </c>
      <c r="Q220">
        <v>29341</v>
      </c>
    </row>
    <row r="221" spans="1:17">
      <c r="A221" t="s">
        <v>2987</v>
      </c>
      <c r="B221">
        <v>35351480</v>
      </c>
      <c r="C221">
        <v>35357256</v>
      </c>
      <c r="D221">
        <v>-1</v>
      </c>
      <c r="E221" t="s">
        <v>2987</v>
      </c>
      <c r="F221">
        <v>35351480</v>
      </c>
      <c r="G221">
        <v>35352453</v>
      </c>
      <c r="K221">
        <v>973</v>
      </c>
      <c r="N221" t="s">
        <v>2997</v>
      </c>
      <c r="O221">
        <v>125966570</v>
      </c>
      <c r="P221">
        <v>125985540</v>
      </c>
      <c r="Q221">
        <v>13598</v>
      </c>
    </row>
    <row r="222" spans="1:17">
      <c r="A222" t="s">
        <v>2987</v>
      </c>
      <c r="B222">
        <v>35351480</v>
      </c>
      <c r="C222">
        <v>35357256</v>
      </c>
      <c r="D222">
        <v>-1</v>
      </c>
      <c r="E222" t="s">
        <v>2987</v>
      </c>
      <c r="F222">
        <v>35352454</v>
      </c>
      <c r="G222">
        <v>35353845</v>
      </c>
      <c r="K222">
        <v>1391</v>
      </c>
      <c r="N222" t="s">
        <v>2997</v>
      </c>
      <c r="O222">
        <v>142205907</v>
      </c>
      <c r="P222">
        <v>142215113</v>
      </c>
      <c r="Q222">
        <v>9194</v>
      </c>
    </row>
    <row r="223" spans="1:17">
      <c r="A223" t="s">
        <v>2987</v>
      </c>
      <c r="B223">
        <v>35351480</v>
      </c>
      <c r="C223">
        <v>35357256</v>
      </c>
      <c r="D223">
        <v>-1</v>
      </c>
      <c r="E223" t="s">
        <v>2987</v>
      </c>
      <c r="F223">
        <v>35353850</v>
      </c>
      <c r="G223">
        <v>35353861</v>
      </c>
      <c r="K223">
        <v>11</v>
      </c>
      <c r="N223" t="s">
        <v>2997</v>
      </c>
      <c r="O223">
        <v>143722027</v>
      </c>
      <c r="P223">
        <v>143736414</v>
      </c>
      <c r="Q223">
        <v>14375</v>
      </c>
    </row>
    <row r="224" spans="1:17">
      <c r="A224" t="s">
        <v>2987</v>
      </c>
      <c r="B224">
        <v>35351480</v>
      </c>
      <c r="C224">
        <v>35357256</v>
      </c>
      <c r="D224">
        <v>-1</v>
      </c>
      <c r="E224" t="s">
        <v>2987</v>
      </c>
      <c r="F224">
        <v>35353862</v>
      </c>
      <c r="G224">
        <v>35357256</v>
      </c>
      <c r="K224">
        <v>3394</v>
      </c>
      <c r="L224">
        <f>SUM(intergenic!K221:K224)</f>
        <v>5769</v>
      </c>
      <c r="N224" t="s">
        <v>2997</v>
      </c>
      <c r="O224">
        <v>146283384</v>
      </c>
      <c r="P224">
        <v>146364022</v>
      </c>
      <c r="Q224">
        <v>60120</v>
      </c>
    </row>
    <row r="225" spans="1:17">
      <c r="A225" t="s">
        <v>2987</v>
      </c>
      <c r="B225">
        <v>35357823</v>
      </c>
      <c r="C225">
        <v>35374878</v>
      </c>
      <c r="D225">
        <v>-1</v>
      </c>
      <c r="E225" t="s">
        <v>2987</v>
      </c>
      <c r="F225">
        <v>35357823</v>
      </c>
      <c r="G225">
        <v>35360467</v>
      </c>
      <c r="K225">
        <v>2644</v>
      </c>
      <c r="N225" t="s">
        <v>2998</v>
      </c>
      <c r="O225">
        <v>26614123</v>
      </c>
      <c r="P225">
        <v>26620002</v>
      </c>
      <c r="Q225">
        <v>5879</v>
      </c>
    </row>
    <row r="226" spans="1:17">
      <c r="A226" t="s">
        <v>2987</v>
      </c>
      <c r="B226">
        <v>35357823</v>
      </c>
      <c r="C226">
        <v>35374878</v>
      </c>
      <c r="D226">
        <v>-1</v>
      </c>
      <c r="E226" t="s">
        <v>2987</v>
      </c>
      <c r="F226">
        <v>35360472</v>
      </c>
      <c r="G226">
        <v>35360484</v>
      </c>
      <c r="K226">
        <v>12</v>
      </c>
      <c r="N226" t="s">
        <v>2998</v>
      </c>
      <c r="O226">
        <v>33573007</v>
      </c>
      <c r="P226">
        <v>33574359</v>
      </c>
      <c r="Q226">
        <v>1351</v>
      </c>
    </row>
    <row r="227" spans="1:17">
      <c r="A227" t="s">
        <v>2987</v>
      </c>
      <c r="B227">
        <v>35357823</v>
      </c>
      <c r="C227">
        <v>35374878</v>
      </c>
      <c r="D227">
        <v>-1</v>
      </c>
      <c r="E227" t="s">
        <v>2987</v>
      </c>
      <c r="F227">
        <v>35360485</v>
      </c>
      <c r="G227">
        <v>35372935</v>
      </c>
      <c r="K227">
        <v>12450</v>
      </c>
      <c r="N227" t="s">
        <v>2998</v>
      </c>
      <c r="O227">
        <v>37384431</v>
      </c>
      <c r="P227">
        <v>37422663</v>
      </c>
      <c r="Q227">
        <v>38232</v>
      </c>
    </row>
    <row r="228" spans="1:17">
      <c r="A228" t="s">
        <v>2987</v>
      </c>
      <c r="B228">
        <v>35357823</v>
      </c>
      <c r="C228">
        <v>35374878</v>
      </c>
      <c r="D228">
        <v>-1</v>
      </c>
      <c r="E228" t="s">
        <v>2987</v>
      </c>
      <c r="F228">
        <v>35372940</v>
      </c>
      <c r="G228">
        <v>35372961</v>
      </c>
      <c r="K228">
        <v>21</v>
      </c>
      <c r="N228" t="s">
        <v>2998</v>
      </c>
      <c r="O228">
        <v>37503694</v>
      </c>
      <c r="P228">
        <v>37509147</v>
      </c>
      <c r="Q228">
        <v>5452</v>
      </c>
    </row>
    <row r="229" spans="1:17">
      <c r="A229" t="s">
        <v>2987</v>
      </c>
      <c r="B229">
        <v>35357823</v>
      </c>
      <c r="C229">
        <v>35374878</v>
      </c>
      <c r="D229">
        <v>-1</v>
      </c>
      <c r="E229" t="s">
        <v>2987</v>
      </c>
      <c r="F229">
        <v>35372962</v>
      </c>
      <c r="G229">
        <v>35374878</v>
      </c>
      <c r="K229">
        <v>1916</v>
      </c>
      <c r="L229">
        <f>SUM(intergenic!K225:K229)</f>
        <v>17043</v>
      </c>
      <c r="N229" t="s">
        <v>2998</v>
      </c>
      <c r="O229">
        <v>38069208</v>
      </c>
      <c r="P229">
        <v>38147425</v>
      </c>
      <c r="Q229">
        <v>78217</v>
      </c>
    </row>
    <row r="230" spans="1:17">
      <c r="A230" t="s">
        <v>2987</v>
      </c>
      <c r="B230">
        <v>35403585</v>
      </c>
      <c r="C230">
        <v>35414203</v>
      </c>
      <c r="D230">
        <v>0</v>
      </c>
      <c r="E230" t="s">
        <v>2987</v>
      </c>
      <c r="F230">
        <v>35403585</v>
      </c>
      <c r="G230">
        <v>35414203</v>
      </c>
      <c r="H230">
        <v>10618</v>
      </c>
      <c r="L230">
        <v>10618</v>
      </c>
      <c r="N230" t="s">
        <v>2998</v>
      </c>
      <c r="O230">
        <v>38624987</v>
      </c>
      <c r="P230">
        <v>38643039</v>
      </c>
      <c r="Q230" t="s">
        <v>3197</v>
      </c>
    </row>
    <row r="231" spans="1:17">
      <c r="A231" t="s">
        <v>2987</v>
      </c>
      <c r="B231">
        <v>52921665</v>
      </c>
      <c r="C231">
        <v>52929116</v>
      </c>
      <c r="D231">
        <v>0</v>
      </c>
      <c r="E231">
        <v>-1</v>
      </c>
      <c r="F231">
        <v>-1</v>
      </c>
      <c r="G231">
        <v>0</v>
      </c>
      <c r="L231" t="s">
        <v>3197</v>
      </c>
      <c r="N231" t="s">
        <v>2998</v>
      </c>
      <c r="O231">
        <v>42474239</v>
      </c>
      <c r="P231">
        <v>42477991</v>
      </c>
      <c r="Q231">
        <v>3752</v>
      </c>
    </row>
    <row r="232" spans="1:17">
      <c r="A232" t="s">
        <v>2987</v>
      </c>
      <c r="B232">
        <v>58427978</v>
      </c>
      <c r="C232">
        <v>58433252</v>
      </c>
      <c r="D232">
        <v>0</v>
      </c>
      <c r="E232">
        <v>-1</v>
      </c>
      <c r="F232">
        <v>-1</v>
      </c>
      <c r="G232">
        <v>0</v>
      </c>
      <c r="L232" t="s">
        <v>3197</v>
      </c>
      <c r="N232" t="s">
        <v>2998</v>
      </c>
      <c r="O232">
        <v>44011839</v>
      </c>
      <c r="P232">
        <v>44017295</v>
      </c>
      <c r="Q232">
        <v>5456</v>
      </c>
    </row>
    <row r="233" spans="1:17">
      <c r="A233" t="s">
        <v>2988</v>
      </c>
      <c r="B233">
        <v>91730937</v>
      </c>
      <c r="C233">
        <v>91734174</v>
      </c>
      <c r="D233">
        <v>0</v>
      </c>
      <c r="E233" t="s">
        <v>2988</v>
      </c>
      <c r="F233">
        <v>91730937</v>
      </c>
      <c r="G233">
        <v>91734174</v>
      </c>
      <c r="H233">
        <v>3237</v>
      </c>
      <c r="L233">
        <v>3237</v>
      </c>
      <c r="N233" t="s">
        <v>2998</v>
      </c>
      <c r="O233">
        <v>67306943</v>
      </c>
      <c r="P233">
        <v>67327775</v>
      </c>
      <c r="Q233">
        <v>20832</v>
      </c>
    </row>
    <row r="234" spans="1:17">
      <c r="A234" t="s">
        <v>2988</v>
      </c>
      <c r="B234">
        <v>95459750</v>
      </c>
      <c r="C234">
        <v>95461553</v>
      </c>
      <c r="D234">
        <v>0</v>
      </c>
      <c r="E234">
        <v>-1</v>
      </c>
      <c r="F234">
        <v>-1</v>
      </c>
      <c r="G234">
        <v>0</v>
      </c>
      <c r="L234" t="s">
        <v>3197</v>
      </c>
      <c r="N234" t="s">
        <v>2998</v>
      </c>
      <c r="O234">
        <v>69425560</v>
      </c>
      <c r="P234">
        <v>69446438</v>
      </c>
      <c r="Q234">
        <v>20872</v>
      </c>
    </row>
    <row r="235" spans="1:17">
      <c r="A235" t="s">
        <v>2988</v>
      </c>
      <c r="B235">
        <v>95472197</v>
      </c>
      <c r="C235">
        <v>95476791</v>
      </c>
      <c r="D235">
        <v>0</v>
      </c>
      <c r="E235">
        <v>-1</v>
      </c>
      <c r="F235">
        <v>-1</v>
      </c>
      <c r="G235">
        <v>0</v>
      </c>
      <c r="L235" t="s">
        <v>3197</v>
      </c>
      <c r="N235" t="s">
        <v>2998</v>
      </c>
      <c r="O235">
        <v>71629029</v>
      </c>
      <c r="P235">
        <v>71650175</v>
      </c>
      <c r="Q235">
        <v>21146</v>
      </c>
    </row>
    <row r="236" spans="1:17">
      <c r="A236" t="s">
        <v>2988</v>
      </c>
      <c r="B236">
        <v>109040341</v>
      </c>
      <c r="C236">
        <v>109065017</v>
      </c>
      <c r="D236">
        <v>0</v>
      </c>
      <c r="E236">
        <v>-1</v>
      </c>
      <c r="F236">
        <v>-1</v>
      </c>
      <c r="G236">
        <v>0</v>
      </c>
      <c r="L236" t="s">
        <v>3197</v>
      </c>
      <c r="N236" t="s">
        <v>2998</v>
      </c>
      <c r="O236">
        <v>82506922</v>
      </c>
      <c r="P236">
        <v>82522044</v>
      </c>
      <c r="Q236">
        <v>15122</v>
      </c>
    </row>
    <row r="237" spans="1:17">
      <c r="A237" t="s">
        <v>2988</v>
      </c>
      <c r="B237">
        <v>111476471</v>
      </c>
      <c r="C237">
        <v>111490150</v>
      </c>
      <c r="D237">
        <v>0</v>
      </c>
      <c r="E237">
        <v>-1</v>
      </c>
      <c r="F237">
        <v>-1</v>
      </c>
      <c r="G237">
        <v>0</v>
      </c>
      <c r="L237" t="s">
        <v>3197</v>
      </c>
      <c r="N237" t="s">
        <v>2998</v>
      </c>
      <c r="O237">
        <v>82518848</v>
      </c>
      <c r="P237">
        <v>82528184</v>
      </c>
      <c r="Q237">
        <v>9336</v>
      </c>
    </row>
    <row r="238" spans="1:17">
      <c r="A238" t="s">
        <v>2988</v>
      </c>
      <c r="B238">
        <v>118599234</v>
      </c>
      <c r="C238">
        <v>118617003</v>
      </c>
      <c r="D238">
        <v>0</v>
      </c>
      <c r="E238" t="s">
        <v>2988</v>
      </c>
      <c r="F238">
        <v>118599234</v>
      </c>
      <c r="G238">
        <v>118617003</v>
      </c>
      <c r="H238">
        <v>17769</v>
      </c>
      <c r="L238">
        <v>17769</v>
      </c>
      <c r="N238" t="s">
        <v>2998</v>
      </c>
      <c r="O238">
        <v>84503900</v>
      </c>
      <c r="P238">
        <v>84523916</v>
      </c>
      <c r="Q238">
        <v>20016</v>
      </c>
    </row>
    <row r="239" spans="1:17">
      <c r="A239" t="s">
        <v>2988</v>
      </c>
      <c r="B239">
        <v>121940156</v>
      </c>
      <c r="C239">
        <v>121973697</v>
      </c>
      <c r="D239">
        <v>0</v>
      </c>
      <c r="E239" t="s">
        <v>2988</v>
      </c>
      <c r="F239">
        <v>121940156</v>
      </c>
      <c r="G239">
        <v>121973697</v>
      </c>
      <c r="H239">
        <v>33541</v>
      </c>
      <c r="L239">
        <v>33541</v>
      </c>
      <c r="N239" t="s">
        <v>2998</v>
      </c>
      <c r="O239">
        <v>84534841</v>
      </c>
      <c r="P239">
        <v>84542936</v>
      </c>
      <c r="Q239">
        <v>8095</v>
      </c>
    </row>
    <row r="240" spans="1:17">
      <c r="A240" t="s">
        <v>2988</v>
      </c>
      <c r="B240">
        <v>130740311</v>
      </c>
      <c r="C240">
        <v>130748029</v>
      </c>
      <c r="D240">
        <v>0</v>
      </c>
      <c r="E240" t="s">
        <v>2988</v>
      </c>
      <c r="F240">
        <v>130740311</v>
      </c>
      <c r="G240">
        <v>130748029</v>
      </c>
      <c r="H240">
        <v>7718</v>
      </c>
      <c r="L240">
        <v>7718</v>
      </c>
      <c r="N240" t="s">
        <v>2998</v>
      </c>
      <c r="O240">
        <v>90503814</v>
      </c>
      <c r="P240">
        <v>90528915</v>
      </c>
      <c r="Q240">
        <v>25101</v>
      </c>
    </row>
    <row r="241" spans="1:17">
      <c r="A241" t="s">
        <v>2988</v>
      </c>
      <c r="B241">
        <v>131087858</v>
      </c>
      <c r="C241">
        <v>131090818</v>
      </c>
      <c r="D241">
        <v>0</v>
      </c>
      <c r="E241">
        <v>-1</v>
      </c>
      <c r="F241">
        <v>-1</v>
      </c>
      <c r="G241">
        <v>0</v>
      </c>
      <c r="L241" t="s">
        <v>3197</v>
      </c>
      <c r="N241" t="s">
        <v>2998</v>
      </c>
      <c r="O241">
        <v>90682952</v>
      </c>
      <c r="P241">
        <v>90732963</v>
      </c>
      <c r="Q241">
        <v>50011</v>
      </c>
    </row>
    <row r="242" spans="1:17">
      <c r="A242" t="s">
        <v>2988</v>
      </c>
      <c r="B242">
        <v>131851033</v>
      </c>
      <c r="C242">
        <v>131862420</v>
      </c>
      <c r="D242">
        <v>0</v>
      </c>
      <c r="E242" t="s">
        <v>2988</v>
      </c>
      <c r="F242">
        <v>131851033</v>
      </c>
      <c r="G242">
        <v>131862420</v>
      </c>
      <c r="H242">
        <v>11387</v>
      </c>
      <c r="L242">
        <v>11387</v>
      </c>
      <c r="N242" t="s">
        <v>2998</v>
      </c>
      <c r="O242">
        <v>93351023</v>
      </c>
      <c r="P242">
        <v>93372114</v>
      </c>
      <c r="Q242">
        <v>21091</v>
      </c>
    </row>
    <row r="243" spans="1:17">
      <c r="A243" t="s">
        <v>2988</v>
      </c>
      <c r="B243">
        <v>132111282</v>
      </c>
      <c r="C243">
        <v>132118684</v>
      </c>
      <c r="D243">
        <v>0</v>
      </c>
      <c r="E243">
        <v>-1</v>
      </c>
      <c r="F243">
        <v>-1</v>
      </c>
      <c r="G243">
        <v>0</v>
      </c>
      <c r="L243" t="s">
        <v>3197</v>
      </c>
      <c r="N243" t="s">
        <v>2998</v>
      </c>
      <c r="O243">
        <v>96199403</v>
      </c>
      <c r="P243">
        <v>96205641</v>
      </c>
      <c r="Q243" t="s">
        <v>3197</v>
      </c>
    </row>
    <row r="244" spans="1:17">
      <c r="A244" t="s">
        <v>2988</v>
      </c>
      <c r="B244">
        <v>132153115</v>
      </c>
      <c r="C244">
        <v>132156012</v>
      </c>
      <c r="D244">
        <v>0</v>
      </c>
      <c r="E244">
        <v>-1</v>
      </c>
      <c r="F244">
        <v>-1</v>
      </c>
      <c r="G244">
        <v>0</v>
      </c>
      <c r="L244" t="s">
        <v>3197</v>
      </c>
      <c r="N244" t="s">
        <v>2998</v>
      </c>
      <c r="O244">
        <v>99884771</v>
      </c>
      <c r="P244">
        <v>99909313</v>
      </c>
      <c r="Q244">
        <v>16406</v>
      </c>
    </row>
    <row r="245" spans="1:17">
      <c r="A245" t="s">
        <v>2988</v>
      </c>
      <c r="B245">
        <v>132407188</v>
      </c>
      <c r="C245">
        <v>132479948</v>
      </c>
      <c r="D245">
        <v>-1</v>
      </c>
      <c r="E245" t="s">
        <v>2988</v>
      </c>
      <c r="F245">
        <v>132470561</v>
      </c>
      <c r="G245">
        <v>132479948</v>
      </c>
      <c r="K245">
        <v>9387</v>
      </c>
      <c r="L245">
        <v>9387</v>
      </c>
      <c r="N245" t="s">
        <v>2998</v>
      </c>
      <c r="O245">
        <v>99914976</v>
      </c>
      <c r="P245">
        <v>99918852</v>
      </c>
      <c r="Q245" t="s">
        <v>3197</v>
      </c>
    </row>
    <row r="246" spans="1:17">
      <c r="A246" t="s">
        <v>2988</v>
      </c>
      <c r="B246">
        <v>201973553</v>
      </c>
      <c r="C246">
        <v>201980827</v>
      </c>
      <c r="D246">
        <v>0</v>
      </c>
      <c r="E246" t="s">
        <v>2988</v>
      </c>
      <c r="F246">
        <v>201973553</v>
      </c>
      <c r="G246">
        <v>201980827</v>
      </c>
      <c r="H246">
        <v>7274</v>
      </c>
      <c r="L246">
        <v>7274</v>
      </c>
      <c r="N246" t="s">
        <v>2998</v>
      </c>
      <c r="O246">
        <v>115819039</v>
      </c>
      <c r="P246">
        <v>115862372</v>
      </c>
      <c r="Q246">
        <v>33399</v>
      </c>
    </row>
    <row r="247" spans="1:17">
      <c r="A247" t="s">
        <v>2988</v>
      </c>
      <c r="B247">
        <v>204180594</v>
      </c>
      <c r="C247">
        <v>204192942</v>
      </c>
      <c r="D247">
        <v>0</v>
      </c>
      <c r="E247" t="s">
        <v>2988</v>
      </c>
      <c r="F247">
        <v>204180594</v>
      </c>
      <c r="G247">
        <v>204192942</v>
      </c>
      <c r="H247">
        <v>12348</v>
      </c>
      <c r="L247">
        <v>12348</v>
      </c>
      <c r="N247" t="s">
        <v>2998</v>
      </c>
      <c r="O247">
        <v>125867145</v>
      </c>
      <c r="P247">
        <v>125869370</v>
      </c>
      <c r="Q247">
        <v>2225</v>
      </c>
    </row>
    <row r="248" spans="1:17">
      <c r="A248" t="s">
        <v>2988</v>
      </c>
      <c r="B248">
        <v>237041381</v>
      </c>
      <c r="C248">
        <v>237061715</v>
      </c>
      <c r="D248">
        <v>-1</v>
      </c>
      <c r="E248" t="s">
        <v>2988</v>
      </c>
      <c r="F248">
        <v>237041381</v>
      </c>
      <c r="G248">
        <v>237048599</v>
      </c>
      <c r="K248">
        <v>7218</v>
      </c>
      <c r="N248" t="s">
        <v>2998</v>
      </c>
      <c r="O248">
        <v>132906498</v>
      </c>
      <c r="P248">
        <v>132934857</v>
      </c>
      <c r="Q248">
        <v>14438</v>
      </c>
    </row>
    <row r="249" spans="1:17">
      <c r="A249" t="s">
        <v>2988</v>
      </c>
      <c r="B249">
        <v>237041381</v>
      </c>
      <c r="C249">
        <v>237061715</v>
      </c>
      <c r="D249">
        <v>-1</v>
      </c>
      <c r="E249" t="s">
        <v>2988</v>
      </c>
      <c r="F249">
        <v>237048600</v>
      </c>
      <c r="G249">
        <v>237048615</v>
      </c>
      <c r="K249">
        <v>15</v>
      </c>
      <c r="N249" t="s">
        <v>2998</v>
      </c>
      <c r="O249">
        <v>135572057</v>
      </c>
      <c r="P249">
        <v>135600965</v>
      </c>
      <c r="Q249">
        <v>16998</v>
      </c>
    </row>
    <row r="250" spans="1:17">
      <c r="A250" t="s">
        <v>2988</v>
      </c>
      <c r="B250">
        <v>237041381</v>
      </c>
      <c r="C250">
        <v>237061715</v>
      </c>
      <c r="D250">
        <v>-1</v>
      </c>
      <c r="E250" t="s">
        <v>2988</v>
      </c>
      <c r="F250">
        <v>237048620</v>
      </c>
      <c r="G250">
        <v>237061715</v>
      </c>
      <c r="K250">
        <v>13095</v>
      </c>
      <c r="L250">
        <f>SUM(intergenic!K248:K250)</f>
        <v>20328</v>
      </c>
      <c r="N250" t="s">
        <v>2998</v>
      </c>
      <c r="O250">
        <v>135867074</v>
      </c>
      <c r="P250">
        <v>135894873</v>
      </c>
      <c r="Q250">
        <v>27799</v>
      </c>
    </row>
    <row r="251" spans="1:17">
      <c r="A251" t="s">
        <v>2988</v>
      </c>
      <c r="B251">
        <v>239366161</v>
      </c>
      <c r="C251">
        <v>239419331</v>
      </c>
      <c r="D251">
        <v>-1</v>
      </c>
      <c r="E251" t="s">
        <v>2988</v>
      </c>
      <c r="F251">
        <v>239366161</v>
      </c>
      <c r="G251">
        <v>239402317</v>
      </c>
      <c r="K251">
        <v>36156</v>
      </c>
      <c r="N251" t="s">
        <v>2998</v>
      </c>
      <c r="O251">
        <v>136857726</v>
      </c>
      <c r="P251">
        <v>136888678</v>
      </c>
      <c r="Q251">
        <v>30944</v>
      </c>
    </row>
    <row r="252" spans="1:17">
      <c r="A252" t="s">
        <v>2988</v>
      </c>
      <c r="B252">
        <v>239366161</v>
      </c>
      <c r="C252">
        <v>239419331</v>
      </c>
      <c r="D252">
        <v>-1</v>
      </c>
      <c r="E252" t="s">
        <v>2988</v>
      </c>
      <c r="F252">
        <v>239402322</v>
      </c>
      <c r="G252">
        <v>239402337</v>
      </c>
      <c r="K252">
        <v>15</v>
      </c>
      <c r="N252" t="s">
        <v>2999</v>
      </c>
      <c r="O252">
        <v>9243246</v>
      </c>
      <c r="P252">
        <v>9368055</v>
      </c>
      <c r="Q252">
        <v>124809</v>
      </c>
    </row>
    <row r="253" spans="1:17">
      <c r="A253" t="s">
        <v>2988</v>
      </c>
      <c r="B253">
        <v>239366161</v>
      </c>
      <c r="C253">
        <v>239419331</v>
      </c>
      <c r="D253">
        <v>-1</v>
      </c>
      <c r="E253" t="s">
        <v>2988</v>
      </c>
      <c r="F253">
        <v>239402342</v>
      </c>
      <c r="G253">
        <v>239402354</v>
      </c>
      <c r="K253">
        <v>12</v>
      </c>
      <c r="N253" t="s">
        <v>2999</v>
      </c>
      <c r="O253">
        <v>53200096</v>
      </c>
      <c r="P253">
        <v>53220503</v>
      </c>
      <c r="Q253">
        <v>20401</v>
      </c>
    </row>
    <row r="254" spans="1:17">
      <c r="A254" t="s">
        <v>2988</v>
      </c>
      <c r="B254">
        <v>239366161</v>
      </c>
      <c r="C254">
        <v>239419331</v>
      </c>
      <c r="D254">
        <v>-1</v>
      </c>
      <c r="E254" t="s">
        <v>2988</v>
      </c>
      <c r="F254">
        <v>239402355</v>
      </c>
      <c r="G254">
        <v>239419331</v>
      </c>
      <c r="K254">
        <v>16976</v>
      </c>
      <c r="L254">
        <f>SUM(intergenic!K251:K254)</f>
        <v>53159</v>
      </c>
    </row>
    <row r="255" spans="1:17">
      <c r="A255" t="s">
        <v>2989</v>
      </c>
      <c r="B255">
        <v>2157684</v>
      </c>
      <c r="C255">
        <v>2187863</v>
      </c>
      <c r="D255">
        <v>0</v>
      </c>
      <c r="E255">
        <v>-1</v>
      </c>
      <c r="F255">
        <v>-1</v>
      </c>
      <c r="G255">
        <v>0</v>
      </c>
      <c r="L255" t="s">
        <v>3197</v>
      </c>
    </row>
    <row r="256" spans="1:17">
      <c r="A256" t="s">
        <v>2989</v>
      </c>
      <c r="B256">
        <v>5179629</v>
      </c>
      <c r="C256">
        <v>5273034</v>
      </c>
      <c r="D256">
        <v>-1</v>
      </c>
      <c r="E256" t="s">
        <v>2989</v>
      </c>
      <c r="F256">
        <v>5179629</v>
      </c>
      <c r="G256">
        <v>5191320</v>
      </c>
      <c r="K256">
        <v>11691</v>
      </c>
    </row>
    <row r="257" spans="1:12">
      <c r="A257" t="s">
        <v>2989</v>
      </c>
      <c r="B257">
        <v>5179629</v>
      </c>
      <c r="C257">
        <v>5273034</v>
      </c>
      <c r="D257">
        <v>-1</v>
      </c>
      <c r="E257" t="s">
        <v>2989</v>
      </c>
      <c r="F257">
        <v>5191325</v>
      </c>
      <c r="G257">
        <v>5191353</v>
      </c>
      <c r="K257">
        <v>28</v>
      </c>
    </row>
    <row r="258" spans="1:12">
      <c r="A258" t="s">
        <v>2989</v>
      </c>
      <c r="B258">
        <v>5179629</v>
      </c>
      <c r="C258">
        <v>5273034</v>
      </c>
      <c r="D258">
        <v>-1</v>
      </c>
      <c r="E258" t="s">
        <v>2989</v>
      </c>
      <c r="F258">
        <v>5191354</v>
      </c>
      <c r="G258">
        <v>5197866</v>
      </c>
      <c r="K258">
        <v>6512</v>
      </c>
    </row>
    <row r="259" spans="1:12">
      <c r="A259" t="s">
        <v>2989</v>
      </c>
      <c r="B259">
        <v>5179629</v>
      </c>
      <c r="C259">
        <v>5273034</v>
      </c>
      <c r="D259">
        <v>-1</v>
      </c>
      <c r="E259" t="s">
        <v>2989</v>
      </c>
      <c r="F259">
        <v>5197871</v>
      </c>
      <c r="G259">
        <v>5197877</v>
      </c>
      <c r="K259">
        <v>6</v>
      </c>
    </row>
    <row r="260" spans="1:12">
      <c r="A260" t="s">
        <v>2989</v>
      </c>
      <c r="B260">
        <v>5179629</v>
      </c>
      <c r="C260">
        <v>5273034</v>
      </c>
      <c r="D260">
        <v>-1</v>
      </c>
      <c r="E260" t="s">
        <v>2989</v>
      </c>
      <c r="F260">
        <v>5197882</v>
      </c>
      <c r="G260">
        <v>5197886</v>
      </c>
      <c r="K260">
        <v>4</v>
      </c>
    </row>
    <row r="261" spans="1:12">
      <c r="A261" t="s">
        <v>2989</v>
      </c>
      <c r="B261">
        <v>5179629</v>
      </c>
      <c r="C261">
        <v>5273034</v>
      </c>
      <c r="D261">
        <v>-1</v>
      </c>
      <c r="E261" t="s">
        <v>2989</v>
      </c>
      <c r="F261">
        <v>5197887</v>
      </c>
      <c r="G261">
        <v>5273034</v>
      </c>
      <c r="K261">
        <v>75147</v>
      </c>
      <c r="L261">
        <f>SUM(intergenic!K256:K261)</f>
        <v>93388</v>
      </c>
    </row>
    <row r="262" spans="1:12">
      <c r="A262" t="s">
        <v>2989</v>
      </c>
      <c r="B262">
        <v>5455828</v>
      </c>
      <c r="C262">
        <v>5476713</v>
      </c>
      <c r="D262">
        <v>-1</v>
      </c>
      <c r="E262" t="s">
        <v>2989</v>
      </c>
      <c r="F262">
        <v>5455828</v>
      </c>
      <c r="G262">
        <v>5473953</v>
      </c>
      <c r="K262">
        <v>18125</v>
      </c>
    </row>
    <row r="263" spans="1:12">
      <c r="A263" t="s">
        <v>2989</v>
      </c>
      <c r="B263">
        <v>5455828</v>
      </c>
      <c r="C263">
        <v>5476713</v>
      </c>
      <c r="D263">
        <v>-1</v>
      </c>
      <c r="E263" t="s">
        <v>2989</v>
      </c>
      <c r="F263">
        <v>5473958</v>
      </c>
      <c r="G263">
        <v>5473974</v>
      </c>
      <c r="K263">
        <v>16</v>
      </c>
    </row>
    <row r="264" spans="1:12">
      <c r="A264" t="s">
        <v>2989</v>
      </c>
      <c r="B264">
        <v>5455828</v>
      </c>
      <c r="C264">
        <v>5476713</v>
      </c>
      <c r="D264">
        <v>-1</v>
      </c>
      <c r="E264" t="s">
        <v>2989</v>
      </c>
      <c r="F264">
        <v>5473975</v>
      </c>
      <c r="G264">
        <v>5474173</v>
      </c>
      <c r="K264">
        <v>198</v>
      </c>
    </row>
    <row r="265" spans="1:12">
      <c r="A265" t="s">
        <v>2989</v>
      </c>
      <c r="B265">
        <v>5455828</v>
      </c>
      <c r="C265">
        <v>5476713</v>
      </c>
      <c r="D265">
        <v>-1</v>
      </c>
      <c r="E265" t="s">
        <v>2989</v>
      </c>
      <c r="F265">
        <v>5474178</v>
      </c>
      <c r="G265">
        <v>5474206</v>
      </c>
      <c r="K265">
        <v>28</v>
      </c>
    </row>
    <row r="266" spans="1:12">
      <c r="A266" t="s">
        <v>2989</v>
      </c>
      <c r="B266">
        <v>5455828</v>
      </c>
      <c r="C266">
        <v>5476713</v>
      </c>
      <c r="D266">
        <v>-1</v>
      </c>
      <c r="E266" t="s">
        <v>2989</v>
      </c>
      <c r="F266">
        <v>5474207</v>
      </c>
      <c r="G266">
        <v>5475181</v>
      </c>
      <c r="K266">
        <v>974</v>
      </c>
    </row>
    <row r="267" spans="1:12">
      <c r="A267" t="s">
        <v>2989</v>
      </c>
      <c r="B267">
        <v>5455828</v>
      </c>
      <c r="C267">
        <v>5476713</v>
      </c>
      <c r="D267">
        <v>-1</v>
      </c>
      <c r="E267" t="s">
        <v>2989</v>
      </c>
      <c r="F267">
        <v>5475182</v>
      </c>
      <c r="G267">
        <v>5476713</v>
      </c>
      <c r="K267">
        <v>1531</v>
      </c>
      <c r="L267">
        <f>SUM(intergenic!K262:K267)</f>
        <v>20872</v>
      </c>
    </row>
    <row r="268" spans="1:12">
      <c r="A268" t="s">
        <v>2989</v>
      </c>
      <c r="B268">
        <v>31397162</v>
      </c>
      <c r="C268">
        <v>31407699</v>
      </c>
      <c r="D268">
        <v>-1</v>
      </c>
      <c r="E268" t="s">
        <v>2989</v>
      </c>
      <c r="F268">
        <v>31397162</v>
      </c>
      <c r="G268">
        <v>31404845</v>
      </c>
      <c r="K268">
        <v>7683</v>
      </c>
    </row>
    <row r="269" spans="1:12">
      <c r="A269" t="s">
        <v>2989</v>
      </c>
      <c r="B269">
        <v>31397162</v>
      </c>
      <c r="C269">
        <v>31407699</v>
      </c>
      <c r="D269">
        <v>-1</v>
      </c>
      <c r="E269" t="s">
        <v>2989</v>
      </c>
      <c r="F269">
        <v>31404846</v>
      </c>
      <c r="G269">
        <v>31404858</v>
      </c>
      <c r="K269">
        <v>12</v>
      </c>
    </row>
    <row r="270" spans="1:12">
      <c r="A270" t="s">
        <v>2989</v>
      </c>
      <c r="B270">
        <v>31397162</v>
      </c>
      <c r="C270">
        <v>31407699</v>
      </c>
      <c r="D270">
        <v>-1</v>
      </c>
      <c r="E270" t="s">
        <v>2989</v>
      </c>
      <c r="F270">
        <v>31404863</v>
      </c>
      <c r="G270">
        <v>31407699</v>
      </c>
      <c r="K270">
        <v>2836</v>
      </c>
      <c r="L270">
        <f>SUM(intergenic!K268:K270)</f>
        <v>10531</v>
      </c>
    </row>
    <row r="271" spans="1:12">
      <c r="A271" t="s">
        <v>2989</v>
      </c>
      <c r="B271">
        <v>39946312</v>
      </c>
      <c r="C271">
        <v>39959763</v>
      </c>
      <c r="D271">
        <v>0</v>
      </c>
      <c r="E271" t="s">
        <v>2989</v>
      </c>
      <c r="F271">
        <v>39946312</v>
      </c>
      <c r="G271">
        <v>39959763</v>
      </c>
      <c r="H271">
        <v>13451</v>
      </c>
      <c r="L271">
        <v>13451</v>
      </c>
    </row>
    <row r="272" spans="1:12">
      <c r="A272" t="s">
        <v>2989</v>
      </c>
      <c r="B272">
        <v>47122555</v>
      </c>
      <c r="C272">
        <v>47154558</v>
      </c>
      <c r="D272">
        <v>0</v>
      </c>
      <c r="E272" t="s">
        <v>2989</v>
      </c>
      <c r="F272">
        <v>47122555</v>
      </c>
      <c r="G272">
        <v>47154558</v>
      </c>
      <c r="H272">
        <v>32003</v>
      </c>
      <c r="L272">
        <v>32003</v>
      </c>
    </row>
    <row r="273" spans="1:12">
      <c r="A273" t="s">
        <v>2989</v>
      </c>
      <c r="B273">
        <v>57026157</v>
      </c>
      <c r="C273">
        <v>57034157</v>
      </c>
      <c r="D273">
        <v>0</v>
      </c>
      <c r="E273" t="s">
        <v>2989</v>
      </c>
      <c r="F273">
        <v>57026157</v>
      </c>
      <c r="G273">
        <v>57034157</v>
      </c>
      <c r="H273">
        <v>8000</v>
      </c>
      <c r="L273">
        <v>8000</v>
      </c>
    </row>
    <row r="274" spans="1:12">
      <c r="A274" t="s">
        <v>2990</v>
      </c>
      <c r="B274">
        <v>45882079</v>
      </c>
      <c r="C274">
        <v>45886884</v>
      </c>
      <c r="D274">
        <v>0</v>
      </c>
      <c r="E274" t="s">
        <v>2990</v>
      </c>
      <c r="F274">
        <v>45882079</v>
      </c>
      <c r="G274">
        <v>45886884</v>
      </c>
      <c r="H274">
        <v>4805</v>
      </c>
      <c r="L274">
        <v>4805</v>
      </c>
    </row>
    <row r="275" spans="1:12">
      <c r="A275" t="s">
        <v>2991</v>
      </c>
      <c r="B275">
        <v>18257536</v>
      </c>
      <c r="C275">
        <v>18260088</v>
      </c>
      <c r="D275">
        <v>0</v>
      </c>
      <c r="E275" t="s">
        <v>2991</v>
      </c>
      <c r="F275">
        <v>18257536</v>
      </c>
      <c r="G275">
        <v>18260088</v>
      </c>
      <c r="H275">
        <v>2552</v>
      </c>
      <c r="L275">
        <v>2552</v>
      </c>
    </row>
    <row r="276" spans="1:12">
      <c r="A276" t="s">
        <v>2991</v>
      </c>
      <c r="B276">
        <v>18830912</v>
      </c>
      <c r="C276">
        <v>18832650</v>
      </c>
      <c r="D276">
        <v>0</v>
      </c>
      <c r="E276" t="s">
        <v>2991</v>
      </c>
      <c r="F276">
        <v>18830912</v>
      </c>
      <c r="G276">
        <v>18832650</v>
      </c>
      <c r="H276">
        <v>1738</v>
      </c>
      <c r="L276">
        <v>1738</v>
      </c>
    </row>
    <row r="277" spans="1:12">
      <c r="A277" t="s">
        <v>2991</v>
      </c>
      <c r="B277">
        <v>21025272</v>
      </c>
      <c r="C277">
        <v>21040678</v>
      </c>
      <c r="D277">
        <v>-1</v>
      </c>
      <c r="E277" t="s">
        <v>2991</v>
      </c>
      <c r="F277">
        <v>21025272</v>
      </c>
      <c r="G277">
        <v>21027990</v>
      </c>
      <c r="K277">
        <v>2718</v>
      </c>
    </row>
    <row r="278" spans="1:12">
      <c r="A278" t="s">
        <v>2991</v>
      </c>
      <c r="B278">
        <v>21025272</v>
      </c>
      <c r="C278">
        <v>21040678</v>
      </c>
      <c r="D278">
        <v>-1</v>
      </c>
      <c r="E278" t="s">
        <v>2991</v>
      </c>
      <c r="F278">
        <v>21027995</v>
      </c>
      <c r="G278">
        <v>21028007</v>
      </c>
      <c r="K278">
        <v>12</v>
      </c>
    </row>
    <row r="279" spans="1:12">
      <c r="A279" t="s">
        <v>2991</v>
      </c>
      <c r="B279">
        <v>21025272</v>
      </c>
      <c r="C279">
        <v>21040678</v>
      </c>
      <c r="D279">
        <v>-1</v>
      </c>
      <c r="E279" t="s">
        <v>2991</v>
      </c>
      <c r="F279">
        <v>21028008</v>
      </c>
      <c r="G279">
        <v>21028012</v>
      </c>
      <c r="K279">
        <v>4</v>
      </c>
    </row>
    <row r="280" spans="1:12">
      <c r="A280" t="s">
        <v>2991</v>
      </c>
      <c r="B280">
        <v>21025272</v>
      </c>
      <c r="C280">
        <v>21040678</v>
      </c>
      <c r="D280">
        <v>-1</v>
      </c>
      <c r="E280" t="s">
        <v>2991</v>
      </c>
      <c r="F280">
        <v>21028013</v>
      </c>
      <c r="G280">
        <v>21028718</v>
      </c>
      <c r="K280">
        <v>705</v>
      </c>
    </row>
    <row r="281" spans="1:12">
      <c r="A281" t="s">
        <v>2991</v>
      </c>
      <c r="B281">
        <v>21025272</v>
      </c>
      <c r="C281">
        <v>21040678</v>
      </c>
      <c r="D281">
        <v>-1</v>
      </c>
      <c r="E281" t="s">
        <v>2991</v>
      </c>
      <c r="F281">
        <v>21028719</v>
      </c>
      <c r="G281">
        <v>21035243</v>
      </c>
      <c r="K281">
        <v>6524</v>
      </c>
    </row>
    <row r="282" spans="1:12">
      <c r="A282" t="s">
        <v>2991</v>
      </c>
      <c r="B282">
        <v>21025272</v>
      </c>
      <c r="C282">
        <v>21040678</v>
      </c>
      <c r="D282">
        <v>-1</v>
      </c>
      <c r="E282" t="s">
        <v>2991</v>
      </c>
      <c r="F282">
        <v>21035244</v>
      </c>
      <c r="G282">
        <v>21035274</v>
      </c>
      <c r="K282">
        <v>30</v>
      </c>
    </row>
    <row r="283" spans="1:12">
      <c r="A283" t="s">
        <v>2991</v>
      </c>
      <c r="B283">
        <v>21025272</v>
      </c>
      <c r="C283">
        <v>21040678</v>
      </c>
      <c r="D283">
        <v>-1</v>
      </c>
      <c r="E283" t="s">
        <v>2991</v>
      </c>
      <c r="F283">
        <v>21035279</v>
      </c>
      <c r="G283">
        <v>21040678</v>
      </c>
      <c r="K283">
        <v>5399</v>
      </c>
      <c r="L283">
        <f>SUM(intergenic!K277:K283)</f>
        <v>15392</v>
      </c>
    </row>
    <row r="284" spans="1:12">
      <c r="A284" t="s">
        <v>2991</v>
      </c>
      <c r="B284">
        <v>31303811</v>
      </c>
      <c r="C284">
        <v>31317614</v>
      </c>
      <c r="D284">
        <v>0</v>
      </c>
      <c r="E284">
        <v>-1</v>
      </c>
      <c r="F284">
        <v>-1</v>
      </c>
      <c r="G284">
        <v>0</v>
      </c>
      <c r="L284" t="s">
        <v>3197</v>
      </c>
    </row>
    <row r="285" spans="1:12">
      <c r="A285" t="s">
        <v>2991</v>
      </c>
      <c r="B285">
        <v>31603005</v>
      </c>
      <c r="C285">
        <v>31608225</v>
      </c>
      <c r="D285">
        <v>0</v>
      </c>
      <c r="E285" t="s">
        <v>2991</v>
      </c>
      <c r="F285">
        <v>31603005</v>
      </c>
      <c r="G285">
        <v>31608225</v>
      </c>
      <c r="H285">
        <v>5220</v>
      </c>
      <c r="L285">
        <v>5220</v>
      </c>
    </row>
    <row r="286" spans="1:12">
      <c r="A286" t="s">
        <v>2991</v>
      </c>
      <c r="B286">
        <v>37711386</v>
      </c>
      <c r="C286">
        <v>37735624</v>
      </c>
      <c r="D286">
        <v>0</v>
      </c>
      <c r="E286" t="s">
        <v>2991</v>
      </c>
      <c r="F286">
        <v>37711386</v>
      </c>
      <c r="G286">
        <v>37735624</v>
      </c>
      <c r="H286">
        <v>24238</v>
      </c>
      <c r="L286">
        <v>24238</v>
      </c>
    </row>
    <row r="287" spans="1:12">
      <c r="A287" t="s">
        <v>2991</v>
      </c>
      <c r="B287">
        <v>39097561</v>
      </c>
      <c r="C287">
        <v>39101728</v>
      </c>
      <c r="D287">
        <v>0</v>
      </c>
      <c r="E287" t="s">
        <v>2991</v>
      </c>
      <c r="F287">
        <v>39097561</v>
      </c>
      <c r="G287">
        <v>39101728</v>
      </c>
      <c r="H287">
        <v>4167</v>
      </c>
      <c r="L287">
        <v>4167</v>
      </c>
    </row>
    <row r="288" spans="1:12">
      <c r="A288" t="s">
        <v>2991</v>
      </c>
      <c r="B288">
        <v>50290619</v>
      </c>
      <c r="C288">
        <v>50293877</v>
      </c>
      <c r="D288">
        <v>0</v>
      </c>
      <c r="E288" t="s">
        <v>2991</v>
      </c>
      <c r="F288">
        <v>50290619</v>
      </c>
      <c r="G288">
        <v>50293877</v>
      </c>
      <c r="H288">
        <v>3258</v>
      </c>
      <c r="L288">
        <v>3258</v>
      </c>
    </row>
    <row r="289" spans="1:12">
      <c r="A289" t="s">
        <v>2992</v>
      </c>
      <c r="B289">
        <v>11305243</v>
      </c>
      <c r="C289">
        <v>11313995</v>
      </c>
      <c r="D289">
        <v>0</v>
      </c>
      <c r="E289" t="s">
        <v>2992</v>
      </c>
      <c r="F289">
        <v>11305243</v>
      </c>
      <c r="G289">
        <v>11313995</v>
      </c>
      <c r="H289">
        <v>8752</v>
      </c>
      <c r="L289">
        <v>8752</v>
      </c>
    </row>
    <row r="290" spans="1:12">
      <c r="A290" t="s">
        <v>2992</v>
      </c>
      <c r="B290">
        <v>12926710</v>
      </c>
      <c r="C290">
        <v>12938719</v>
      </c>
      <c r="D290">
        <v>0</v>
      </c>
      <c r="E290" t="s">
        <v>2992</v>
      </c>
      <c r="F290">
        <v>12926710</v>
      </c>
      <c r="G290">
        <v>12938719</v>
      </c>
      <c r="H290">
        <v>12009</v>
      </c>
      <c r="L290">
        <v>12009</v>
      </c>
    </row>
    <row r="291" spans="1:12">
      <c r="A291" t="s">
        <v>2992</v>
      </c>
      <c r="B291">
        <v>15106842</v>
      </c>
      <c r="C291">
        <v>15111580</v>
      </c>
      <c r="D291">
        <v>0</v>
      </c>
      <c r="E291" t="s">
        <v>2992</v>
      </c>
      <c r="F291">
        <v>15106842</v>
      </c>
      <c r="G291">
        <v>15111580</v>
      </c>
      <c r="H291">
        <v>4738</v>
      </c>
      <c r="L291">
        <v>4738</v>
      </c>
    </row>
    <row r="292" spans="1:12">
      <c r="A292" t="s">
        <v>2992</v>
      </c>
      <c r="B292">
        <v>49708978</v>
      </c>
      <c r="C292">
        <v>49711435</v>
      </c>
      <c r="D292">
        <v>0</v>
      </c>
      <c r="E292" t="s">
        <v>2992</v>
      </c>
      <c r="F292">
        <v>49708978</v>
      </c>
      <c r="G292">
        <v>49711435</v>
      </c>
      <c r="H292">
        <v>2457</v>
      </c>
      <c r="L292">
        <v>2457</v>
      </c>
    </row>
    <row r="293" spans="1:12">
      <c r="A293" t="s">
        <v>2992</v>
      </c>
      <c r="B293">
        <v>75449117</v>
      </c>
      <c r="C293">
        <v>75464221</v>
      </c>
      <c r="D293">
        <v>0</v>
      </c>
      <c r="E293">
        <v>-1</v>
      </c>
      <c r="F293">
        <v>-1</v>
      </c>
      <c r="G293">
        <v>0</v>
      </c>
      <c r="L293" t="s">
        <v>3197</v>
      </c>
    </row>
    <row r="294" spans="1:12">
      <c r="A294" t="s">
        <v>2992</v>
      </c>
      <c r="B294">
        <v>124469871</v>
      </c>
      <c r="C294">
        <v>124480795</v>
      </c>
      <c r="D294">
        <v>0</v>
      </c>
      <c r="E294" t="s">
        <v>2992</v>
      </c>
      <c r="F294">
        <v>124469871</v>
      </c>
      <c r="G294">
        <v>124480795</v>
      </c>
      <c r="H294">
        <v>10924</v>
      </c>
      <c r="L294">
        <v>10924</v>
      </c>
    </row>
    <row r="295" spans="1:12">
      <c r="A295" t="s">
        <v>2992</v>
      </c>
      <c r="B295">
        <v>128533639</v>
      </c>
      <c r="C295">
        <v>128551845</v>
      </c>
      <c r="D295">
        <v>-1</v>
      </c>
      <c r="E295" t="s">
        <v>2992</v>
      </c>
      <c r="F295">
        <v>128533639</v>
      </c>
      <c r="G295">
        <v>128538020</v>
      </c>
      <c r="K295">
        <v>4381</v>
      </c>
    </row>
    <row r="296" spans="1:12">
      <c r="A296" t="s">
        <v>2992</v>
      </c>
      <c r="B296">
        <v>128533639</v>
      </c>
      <c r="C296">
        <v>128551845</v>
      </c>
      <c r="D296">
        <v>-1</v>
      </c>
      <c r="E296" t="s">
        <v>2992</v>
      </c>
      <c r="F296">
        <v>128538628</v>
      </c>
      <c r="G296">
        <v>128539221</v>
      </c>
      <c r="K296">
        <v>593</v>
      </c>
    </row>
    <row r="297" spans="1:12">
      <c r="A297" t="s">
        <v>2992</v>
      </c>
      <c r="B297">
        <v>128533639</v>
      </c>
      <c r="C297">
        <v>128551845</v>
      </c>
      <c r="D297">
        <v>-1</v>
      </c>
      <c r="E297" t="s">
        <v>2992</v>
      </c>
      <c r="F297">
        <v>128539226</v>
      </c>
      <c r="G297">
        <v>128551845</v>
      </c>
      <c r="K297">
        <v>12619</v>
      </c>
      <c r="L297">
        <f>SUM(intergenic!K295:K297)</f>
        <v>17593</v>
      </c>
    </row>
    <row r="298" spans="1:12">
      <c r="A298" t="s">
        <v>2992</v>
      </c>
      <c r="B298">
        <v>181729734</v>
      </c>
      <c r="C298">
        <v>181839672</v>
      </c>
      <c r="D298">
        <v>-1</v>
      </c>
      <c r="E298" t="s">
        <v>2992</v>
      </c>
      <c r="F298">
        <v>181729734</v>
      </c>
      <c r="G298">
        <v>181740024</v>
      </c>
      <c r="K298">
        <v>10290</v>
      </c>
    </row>
    <row r="299" spans="1:12">
      <c r="A299" t="s">
        <v>2992</v>
      </c>
      <c r="B299">
        <v>181729734</v>
      </c>
      <c r="C299">
        <v>181839672</v>
      </c>
      <c r="D299">
        <v>-1</v>
      </c>
      <c r="E299" t="s">
        <v>2992</v>
      </c>
      <c r="F299">
        <v>181740025</v>
      </c>
      <c r="G299">
        <v>181740818</v>
      </c>
      <c r="K299">
        <v>793</v>
      </c>
    </row>
    <row r="300" spans="1:12">
      <c r="A300" t="s">
        <v>2992</v>
      </c>
      <c r="B300">
        <v>181729734</v>
      </c>
      <c r="C300">
        <v>181839672</v>
      </c>
      <c r="D300">
        <v>-1</v>
      </c>
      <c r="E300" t="s">
        <v>2992</v>
      </c>
      <c r="F300">
        <v>181740823</v>
      </c>
      <c r="G300">
        <v>181740839</v>
      </c>
      <c r="K300">
        <v>16</v>
      </c>
    </row>
    <row r="301" spans="1:12">
      <c r="A301" t="s">
        <v>2992</v>
      </c>
      <c r="B301">
        <v>181729734</v>
      </c>
      <c r="C301">
        <v>181839672</v>
      </c>
      <c r="D301">
        <v>-1</v>
      </c>
      <c r="E301" t="s">
        <v>2992</v>
      </c>
      <c r="F301">
        <v>181740840</v>
      </c>
      <c r="G301">
        <v>181742445</v>
      </c>
      <c r="K301">
        <v>1605</v>
      </c>
    </row>
    <row r="302" spans="1:12">
      <c r="A302" t="s">
        <v>2992</v>
      </c>
      <c r="B302">
        <v>181729734</v>
      </c>
      <c r="C302">
        <v>181839672</v>
      </c>
      <c r="D302">
        <v>-1</v>
      </c>
      <c r="E302" t="s">
        <v>2992</v>
      </c>
      <c r="F302">
        <v>181742450</v>
      </c>
      <c r="G302">
        <v>181742462</v>
      </c>
      <c r="K302">
        <v>12</v>
      </c>
    </row>
    <row r="303" spans="1:12">
      <c r="A303" t="s">
        <v>2992</v>
      </c>
      <c r="B303">
        <v>181729734</v>
      </c>
      <c r="C303">
        <v>181839672</v>
      </c>
      <c r="D303">
        <v>-1</v>
      </c>
      <c r="E303" t="s">
        <v>2992</v>
      </c>
      <c r="F303">
        <v>181742467</v>
      </c>
      <c r="G303">
        <v>181742472</v>
      </c>
      <c r="K303">
        <v>5</v>
      </c>
    </row>
    <row r="304" spans="1:12">
      <c r="A304" t="s">
        <v>2992</v>
      </c>
      <c r="B304">
        <v>181729734</v>
      </c>
      <c r="C304">
        <v>181839672</v>
      </c>
      <c r="D304">
        <v>-1</v>
      </c>
      <c r="E304" t="s">
        <v>2992</v>
      </c>
      <c r="F304">
        <v>181742473</v>
      </c>
      <c r="G304">
        <v>181836856</v>
      </c>
      <c r="K304">
        <v>94383</v>
      </c>
    </row>
    <row r="305" spans="1:12">
      <c r="A305" t="s">
        <v>2992</v>
      </c>
      <c r="B305">
        <v>181729734</v>
      </c>
      <c r="C305">
        <v>181839672</v>
      </c>
      <c r="D305">
        <v>-1</v>
      </c>
      <c r="E305" t="s">
        <v>2992</v>
      </c>
      <c r="F305">
        <v>181836861</v>
      </c>
      <c r="G305">
        <v>181836879</v>
      </c>
      <c r="K305">
        <v>18</v>
      </c>
    </row>
    <row r="306" spans="1:12">
      <c r="A306" t="s">
        <v>2992</v>
      </c>
      <c r="B306">
        <v>181729734</v>
      </c>
      <c r="C306">
        <v>181839672</v>
      </c>
      <c r="D306">
        <v>-1</v>
      </c>
      <c r="E306" t="s">
        <v>2992</v>
      </c>
      <c r="F306">
        <v>181836880</v>
      </c>
      <c r="G306">
        <v>181839672</v>
      </c>
      <c r="K306">
        <v>2792</v>
      </c>
      <c r="L306">
        <f>SUM(intergenic!K298:K306)</f>
        <v>109914</v>
      </c>
    </row>
    <row r="307" spans="1:12">
      <c r="A307" t="s">
        <v>2993</v>
      </c>
      <c r="B307">
        <v>10118573</v>
      </c>
      <c r="C307">
        <v>10144991</v>
      </c>
      <c r="D307">
        <v>0</v>
      </c>
      <c r="E307">
        <v>-1</v>
      </c>
      <c r="F307">
        <v>-1</v>
      </c>
      <c r="G307">
        <v>0</v>
      </c>
      <c r="L307" t="s">
        <v>3197</v>
      </c>
    </row>
    <row r="308" spans="1:12">
      <c r="A308" t="s">
        <v>2993</v>
      </c>
      <c r="B308">
        <v>41989615</v>
      </c>
      <c r="C308">
        <v>41990758</v>
      </c>
      <c r="D308">
        <v>0</v>
      </c>
      <c r="E308" t="s">
        <v>2993</v>
      </c>
      <c r="F308">
        <v>41989615</v>
      </c>
      <c r="G308">
        <v>41990758</v>
      </c>
      <c r="H308">
        <v>1143</v>
      </c>
      <c r="L308">
        <v>1143</v>
      </c>
    </row>
    <row r="309" spans="1:12">
      <c r="A309" t="s">
        <v>2993</v>
      </c>
      <c r="B309">
        <v>119563147</v>
      </c>
      <c r="C309">
        <v>119585242</v>
      </c>
      <c r="D309">
        <v>0</v>
      </c>
      <c r="E309" t="s">
        <v>2993</v>
      </c>
      <c r="F309">
        <v>119563147</v>
      </c>
      <c r="G309">
        <v>119585242</v>
      </c>
      <c r="H309">
        <v>22095</v>
      </c>
      <c r="L309">
        <v>22095</v>
      </c>
    </row>
    <row r="310" spans="1:12">
      <c r="A310" t="s">
        <v>2993</v>
      </c>
      <c r="B310">
        <v>120316490</v>
      </c>
      <c r="C310">
        <v>120323189</v>
      </c>
      <c r="D310">
        <v>0</v>
      </c>
      <c r="E310" t="s">
        <v>2993</v>
      </c>
      <c r="F310">
        <v>120316490</v>
      </c>
      <c r="G310">
        <v>120323189</v>
      </c>
      <c r="H310">
        <v>6699</v>
      </c>
      <c r="L310">
        <v>6699</v>
      </c>
    </row>
    <row r="311" spans="1:12">
      <c r="A311" t="s">
        <v>2993</v>
      </c>
      <c r="B311">
        <v>152682175</v>
      </c>
      <c r="C311">
        <v>152720652</v>
      </c>
      <c r="D311">
        <v>0</v>
      </c>
      <c r="E311" t="s">
        <v>2993</v>
      </c>
      <c r="F311">
        <v>152682175</v>
      </c>
      <c r="G311">
        <v>152720652</v>
      </c>
      <c r="H311">
        <v>38477</v>
      </c>
      <c r="L311">
        <v>38477</v>
      </c>
    </row>
    <row r="312" spans="1:12">
      <c r="A312" t="s">
        <v>2993</v>
      </c>
      <c r="B312">
        <v>165908939</v>
      </c>
      <c r="C312">
        <v>165928221</v>
      </c>
      <c r="D312">
        <v>0</v>
      </c>
      <c r="E312" t="s">
        <v>2993</v>
      </c>
      <c r="F312">
        <v>165908939</v>
      </c>
      <c r="G312">
        <v>165928221</v>
      </c>
      <c r="H312">
        <v>19282</v>
      </c>
      <c r="L312">
        <v>19282</v>
      </c>
    </row>
    <row r="313" spans="1:12">
      <c r="A313" t="s">
        <v>2994</v>
      </c>
      <c r="B313">
        <v>42973194</v>
      </c>
      <c r="C313">
        <v>42989117</v>
      </c>
      <c r="D313">
        <v>0</v>
      </c>
      <c r="E313" t="s">
        <v>2994</v>
      </c>
      <c r="F313">
        <v>42973194</v>
      </c>
      <c r="G313">
        <v>42989117</v>
      </c>
      <c r="H313">
        <v>15923</v>
      </c>
      <c r="L313">
        <v>15923</v>
      </c>
    </row>
    <row r="314" spans="1:12">
      <c r="A314" t="s">
        <v>2994</v>
      </c>
      <c r="B314">
        <v>178245436</v>
      </c>
      <c r="C314">
        <v>178250014</v>
      </c>
      <c r="D314">
        <v>0</v>
      </c>
      <c r="E314" t="s">
        <v>2994</v>
      </c>
      <c r="F314">
        <v>178245436</v>
      </c>
      <c r="G314">
        <v>178250014</v>
      </c>
      <c r="H314">
        <v>4578</v>
      </c>
      <c r="L314">
        <v>4578</v>
      </c>
    </row>
    <row r="315" spans="1:12">
      <c r="A315" t="s">
        <v>2994</v>
      </c>
      <c r="B315">
        <v>179499118</v>
      </c>
      <c r="C315">
        <v>179503104</v>
      </c>
      <c r="D315">
        <v>0</v>
      </c>
      <c r="E315" t="s">
        <v>2994</v>
      </c>
      <c r="F315">
        <v>179499118</v>
      </c>
      <c r="G315">
        <v>179503104</v>
      </c>
      <c r="H315">
        <v>3986</v>
      </c>
      <c r="L315">
        <v>3986</v>
      </c>
    </row>
    <row r="316" spans="1:12">
      <c r="A316" t="s">
        <v>2994</v>
      </c>
      <c r="B316">
        <v>180099598</v>
      </c>
      <c r="C316">
        <v>180104020</v>
      </c>
      <c r="D316">
        <v>-1</v>
      </c>
      <c r="E316" t="s">
        <v>2994</v>
      </c>
      <c r="F316">
        <v>180099598</v>
      </c>
      <c r="G316">
        <v>180100791</v>
      </c>
      <c r="K316">
        <v>1193</v>
      </c>
    </row>
    <row r="317" spans="1:12">
      <c r="A317" t="s">
        <v>2994</v>
      </c>
      <c r="B317">
        <v>180099598</v>
      </c>
      <c r="C317">
        <v>180104020</v>
      </c>
      <c r="D317">
        <v>-1</v>
      </c>
      <c r="E317" t="s">
        <v>2994</v>
      </c>
      <c r="F317">
        <v>180100792</v>
      </c>
      <c r="G317">
        <v>180100795</v>
      </c>
      <c r="K317">
        <v>3</v>
      </c>
    </row>
    <row r="318" spans="1:12">
      <c r="A318" t="s">
        <v>2994</v>
      </c>
      <c r="B318">
        <v>180099598</v>
      </c>
      <c r="C318">
        <v>180104020</v>
      </c>
      <c r="D318">
        <v>-1</v>
      </c>
      <c r="E318" t="s">
        <v>2994</v>
      </c>
      <c r="F318">
        <v>180100796</v>
      </c>
      <c r="G318">
        <v>180100811</v>
      </c>
      <c r="K318">
        <v>15</v>
      </c>
    </row>
    <row r="319" spans="1:12">
      <c r="A319" t="s">
        <v>2994</v>
      </c>
      <c r="B319">
        <v>180099598</v>
      </c>
      <c r="C319">
        <v>180104020</v>
      </c>
      <c r="D319">
        <v>-1</v>
      </c>
      <c r="E319" t="s">
        <v>2994</v>
      </c>
      <c r="F319">
        <v>180100816</v>
      </c>
      <c r="G319">
        <v>180104020</v>
      </c>
      <c r="K319">
        <v>3204</v>
      </c>
      <c r="L319">
        <f>SUM(intergenic!K316:K319)</f>
        <v>4415</v>
      </c>
    </row>
    <row r="320" spans="1:12">
      <c r="A320" t="s">
        <v>2995</v>
      </c>
      <c r="B320">
        <v>4157619</v>
      </c>
      <c r="C320">
        <v>4185729</v>
      </c>
      <c r="D320">
        <v>0</v>
      </c>
      <c r="E320" t="s">
        <v>2995</v>
      </c>
      <c r="F320">
        <v>4157619</v>
      </c>
      <c r="G320">
        <v>4185729</v>
      </c>
      <c r="H320">
        <v>28110</v>
      </c>
      <c r="L320">
        <v>28110</v>
      </c>
    </row>
    <row r="321" spans="1:12">
      <c r="A321" t="s">
        <v>2995</v>
      </c>
      <c r="B321">
        <v>25723035</v>
      </c>
      <c r="C321">
        <v>25726360</v>
      </c>
      <c r="D321">
        <v>0</v>
      </c>
      <c r="E321" t="s">
        <v>2995</v>
      </c>
      <c r="F321">
        <v>25723035</v>
      </c>
      <c r="G321">
        <v>25726360</v>
      </c>
      <c r="H321">
        <v>3325</v>
      </c>
      <c r="L321">
        <v>3325</v>
      </c>
    </row>
    <row r="322" spans="1:12">
      <c r="A322" t="s">
        <v>2995</v>
      </c>
      <c r="B322">
        <v>26098571</v>
      </c>
      <c r="C322">
        <v>26103392</v>
      </c>
      <c r="D322">
        <v>0</v>
      </c>
      <c r="E322" t="s">
        <v>2995</v>
      </c>
      <c r="F322">
        <v>26098571</v>
      </c>
      <c r="G322">
        <v>26103392</v>
      </c>
      <c r="H322">
        <v>4821</v>
      </c>
      <c r="L322">
        <v>4821</v>
      </c>
    </row>
    <row r="323" spans="1:12">
      <c r="A323" t="s">
        <v>2995</v>
      </c>
      <c r="B323">
        <v>26139344</v>
      </c>
      <c r="C323">
        <v>26153436</v>
      </c>
      <c r="D323">
        <v>0</v>
      </c>
      <c r="E323" t="s">
        <v>2995</v>
      </c>
      <c r="F323">
        <v>26139344</v>
      </c>
      <c r="G323">
        <v>26153436</v>
      </c>
      <c r="H323">
        <v>14092</v>
      </c>
      <c r="L323">
        <v>14092</v>
      </c>
    </row>
    <row r="324" spans="1:12">
      <c r="A324" t="s">
        <v>2995</v>
      </c>
      <c r="B324">
        <v>26206266</v>
      </c>
      <c r="C324">
        <v>26212796</v>
      </c>
      <c r="D324">
        <v>0</v>
      </c>
      <c r="E324" t="s">
        <v>2995</v>
      </c>
      <c r="F324">
        <v>26206266</v>
      </c>
      <c r="G324">
        <v>26212796</v>
      </c>
      <c r="H324">
        <v>6530</v>
      </c>
      <c r="L324">
        <v>6530</v>
      </c>
    </row>
    <row r="325" spans="1:12">
      <c r="A325" t="s">
        <v>2995</v>
      </c>
      <c r="B325">
        <v>26227701</v>
      </c>
      <c r="C325">
        <v>26231684</v>
      </c>
      <c r="D325">
        <v>0</v>
      </c>
      <c r="E325" t="s">
        <v>2995</v>
      </c>
      <c r="F325">
        <v>26227701</v>
      </c>
      <c r="G325">
        <v>26231684</v>
      </c>
      <c r="H325">
        <v>3983</v>
      </c>
      <c r="L325">
        <v>3983</v>
      </c>
    </row>
    <row r="326" spans="1:12">
      <c r="A326" t="s">
        <v>2995</v>
      </c>
      <c r="B326">
        <v>29478333</v>
      </c>
      <c r="C326">
        <v>29493891</v>
      </c>
      <c r="D326">
        <v>-1</v>
      </c>
      <c r="E326" t="s">
        <v>2995</v>
      </c>
      <c r="F326">
        <v>29478333</v>
      </c>
      <c r="G326">
        <v>29489217</v>
      </c>
      <c r="K326">
        <v>10884</v>
      </c>
    </row>
    <row r="327" spans="1:12">
      <c r="A327" t="s">
        <v>2995</v>
      </c>
      <c r="B327">
        <v>29478333</v>
      </c>
      <c r="C327">
        <v>29493891</v>
      </c>
      <c r="D327">
        <v>-1</v>
      </c>
      <c r="E327" t="s">
        <v>2995</v>
      </c>
      <c r="F327">
        <v>29489222</v>
      </c>
      <c r="G327">
        <v>29489274</v>
      </c>
      <c r="K327">
        <v>52</v>
      </c>
    </row>
    <row r="328" spans="1:12">
      <c r="A328" t="s">
        <v>2995</v>
      </c>
      <c r="B328">
        <v>29478333</v>
      </c>
      <c r="C328">
        <v>29493891</v>
      </c>
      <c r="D328">
        <v>-1</v>
      </c>
      <c r="E328" t="s">
        <v>2995</v>
      </c>
      <c r="F328">
        <v>29489676</v>
      </c>
      <c r="G328">
        <v>29493891</v>
      </c>
      <c r="K328">
        <v>4215</v>
      </c>
      <c r="L328">
        <f>SUM(intergenic!K326:K328)</f>
        <v>15151</v>
      </c>
    </row>
    <row r="329" spans="1:12">
      <c r="A329" t="s">
        <v>2995</v>
      </c>
      <c r="B329">
        <v>33771788</v>
      </c>
      <c r="C329">
        <v>33829821</v>
      </c>
      <c r="D329">
        <v>0</v>
      </c>
      <c r="E329">
        <v>-1</v>
      </c>
      <c r="F329">
        <v>-1</v>
      </c>
      <c r="G329">
        <v>0</v>
      </c>
      <c r="L329" t="s">
        <v>3197</v>
      </c>
    </row>
    <row r="330" spans="1:12">
      <c r="A330" t="s">
        <v>2995</v>
      </c>
      <c r="B330">
        <v>34231450</v>
      </c>
      <c r="C330">
        <v>34245125</v>
      </c>
      <c r="D330">
        <v>0</v>
      </c>
      <c r="E330" t="s">
        <v>2995</v>
      </c>
      <c r="F330">
        <v>34231450</v>
      </c>
      <c r="G330">
        <v>34245125</v>
      </c>
      <c r="H330">
        <v>13675</v>
      </c>
      <c r="L330">
        <v>13675</v>
      </c>
    </row>
    <row r="331" spans="1:12">
      <c r="A331" t="s">
        <v>2995</v>
      </c>
      <c r="B331">
        <v>36515247</v>
      </c>
      <c r="C331">
        <v>36562130</v>
      </c>
      <c r="D331">
        <v>0</v>
      </c>
      <c r="E331" t="s">
        <v>2995</v>
      </c>
      <c r="F331">
        <v>36515247</v>
      </c>
      <c r="G331">
        <v>36562130</v>
      </c>
      <c r="H331">
        <v>46883</v>
      </c>
      <c r="L331">
        <v>46883</v>
      </c>
    </row>
    <row r="332" spans="1:12">
      <c r="A332" t="s">
        <v>2995</v>
      </c>
      <c r="B332">
        <v>39055519</v>
      </c>
      <c r="C332">
        <v>39068782</v>
      </c>
      <c r="D332">
        <v>0</v>
      </c>
      <c r="E332" t="s">
        <v>2995</v>
      </c>
      <c r="F332">
        <v>39055519</v>
      </c>
      <c r="G332">
        <v>39068782</v>
      </c>
      <c r="H332">
        <v>13263</v>
      </c>
      <c r="L332">
        <v>13263</v>
      </c>
    </row>
    <row r="333" spans="1:12">
      <c r="A333" t="s">
        <v>2995</v>
      </c>
      <c r="B333">
        <v>39082965</v>
      </c>
      <c r="C333">
        <v>39094796</v>
      </c>
      <c r="D333">
        <v>-1</v>
      </c>
      <c r="E333" t="s">
        <v>2995</v>
      </c>
      <c r="F333">
        <v>39082965</v>
      </c>
      <c r="G333">
        <v>39087708</v>
      </c>
      <c r="K333">
        <v>4743</v>
      </c>
    </row>
    <row r="334" spans="1:12">
      <c r="A334" t="s">
        <v>2995</v>
      </c>
      <c r="B334">
        <v>39082965</v>
      </c>
      <c r="C334">
        <v>39094796</v>
      </c>
      <c r="D334">
        <v>-1</v>
      </c>
      <c r="E334" t="s">
        <v>2995</v>
      </c>
      <c r="F334">
        <v>39087713</v>
      </c>
      <c r="G334">
        <v>39087742</v>
      </c>
      <c r="K334">
        <v>29</v>
      </c>
    </row>
    <row r="335" spans="1:12">
      <c r="A335" t="s">
        <v>2995</v>
      </c>
      <c r="B335">
        <v>39082965</v>
      </c>
      <c r="C335">
        <v>39094796</v>
      </c>
      <c r="D335">
        <v>-1</v>
      </c>
      <c r="E335" t="s">
        <v>2995</v>
      </c>
      <c r="F335">
        <v>39087743</v>
      </c>
      <c r="G335">
        <v>39094796</v>
      </c>
      <c r="K335">
        <v>7053</v>
      </c>
      <c r="L335">
        <f>SUM(intergenic!K333:K335)</f>
        <v>11825</v>
      </c>
    </row>
    <row r="336" spans="1:12">
      <c r="A336" t="s">
        <v>2995</v>
      </c>
      <c r="B336">
        <v>40351747</v>
      </c>
      <c r="C336">
        <v>40359325</v>
      </c>
      <c r="D336">
        <v>0</v>
      </c>
      <c r="E336" t="s">
        <v>2995</v>
      </c>
      <c r="F336">
        <v>40351747</v>
      </c>
      <c r="G336">
        <v>40359325</v>
      </c>
      <c r="H336">
        <v>7578</v>
      </c>
      <c r="L336">
        <v>7578</v>
      </c>
    </row>
    <row r="337" spans="1:12">
      <c r="A337" t="s">
        <v>2995</v>
      </c>
      <c r="B337">
        <v>41732198</v>
      </c>
      <c r="C337">
        <v>41737914</v>
      </c>
      <c r="D337">
        <v>-1</v>
      </c>
      <c r="E337" t="s">
        <v>2995</v>
      </c>
      <c r="F337">
        <v>41732198</v>
      </c>
      <c r="G337">
        <v>41736711</v>
      </c>
      <c r="K337">
        <v>4513</v>
      </c>
    </row>
    <row r="338" spans="1:12">
      <c r="A338" t="s">
        <v>2995</v>
      </c>
      <c r="B338">
        <v>41732198</v>
      </c>
      <c r="C338">
        <v>41737914</v>
      </c>
      <c r="D338">
        <v>-1</v>
      </c>
      <c r="E338" t="s">
        <v>2995</v>
      </c>
      <c r="F338">
        <v>41736712</v>
      </c>
      <c r="G338">
        <v>41736724</v>
      </c>
      <c r="K338">
        <v>12</v>
      </c>
    </row>
    <row r="339" spans="1:12">
      <c r="A339" t="s">
        <v>2995</v>
      </c>
      <c r="B339">
        <v>41732198</v>
      </c>
      <c r="C339">
        <v>41737914</v>
      </c>
      <c r="D339">
        <v>-1</v>
      </c>
      <c r="E339" t="s">
        <v>2995</v>
      </c>
      <c r="F339">
        <v>41736729</v>
      </c>
      <c r="G339">
        <v>41737914</v>
      </c>
      <c r="K339">
        <v>1185</v>
      </c>
      <c r="L339">
        <f>SUM(intergenic!K337:K339)</f>
        <v>5710</v>
      </c>
    </row>
    <row r="340" spans="1:12">
      <c r="A340" t="s">
        <v>2995</v>
      </c>
      <c r="B340">
        <v>42699764</v>
      </c>
      <c r="C340">
        <v>42712219</v>
      </c>
      <c r="D340">
        <v>0</v>
      </c>
      <c r="E340" t="s">
        <v>2995</v>
      </c>
      <c r="F340">
        <v>42699764</v>
      </c>
      <c r="G340">
        <v>42712219</v>
      </c>
      <c r="H340">
        <v>12455</v>
      </c>
      <c r="L340">
        <v>12455</v>
      </c>
    </row>
    <row r="341" spans="1:12">
      <c r="A341" t="s">
        <v>2995</v>
      </c>
      <c r="B341">
        <v>42836298</v>
      </c>
      <c r="C341">
        <v>42842945</v>
      </c>
      <c r="D341">
        <v>0</v>
      </c>
      <c r="E341" t="s">
        <v>2995</v>
      </c>
      <c r="F341">
        <v>42836298</v>
      </c>
      <c r="G341">
        <v>42842945</v>
      </c>
      <c r="H341">
        <v>6647</v>
      </c>
      <c r="L341">
        <v>6647</v>
      </c>
    </row>
    <row r="342" spans="1:12">
      <c r="A342" t="s">
        <v>2995</v>
      </c>
      <c r="B342">
        <v>107372546</v>
      </c>
      <c r="C342">
        <v>107383410</v>
      </c>
      <c r="D342">
        <v>0</v>
      </c>
      <c r="E342" t="s">
        <v>2995</v>
      </c>
      <c r="F342">
        <v>107372546</v>
      </c>
      <c r="G342">
        <v>107383410</v>
      </c>
      <c r="H342">
        <v>10864</v>
      </c>
      <c r="L342">
        <v>10864</v>
      </c>
    </row>
    <row r="343" spans="1:12">
      <c r="A343" t="s">
        <v>2995</v>
      </c>
      <c r="B343">
        <v>133119692</v>
      </c>
      <c r="C343">
        <v>133133065</v>
      </c>
      <c r="D343">
        <v>0</v>
      </c>
      <c r="E343" t="s">
        <v>2995</v>
      </c>
      <c r="F343">
        <v>133119692</v>
      </c>
      <c r="G343">
        <v>133133065</v>
      </c>
      <c r="H343">
        <v>13373</v>
      </c>
      <c r="L343">
        <v>13373</v>
      </c>
    </row>
    <row r="344" spans="1:12">
      <c r="A344" t="s">
        <v>2995</v>
      </c>
      <c r="B344">
        <v>159065771</v>
      </c>
      <c r="C344">
        <v>159071046</v>
      </c>
      <c r="D344">
        <v>0</v>
      </c>
      <c r="E344" t="s">
        <v>2995</v>
      </c>
      <c r="F344">
        <v>159065771</v>
      </c>
      <c r="G344">
        <v>159071046</v>
      </c>
      <c r="H344">
        <v>5275</v>
      </c>
      <c r="L344">
        <v>5275</v>
      </c>
    </row>
    <row r="345" spans="1:12">
      <c r="A345" t="s">
        <v>2996</v>
      </c>
      <c r="B345">
        <v>6132716</v>
      </c>
      <c r="C345">
        <v>6144515</v>
      </c>
      <c r="D345">
        <v>0</v>
      </c>
      <c r="E345" t="s">
        <v>2996</v>
      </c>
      <c r="F345">
        <v>6132716</v>
      </c>
      <c r="G345">
        <v>6144515</v>
      </c>
      <c r="H345">
        <v>11799</v>
      </c>
      <c r="L345">
        <v>11799</v>
      </c>
    </row>
    <row r="346" spans="1:12">
      <c r="A346" t="s">
        <v>2996</v>
      </c>
      <c r="B346">
        <v>6591067</v>
      </c>
      <c r="C346">
        <v>6617065</v>
      </c>
      <c r="D346">
        <v>-1</v>
      </c>
      <c r="E346" t="s">
        <v>2996</v>
      </c>
      <c r="F346">
        <v>6591067</v>
      </c>
      <c r="G346">
        <v>6608705</v>
      </c>
      <c r="K346">
        <v>17638</v>
      </c>
    </row>
    <row r="347" spans="1:12">
      <c r="A347" t="s">
        <v>2996</v>
      </c>
      <c r="B347">
        <v>6591067</v>
      </c>
      <c r="C347">
        <v>6617065</v>
      </c>
      <c r="D347">
        <v>-1</v>
      </c>
      <c r="E347" t="s">
        <v>2996</v>
      </c>
      <c r="F347">
        <v>6608710</v>
      </c>
      <c r="G347">
        <v>6608725</v>
      </c>
      <c r="K347">
        <v>15</v>
      </c>
    </row>
    <row r="348" spans="1:12">
      <c r="A348" t="s">
        <v>2996</v>
      </c>
      <c r="B348">
        <v>6591067</v>
      </c>
      <c r="C348">
        <v>6617065</v>
      </c>
      <c r="D348">
        <v>-1</v>
      </c>
      <c r="E348" t="s">
        <v>2996</v>
      </c>
      <c r="F348">
        <v>6608726</v>
      </c>
      <c r="G348">
        <v>6617065</v>
      </c>
      <c r="K348">
        <v>8339</v>
      </c>
      <c r="L348">
        <f>SUM(intergenic!K346:K348)</f>
        <v>25992</v>
      </c>
    </row>
    <row r="349" spans="1:12">
      <c r="A349" t="s">
        <v>2996</v>
      </c>
      <c r="B349">
        <v>27452510</v>
      </c>
      <c r="C349">
        <v>27493033</v>
      </c>
      <c r="D349">
        <v>-1</v>
      </c>
      <c r="E349" t="s">
        <v>2996</v>
      </c>
      <c r="F349">
        <v>27452510</v>
      </c>
      <c r="G349">
        <v>27456393</v>
      </c>
      <c r="K349">
        <v>3883</v>
      </c>
    </row>
    <row r="350" spans="1:12">
      <c r="A350" t="s">
        <v>2996</v>
      </c>
      <c r="B350">
        <v>27452510</v>
      </c>
      <c r="C350">
        <v>27493033</v>
      </c>
      <c r="D350">
        <v>-1</v>
      </c>
      <c r="E350" t="s">
        <v>2996</v>
      </c>
      <c r="F350">
        <v>27456398</v>
      </c>
      <c r="G350">
        <v>27458166</v>
      </c>
      <c r="K350">
        <v>1768</v>
      </c>
    </row>
    <row r="351" spans="1:12">
      <c r="A351" t="s">
        <v>2996</v>
      </c>
      <c r="B351">
        <v>27452510</v>
      </c>
      <c r="C351">
        <v>27493033</v>
      </c>
      <c r="D351">
        <v>-1</v>
      </c>
      <c r="E351" t="s">
        <v>2996</v>
      </c>
      <c r="F351">
        <v>27458849</v>
      </c>
      <c r="G351">
        <v>27461709</v>
      </c>
      <c r="K351">
        <v>2860</v>
      </c>
    </row>
    <row r="352" spans="1:12">
      <c r="A352" t="s">
        <v>2996</v>
      </c>
      <c r="B352">
        <v>27452510</v>
      </c>
      <c r="C352">
        <v>27493033</v>
      </c>
      <c r="D352">
        <v>-1</v>
      </c>
      <c r="E352" t="s">
        <v>2996</v>
      </c>
      <c r="F352">
        <v>27462966</v>
      </c>
      <c r="G352">
        <v>27463172</v>
      </c>
      <c r="K352">
        <v>206</v>
      </c>
    </row>
    <row r="353" spans="1:12">
      <c r="A353" t="s">
        <v>2996</v>
      </c>
      <c r="B353">
        <v>27452510</v>
      </c>
      <c r="C353">
        <v>27493033</v>
      </c>
      <c r="D353">
        <v>-1</v>
      </c>
      <c r="E353" t="s">
        <v>2996</v>
      </c>
      <c r="F353">
        <v>27463177</v>
      </c>
      <c r="G353">
        <v>27490951</v>
      </c>
      <c r="K353">
        <v>27774</v>
      </c>
    </row>
    <row r="354" spans="1:12">
      <c r="A354" t="s">
        <v>2996</v>
      </c>
      <c r="B354">
        <v>27452510</v>
      </c>
      <c r="C354">
        <v>27493033</v>
      </c>
      <c r="D354">
        <v>-1</v>
      </c>
      <c r="E354" t="s">
        <v>2996</v>
      </c>
      <c r="F354">
        <v>27490956</v>
      </c>
      <c r="G354">
        <v>27491685</v>
      </c>
      <c r="K354">
        <v>729</v>
      </c>
    </row>
    <row r="355" spans="1:12">
      <c r="A355" t="s">
        <v>2996</v>
      </c>
      <c r="B355">
        <v>27452510</v>
      </c>
      <c r="C355">
        <v>27493033</v>
      </c>
      <c r="D355">
        <v>-1</v>
      </c>
      <c r="E355" t="s">
        <v>2996</v>
      </c>
      <c r="F355">
        <v>27492763</v>
      </c>
      <c r="G355">
        <v>27493033</v>
      </c>
      <c r="K355">
        <v>270</v>
      </c>
      <c r="L355">
        <f>SUM(intergenic!K349:K355)</f>
        <v>37490</v>
      </c>
    </row>
    <row r="356" spans="1:12">
      <c r="A356" t="s">
        <v>2996</v>
      </c>
      <c r="B356">
        <v>32802536</v>
      </c>
      <c r="C356">
        <v>32827946</v>
      </c>
      <c r="D356">
        <v>0</v>
      </c>
      <c r="E356">
        <v>-1</v>
      </c>
      <c r="F356">
        <v>-1</v>
      </c>
      <c r="G356">
        <v>0</v>
      </c>
      <c r="L356" t="s">
        <v>3197</v>
      </c>
    </row>
    <row r="357" spans="1:12">
      <c r="A357" t="s">
        <v>2996</v>
      </c>
      <c r="B357">
        <v>35739379</v>
      </c>
      <c r="C357">
        <v>35754644</v>
      </c>
      <c r="D357">
        <v>-1</v>
      </c>
      <c r="E357" t="s">
        <v>2996</v>
      </c>
      <c r="F357">
        <v>35739379</v>
      </c>
      <c r="G357">
        <v>35753086</v>
      </c>
      <c r="K357">
        <v>13707</v>
      </c>
    </row>
    <row r="358" spans="1:12">
      <c r="A358" t="s">
        <v>2996</v>
      </c>
      <c r="B358">
        <v>35739379</v>
      </c>
      <c r="C358">
        <v>35754644</v>
      </c>
      <c r="D358">
        <v>-1</v>
      </c>
      <c r="E358" t="s">
        <v>2996</v>
      </c>
      <c r="F358">
        <v>35753087</v>
      </c>
      <c r="G358">
        <v>35753101</v>
      </c>
      <c r="K358">
        <v>14</v>
      </c>
    </row>
    <row r="359" spans="1:12">
      <c r="A359" t="s">
        <v>2996</v>
      </c>
      <c r="B359">
        <v>35739379</v>
      </c>
      <c r="C359">
        <v>35754644</v>
      </c>
      <c r="D359">
        <v>-1</v>
      </c>
      <c r="E359" t="s">
        <v>2996</v>
      </c>
      <c r="F359">
        <v>35753106</v>
      </c>
      <c r="G359">
        <v>35754644</v>
      </c>
      <c r="K359">
        <v>1538</v>
      </c>
      <c r="L359">
        <f>SUM(intergenic!K357:K359)</f>
        <v>15259</v>
      </c>
    </row>
    <row r="360" spans="1:12">
      <c r="A360" t="s">
        <v>2996</v>
      </c>
      <c r="B360">
        <v>44058774</v>
      </c>
      <c r="C360">
        <v>44066550</v>
      </c>
      <c r="D360">
        <v>-1</v>
      </c>
      <c r="E360" t="s">
        <v>2996</v>
      </c>
      <c r="F360">
        <v>44058774</v>
      </c>
      <c r="G360">
        <v>44061708</v>
      </c>
      <c r="K360">
        <v>2934</v>
      </c>
    </row>
    <row r="361" spans="1:12">
      <c r="A361" t="s">
        <v>2996</v>
      </c>
      <c r="B361">
        <v>44058774</v>
      </c>
      <c r="C361">
        <v>44066550</v>
      </c>
      <c r="D361">
        <v>-1</v>
      </c>
      <c r="E361" t="s">
        <v>2996</v>
      </c>
      <c r="F361">
        <v>44061709</v>
      </c>
      <c r="G361">
        <v>44062727</v>
      </c>
      <c r="K361">
        <v>1018</v>
      </c>
    </row>
    <row r="362" spans="1:12">
      <c r="A362" t="s">
        <v>2996</v>
      </c>
      <c r="B362">
        <v>44058774</v>
      </c>
      <c r="C362">
        <v>44066550</v>
      </c>
      <c r="D362">
        <v>-1</v>
      </c>
      <c r="E362" t="s">
        <v>2996</v>
      </c>
      <c r="F362">
        <v>44062728</v>
      </c>
      <c r="G362">
        <v>44062743</v>
      </c>
      <c r="K362">
        <v>15</v>
      </c>
    </row>
    <row r="363" spans="1:12">
      <c r="A363" t="s">
        <v>2996</v>
      </c>
      <c r="B363">
        <v>44058774</v>
      </c>
      <c r="C363">
        <v>44066550</v>
      </c>
      <c r="D363">
        <v>-1</v>
      </c>
      <c r="E363" t="s">
        <v>2996</v>
      </c>
      <c r="F363">
        <v>44062748</v>
      </c>
      <c r="G363">
        <v>44066550</v>
      </c>
      <c r="K363">
        <v>3802</v>
      </c>
      <c r="L363">
        <f>SUM(intergenic!K360:K363)</f>
        <v>7769</v>
      </c>
    </row>
    <row r="364" spans="1:12">
      <c r="A364" t="s">
        <v>2996</v>
      </c>
      <c r="B364">
        <v>48019178</v>
      </c>
      <c r="C364">
        <v>48026745</v>
      </c>
      <c r="D364">
        <v>0</v>
      </c>
      <c r="E364">
        <v>-1</v>
      </c>
      <c r="F364">
        <v>-1</v>
      </c>
      <c r="G364">
        <v>0</v>
      </c>
      <c r="L364" t="s">
        <v>3197</v>
      </c>
    </row>
    <row r="365" spans="1:12">
      <c r="A365" t="s">
        <v>2996</v>
      </c>
      <c r="B365">
        <v>56550988</v>
      </c>
      <c r="C365">
        <v>56558375</v>
      </c>
      <c r="D365">
        <v>0</v>
      </c>
      <c r="E365">
        <v>-1</v>
      </c>
      <c r="F365">
        <v>-1</v>
      </c>
      <c r="G365">
        <v>0</v>
      </c>
      <c r="L365" t="s">
        <v>3197</v>
      </c>
    </row>
    <row r="366" spans="1:12">
      <c r="A366" t="s">
        <v>2996</v>
      </c>
      <c r="B366">
        <v>56804283</v>
      </c>
      <c r="C366">
        <v>56870711</v>
      </c>
      <c r="D366">
        <v>-1</v>
      </c>
      <c r="E366" t="s">
        <v>2996</v>
      </c>
      <c r="F366">
        <v>56804283</v>
      </c>
      <c r="G366">
        <v>56805339</v>
      </c>
      <c r="K366">
        <v>1056</v>
      </c>
    </row>
    <row r="367" spans="1:12">
      <c r="A367" t="s">
        <v>2996</v>
      </c>
      <c r="B367">
        <v>56804283</v>
      </c>
      <c r="C367">
        <v>56870711</v>
      </c>
      <c r="D367">
        <v>-1</v>
      </c>
      <c r="E367" t="s">
        <v>2996</v>
      </c>
      <c r="F367">
        <v>56807653</v>
      </c>
      <c r="G367">
        <v>56870711</v>
      </c>
      <c r="K367">
        <v>63058</v>
      </c>
      <c r="L367">
        <f>intergenic!K367+intergenic!K366</f>
        <v>64114</v>
      </c>
    </row>
    <row r="368" spans="1:12">
      <c r="A368" t="s">
        <v>2996</v>
      </c>
      <c r="B368">
        <v>63160819</v>
      </c>
      <c r="C368">
        <v>63200388</v>
      </c>
      <c r="D368">
        <v>0</v>
      </c>
      <c r="E368" t="s">
        <v>2996</v>
      </c>
      <c r="F368">
        <v>63160819</v>
      </c>
      <c r="G368">
        <v>63200388</v>
      </c>
      <c r="H368">
        <v>39569</v>
      </c>
      <c r="L368">
        <v>39569</v>
      </c>
    </row>
    <row r="369" spans="1:12">
      <c r="A369" t="s">
        <v>2996</v>
      </c>
      <c r="B369">
        <v>64300619</v>
      </c>
      <c r="C369">
        <v>64312775</v>
      </c>
      <c r="D369">
        <v>-1</v>
      </c>
      <c r="E369" t="s">
        <v>2996</v>
      </c>
      <c r="F369">
        <v>64300619</v>
      </c>
      <c r="G369">
        <v>64310456</v>
      </c>
      <c r="K369">
        <v>9837</v>
      </c>
    </row>
    <row r="370" spans="1:12">
      <c r="A370" t="s">
        <v>2996</v>
      </c>
      <c r="B370">
        <v>64300619</v>
      </c>
      <c r="C370">
        <v>64312775</v>
      </c>
      <c r="D370">
        <v>-1</v>
      </c>
      <c r="E370" t="s">
        <v>2996</v>
      </c>
      <c r="F370">
        <v>64310461</v>
      </c>
      <c r="G370">
        <v>64310481</v>
      </c>
      <c r="K370">
        <v>20</v>
      </c>
    </row>
    <row r="371" spans="1:12">
      <c r="A371" t="s">
        <v>2996</v>
      </c>
      <c r="B371">
        <v>64300619</v>
      </c>
      <c r="C371">
        <v>64312775</v>
      </c>
      <c r="D371">
        <v>-1</v>
      </c>
      <c r="E371" t="s">
        <v>2996</v>
      </c>
      <c r="F371">
        <v>64310482</v>
      </c>
      <c r="G371">
        <v>64312775</v>
      </c>
      <c r="K371">
        <v>2293</v>
      </c>
      <c r="L371">
        <f>SUM(intergenic!K369:K371)</f>
        <v>12150</v>
      </c>
    </row>
    <row r="372" spans="1:12">
      <c r="A372" t="s">
        <v>2996</v>
      </c>
      <c r="B372">
        <v>66072094</v>
      </c>
      <c r="C372">
        <v>66093868</v>
      </c>
      <c r="D372">
        <v>-1</v>
      </c>
      <c r="E372" t="s">
        <v>2996</v>
      </c>
      <c r="F372">
        <v>66072094</v>
      </c>
      <c r="G372">
        <v>66092934</v>
      </c>
      <c r="K372">
        <v>20840</v>
      </c>
    </row>
    <row r="373" spans="1:12">
      <c r="A373" t="s">
        <v>2996</v>
      </c>
      <c r="B373">
        <v>66072094</v>
      </c>
      <c r="C373">
        <v>66093868</v>
      </c>
      <c r="D373">
        <v>-1</v>
      </c>
      <c r="E373" t="s">
        <v>2996</v>
      </c>
      <c r="F373">
        <v>66092939</v>
      </c>
      <c r="G373">
        <v>66092953</v>
      </c>
      <c r="K373">
        <v>14</v>
      </c>
    </row>
    <row r="374" spans="1:12">
      <c r="A374" t="s">
        <v>2996</v>
      </c>
      <c r="B374">
        <v>66072094</v>
      </c>
      <c r="C374">
        <v>66093868</v>
      </c>
      <c r="D374">
        <v>-1</v>
      </c>
      <c r="E374" t="s">
        <v>2996</v>
      </c>
      <c r="F374">
        <v>66092954</v>
      </c>
      <c r="G374">
        <v>66093158</v>
      </c>
      <c r="K374">
        <v>204</v>
      </c>
    </row>
    <row r="375" spans="1:12">
      <c r="A375" t="s">
        <v>2996</v>
      </c>
      <c r="B375">
        <v>66072094</v>
      </c>
      <c r="C375">
        <v>66093868</v>
      </c>
      <c r="D375">
        <v>-1</v>
      </c>
      <c r="E375" t="s">
        <v>2996</v>
      </c>
      <c r="F375">
        <v>66093163</v>
      </c>
      <c r="G375">
        <v>66093191</v>
      </c>
      <c r="K375">
        <v>28</v>
      </c>
    </row>
    <row r="376" spans="1:12">
      <c r="A376" t="s">
        <v>2996</v>
      </c>
      <c r="B376">
        <v>66072094</v>
      </c>
      <c r="C376">
        <v>66093868</v>
      </c>
      <c r="D376">
        <v>-1</v>
      </c>
      <c r="E376" t="s">
        <v>2996</v>
      </c>
      <c r="F376">
        <v>66093192</v>
      </c>
      <c r="G376">
        <v>66093548</v>
      </c>
      <c r="K376">
        <v>356</v>
      </c>
    </row>
    <row r="377" spans="1:12">
      <c r="A377" t="s">
        <v>2996</v>
      </c>
      <c r="B377">
        <v>66072094</v>
      </c>
      <c r="C377">
        <v>66093868</v>
      </c>
      <c r="D377">
        <v>-1</v>
      </c>
      <c r="E377" t="s">
        <v>2996</v>
      </c>
      <c r="F377">
        <v>66093553</v>
      </c>
      <c r="G377">
        <v>66093557</v>
      </c>
      <c r="K377">
        <v>4</v>
      </c>
    </row>
    <row r="378" spans="1:12">
      <c r="A378" t="s">
        <v>2996</v>
      </c>
      <c r="B378">
        <v>66072094</v>
      </c>
      <c r="C378">
        <v>66093868</v>
      </c>
      <c r="D378">
        <v>-1</v>
      </c>
      <c r="E378" t="s">
        <v>2996</v>
      </c>
      <c r="F378">
        <v>66093558</v>
      </c>
      <c r="G378">
        <v>66093868</v>
      </c>
      <c r="K378">
        <v>310</v>
      </c>
      <c r="L378">
        <f>SUM(intergenic!K372:K378)</f>
        <v>21756</v>
      </c>
    </row>
    <row r="379" spans="1:12">
      <c r="A379" t="s">
        <v>2996</v>
      </c>
      <c r="B379">
        <v>66356278</v>
      </c>
      <c r="C379">
        <v>66362918</v>
      </c>
      <c r="D379">
        <v>-1</v>
      </c>
      <c r="E379" t="s">
        <v>2996</v>
      </c>
      <c r="F379">
        <v>66361299</v>
      </c>
      <c r="G379">
        <v>66362918</v>
      </c>
      <c r="K379">
        <v>1619</v>
      </c>
      <c r="L379">
        <v>1619</v>
      </c>
    </row>
    <row r="380" spans="1:12">
      <c r="A380" t="s">
        <v>2996</v>
      </c>
      <c r="B380">
        <v>74329339</v>
      </c>
      <c r="C380">
        <v>74379083</v>
      </c>
      <c r="D380">
        <v>0</v>
      </c>
      <c r="E380" t="s">
        <v>2996</v>
      </c>
      <c r="F380">
        <v>74329339</v>
      </c>
      <c r="G380">
        <v>74379083</v>
      </c>
      <c r="H380">
        <v>49744</v>
      </c>
      <c r="L380">
        <v>49744</v>
      </c>
    </row>
    <row r="381" spans="1:12">
      <c r="A381" t="s">
        <v>2996</v>
      </c>
      <c r="B381">
        <v>92071803</v>
      </c>
      <c r="C381">
        <v>92076767</v>
      </c>
      <c r="D381">
        <v>0</v>
      </c>
      <c r="E381" t="s">
        <v>2996</v>
      </c>
      <c r="F381">
        <v>92071803</v>
      </c>
      <c r="G381">
        <v>92076767</v>
      </c>
      <c r="H381">
        <v>4964</v>
      </c>
      <c r="L381">
        <v>4964</v>
      </c>
    </row>
    <row r="382" spans="1:12">
      <c r="A382" t="s">
        <v>2996</v>
      </c>
      <c r="B382">
        <v>99869841</v>
      </c>
      <c r="C382">
        <v>99905325</v>
      </c>
      <c r="D382">
        <v>0</v>
      </c>
      <c r="E382">
        <v>-1</v>
      </c>
      <c r="F382">
        <v>-1</v>
      </c>
      <c r="G382">
        <v>0</v>
      </c>
      <c r="L382" t="s">
        <v>3197</v>
      </c>
    </row>
    <row r="383" spans="1:12">
      <c r="A383" t="s">
        <v>2996</v>
      </c>
      <c r="B383">
        <v>102923213</v>
      </c>
      <c r="C383">
        <v>102937869</v>
      </c>
      <c r="D383">
        <v>0</v>
      </c>
      <c r="E383" t="s">
        <v>2996</v>
      </c>
      <c r="F383">
        <v>102923213</v>
      </c>
      <c r="G383">
        <v>102937869</v>
      </c>
      <c r="H383">
        <v>14656</v>
      </c>
      <c r="L383">
        <v>14656</v>
      </c>
    </row>
    <row r="384" spans="1:12">
      <c r="A384" t="s">
        <v>2996</v>
      </c>
      <c r="B384">
        <v>117832878</v>
      </c>
      <c r="C384">
        <v>117852320</v>
      </c>
      <c r="D384">
        <v>0</v>
      </c>
      <c r="E384" t="s">
        <v>2996</v>
      </c>
      <c r="F384">
        <v>117832878</v>
      </c>
      <c r="G384">
        <v>117852320</v>
      </c>
      <c r="H384">
        <v>19442</v>
      </c>
      <c r="L384">
        <v>19442</v>
      </c>
    </row>
    <row r="385" spans="1:12">
      <c r="A385" t="s">
        <v>2996</v>
      </c>
      <c r="B385">
        <v>148956112</v>
      </c>
      <c r="C385">
        <v>148959262</v>
      </c>
      <c r="D385">
        <v>0</v>
      </c>
      <c r="E385" t="s">
        <v>2996</v>
      </c>
      <c r="F385">
        <v>148956112</v>
      </c>
      <c r="G385">
        <v>148959262</v>
      </c>
      <c r="H385">
        <v>3150</v>
      </c>
      <c r="L385">
        <v>3150</v>
      </c>
    </row>
    <row r="386" spans="1:12">
      <c r="A386" t="s">
        <v>2997</v>
      </c>
      <c r="B386">
        <v>152897</v>
      </c>
      <c r="C386">
        <v>156149</v>
      </c>
      <c r="D386">
        <v>-1</v>
      </c>
      <c r="E386" t="s">
        <v>2997</v>
      </c>
      <c r="F386">
        <v>152897</v>
      </c>
      <c r="G386">
        <v>155217</v>
      </c>
      <c r="K386">
        <v>2320</v>
      </c>
    </row>
    <row r="387" spans="1:12">
      <c r="A387" t="s">
        <v>2997</v>
      </c>
      <c r="B387">
        <v>152897</v>
      </c>
      <c r="C387">
        <v>156149</v>
      </c>
      <c r="D387">
        <v>-1</v>
      </c>
      <c r="E387" t="s">
        <v>2997</v>
      </c>
      <c r="F387">
        <v>155613</v>
      </c>
      <c r="G387">
        <v>156149</v>
      </c>
      <c r="K387">
        <v>536</v>
      </c>
      <c r="L387">
        <f>intergenic!K387+intergenic!K386</f>
        <v>2856</v>
      </c>
    </row>
    <row r="388" spans="1:12">
      <c r="A388" t="s">
        <v>2997</v>
      </c>
      <c r="B388">
        <v>28614367</v>
      </c>
      <c r="C388">
        <v>28625178</v>
      </c>
      <c r="D388">
        <v>0</v>
      </c>
      <c r="E388" t="s">
        <v>2997</v>
      </c>
      <c r="F388">
        <v>28614367</v>
      </c>
      <c r="G388">
        <v>28625178</v>
      </c>
      <c r="H388">
        <v>10811</v>
      </c>
      <c r="L388">
        <v>10811</v>
      </c>
    </row>
    <row r="389" spans="1:12">
      <c r="A389" t="s">
        <v>2997</v>
      </c>
      <c r="B389">
        <v>29120641</v>
      </c>
      <c r="C389">
        <v>29127491</v>
      </c>
      <c r="D389">
        <v>0</v>
      </c>
      <c r="E389" t="s">
        <v>2997</v>
      </c>
      <c r="F389">
        <v>29120641</v>
      </c>
      <c r="G389">
        <v>29127491</v>
      </c>
      <c r="H389">
        <v>6850</v>
      </c>
      <c r="L389">
        <v>6850</v>
      </c>
    </row>
    <row r="390" spans="1:12">
      <c r="A390" t="s">
        <v>2997</v>
      </c>
      <c r="B390">
        <v>42410336</v>
      </c>
      <c r="C390">
        <v>42552519</v>
      </c>
      <c r="D390">
        <v>-1</v>
      </c>
      <c r="E390" t="s">
        <v>2997</v>
      </c>
      <c r="F390">
        <v>42410336</v>
      </c>
      <c r="G390">
        <v>42416475</v>
      </c>
      <c r="K390">
        <v>6139</v>
      </c>
    </row>
    <row r="391" spans="1:12">
      <c r="A391" t="s">
        <v>2997</v>
      </c>
      <c r="B391">
        <v>42410336</v>
      </c>
      <c r="C391">
        <v>42552519</v>
      </c>
      <c r="D391">
        <v>-1</v>
      </c>
      <c r="E391" t="s">
        <v>2997</v>
      </c>
      <c r="F391">
        <v>42416476</v>
      </c>
      <c r="G391">
        <v>42416490</v>
      </c>
      <c r="K391">
        <v>14</v>
      </c>
    </row>
    <row r="392" spans="1:12">
      <c r="A392" t="s">
        <v>2997</v>
      </c>
      <c r="B392">
        <v>42410336</v>
      </c>
      <c r="C392">
        <v>42552519</v>
      </c>
      <c r="D392">
        <v>-1</v>
      </c>
      <c r="E392" t="s">
        <v>2997</v>
      </c>
      <c r="F392">
        <v>42416495</v>
      </c>
      <c r="G392">
        <v>42485269</v>
      </c>
      <c r="K392">
        <v>68774</v>
      </c>
    </row>
    <row r="393" spans="1:12">
      <c r="A393" t="s">
        <v>2997</v>
      </c>
      <c r="B393">
        <v>42410336</v>
      </c>
      <c r="C393">
        <v>42552519</v>
      </c>
      <c r="D393">
        <v>-1</v>
      </c>
      <c r="E393" t="s">
        <v>2997</v>
      </c>
      <c r="F393">
        <v>42485274</v>
      </c>
      <c r="G393">
        <v>42537529</v>
      </c>
      <c r="K393">
        <v>52255</v>
      </c>
    </row>
    <row r="394" spans="1:12">
      <c r="A394" t="s">
        <v>2997</v>
      </c>
      <c r="B394">
        <v>42410336</v>
      </c>
      <c r="C394">
        <v>42552519</v>
      </c>
      <c r="D394">
        <v>-1</v>
      </c>
      <c r="E394" t="s">
        <v>2997</v>
      </c>
      <c r="F394">
        <v>42537530</v>
      </c>
      <c r="G394">
        <v>42537545</v>
      </c>
      <c r="K394">
        <v>15</v>
      </c>
    </row>
    <row r="395" spans="1:12">
      <c r="A395" t="s">
        <v>2997</v>
      </c>
      <c r="B395">
        <v>42410336</v>
      </c>
      <c r="C395">
        <v>42552519</v>
      </c>
      <c r="D395">
        <v>-1</v>
      </c>
      <c r="E395" t="s">
        <v>2997</v>
      </c>
      <c r="F395">
        <v>42537550</v>
      </c>
      <c r="G395">
        <v>42552519</v>
      </c>
      <c r="K395">
        <v>14969</v>
      </c>
      <c r="L395">
        <f>SUM(intergenic!K390:K395)</f>
        <v>142166</v>
      </c>
    </row>
    <row r="396" spans="1:12">
      <c r="A396" t="s">
        <v>2997</v>
      </c>
      <c r="B396">
        <v>42989102</v>
      </c>
      <c r="C396">
        <v>42995598</v>
      </c>
      <c r="D396">
        <v>0</v>
      </c>
      <c r="E396">
        <v>-1</v>
      </c>
      <c r="F396">
        <v>-1</v>
      </c>
      <c r="G396">
        <v>0</v>
      </c>
      <c r="L396" t="s">
        <v>3197</v>
      </c>
    </row>
    <row r="397" spans="1:12">
      <c r="A397" t="s">
        <v>2997</v>
      </c>
      <c r="B397">
        <v>101143496</v>
      </c>
      <c r="C397">
        <v>101145588</v>
      </c>
      <c r="D397">
        <v>0</v>
      </c>
      <c r="E397" t="s">
        <v>2997</v>
      </c>
      <c r="F397">
        <v>101143496</v>
      </c>
      <c r="G397">
        <v>101145588</v>
      </c>
      <c r="H397">
        <v>2092</v>
      </c>
      <c r="L397">
        <v>2092</v>
      </c>
    </row>
    <row r="398" spans="1:12">
      <c r="A398" t="s">
        <v>2997</v>
      </c>
      <c r="B398">
        <v>124302743</v>
      </c>
      <c r="C398">
        <v>124332090</v>
      </c>
      <c r="D398">
        <v>-1</v>
      </c>
      <c r="E398" t="s">
        <v>2997</v>
      </c>
      <c r="F398">
        <v>124302743</v>
      </c>
      <c r="G398">
        <v>124311990</v>
      </c>
      <c r="K398">
        <v>9247</v>
      </c>
    </row>
    <row r="399" spans="1:12">
      <c r="A399" t="s">
        <v>2997</v>
      </c>
      <c r="B399">
        <v>124302743</v>
      </c>
      <c r="C399">
        <v>124332090</v>
      </c>
      <c r="D399">
        <v>-1</v>
      </c>
      <c r="E399" t="s">
        <v>2997</v>
      </c>
      <c r="F399">
        <v>124311991</v>
      </c>
      <c r="G399">
        <v>124312009</v>
      </c>
      <c r="K399">
        <v>18</v>
      </c>
    </row>
    <row r="400" spans="1:12">
      <c r="A400" t="s">
        <v>2997</v>
      </c>
      <c r="B400">
        <v>124302743</v>
      </c>
      <c r="C400">
        <v>124332090</v>
      </c>
      <c r="D400">
        <v>-1</v>
      </c>
      <c r="E400" t="s">
        <v>2997</v>
      </c>
      <c r="F400">
        <v>124312014</v>
      </c>
      <c r="G400">
        <v>124332090</v>
      </c>
      <c r="K400">
        <v>20076</v>
      </c>
      <c r="L400">
        <f>SUM(intergenic!K398:K400)</f>
        <v>29341</v>
      </c>
    </row>
    <row r="401" spans="1:12">
      <c r="A401" t="s">
        <v>2997</v>
      </c>
      <c r="B401">
        <v>125966570</v>
      </c>
      <c r="C401">
        <v>125985540</v>
      </c>
      <c r="D401">
        <v>-1</v>
      </c>
      <c r="E401" t="s">
        <v>2997</v>
      </c>
      <c r="F401">
        <v>125971942</v>
      </c>
      <c r="G401">
        <v>125985540</v>
      </c>
      <c r="K401">
        <v>13598</v>
      </c>
      <c r="L401">
        <v>13598</v>
      </c>
    </row>
    <row r="402" spans="1:12">
      <c r="A402" t="s">
        <v>2997</v>
      </c>
      <c r="B402">
        <v>142205907</v>
      </c>
      <c r="C402">
        <v>142215113</v>
      </c>
      <c r="D402">
        <v>-1</v>
      </c>
      <c r="E402" t="s">
        <v>2997</v>
      </c>
      <c r="F402">
        <v>142205907</v>
      </c>
      <c r="G402">
        <v>142208981</v>
      </c>
      <c r="K402">
        <v>3074</v>
      </c>
    </row>
    <row r="403" spans="1:12">
      <c r="A403" t="s">
        <v>2997</v>
      </c>
      <c r="B403">
        <v>142205907</v>
      </c>
      <c r="C403">
        <v>142215113</v>
      </c>
      <c r="D403">
        <v>-1</v>
      </c>
      <c r="E403" t="s">
        <v>2997</v>
      </c>
      <c r="F403">
        <v>142208986</v>
      </c>
      <c r="G403">
        <v>142209002</v>
      </c>
      <c r="K403">
        <v>16</v>
      </c>
    </row>
    <row r="404" spans="1:12">
      <c r="A404" t="s">
        <v>2997</v>
      </c>
      <c r="B404">
        <v>142205907</v>
      </c>
      <c r="C404">
        <v>142215113</v>
      </c>
      <c r="D404">
        <v>-1</v>
      </c>
      <c r="E404" t="s">
        <v>2997</v>
      </c>
      <c r="F404">
        <v>142209003</v>
      </c>
      <c r="G404">
        <v>142212080</v>
      </c>
      <c r="K404">
        <v>3077</v>
      </c>
    </row>
    <row r="405" spans="1:12">
      <c r="A405" t="s">
        <v>2997</v>
      </c>
      <c r="B405">
        <v>142205907</v>
      </c>
      <c r="C405">
        <v>142215113</v>
      </c>
      <c r="D405">
        <v>-1</v>
      </c>
      <c r="E405" t="s">
        <v>2997</v>
      </c>
      <c r="F405">
        <v>142212081</v>
      </c>
      <c r="G405">
        <v>142212097</v>
      </c>
      <c r="K405">
        <v>16</v>
      </c>
    </row>
    <row r="406" spans="1:12">
      <c r="A406" t="s">
        <v>2997</v>
      </c>
      <c r="B406">
        <v>142205907</v>
      </c>
      <c r="C406">
        <v>142215113</v>
      </c>
      <c r="D406">
        <v>-1</v>
      </c>
      <c r="E406" t="s">
        <v>2997</v>
      </c>
      <c r="F406">
        <v>142212102</v>
      </c>
      <c r="G406">
        <v>142215113</v>
      </c>
      <c r="K406">
        <v>3011</v>
      </c>
      <c r="L406">
        <f>SUM(intergenic!K402:K406)</f>
        <v>9194</v>
      </c>
    </row>
    <row r="407" spans="1:12">
      <c r="A407" t="s">
        <v>2997</v>
      </c>
      <c r="B407">
        <v>143722027</v>
      </c>
      <c r="C407">
        <v>143736414</v>
      </c>
      <c r="D407">
        <v>-1</v>
      </c>
      <c r="E407" t="s">
        <v>2997</v>
      </c>
      <c r="F407">
        <v>143722027</v>
      </c>
      <c r="G407">
        <v>143722436</v>
      </c>
      <c r="K407">
        <v>409</v>
      </c>
    </row>
    <row r="408" spans="1:12">
      <c r="A408" t="s">
        <v>2997</v>
      </c>
      <c r="B408">
        <v>143722027</v>
      </c>
      <c r="C408">
        <v>143736414</v>
      </c>
      <c r="D408">
        <v>-1</v>
      </c>
      <c r="E408" t="s">
        <v>2997</v>
      </c>
      <c r="F408">
        <v>143722441</v>
      </c>
      <c r="G408">
        <v>143722457</v>
      </c>
      <c r="K408">
        <v>16</v>
      </c>
    </row>
    <row r="409" spans="1:12">
      <c r="A409" t="s">
        <v>2997</v>
      </c>
      <c r="B409">
        <v>143722027</v>
      </c>
      <c r="C409">
        <v>143736414</v>
      </c>
      <c r="D409">
        <v>-1</v>
      </c>
      <c r="E409" t="s">
        <v>2997</v>
      </c>
      <c r="F409">
        <v>143722458</v>
      </c>
      <c r="G409">
        <v>143723933</v>
      </c>
      <c r="K409">
        <v>1475</v>
      </c>
    </row>
    <row r="410" spans="1:12">
      <c r="A410" t="s">
        <v>2997</v>
      </c>
      <c r="B410">
        <v>143722027</v>
      </c>
      <c r="C410">
        <v>143736414</v>
      </c>
      <c r="D410">
        <v>-1</v>
      </c>
      <c r="E410" t="s">
        <v>2997</v>
      </c>
      <c r="F410">
        <v>143723934</v>
      </c>
      <c r="G410">
        <v>143723950</v>
      </c>
      <c r="K410">
        <v>16</v>
      </c>
    </row>
    <row r="411" spans="1:12">
      <c r="A411" t="s">
        <v>2997</v>
      </c>
      <c r="B411">
        <v>143722027</v>
      </c>
      <c r="C411">
        <v>143736414</v>
      </c>
      <c r="D411">
        <v>-1</v>
      </c>
      <c r="E411" t="s">
        <v>2997</v>
      </c>
      <c r="F411">
        <v>143723955</v>
      </c>
      <c r="G411">
        <v>143736414</v>
      </c>
      <c r="K411">
        <v>12459</v>
      </c>
      <c r="L411">
        <f>SUM(intergenic!K407:K411)</f>
        <v>14375</v>
      </c>
    </row>
    <row r="412" spans="1:12">
      <c r="A412" t="s">
        <v>2997</v>
      </c>
      <c r="B412">
        <v>146283384</v>
      </c>
      <c r="C412">
        <v>146364022</v>
      </c>
      <c r="D412">
        <v>-1</v>
      </c>
      <c r="E412" t="s">
        <v>2997</v>
      </c>
      <c r="F412">
        <v>146303902</v>
      </c>
      <c r="G412">
        <v>146364022</v>
      </c>
      <c r="K412">
        <v>60120</v>
      </c>
      <c r="L412">
        <v>60120</v>
      </c>
    </row>
    <row r="413" spans="1:12">
      <c r="A413" t="s">
        <v>2998</v>
      </c>
      <c r="B413">
        <v>26614123</v>
      </c>
      <c r="C413">
        <v>26620002</v>
      </c>
      <c r="D413">
        <v>0</v>
      </c>
      <c r="E413" t="s">
        <v>2998</v>
      </c>
      <c r="F413">
        <v>26614123</v>
      </c>
      <c r="G413">
        <v>26620002</v>
      </c>
      <c r="H413">
        <v>5879</v>
      </c>
      <c r="L413">
        <v>5879</v>
      </c>
    </row>
    <row r="414" spans="1:12">
      <c r="A414" t="s">
        <v>2998</v>
      </c>
      <c r="B414">
        <v>33573007</v>
      </c>
      <c r="C414">
        <v>33574359</v>
      </c>
      <c r="D414">
        <v>-1</v>
      </c>
      <c r="E414" t="s">
        <v>2998</v>
      </c>
      <c r="F414">
        <v>33573007</v>
      </c>
      <c r="G414">
        <v>33573008</v>
      </c>
      <c r="K414">
        <v>1</v>
      </c>
    </row>
    <row r="415" spans="1:12">
      <c r="A415" t="s">
        <v>2998</v>
      </c>
      <c r="B415">
        <v>33573007</v>
      </c>
      <c r="C415">
        <v>33574359</v>
      </c>
      <c r="D415">
        <v>-1</v>
      </c>
      <c r="E415" t="s">
        <v>2998</v>
      </c>
      <c r="F415">
        <v>33573009</v>
      </c>
      <c r="G415">
        <v>33574359</v>
      </c>
      <c r="K415">
        <v>1350</v>
      </c>
      <c r="L415">
        <v>1351</v>
      </c>
    </row>
    <row r="416" spans="1:12">
      <c r="A416" t="s">
        <v>2998</v>
      </c>
      <c r="B416">
        <v>37384431</v>
      </c>
      <c r="C416">
        <v>37422663</v>
      </c>
      <c r="D416">
        <v>0</v>
      </c>
      <c r="E416" t="s">
        <v>2998</v>
      </c>
      <c r="F416">
        <v>37384431</v>
      </c>
      <c r="G416">
        <v>37422663</v>
      </c>
      <c r="H416">
        <v>38232</v>
      </c>
      <c r="L416">
        <v>38232</v>
      </c>
    </row>
    <row r="417" spans="1:12">
      <c r="A417" t="s">
        <v>2998</v>
      </c>
      <c r="B417">
        <v>37503694</v>
      </c>
      <c r="C417">
        <v>37509147</v>
      </c>
      <c r="D417">
        <v>-1</v>
      </c>
      <c r="E417" t="s">
        <v>2998</v>
      </c>
      <c r="F417">
        <v>37503694</v>
      </c>
      <c r="G417">
        <v>37503696</v>
      </c>
      <c r="K417">
        <v>2</v>
      </c>
    </row>
    <row r="418" spans="1:12">
      <c r="A418" t="s">
        <v>2998</v>
      </c>
      <c r="B418">
        <v>37503694</v>
      </c>
      <c r="C418">
        <v>37509147</v>
      </c>
      <c r="D418">
        <v>-1</v>
      </c>
      <c r="E418" t="s">
        <v>2998</v>
      </c>
      <c r="F418">
        <v>37503697</v>
      </c>
      <c r="G418">
        <v>37509147</v>
      </c>
      <c r="K418">
        <v>5450</v>
      </c>
      <c r="L418">
        <v>5452</v>
      </c>
    </row>
    <row r="419" spans="1:12">
      <c r="A419" t="s">
        <v>2998</v>
      </c>
      <c r="B419">
        <v>38069208</v>
      </c>
      <c r="C419">
        <v>38147425</v>
      </c>
      <c r="D419">
        <v>0</v>
      </c>
      <c r="E419" t="s">
        <v>2998</v>
      </c>
      <c r="F419">
        <v>38069208</v>
      </c>
      <c r="G419">
        <v>38147425</v>
      </c>
      <c r="H419">
        <v>78217</v>
      </c>
      <c r="L419">
        <v>78217</v>
      </c>
    </row>
    <row r="420" spans="1:12">
      <c r="A420" t="s">
        <v>2998</v>
      </c>
      <c r="B420">
        <v>38624987</v>
      </c>
      <c r="C420">
        <v>38643039</v>
      </c>
      <c r="D420">
        <v>0</v>
      </c>
      <c r="E420">
        <v>-1</v>
      </c>
      <c r="F420">
        <v>-1</v>
      </c>
      <c r="G420">
        <v>0</v>
      </c>
      <c r="L420" t="s">
        <v>3197</v>
      </c>
    </row>
    <row r="421" spans="1:12">
      <c r="A421" t="s">
        <v>2998</v>
      </c>
      <c r="B421">
        <v>42474239</v>
      </c>
      <c r="C421">
        <v>42477991</v>
      </c>
      <c r="D421">
        <v>0</v>
      </c>
      <c r="E421" t="s">
        <v>2998</v>
      </c>
      <c r="F421">
        <v>42474239</v>
      </c>
      <c r="G421">
        <v>42477991</v>
      </c>
      <c r="H421">
        <v>3752</v>
      </c>
      <c r="L421">
        <v>3752</v>
      </c>
    </row>
    <row r="422" spans="1:12">
      <c r="A422" t="s">
        <v>2998</v>
      </c>
      <c r="B422">
        <v>44011839</v>
      </c>
      <c r="C422">
        <v>44017295</v>
      </c>
      <c r="D422">
        <v>0</v>
      </c>
      <c r="E422" t="s">
        <v>2998</v>
      </c>
      <c r="F422">
        <v>44011839</v>
      </c>
      <c r="G422">
        <v>44017295</v>
      </c>
      <c r="H422">
        <v>5456</v>
      </c>
      <c r="L422">
        <v>5456</v>
      </c>
    </row>
    <row r="423" spans="1:12">
      <c r="A423" t="s">
        <v>2998</v>
      </c>
      <c r="B423">
        <v>67306943</v>
      </c>
      <c r="C423">
        <v>67327775</v>
      </c>
      <c r="D423">
        <v>0</v>
      </c>
      <c r="E423" t="s">
        <v>2998</v>
      </c>
      <c r="F423">
        <v>67306943</v>
      </c>
      <c r="G423">
        <v>67327775</v>
      </c>
      <c r="H423">
        <v>20832</v>
      </c>
      <c r="L423">
        <v>20832</v>
      </c>
    </row>
    <row r="424" spans="1:12">
      <c r="A424" t="s">
        <v>2998</v>
      </c>
      <c r="B424">
        <v>69425560</v>
      </c>
      <c r="C424">
        <v>69446438</v>
      </c>
      <c r="D424">
        <v>-1</v>
      </c>
      <c r="E424" t="s">
        <v>2998</v>
      </c>
      <c r="F424">
        <v>69425560</v>
      </c>
      <c r="G424">
        <v>69427530</v>
      </c>
      <c r="K424">
        <v>1970</v>
      </c>
    </row>
    <row r="425" spans="1:12">
      <c r="A425" t="s">
        <v>2998</v>
      </c>
      <c r="B425">
        <v>69425560</v>
      </c>
      <c r="C425">
        <v>69446438</v>
      </c>
      <c r="D425">
        <v>-1</v>
      </c>
      <c r="E425" t="s">
        <v>2998</v>
      </c>
      <c r="F425">
        <v>69427531</v>
      </c>
      <c r="G425">
        <v>69427550</v>
      </c>
      <c r="K425">
        <v>19</v>
      </c>
    </row>
    <row r="426" spans="1:12">
      <c r="A426" t="s">
        <v>2998</v>
      </c>
      <c r="B426">
        <v>69425560</v>
      </c>
      <c r="C426">
        <v>69446438</v>
      </c>
      <c r="D426">
        <v>-1</v>
      </c>
      <c r="E426" t="s">
        <v>2998</v>
      </c>
      <c r="F426">
        <v>69427555</v>
      </c>
      <c r="G426">
        <v>69446438</v>
      </c>
      <c r="K426">
        <v>18883</v>
      </c>
      <c r="L426">
        <f>SUM(intergenic!K424:K426)</f>
        <v>20872</v>
      </c>
    </row>
    <row r="427" spans="1:12">
      <c r="A427" t="s">
        <v>2998</v>
      </c>
      <c r="B427">
        <v>71629029</v>
      </c>
      <c r="C427">
        <v>71650175</v>
      </c>
      <c r="D427">
        <v>0</v>
      </c>
      <c r="E427" t="s">
        <v>2998</v>
      </c>
      <c r="F427">
        <v>71629029</v>
      </c>
      <c r="G427">
        <v>71650175</v>
      </c>
      <c r="H427">
        <v>21146</v>
      </c>
      <c r="L427">
        <v>21146</v>
      </c>
    </row>
    <row r="428" spans="1:12">
      <c r="A428" t="s">
        <v>2998</v>
      </c>
      <c r="B428">
        <v>82506922</v>
      </c>
      <c r="C428">
        <v>82522044</v>
      </c>
      <c r="D428">
        <v>0</v>
      </c>
      <c r="E428" t="s">
        <v>2998</v>
      </c>
      <c r="F428">
        <v>82506922</v>
      </c>
      <c r="G428">
        <v>82522044</v>
      </c>
      <c r="H428">
        <v>15122</v>
      </c>
      <c r="L428">
        <v>15122</v>
      </c>
    </row>
    <row r="429" spans="1:12">
      <c r="A429" t="s">
        <v>2998</v>
      </c>
      <c r="B429">
        <v>82518848</v>
      </c>
      <c r="C429">
        <v>82528184</v>
      </c>
      <c r="D429">
        <v>0</v>
      </c>
      <c r="E429" t="s">
        <v>2998</v>
      </c>
      <c r="F429">
        <v>82518848</v>
      </c>
      <c r="G429">
        <v>82528184</v>
      </c>
      <c r="H429">
        <v>9336</v>
      </c>
      <c r="L429">
        <v>9336</v>
      </c>
    </row>
    <row r="430" spans="1:12">
      <c r="A430" t="s">
        <v>2998</v>
      </c>
      <c r="B430">
        <v>84503900</v>
      </c>
      <c r="C430">
        <v>84523916</v>
      </c>
      <c r="D430">
        <v>0</v>
      </c>
      <c r="E430" t="s">
        <v>2998</v>
      </c>
      <c r="F430">
        <v>84503900</v>
      </c>
      <c r="G430">
        <v>84523916</v>
      </c>
      <c r="H430">
        <v>20016</v>
      </c>
      <c r="L430">
        <v>20016</v>
      </c>
    </row>
    <row r="431" spans="1:12">
      <c r="A431" t="s">
        <v>2998</v>
      </c>
      <c r="B431">
        <v>84534841</v>
      </c>
      <c r="C431">
        <v>84542936</v>
      </c>
      <c r="D431">
        <v>0</v>
      </c>
      <c r="E431" t="s">
        <v>2998</v>
      </c>
      <c r="F431">
        <v>84534841</v>
      </c>
      <c r="G431">
        <v>84542936</v>
      </c>
      <c r="H431">
        <v>8095</v>
      </c>
      <c r="L431">
        <v>8095</v>
      </c>
    </row>
    <row r="432" spans="1:12">
      <c r="A432" t="s">
        <v>2998</v>
      </c>
      <c r="B432">
        <v>90503814</v>
      </c>
      <c r="C432">
        <v>90528915</v>
      </c>
      <c r="D432">
        <v>0</v>
      </c>
      <c r="E432" t="s">
        <v>2998</v>
      </c>
      <c r="F432">
        <v>90503814</v>
      </c>
      <c r="G432">
        <v>90528915</v>
      </c>
      <c r="H432">
        <v>25101</v>
      </c>
      <c r="L432">
        <v>25101</v>
      </c>
    </row>
    <row r="433" spans="1:12">
      <c r="A433" t="s">
        <v>2998</v>
      </c>
      <c r="B433">
        <v>90682952</v>
      </c>
      <c r="C433">
        <v>90732963</v>
      </c>
      <c r="D433">
        <v>0</v>
      </c>
      <c r="E433" t="s">
        <v>2998</v>
      </c>
      <c r="F433">
        <v>90682952</v>
      </c>
      <c r="G433">
        <v>90732963</v>
      </c>
      <c r="H433">
        <v>50011</v>
      </c>
      <c r="L433">
        <v>50011</v>
      </c>
    </row>
    <row r="434" spans="1:12">
      <c r="A434" t="s">
        <v>2998</v>
      </c>
      <c r="B434">
        <v>93351023</v>
      </c>
      <c r="C434">
        <v>93372114</v>
      </c>
      <c r="D434">
        <v>0</v>
      </c>
      <c r="E434" t="s">
        <v>2998</v>
      </c>
      <c r="F434">
        <v>93351023</v>
      </c>
      <c r="G434">
        <v>93372114</v>
      </c>
      <c r="H434">
        <v>21091</v>
      </c>
      <c r="L434">
        <v>21091</v>
      </c>
    </row>
    <row r="435" spans="1:12">
      <c r="A435" t="s">
        <v>2998</v>
      </c>
      <c r="B435">
        <v>96199403</v>
      </c>
      <c r="C435">
        <v>96205641</v>
      </c>
      <c r="D435">
        <v>0</v>
      </c>
      <c r="E435">
        <v>-1</v>
      </c>
      <c r="F435">
        <v>-1</v>
      </c>
      <c r="G435">
        <v>0</v>
      </c>
      <c r="L435" t="s">
        <v>3197</v>
      </c>
    </row>
    <row r="436" spans="1:12">
      <c r="A436" t="s">
        <v>2998</v>
      </c>
      <c r="B436">
        <v>99884771</v>
      </c>
      <c r="C436">
        <v>99909313</v>
      </c>
      <c r="D436">
        <v>-1</v>
      </c>
      <c r="E436" t="s">
        <v>2998</v>
      </c>
      <c r="F436">
        <v>99884771</v>
      </c>
      <c r="G436">
        <v>99886322</v>
      </c>
      <c r="K436">
        <v>1551</v>
      </c>
    </row>
    <row r="437" spans="1:12">
      <c r="A437" t="s">
        <v>2998</v>
      </c>
      <c r="B437">
        <v>99884771</v>
      </c>
      <c r="C437">
        <v>99909313</v>
      </c>
      <c r="D437">
        <v>-1</v>
      </c>
      <c r="E437" t="s">
        <v>2998</v>
      </c>
      <c r="F437">
        <v>99886323</v>
      </c>
      <c r="G437">
        <v>99886334</v>
      </c>
      <c r="K437">
        <v>11</v>
      </c>
    </row>
    <row r="438" spans="1:12">
      <c r="A438" t="s">
        <v>2998</v>
      </c>
      <c r="B438">
        <v>99884771</v>
      </c>
      <c r="C438">
        <v>99909313</v>
      </c>
      <c r="D438">
        <v>-1</v>
      </c>
      <c r="E438" t="s">
        <v>2998</v>
      </c>
      <c r="F438">
        <v>99886343</v>
      </c>
      <c r="G438">
        <v>99901187</v>
      </c>
      <c r="K438">
        <v>14844</v>
      </c>
      <c r="L438">
        <f>SUM(intergenic!K436:K438)</f>
        <v>16406</v>
      </c>
    </row>
    <row r="439" spans="1:12">
      <c r="A439" t="s">
        <v>2998</v>
      </c>
      <c r="B439">
        <v>99914976</v>
      </c>
      <c r="C439">
        <v>99918852</v>
      </c>
      <c r="D439">
        <v>0</v>
      </c>
      <c r="E439">
        <v>-1</v>
      </c>
      <c r="F439">
        <v>-1</v>
      </c>
      <c r="G439">
        <v>0</v>
      </c>
      <c r="L439" t="s">
        <v>3197</v>
      </c>
    </row>
    <row r="440" spans="1:12">
      <c r="A440" t="s">
        <v>2998</v>
      </c>
      <c r="B440">
        <v>115819039</v>
      </c>
      <c r="C440">
        <v>115862372</v>
      </c>
      <c r="D440">
        <v>-1</v>
      </c>
      <c r="E440" t="s">
        <v>2998</v>
      </c>
      <c r="F440">
        <v>115819039</v>
      </c>
      <c r="G440">
        <v>115852438</v>
      </c>
      <c r="K440">
        <v>33399</v>
      </c>
      <c r="L440">
        <v>33399</v>
      </c>
    </row>
    <row r="441" spans="1:12">
      <c r="A441" t="s">
        <v>2998</v>
      </c>
      <c r="B441">
        <v>125867145</v>
      </c>
      <c r="C441">
        <v>125869370</v>
      </c>
      <c r="D441">
        <v>0</v>
      </c>
      <c r="E441" t="s">
        <v>2998</v>
      </c>
      <c r="F441">
        <v>125867145</v>
      </c>
      <c r="G441">
        <v>125869370</v>
      </c>
      <c r="H441">
        <v>2225</v>
      </c>
      <c r="L441">
        <v>2225</v>
      </c>
    </row>
    <row r="442" spans="1:12">
      <c r="A442" t="s">
        <v>2998</v>
      </c>
      <c r="B442">
        <v>132906498</v>
      </c>
      <c r="C442">
        <v>132934857</v>
      </c>
      <c r="D442">
        <v>-1</v>
      </c>
      <c r="E442" t="s">
        <v>2998</v>
      </c>
      <c r="F442">
        <v>132920419</v>
      </c>
      <c r="G442">
        <v>132934857</v>
      </c>
      <c r="K442">
        <v>14438</v>
      </c>
      <c r="L442">
        <v>14438</v>
      </c>
    </row>
    <row r="443" spans="1:12">
      <c r="A443" t="s">
        <v>2998</v>
      </c>
      <c r="B443">
        <v>135572057</v>
      </c>
      <c r="C443">
        <v>135600965</v>
      </c>
      <c r="D443">
        <v>-1</v>
      </c>
      <c r="E443" t="s">
        <v>2998</v>
      </c>
      <c r="F443">
        <v>135572057</v>
      </c>
      <c r="G443">
        <v>135589055</v>
      </c>
      <c r="K443">
        <v>16998</v>
      </c>
      <c r="L443">
        <v>16998</v>
      </c>
    </row>
    <row r="444" spans="1:12">
      <c r="A444" t="s">
        <v>2998</v>
      </c>
      <c r="B444">
        <v>135867074</v>
      </c>
      <c r="C444">
        <v>135894873</v>
      </c>
      <c r="D444">
        <v>0</v>
      </c>
      <c r="E444" t="s">
        <v>2998</v>
      </c>
      <c r="F444">
        <v>135867074</v>
      </c>
      <c r="G444">
        <v>135894873</v>
      </c>
      <c r="H444">
        <v>27799</v>
      </c>
      <c r="L444">
        <v>27799</v>
      </c>
    </row>
    <row r="445" spans="1:12">
      <c r="A445" t="s">
        <v>2998</v>
      </c>
      <c r="B445">
        <v>136857726</v>
      </c>
      <c r="C445">
        <v>136888678</v>
      </c>
      <c r="D445">
        <v>-1</v>
      </c>
      <c r="E445" t="s">
        <v>2998</v>
      </c>
      <c r="F445">
        <v>136857726</v>
      </c>
      <c r="G445">
        <v>136860768</v>
      </c>
      <c r="K445">
        <v>3042</v>
      </c>
    </row>
    <row r="446" spans="1:12">
      <c r="A446" t="s">
        <v>2998</v>
      </c>
      <c r="B446">
        <v>136857726</v>
      </c>
      <c r="C446">
        <v>136888678</v>
      </c>
      <c r="D446">
        <v>-1</v>
      </c>
      <c r="E446" t="s">
        <v>2998</v>
      </c>
      <c r="F446">
        <v>136860773</v>
      </c>
      <c r="G446">
        <v>136860796</v>
      </c>
      <c r="K446">
        <v>23</v>
      </c>
    </row>
    <row r="447" spans="1:12">
      <c r="A447" t="s">
        <v>2998</v>
      </c>
      <c r="B447">
        <v>136857726</v>
      </c>
      <c r="C447">
        <v>136888678</v>
      </c>
      <c r="D447">
        <v>-1</v>
      </c>
      <c r="E447" t="s">
        <v>2998</v>
      </c>
      <c r="F447">
        <v>136860797</v>
      </c>
      <c r="G447">
        <v>136860798</v>
      </c>
      <c r="K447">
        <v>1</v>
      </c>
    </row>
    <row r="448" spans="1:12">
      <c r="A448" t="s">
        <v>2998</v>
      </c>
      <c r="B448">
        <v>136857726</v>
      </c>
      <c r="C448">
        <v>136888678</v>
      </c>
      <c r="D448">
        <v>-1</v>
      </c>
      <c r="E448" t="s">
        <v>2998</v>
      </c>
      <c r="F448">
        <v>136860799</v>
      </c>
      <c r="G448">
        <v>136862119</v>
      </c>
      <c r="K448">
        <v>1320</v>
      </c>
    </row>
    <row r="449" spans="1:12">
      <c r="A449" t="s">
        <v>2998</v>
      </c>
      <c r="B449">
        <v>136857726</v>
      </c>
      <c r="C449">
        <v>136888678</v>
      </c>
      <c r="D449">
        <v>-1</v>
      </c>
      <c r="E449" t="s">
        <v>2998</v>
      </c>
      <c r="F449">
        <v>136862120</v>
      </c>
      <c r="G449">
        <v>136888678</v>
      </c>
      <c r="K449">
        <v>26558</v>
      </c>
      <c r="L449">
        <f>SUM(intergenic!K445:K449)</f>
        <v>30944</v>
      </c>
    </row>
    <row r="450" spans="1:12">
      <c r="A450" t="s">
        <v>2999</v>
      </c>
      <c r="B450">
        <v>9243246</v>
      </c>
      <c r="C450">
        <v>9368055</v>
      </c>
      <c r="D450">
        <v>0</v>
      </c>
      <c r="E450" t="s">
        <v>2999</v>
      </c>
      <c r="F450">
        <v>9243246</v>
      </c>
      <c r="G450">
        <v>9368055</v>
      </c>
      <c r="H450">
        <v>124809</v>
      </c>
      <c r="L450">
        <v>124809</v>
      </c>
    </row>
    <row r="451" spans="1:12">
      <c r="A451" t="s">
        <v>2999</v>
      </c>
      <c r="B451">
        <v>53200096</v>
      </c>
      <c r="C451">
        <v>53220503</v>
      </c>
      <c r="D451">
        <v>-1</v>
      </c>
      <c r="E451" t="s">
        <v>2999</v>
      </c>
      <c r="F451">
        <v>53200096</v>
      </c>
      <c r="G451">
        <v>53201279</v>
      </c>
      <c r="K451">
        <v>1183</v>
      </c>
    </row>
    <row r="452" spans="1:12">
      <c r="A452" t="s">
        <v>2999</v>
      </c>
      <c r="B452">
        <v>53200096</v>
      </c>
      <c r="C452">
        <v>53220503</v>
      </c>
      <c r="D452">
        <v>-1</v>
      </c>
      <c r="E452" t="s">
        <v>2999</v>
      </c>
      <c r="F452">
        <v>53201280</v>
      </c>
      <c r="G452">
        <v>53201294</v>
      </c>
      <c r="K452">
        <v>14</v>
      </c>
    </row>
    <row r="453" spans="1:12">
      <c r="A453" t="s">
        <v>2999</v>
      </c>
      <c r="B453">
        <v>53200096</v>
      </c>
      <c r="C453">
        <v>53220503</v>
      </c>
      <c r="D453">
        <v>-1</v>
      </c>
      <c r="E453" t="s">
        <v>2999</v>
      </c>
      <c r="F453">
        <v>53201299</v>
      </c>
      <c r="G453">
        <v>53220503</v>
      </c>
      <c r="K453">
        <v>19204</v>
      </c>
      <c r="L453">
        <f>SUM(intergenic!K451:K453)</f>
        <v>20401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workbookViewId="0">
      <selection activeCell="L101" sqref="L101"/>
    </sheetView>
  </sheetViews>
  <sheetFormatPr baseColWidth="10" defaultColWidth="8.83203125" defaultRowHeight="14" x14ac:dyDescent="0"/>
  <cols>
    <col min="1" max="1025" width="8.83203125" customWidth="1"/>
  </cols>
  <sheetData>
    <row r="1" spans="1:9">
      <c r="A1" t="s">
        <v>2778</v>
      </c>
      <c r="F1" t="s">
        <v>2863</v>
      </c>
    </row>
    <row r="2" spans="1:9">
      <c r="A2" t="s">
        <v>2976</v>
      </c>
      <c r="B2">
        <v>6675490</v>
      </c>
      <c r="C2">
        <v>6687718</v>
      </c>
      <c r="D2">
        <v>833</v>
      </c>
      <c r="F2" t="s">
        <v>2976</v>
      </c>
      <c r="G2">
        <v>6649340</v>
      </c>
      <c r="H2">
        <v>6650784</v>
      </c>
      <c r="I2">
        <v>1444</v>
      </c>
    </row>
    <row r="3" spans="1:9">
      <c r="A3" t="s">
        <v>2976</v>
      </c>
      <c r="B3">
        <v>10434145</v>
      </c>
      <c r="C3">
        <v>10443830</v>
      </c>
      <c r="D3">
        <v>2157</v>
      </c>
      <c r="F3" t="s">
        <v>2976</v>
      </c>
      <c r="G3">
        <v>10443831</v>
      </c>
      <c r="H3">
        <v>10450059</v>
      </c>
      <c r="I3">
        <v>6228</v>
      </c>
    </row>
    <row r="4" spans="1:9">
      <c r="A4" t="s">
        <v>2976</v>
      </c>
      <c r="B4">
        <v>20230789</v>
      </c>
      <c r="C4">
        <v>20241453</v>
      </c>
      <c r="D4">
        <v>2015</v>
      </c>
      <c r="F4" t="s">
        <v>2976</v>
      </c>
      <c r="G4">
        <v>20145995</v>
      </c>
      <c r="H4">
        <v>20209006</v>
      </c>
      <c r="I4">
        <v>62986</v>
      </c>
    </row>
    <row r="5" spans="1:9">
      <c r="A5" t="s">
        <v>2976</v>
      </c>
      <c r="B5">
        <v>27647875</v>
      </c>
      <c r="C5">
        <v>27656513</v>
      </c>
      <c r="D5">
        <v>761</v>
      </c>
      <c r="F5" t="s">
        <v>2976</v>
      </c>
      <c r="G5">
        <v>27638329</v>
      </c>
      <c r="H5">
        <v>27647874</v>
      </c>
      <c r="I5">
        <v>9545</v>
      </c>
    </row>
    <row r="6" spans="1:9">
      <c r="A6" t="s">
        <v>2976</v>
      </c>
      <c r="B6">
        <v>27728548</v>
      </c>
      <c r="C6">
        <v>27736940</v>
      </c>
      <c r="D6">
        <v>2182</v>
      </c>
      <c r="F6" t="s">
        <v>2976</v>
      </c>
      <c r="G6">
        <v>27722318</v>
      </c>
      <c r="H6">
        <v>27728547</v>
      </c>
      <c r="I6">
        <v>6229</v>
      </c>
    </row>
    <row r="7" spans="1:9">
      <c r="A7" t="s">
        <v>2976</v>
      </c>
      <c r="B7">
        <v>28293521</v>
      </c>
      <c r="C7">
        <v>28302527</v>
      </c>
      <c r="D7">
        <v>2248</v>
      </c>
      <c r="F7" t="s">
        <v>2976</v>
      </c>
      <c r="G7">
        <v>28241257</v>
      </c>
      <c r="H7">
        <v>28261504</v>
      </c>
      <c r="I7">
        <v>20235</v>
      </c>
    </row>
    <row r="8" spans="1:9">
      <c r="A8" t="s">
        <v>2976</v>
      </c>
      <c r="B8">
        <v>110036254</v>
      </c>
      <c r="C8">
        <v>110044254</v>
      </c>
      <c r="D8">
        <v>420</v>
      </c>
      <c r="F8" t="s">
        <v>2976</v>
      </c>
      <c r="G8">
        <v>110045554</v>
      </c>
      <c r="H8">
        <v>110046797</v>
      </c>
      <c r="I8">
        <v>1243</v>
      </c>
    </row>
    <row r="9" spans="1:9">
      <c r="A9" t="s">
        <v>2976</v>
      </c>
      <c r="B9">
        <v>179551149</v>
      </c>
      <c r="C9">
        <v>179562980</v>
      </c>
      <c r="D9">
        <v>6190</v>
      </c>
      <c r="F9" t="s">
        <v>2976</v>
      </c>
      <c r="G9">
        <v>179545484</v>
      </c>
      <c r="H9">
        <v>179551148</v>
      </c>
      <c r="I9">
        <v>5652</v>
      </c>
    </row>
    <row r="10" spans="1:9">
      <c r="A10" t="s">
        <v>2976</v>
      </c>
      <c r="B10">
        <v>222640351</v>
      </c>
      <c r="C10">
        <v>222655359</v>
      </c>
      <c r="D10">
        <v>7434</v>
      </c>
      <c r="F10" t="s">
        <v>2976</v>
      </c>
      <c r="G10">
        <v>222628047</v>
      </c>
      <c r="H10">
        <v>222640350</v>
      </c>
      <c r="I10">
        <v>12303</v>
      </c>
    </row>
    <row r="11" spans="1:9">
      <c r="A11" t="s">
        <v>2976</v>
      </c>
      <c r="B11">
        <v>229796748</v>
      </c>
      <c r="C11">
        <v>229805740</v>
      </c>
      <c r="D11">
        <v>8992</v>
      </c>
      <c r="E11">
        <v>10</v>
      </c>
      <c r="F11" t="s">
        <v>2976</v>
      </c>
      <c r="G11">
        <v>229805741</v>
      </c>
      <c r="H11">
        <v>229824746</v>
      </c>
      <c r="I11">
        <v>19005</v>
      </c>
    </row>
    <row r="12" spans="1:9">
      <c r="A12" t="s">
        <v>2978</v>
      </c>
      <c r="B12">
        <v>29074929</v>
      </c>
      <c r="C12">
        <v>29088891</v>
      </c>
      <c r="D12">
        <v>3188</v>
      </c>
      <c r="F12" t="s">
        <v>2978</v>
      </c>
      <c r="G12">
        <v>29049732</v>
      </c>
      <c r="H12">
        <v>29074928</v>
      </c>
      <c r="I12">
        <v>25196</v>
      </c>
    </row>
    <row r="13" spans="1:9">
      <c r="A13" t="s">
        <v>2978</v>
      </c>
      <c r="B13">
        <v>45489591</v>
      </c>
      <c r="C13">
        <v>45499469</v>
      </c>
      <c r="D13">
        <v>1807</v>
      </c>
      <c r="F13" t="s">
        <v>2978</v>
      </c>
      <c r="G13">
        <v>51773244</v>
      </c>
      <c r="H13">
        <v>51780942</v>
      </c>
      <c r="I13">
        <v>4906</v>
      </c>
    </row>
    <row r="14" spans="1:9">
      <c r="A14" t="s">
        <v>2978</v>
      </c>
      <c r="B14">
        <v>51765930</v>
      </c>
      <c r="C14">
        <v>51773243</v>
      </c>
      <c r="D14">
        <v>2984</v>
      </c>
      <c r="F14" t="s">
        <v>2978</v>
      </c>
      <c r="G14">
        <v>51773244</v>
      </c>
      <c r="H14">
        <v>51780942</v>
      </c>
      <c r="I14">
        <v>4906</v>
      </c>
    </row>
    <row r="15" spans="1:9">
      <c r="A15" t="s">
        <v>2978</v>
      </c>
      <c r="B15">
        <v>59862000</v>
      </c>
      <c r="C15">
        <v>59868949</v>
      </c>
      <c r="D15">
        <v>6493</v>
      </c>
      <c r="F15" t="s">
        <v>2978</v>
      </c>
      <c r="G15">
        <v>59868949</v>
      </c>
      <c r="H15">
        <v>59951278</v>
      </c>
      <c r="I15">
        <v>82329</v>
      </c>
    </row>
    <row r="16" spans="1:9">
      <c r="A16" t="s">
        <v>2978</v>
      </c>
      <c r="B16">
        <v>72179774</v>
      </c>
      <c r="C16">
        <v>72190667</v>
      </c>
      <c r="D16">
        <v>1662</v>
      </c>
      <c r="F16" t="s">
        <v>2978</v>
      </c>
      <c r="G16">
        <v>72190668</v>
      </c>
      <c r="H16">
        <v>72192071</v>
      </c>
      <c r="I16">
        <v>1403</v>
      </c>
    </row>
    <row r="17" spans="1:9">
      <c r="A17" t="s">
        <v>2978</v>
      </c>
      <c r="B17">
        <v>85319031</v>
      </c>
      <c r="C17">
        <v>85327160</v>
      </c>
      <c r="D17">
        <v>8129</v>
      </c>
      <c r="F17" t="s">
        <v>2978</v>
      </c>
      <c r="G17">
        <v>85074231</v>
      </c>
      <c r="H17">
        <v>85319031</v>
      </c>
      <c r="I17">
        <v>244800</v>
      </c>
    </row>
    <row r="18" spans="1:9">
      <c r="A18" t="s">
        <v>2978</v>
      </c>
      <c r="B18">
        <v>91564793</v>
      </c>
      <c r="C18">
        <v>91580773</v>
      </c>
      <c r="D18">
        <v>3949</v>
      </c>
      <c r="F18" t="s">
        <v>2978</v>
      </c>
      <c r="G18">
        <v>91546864</v>
      </c>
      <c r="H18">
        <v>91564792</v>
      </c>
      <c r="I18">
        <v>17928</v>
      </c>
    </row>
    <row r="19" spans="1:9">
      <c r="A19" t="s">
        <v>2978</v>
      </c>
      <c r="B19">
        <v>94174861</v>
      </c>
      <c r="C19">
        <v>94184786</v>
      </c>
      <c r="D19">
        <v>7717</v>
      </c>
      <c r="E19">
        <v>8</v>
      </c>
      <c r="F19" t="s">
        <v>2978</v>
      </c>
      <c r="G19">
        <v>94184787</v>
      </c>
      <c r="H19">
        <v>94200968</v>
      </c>
      <c r="I19">
        <v>16181</v>
      </c>
    </row>
    <row r="20" spans="1:9">
      <c r="A20" t="s">
        <v>2979</v>
      </c>
      <c r="B20">
        <v>17392631</v>
      </c>
      <c r="C20">
        <v>17403471</v>
      </c>
      <c r="D20">
        <v>3308</v>
      </c>
      <c r="F20" t="s">
        <v>2979</v>
      </c>
      <c r="G20">
        <v>17405078</v>
      </c>
      <c r="H20">
        <v>17407406</v>
      </c>
      <c r="I20">
        <v>2328</v>
      </c>
    </row>
    <row r="21" spans="1:9">
      <c r="A21" t="s">
        <v>2979</v>
      </c>
      <c r="B21">
        <v>45671555</v>
      </c>
      <c r="C21">
        <v>45757548</v>
      </c>
      <c r="D21">
        <v>56680</v>
      </c>
      <c r="F21" t="s">
        <v>2979</v>
      </c>
      <c r="G21">
        <v>45605024</v>
      </c>
      <c r="H21">
        <v>45670427</v>
      </c>
      <c r="I21">
        <v>65397</v>
      </c>
    </row>
    <row r="22" spans="1:9">
      <c r="A22" t="s">
        <v>2979</v>
      </c>
      <c r="B22">
        <v>73110077</v>
      </c>
      <c r="C22">
        <v>73119689</v>
      </c>
      <c r="D22">
        <v>1455</v>
      </c>
      <c r="F22" t="s">
        <v>2979</v>
      </c>
      <c r="G22">
        <v>73108519</v>
      </c>
      <c r="H22">
        <v>73110076</v>
      </c>
      <c r="I22">
        <v>1557</v>
      </c>
    </row>
    <row r="23" spans="1:9">
      <c r="A23" t="s">
        <v>2979</v>
      </c>
      <c r="B23">
        <v>122924715</v>
      </c>
      <c r="C23">
        <v>122934526</v>
      </c>
      <c r="D23">
        <v>4070</v>
      </c>
      <c r="E23">
        <v>4</v>
      </c>
      <c r="F23" t="s">
        <v>2979</v>
      </c>
      <c r="G23">
        <v>122922109</v>
      </c>
      <c r="H23">
        <v>122924714</v>
      </c>
      <c r="I23">
        <v>2605</v>
      </c>
    </row>
    <row r="24" spans="1:9">
      <c r="A24" t="s">
        <v>2980</v>
      </c>
      <c r="B24">
        <v>9462671</v>
      </c>
      <c r="C24">
        <v>9525135</v>
      </c>
      <c r="D24">
        <v>50358</v>
      </c>
      <c r="F24" t="s">
        <v>2980</v>
      </c>
      <c r="G24">
        <v>9428413</v>
      </c>
      <c r="H24">
        <v>9429831</v>
      </c>
      <c r="I24">
        <v>1418</v>
      </c>
    </row>
    <row r="25" spans="1:9">
      <c r="A25" t="s">
        <v>2980</v>
      </c>
      <c r="B25">
        <v>9544701</v>
      </c>
      <c r="C25">
        <v>9557062</v>
      </c>
      <c r="D25">
        <v>738</v>
      </c>
      <c r="F25" t="s">
        <v>2980</v>
      </c>
      <c r="G25">
        <v>9569314</v>
      </c>
      <c r="H25">
        <v>9571269</v>
      </c>
      <c r="I25">
        <v>1955</v>
      </c>
    </row>
    <row r="26" spans="1:9">
      <c r="A26" t="s">
        <v>2980</v>
      </c>
      <c r="B26">
        <v>54621785</v>
      </c>
      <c r="C26">
        <v>54637501</v>
      </c>
      <c r="D26">
        <v>2939</v>
      </c>
      <c r="F26" t="s">
        <v>2980</v>
      </c>
      <c r="G26">
        <v>54582792</v>
      </c>
      <c r="H26">
        <v>54621784</v>
      </c>
      <c r="I26">
        <v>38992</v>
      </c>
    </row>
    <row r="27" spans="1:9">
      <c r="A27" t="s">
        <v>2980</v>
      </c>
      <c r="B27">
        <v>58210790</v>
      </c>
      <c r="C27">
        <v>58222803</v>
      </c>
      <c r="D27">
        <v>1223</v>
      </c>
      <c r="F27" t="s">
        <v>2980</v>
      </c>
      <c r="G27">
        <v>58240522</v>
      </c>
      <c r="H27">
        <v>58263618</v>
      </c>
      <c r="I27">
        <v>22610</v>
      </c>
    </row>
    <row r="28" spans="1:9">
      <c r="A28" t="s">
        <v>2980</v>
      </c>
      <c r="B28">
        <v>58320819</v>
      </c>
      <c r="C28">
        <v>58333655</v>
      </c>
      <c r="D28">
        <v>8189</v>
      </c>
      <c r="F28" t="s">
        <v>2980</v>
      </c>
      <c r="G28">
        <v>58290629</v>
      </c>
      <c r="H28">
        <v>58320818</v>
      </c>
      <c r="I28">
        <v>30189</v>
      </c>
    </row>
    <row r="29" spans="1:9">
      <c r="A29" t="s">
        <v>2980</v>
      </c>
      <c r="B29">
        <v>100545969</v>
      </c>
      <c r="C29">
        <v>100570873</v>
      </c>
      <c r="D29">
        <v>4166</v>
      </c>
      <c r="F29" t="s">
        <v>2980</v>
      </c>
      <c r="G29">
        <v>100538449</v>
      </c>
      <c r="H29">
        <v>100545968</v>
      </c>
      <c r="I29">
        <v>7519</v>
      </c>
    </row>
    <row r="30" spans="1:9">
      <c r="A30" t="s">
        <v>2980</v>
      </c>
      <c r="B30">
        <v>121132912</v>
      </c>
      <c r="C30">
        <v>121140830</v>
      </c>
      <c r="D30">
        <v>1163</v>
      </c>
      <c r="E30">
        <v>7</v>
      </c>
      <c r="F30" t="s">
        <v>2980</v>
      </c>
      <c r="G30">
        <v>121105127</v>
      </c>
      <c r="H30">
        <v>121132911</v>
      </c>
      <c r="I30">
        <v>27779</v>
      </c>
    </row>
    <row r="31" spans="1:9">
      <c r="A31" t="s">
        <v>2981</v>
      </c>
      <c r="B31">
        <v>31905163</v>
      </c>
      <c r="C31">
        <v>31955148</v>
      </c>
      <c r="D31">
        <v>47948</v>
      </c>
      <c r="F31" t="s">
        <v>2981</v>
      </c>
      <c r="G31">
        <v>31955149</v>
      </c>
      <c r="H31">
        <v>31994126</v>
      </c>
      <c r="I31">
        <v>38977</v>
      </c>
    </row>
    <row r="32" spans="1:9">
      <c r="A32" t="s">
        <v>2981</v>
      </c>
      <c r="B32">
        <v>114924574</v>
      </c>
      <c r="C32">
        <v>114934504</v>
      </c>
      <c r="D32">
        <v>9930</v>
      </c>
      <c r="E32">
        <v>2</v>
      </c>
      <c r="F32" t="s">
        <v>2981</v>
      </c>
      <c r="G32">
        <v>114898086</v>
      </c>
      <c r="H32">
        <v>114924573</v>
      </c>
      <c r="I32">
        <v>23272</v>
      </c>
    </row>
    <row r="33" spans="1:9">
      <c r="A33" t="s">
        <v>2982</v>
      </c>
      <c r="B33">
        <v>19581332</v>
      </c>
      <c r="C33">
        <v>19605056</v>
      </c>
      <c r="D33">
        <v>14978</v>
      </c>
      <c r="F33" t="s">
        <v>2982</v>
      </c>
      <c r="G33">
        <v>19605057</v>
      </c>
      <c r="H33">
        <v>19611768</v>
      </c>
      <c r="I33">
        <v>6711</v>
      </c>
    </row>
    <row r="34" spans="1:9">
      <c r="A34" t="s">
        <v>2982</v>
      </c>
      <c r="B34">
        <v>61578302</v>
      </c>
      <c r="C34">
        <v>61587727</v>
      </c>
      <c r="D34">
        <v>9425</v>
      </c>
      <c r="F34" t="s">
        <v>2982</v>
      </c>
      <c r="G34">
        <v>61550451</v>
      </c>
      <c r="H34">
        <v>61578301</v>
      </c>
      <c r="I34">
        <v>27838</v>
      </c>
    </row>
    <row r="35" spans="1:9">
      <c r="A35" t="s">
        <v>2982</v>
      </c>
      <c r="B35">
        <v>71187038</v>
      </c>
      <c r="C35">
        <v>71198306</v>
      </c>
      <c r="D35">
        <v>2205</v>
      </c>
      <c r="F35" t="s">
        <v>2982</v>
      </c>
      <c r="G35">
        <v>71178870</v>
      </c>
      <c r="H35">
        <v>71187037</v>
      </c>
      <c r="I35">
        <v>8154</v>
      </c>
    </row>
    <row r="36" spans="1:9">
      <c r="A36" t="s">
        <v>2982</v>
      </c>
      <c r="B36">
        <v>88594365</v>
      </c>
      <c r="C36">
        <v>88638180</v>
      </c>
      <c r="D36">
        <v>19951</v>
      </c>
      <c r="E36">
        <v>4</v>
      </c>
      <c r="F36" t="s">
        <v>2982</v>
      </c>
      <c r="G36">
        <v>88563963</v>
      </c>
      <c r="H36">
        <v>88594364</v>
      </c>
      <c r="I36">
        <v>30389</v>
      </c>
    </row>
    <row r="37" spans="1:9">
      <c r="A37" t="s">
        <v>2983</v>
      </c>
      <c r="B37">
        <v>24223168</v>
      </c>
      <c r="C37">
        <v>24254145</v>
      </c>
      <c r="D37">
        <v>5563</v>
      </c>
      <c r="F37" t="s">
        <v>2983</v>
      </c>
      <c r="G37">
        <v>24254146</v>
      </c>
      <c r="H37">
        <v>24269209</v>
      </c>
      <c r="I37">
        <v>15063</v>
      </c>
    </row>
    <row r="38" spans="1:9">
      <c r="A38" t="s">
        <v>2983</v>
      </c>
      <c r="B38">
        <v>24269210</v>
      </c>
      <c r="C38">
        <v>24279095</v>
      </c>
      <c r="D38">
        <v>9885</v>
      </c>
      <c r="F38" t="s">
        <v>2983</v>
      </c>
      <c r="G38">
        <v>24279096</v>
      </c>
      <c r="H38">
        <v>24407901</v>
      </c>
      <c r="I38">
        <v>71840</v>
      </c>
    </row>
    <row r="39" spans="1:9">
      <c r="A39" t="s">
        <v>2983</v>
      </c>
      <c r="B39">
        <v>43029219</v>
      </c>
      <c r="C39">
        <v>43039793</v>
      </c>
      <c r="D39">
        <v>1608</v>
      </c>
      <c r="F39" t="s">
        <v>2983</v>
      </c>
      <c r="G39">
        <v>43013179</v>
      </c>
      <c r="H39">
        <v>43015757</v>
      </c>
      <c r="I39">
        <v>2578</v>
      </c>
    </row>
    <row r="40" spans="1:9">
      <c r="A40" t="s">
        <v>2983</v>
      </c>
      <c r="B40">
        <v>62496215</v>
      </c>
      <c r="C40">
        <v>62573211</v>
      </c>
      <c r="D40">
        <v>30505</v>
      </c>
      <c r="F40" t="s">
        <v>2983</v>
      </c>
      <c r="G40">
        <v>62573212</v>
      </c>
      <c r="H40">
        <v>62576389</v>
      </c>
      <c r="I40">
        <v>3177</v>
      </c>
    </row>
    <row r="41" spans="1:9">
      <c r="A41" t="s">
        <v>2983</v>
      </c>
      <c r="B41">
        <v>79022376</v>
      </c>
      <c r="C41">
        <v>79033249</v>
      </c>
      <c r="D41">
        <v>5412</v>
      </c>
      <c r="F41" t="s">
        <v>2983</v>
      </c>
      <c r="G41">
        <v>79027837</v>
      </c>
      <c r="H41">
        <v>79042175</v>
      </c>
      <c r="I41">
        <v>14338</v>
      </c>
    </row>
    <row r="42" spans="1:9">
      <c r="A42" t="s">
        <v>2983</v>
      </c>
      <c r="B42">
        <v>89736386</v>
      </c>
      <c r="C42">
        <v>89749195</v>
      </c>
      <c r="D42">
        <v>3598</v>
      </c>
      <c r="F42" t="s">
        <v>2983</v>
      </c>
      <c r="G42">
        <v>89749196</v>
      </c>
      <c r="H42">
        <v>89753100</v>
      </c>
      <c r="I42">
        <v>3139</v>
      </c>
    </row>
    <row r="43" spans="1:9">
      <c r="A43" t="s">
        <v>2983</v>
      </c>
      <c r="B43">
        <v>91825325</v>
      </c>
      <c r="C43">
        <v>91849238</v>
      </c>
      <c r="D43">
        <v>4699</v>
      </c>
      <c r="E43">
        <v>7</v>
      </c>
      <c r="F43" t="s">
        <v>2983</v>
      </c>
      <c r="G43">
        <v>91849239</v>
      </c>
      <c r="H43">
        <v>91951938</v>
      </c>
      <c r="I43">
        <v>102699</v>
      </c>
    </row>
    <row r="44" spans="1:9">
      <c r="A44" t="s">
        <v>2984</v>
      </c>
      <c r="B44">
        <v>23677355</v>
      </c>
      <c r="C44">
        <v>23690204</v>
      </c>
      <c r="D44">
        <v>201</v>
      </c>
      <c r="F44" t="s">
        <v>2984</v>
      </c>
      <c r="G44">
        <v>23724821</v>
      </c>
      <c r="H44">
        <v>23765010</v>
      </c>
      <c r="I44">
        <v>40178</v>
      </c>
    </row>
    <row r="45" spans="1:9">
      <c r="A45" t="s">
        <v>2984</v>
      </c>
      <c r="B45">
        <v>28381362</v>
      </c>
      <c r="C45">
        <v>28391348</v>
      </c>
      <c r="D45">
        <v>9538</v>
      </c>
      <c r="F45" t="s">
        <v>2984</v>
      </c>
      <c r="G45">
        <v>28376654</v>
      </c>
      <c r="H45">
        <v>28381361</v>
      </c>
      <c r="I45">
        <v>4700</v>
      </c>
    </row>
    <row r="46" spans="1:9">
      <c r="A46" t="s">
        <v>2984</v>
      </c>
      <c r="B46">
        <v>31083339</v>
      </c>
      <c r="C46">
        <v>31095335</v>
      </c>
      <c r="D46">
        <v>102</v>
      </c>
      <c r="F46" t="s">
        <v>2984</v>
      </c>
      <c r="G46">
        <v>31107301</v>
      </c>
      <c r="H46">
        <v>31117428</v>
      </c>
      <c r="I46">
        <v>10120</v>
      </c>
    </row>
    <row r="47" spans="1:9">
      <c r="A47" t="s">
        <v>2984</v>
      </c>
      <c r="B47">
        <v>66647926</v>
      </c>
      <c r="C47">
        <v>66658617</v>
      </c>
      <c r="D47">
        <v>727</v>
      </c>
      <c r="F47" t="s">
        <v>2984</v>
      </c>
      <c r="G47">
        <v>66622178</v>
      </c>
      <c r="H47">
        <v>66637777</v>
      </c>
      <c r="I47">
        <v>15599</v>
      </c>
    </row>
    <row r="48" spans="1:9">
      <c r="A48" t="s">
        <v>2984</v>
      </c>
      <c r="B48">
        <v>68530944</v>
      </c>
      <c r="C48">
        <v>68543883</v>
      </c>
      <c r="D48">
        <v>12939</v>
      </c>
      <c r="E48">
        <v>5</v>
      </c>
      <c r="F48" t="s">
        <v>2984</v>
      </c>
      <c r="G48">
        <v>68511473</v>
      </c>
      <c r="H48">
        <v>68530943</v>
      </c>
      <c r="I48">
        <v>19470</v>
      </c>
    </row>
    <row r="49" spans="1:9">
      <c r="A49" t="s">
        <v>2985</v>
      </c>
      <c r="B49">
        <v>7231762</v>
      </c>
      <c r="C49">
        <v>7239463</v>
      </c>
      <c r="D49">
        <v>1790</v>
      </c>
      <c r="F49" t="s">
        <v>2985</v>
      </c>
      <c r="G49">
        <v>7197934</v>
      </c>
      <c r="H49">
        <v>7210318</v>
      </c>
      <c r="I49">
        <v>12378</v>
      </c>
    </row>
    <row r="50" spans="1:9">
      <c r="A50" t="s">
        <v>2985</v>
      </c>
      <c r="B50">
        <v>18216209</v>
      </c>
      <c r="C50">
        <v>18232206</v>
      </c>
      <c r="D50">
        <v>303</v>
      </c>
      <c r="F50" t="s">
        <v>2985</v>
      </c>
      <c r="G50">
        <v>18266877</v>
      </c>
      <c r="H50">
        <v>18280976</v>
      </c>
      <c r="I50">
        <v>14079</v>
      </c>
    </row>
    <row r="51" spans="1:9">
      <c r="A51" t="s">
        <v>2985</v>
      </c>
      <c r="B51">
        <v>26586053</v>
      </c>
      <c r="C51">
        <v>26605774</v>
      </c>
      <c r="D51">
        <v>5396</v>
      </c>
      <c r="F51" t="s">
        <v>2985</v>
      </c>
      <c r="G51">
        <v>26581655</v>
      </c>
      <c r="H51">
        <v>26583401</v>
      </c>
      <c r="I51">
        <v>1746</v>
      </c>
    </row>
    <row r="52" spans="1:9">
      <c r="A52" t="s">
        <v>2985</v>
      </c>
      <c r="B52">
        <v>34229674</v>
      </c>
      <c r="C52">
        <v>34248832</v>
      </c>
      <c r="D52">
        <v>1668</v>
      </c>
      <c r="F52" t="s">
        <v>2985</v>
      </c>
      <c r="G52">
        <v>34216808</v>
      </c>
      <c r="H52">
        <v>34220711</v>
      </c>
      <c r="I52">
        <v>3903</v>
      </c>
    </row>
    <row r="53" spans="1:9">
      <c r="A53" t="s">
        <v>2985</v>
      </c>
      <c r="B53">
        <v>36552280</v>
      </c>
      <c r="C53">
        <v>36562782</v>
      </c>
      <c r="D53">
        <v>936</v>
      </c>
      <c r="F53" t="s">
        <v>2985</v>
      </c>
      <c r="G53">
        <v>36562783</v>
      </c>
      <c r="H53">
        <v>36566042</v>
      </c>
      <c r="I53">
        <v>3259</v>
      </c>
    </row>
    <row r="54" spans="1:9">
      <c r="A54" t="s">
        <v>2985</v>
      </c>
      <c r="B54">
        <v>66117204</v>
      </c>
      <c r="C54">
        <v>66135103</v>
      </c>
      <c r="D54">
        <v>4714</v>
      </c>
      <c r="F54" t="s">
        <v>2985</v>
      </c>
      <c r="G54">
        <v>66111659</v>
      </c>
      <c r="H54">
        <v>66117203</v>
      </c>
      <c r="I54">
        <v>5544</v>
      </c>
    </row>
    <row r="55" spans="1:9">
      <c r="A55" t="s">
        <v>2985</v>
      </c>
      <c r="B55">
        <v>73056106</v>
      </c>
      <c r="C55">
        <v>73063992</v>
      </c>
      <c r="D55">
        <v>2008</v>
      </c>
      <c r="F55" t="s">
        <v>2985</v>
      </c>
      <c r="G55">
        <v>73063993</v>
      </c>
      <c r="H55">
        <v>73070401</v>
      </c>
      <c r="I55">
        <v>5989</v>
      </c>
    </row>
    <row r="56" spans="1:9">
      <c r="A56" t="s">
        <v>2985</v>
      </c>
      <c r="B56">
        <v>74553469</v>
      </c>
      <c r="C56">
        <v>74562102</v>
      </c>
      <c r="D56">
        <v>114</v>
      </c>
      <c r="F56" t="s">
        <v>2985</v>
      </c>
      <c r="G56">
        <v>74583038</v>
      </c>
      <c r="H56">
        <v>74591666</v>
      </c>
      <c r="I56">
        <v>8628</v>
      </c>
    </row>
    <row r="57" spans="1:9">
      <c r="A57" t="s">
        <v>2985</v>
      </c>
      <c r="B57">
        <v>76985085</v>
      </c>
      <c r="C57">
        <v>76993110</v>
      </c>
      <c r="D57">
        <v>2714</v>
      </c>
      <c r="F57" t="s">
        <v>2985</v>
      </c>
      <c r="G57">
        <v>76976191</v>
      </c>
      <c r="H57">
        <v>76985084</v>
      </c>
      <c r="I57">
        <v>8893</v>
      </c>
    </row>
    <row r="58" spans="1:9">
      <c r="A58" t="s">
        <v>2985</v>
      </c>
      <c r="B58">
        <v>79473027</v>
      </c>
      <c r="C58">
        <v>79483935</v>
      </c>
      <c r="D58">
        <v>3970</v>
      </c>
      <c r="E58">
        <v>10</v>
      </c>
      <c r="F58" t="s">
        <v>2985</v>
      </c>
      <c r="G58">
        <v>79448596</v>
      </c>
      <c r="H58">
        <v>79473026</v>
      </c>
      <c r="I58">
        <v>24430</v>
      </c>
    </row>
    <row r="59" spans="1:9">
      <c r="A59" t="s">
        <v>2986</v>
      </c>
      <c r="B59">
        <v>11633196</v>
      </c>
      <c r="C59">
        <v>11698981</v>
      </c>
      <c r="D59">
        <v>40357</v>
      </c>
      <c r="E59">
        <v>1</v>
      </c>
      <c r="F59" t="s">
        <v>2986</v>
      </c>
      <c r="G59">
        <v>11552846</v>
      </c>
      <c r="H59">
        <v>11609474</v>
      </c>
      <c r="I59">
        <v>56627</v>
      </c>
    </row>
    <row r="60" spans="1:9">
      <c r="A60" t="s">
        <v>2987</v>
      </c>
      <c r="B60">
        <v>16120965</v>
      </c>
      <c r="C60">
        <v>16155513</v>
      </c>
      <c r="D60">
        <v>11564</v>
      </c>
      <c r="F60" t="s">
        <v>2987</v>
      </c>
      <c r="G60">
        <v>16109830</v>
      </c>
      <c r="H60">
        <v>16120964</v>
      </c>
      <c r="I60">
        <v>11134</v>
      </c>
    </row>
    <row r="61" spans="1:9">
      <c r="A61" t="s">
        <v>2987</v>
      </c>
      <c r="B61">
        <v>19848827</v>
      </c>
      <c r="C61">
        <v>19869819</v>
      </c>
      <c r="D61">
        <v>16805</v>
      </c>
      <c r="F61" t="s">
        <v>2987</v>
      </c>
      <c r="G61">
        <v>19843906</v>
      </c>
      <c r="H61">
        <v>19848826</v>
      </c>
      <c r="I61">
        <v>4920</v>
      </c>
    </row>
    <row r="62" spans="1:9">
      <c r="A62" t="s">
        <v>2987</v>
      </c>
      <c r="B62">
        <v>22928738</v>
      </c>
      <c r="C62">
        <v>22935512</v>
      </c>
      <c r="D62">
        <v>6247</v>
      </c>
      <c r="F62" t="s">
        <v>2987</v>
      </c>
      <c r="G62">
        <v>22926212</v>
      </c>
      <c r="H62">
        <v>22928737</v>
      </c>
      <c r="I62">
        <v>2525</v>
      </c>
    </row>
    <row r="63" spans="1:9">
      <c r="A63" t="s">
        <v>2987</v>
      </c>
      <c r="B63">
        <v>35374879</v>
      </c>
      <c r="C63">
        <v>35387799</v>
      </c>
      <c r="D63">
        <v>7293</v>
      </c>
      <c r="F63" t="s">
        <v>2987</v>
      </c>
      <c r="G63">
        <v>35357823</v>
      </c>
      <c r="H63">
        <v>35374878</v>
      </c>
      <c r="I63">
        <v>17043</v>
      </c>
    </row>
    <row r="64" spans="1:9">
      <c r="A64" t="s">
        <v>2987</v>
      </c>
      <c r="B64">
        <v>35391755</v>
      </c>
      <c r="C64">
        <v>35403584</v>
      </c>
      <c r="D64">
        <v>6298</v>
      </c>
      <c r="E64">
        <v>5</v>
      </c>
      <c r="F64" t="s">
        <v>2987</v>
      </c>
      <c r="G64">
        <v>35403585</v>
      </c>
      <c r="H64">
        <v>35414203</v>
      </c>
      <c r="I64">
        <v>10618</v>
      </c>
    </row>
    <row r="65" spans="1:9">
      <c r="A65" t="s">
        <v>2988</v>
      </c>
      <c r="B65">
        <v>90498900</v>
      </c>
      <c r="C65">
        <v>91730960</v>
      </c>
      <c r="D65">
        <v>1226918</v>
      </c>
      <c r="F65" t="s">
        <v>2988</v>
      </c>
      <c r="G65">
        <v>91730937</v>
      </c>
      <c r="H65">
        <v>91734174</v>
      </c>
      <c r="I65">
        <v>3237</v>
      </c>
    </row>
    <row r="66" spans="1:9">
      <c r="A66" t="s">
        <v>2988</v>
      </c>
      <c r="B66">
        <v>95419856</v>
      </c>
      <c r="C66">
        <v>95459749</v>
      </c>
      <c r="D66">
        <v>2519</v>
      </c>
      <c r="F66" t="s">
        <v>2988</v>
      </c>
      <c r="G66">
        <v>91730937</v>
      </c>
      <c r="H66">
        <v>91734174</v>
      </c>
      <c r="I66">
        <v>3237</v>
      </c>
    </row>
    <row r="67" spans="1:9">
      <c r="A67" t="s">
        <v>2988</v>
      </c>
      <c r="B67">
        <v>95521847</v>
      </c>
      <c r="C67">
        <v>95541715</v>
      </c>
      <c r="D67">
        <v>8893</v>
      </c>
      <c r="F67" t="s">
        <v>2988</v>
      </c>
      <c r="G67">
        <v>91730937</v>
      </c>
      <c r="H67">
        <v>91734174</v>
      </c>
      <c r="I67">
        <v>3237</v>
      </c>
    </row>
    <row r="68" spans="1:9">
      <c r="A68" t="s">
        <v>2988</v>
      </c>
      <c r="B68">
        <v>121973698</v>
      </c>
      <c r="C68">
        <v>121982558</v>
      </c>
      <c r="D68">
        <v>465</v>
      </c>
      <c r="F68" t="s">
        <v>2988</v>
      </c>
      <c r="G68">
        <v>121940156</v>
      </c>
      <c r="H68">
        <v>121973697</v>
      </c>
      <c r="I68">
        <v>33541</v>
      </c>
    </row>
    <row r="69" spans="1:9">
      <c r="A69" t="s">
        <v>2988</v>
      </c>
      <c r="B69">
        <v>130792797</v>
      </c>
      <c r="C69">
        <v>130835551</v>
      </c>
      <c r="D69">
        <v>22899</v>
      </c>
      <c r="F69" t="s">
        <v>2988</v>
      </c>
      <c r="G69">
        <v>130740311</v>
      </c>
      <c r="H69">
        <v>130748029</v>
      </c>
      <c r="I69">
        <v>7718</v>
      </c>
    </row>
    <row r="70" spans="1:9">
      <c r="A70" t="s">
        <v>2988</v>
      </c>
      <c r="B70">
        <v>237030675</v>
      </c>
      <c r="C70">
        <v>237041380</v>
      </c>
      <c r="D70">
        <v>936</v>
      </c>
      <c r="F70" t="s">
        <v>2988</v>
      </c>
      <c r="G70">
        <v>237041381</v>
      </c>
      <c r="H70">
        <v>237061715</v>
      </c>
      <c r="I70">
        <v>20328</v>
      </c>
    </row>
    <row r="71" spans="1:9">
      <c r="A71" t="s">
        <v>2988</v>
      </c>
      <c r="B71">
        <v>239352995</v>
      </c>
      <c r="C71">
        <v>239363666</v>
      </c>
      <c r="D71">
        <v>2658</v>
      </c>
      <c r="E71">
        <v>7</v>
      </c>
      <c r="F71" t="s">
        <v>2988</v>
      </c>
      <c r="G71">
        <v>239366161</v>
      </c>
      <c r="H71">
        <v>239419331</v>
      </c>
      <c r="I71">
        <v>53159</v>
      </c>
    </row>
    <row r="72" spans="1:9">
      <c r="A72" t="s">
        <v>2989</v>
      </c>
      <c r="B72">
        <v>5171677</v>
      </c>
      <c r="C72">
        <v>5179628</v>
      </c>
      <c r="D72">
        <v>1095</v>
      </c>
      <c r="F72" t="s">
        <v>2989</v>
      </c>
      <c r="G72">
        <v>5179629</v>
      </c>
      <c r="H72">
        <v>5273034</v>
      </c>
      <c r="I72">
        <v>93388</v>
      </c>
    </row>
    <row r="73" spans="1:9">
      <c r="A73" t="s">
        <v>2989</v>
      </c>
      <c r="B73">
        <v>5473972</v>
      </c>
      <c r="C73">
        <v>5486585</v>
      </c>
      <c r="D73">
        <v>5154</v>
      </c>
      <c r="F73" t="s">
        <v>2989</v>
      </c>
      <c r="G73">
        <v>5455828</v>
      </c>
      <c r="H73">
        <v>5476713</v>
      </c>
      <c r="I73">
        <v>20872</v>
      </c>
    </row>
    <row r="74" spans="1:9">
      <c r="A74" t="s">
        <v>2989</v>
      </c>
      <c r="B74">
        <v>31436063</v>
      </c>
      <c r="C74">
        <v>31444827</v>
      </c>
      <c r="D74">
        <v>2364</v>
      </c>
      <c r="F74" t="s">
        <v>2989</v>
      </c>
      <c r="G74">
        <v>31397162</v>
      </c>
      <c r="H74">
        <v>31407699</v>
      </c>
      <c r="I74">
        <v>10531</v>
      </c>
    </row>
    <row r="75" spans="1:9">
      <c r="A75" t="s">
        <v>2989</v>
      </c>
      <c r="B75">
        <v>47154559</v>
      </c>
      <c r="C75">
        <v>47162369</v>
      </c>
      <c r="D75">
        <v>7182</v>
      </c>
      <c r="E75">
        <v>4</v>
      </c>
      <c r="F75" t="s">
        <v>2989</v>
      </c>
      <c r="G75">
        <v>47122555</v>
      </c>
      <c r="H75">
        <v>47154558</v>
      </c>
      <c r="I75">
        <v>32003</v>
      </c>
    </row>
    <row r="76" spans="1:9">
      <c r="A76" t="s">
        <v>2990</v>
      </c>
      <c r="B76">
        <v>45886885</v>
      </c>
      <c r="C76">
        <v>45920909</v>
      </c>
      <c r="D76">
        <v>20102</v>
      </c>
      <c r="E76">
        <v>1</v>
      </c>
      <c r="F76" t="s">
        <v>2990</v>
      </c>
      <c r="G76">
        <v>45882079</v>
      </c>
      <c r="H76">
        <v>45886884</v>
      </c>
      <c r="I76">
        <v>4805</v>
      </c>
    </row>
    <row r="77" spans="1:9">
      <c r="A77" t="s">
        <v>2991</v>
      </c>
      <c r="B77">
        <v>18208834</v>
      </c>
      <c r="C77">
        <v>18217791</v>
      </c>
      <c r="D77">
        <v>3283</v>
      </c>
      <c r="F77" t="s">
        <v>2991</v>
      </c>
      <c r="G77">
        <v>18257536</v>
      </c>
      <c r="H77">
        <v>18260088</v>
      </c>
      <c r="I77">
        <v>2552</v>
      </c>
    </row>
    <row r="78" spans="1:9">
      <c r="A78" t="s">
        <v>2991</v>
      </c>
      <c r="B78">
        <v>21040679</v>
      </c>
      <c r="C78">
        <v>21049277</v>
      </c>
      <c r="D78">
        <v>3538</v>
      </c>
      <c r="F78" t="s">
        <v>2991</v>
      </c>
      <c r="G78">
        <v>18830912</v>
      </c>
      <c r="H78">
        <v>18832650</v>
      </c>
      <c r="I78">
        <v>1738</v>
      </c>
    </row>
    <row r="79" spans="1:9">
      <c r="A79" t="s">
        <v>2991</v>
      </c>
      <c r="B79">
        <v>31671114</v>
      </c>
      <c r="C79">
        <v>31689434</v>
      </c>
      <c r="D79">
        <v>1507</v>
      </c>
      <c r="F79" t="s">
        <v>2991</v>
      </c>
      <c r="G79">
        <v>37711386</v>
      </c>
      <c r="H79">
        <v>37735624</v>
      </c>
      <c r="I79">
        <v>24238</v>
      </c>
    </row>
    <row r="80" spans="1:9">
      <c r="A80" t="s">
        <v>2991</v>
      </c>
      <c r="B80">
        <v>39078331</v>
      </c>
      <c r="C80">
        <v>39087131</v>
      </c>
      <c r="D80">
        <v>122</v>
      </c>
      <c r="F80" t="s">
        <v>2991</v>
      </c>
      <c r="G80">
        <v>37711386</v>
      </c>
      <c r="H80">
        <v>37735624</v>
      </c>
      <c r="I80">
        <v>24238</v>
      </c>
    </row>
    <row r="81" spans="1:9">
      <c r="A81" t="s">
        <v>2991</v>
      </c>
      <c r="B81">
        <v>50272669</v>
      </c>
      <c r="C81">
        <v>50290618</v>
      </c>
      <c r="D81">
        <v>6892</v>
      </c>
      <c r="F81" t="s">
        <v>2991</v>
      </c>
      <c r="G81">
        <v>39097561</v>
      </c>
      <c r="H81">
        <v>39101728</v>
      </c>
      <c r="I81">
        <v>4167</v>
      </c>
    </row>
    <row r="82" spans="1:9">
      <c r="A82" t="s">
        <v>2991</v>
      </c>
      <c r="B82">
        <v>18832651</v>
      </c>
      <c r="C82">
        <v>18840619</v>
      </c>
      <c r="D82">
        <v>1045</v>
      </c>
      <c r="E82">
        <v>6</v>
      </c>
      <c r="F82" t="s">
        <v>2991</v>
      </c>
      <c r="G82">
        <v>50290619</v>
      </c>
      <c r="H82">
        <v>50293877</v>
      </c>
      <c r="I82">
        <v>3258</v>
      </c>
    </row>
    <row r="83" spans="1:9">
      <c r="A83" t="s">
        <v>2992</v>
      </c>
      <c r="B83">
        <v>12888513</v>
      </c>
      <c r="C83">
        <v>12921417</v>
      </c>
      <c r="D83">
        <v>1471</v>
      </c>
      <c r="F83" t="s">
        <v>2992</v>
      </c>
      <c r="G83">
        <v>12926710</v>
      </c>
      <c r="H83">
        <v>12938719</v>
      </c>
      <c r="I83">
        <v>12009</v>
      </c>
    </row>
    <row r="84" spans="1:9">
      <c r="A84" t="s">
        <v>2992</v>
      </c>
      <c r="B84">
        <v>49758613</v>
      </c>
      <c r="C84">
        <v>49768420</v>
      </c>
      <c r="D84">
        <v>343</v>
      </c>
      <c r="F84" t="s">
        <v>2992</v>
      </c>
      <c r="G84">
        <v>49708978</v>
      </c>
      <c r="H84">
        <v>49711435</v>
      </c>
      <c r="I84">
        <v>2457</v>
      </c>
    </row>
    <row r="85" spans="1:9">
      <c r="A85" t="s">
        <v>2992</v>
      </c>
      <c r="B85">
        <v>124462898</v>
      </c>
      <c r="C85">
        <v>124469870</v>
      </c>
      <c r="D85">
        <v>1750</v>
      </c>
      <c r="F85" t="s">
        <v>2992</v>
      </c>
      <c r="G85">
        <v>124469871</v>
      </c>
      <c r="H85">
        <v>124480795</v>
      </c>
      <c r="I85">
        <v>10924</v>
      </c>
    </row>
    <row r="86" spans="1:9">
      <c r="A86" t="s">
        <v>2992</v>
      </c>
      <c r="B86">
        <v>128551846</v>
      </c>
      <c r="C86">
        <v>128584836</v>
      </c>
      <c r="D86">
        <v>25037</v>
      </c>
      <c r="F86" t="s">
        <v>2992</v>
      </c>
      <c r="G86">
        <v>128533639</v>
      </c>
      <c r="H86">
        <v>128551845</v>
      </c>
      <c r="I86">
        <v>17593</v>
      </c>
    </row>
    <row r="87" spans="1:9">
      <c r="A87" t="s">
        <v>2992</v>
      </c>
      <c r="B87">
        <v>181717081</v>
      </c>
      <c r="C87">
        <v>181729733</v>
      </c>
      <c r="D87">
        <v>1267</v>
      </c>
      <c r="E87">
        <v>5</v>
      </c>
      <c r="F87" t="s">
        <v>2992</v>
      </c>
      <c r="G87">
        <v>181729734</v>
      </c>
      <c r="H87">
        <v>181839672</v>
      </c>
      <c r="I87">
        <v>109914</v>
      </c>
    </row>
    <row r="88" spans="1:9">
      <c r="A88" t="s">
        <v>2993</v>
      </c>
      <c r="B88">
        <v>41981218</v>
      </c>
      <c r="C88">
        <v>41989614</v>
      </c>
      <c r="D88">
        <v>3619</v>
      </c>
      <c r="F88" t="s">
        <v>2993</v>
      </c>
      <c r="G88">
        <v>41989615</v>
      </c>
      <c r="H88">
        <v>41990758</v>
      </c>
      <c r="I88">
        <v>1143</v>
      </c>
    </row>
    <row r="89" spans="1:9">
      <c r="A89" t="s">
        <v>2993</v>
      </c>
      <c r="B89">
        <v>119547188</v>
      </c>
      <c r="C89">
        <v>119563146</v>
      </c>
      <c r="D89">
        <v>5265</v>
      </c>
      <c r="F89" t="s">
        <v>2993</v>
      </c>
      <c r="G89">
        <v>119563147</v>
      </c>
      <c r="H89">
        <v>119585242</v>
      </c>
      <c r="I89">
        <v>22095</v>
      </c>
    </row>
    <row r="90" spans="1:9">
      <c r="A90" t="s">
        <v>2993</v>
      </c>
      <c r="B90">
        <v>120323190</v>
      </c>
      <c r="C90">
        <v>120336158</v>
      </c>
      <c r="D90">
        <v>5932</v>
      </c>
      <c r="F90" t="s">
        <v>2993</v>
      </c>
      <c r="G90">
        <v>120316490</v>
      </c>
      <c r="H90">
        <v>120323189</v>
      </c>
      <c r="I90">
        <v>6699</v>
      </c>
    </row>
    <row r="91" spans="1:9">
      <c r="A91" t="s">
        <v>2993</v>
      </c>
      <c r="B91">
        <v>152584172</v>
      </c>
      <c r="C91">
        <v>152591018</v>
      </c>
      <c r="D91">
        <v>3592</v>
      </c>
      <c r="F91" t="s">
        <v>2993</v>
      </c>
      <c r="G91">
        <v>152682175</v>
      </c>
      <c r="H91">
        <v>152720652</v>
      </c>
      <c r="I91">
        <v>38477</v>
      </c>
    </row>
    <row r="92" spans="1:9">
      <c r="A92" t="s">
        <v>2993</v>
      </c>
      <c r="B92">
        <v>165928222</v>
      </c>
      <c r="C92">
        <v>165938097</v>
      </c>
      <c r="D92">
        <v>7073</v>
      </c>
      <c r="E92">
        <v>5</v>
      </c>
      <c r="F92" t="s">
        <v>2993</v>
      </c>
      <c r="G92">
        <v>165908939</v>
      </c>
      <c r="H92">
        <v>165928221</v>
      </c>
      <c r="I92">
        <v>19282</v>
      </c>
    </row>
    <row r="93" spans="1:9">
      <c r="A93" t="s">
        <v>2994</v>
      </c>
      <c r="B93">
        <v>42989118</v>
      </c>
      <c r="C93">
        <v>42997891</v>
      </c>
      <c r="D93">
        <v>8773</v>
      </c>
      <c r="F93" t="s">
        <v>2994</v>
      </c>
      <c r="G93">
        <v>42973194</v>
      </c>
      <c r="H93">
        <v>42989117</v>
      </c>
      <c r="I93">
        <v>15923</v>
      </c>
    </row>
    <row r="94" spans="1:9">
      <c r="A94" t="s">
        <v>2994</v>
      </c>
      <c r="B94">
        <v>178250015</v>
      </c>
      <c r="C94">
        <v>178259870</v>
      </c>
      <c r="D94">
        <v>9666</v>
      </c>
      <c r="F94" t="s">
        <v>2994</v>
      </c>
      <c r="G94">
        <v>178245436</v>
      </c>
      <c r="H94">
        <v>178250014</v>
      </c>
      <c r="I94">
        <v>4578</v>
      </c>
    </row>
    <row r="95" spans="1:9">
      <c r="A95" t="s">
        <v>2994</v>
      </c>
      <c r="B95">
        <v>179503105</v>
      </c>
      <c r="C95">
        <v>179510993</v>
      </c>
      <c r="D95">
        <v>4548</v>
      </c>
      <c r="F95" t="s">
        <v>2994</v>
      </c>
      <c r="G95">
        <v>179499118</v>
      </c>
      <c r="H95">
        <v>179503104</v>
      </c>
      <c r="I95">
        <v>3986</v>
      </c>
    </row>
    <row r="96" spans="1:9">
      <c r="A96" t="s">
        <v>2994</v>
      </c>
      <c r="B96">
        <v>180104021</v>
      </c>
      <c r="C96">
        <v>180120384</v>
      </c>
      <c r="D96">
        <v>7225</v>
      </c>
      <c r="E96">
        <v>4</v>
      </c>
      <c r="F96" t="s">
        <v>2994</v>
      </c>
      <c r="G96">
        <v>180099598</v>
      </c>
      <c r="H96">
        <v>180104020</v>
      </c>
      <c r="I96">
        <v>4415</v>
      </c>
    </row>
    <row r="97" spans="1:9">
      <c r="A97" t="s">
        <v>2995</v>
      </c>
      <c r="B97">
        <v>4185730</v>
      </c>
      <c r="C97">
        <v>4194263</v>
      </c>
      <c r="D97">
        <v>6187</v>
      </c>
      <c r="F97" t="s">
        <v>2995</v>
      </c>
      <c r="G97">
        <v>4157619</v>
      </c>
      <c r="H97">
        <v>4185729</v>
      </c>
      <c r="I97">
        <v>28110</v>
      </c>
    </row>
    <row r="98" spans="1:9">
      <c r="A98" t="s">
        <v>2995</v>
      </c>
      <c r="B98">
        <v>25723034</v>
      </c>
      <c r="C98">
        <v>25734245</v>
      </c>
      <c r="D98">
        <v>9794</v>
      </c>
      <c r="F98" t="s">
        <v>2995</v>
      </c>
      <c r="G98">
        <v>25723035</v>
      </c>
      <c r="H98">
        <v>25726360</v>
      </c>
      <c r="I98">
        <v>3325</v>
      </c>
    </row>
    <row r="99" spans="1:9">
      <c r="A99" t="s">
        <v>2995</v>
      </c>
      <c r="B99">
        <v>26103393</v>
      </c>
      <c r="C99">
        <v>26113254</v>
      </c>
      <c r="D99">
        <v>8710</v>
      </c>
      <c r="F99" t="s">
        <v>2995</v>
      </c>
      <c r="G99">
        <v>26098571</v>
      </c>
      <c r="H99">
        <v>26103392</v>
      </c>
      <c r="I99">
        <v>4821</v>
      </c>
    </row>
    <row r="100" spans="1:9">
      <c r="A100" t="s">
        <v>2995</v>
      </c>
      <c r="B100">
        <v>26153437</v>
      </c>
      <c r="C100">
        <v>26161250</v>
      </c>
      <c r="D100">
        <v>4184</v>
      </c>
      <c r="F100" t="s">
        <v>2995</v>
      </c>
      <c r="G100">
        <v>26139344</v>
      </c>
      <c r="H100">
        <v>26153436</v>
      </c>
      <c r="I100">
        <v>14092</v>
      </c>
    </row>
    <row r="101" spans="1:9">
      <c r="A101" t="s">
        <v>2995</v>
      </c>
      <c r="B101">
        <v>26212797</v>
      </c>
      <c r="C101">
        <v>26220651</v>
      </c>
      <c r="D101">
        <v>6707</v>
      </c>
      <c r="F101" t="s">
        <v>2995</v>
      </c>
      <c r="G101">
        <v>26206266</v>
      </c>
      <c r="H101">
        <v>26212796</v>
      </c>
      <c r="I101">
        <v>6530</v>
      </c>
    </row>
    <row r="102" spans="1:9">
      <c r="A102" t="s">
        <v>2995</v>
      </c>
      <c r="B102">
        <v>26231685</v>
      </c>
      <c r="C102">
        <v>26239237</v>
      </c>
      <c r="D102">
        <v>6754</v>
      </c>
      <c r="F102" t="s">
        <v>2995</v>
      </c>
      <c r="G102">
        <v>26227701</v>
      </c>
      <c r="H102">
        <v>26231684</v>
      </c>
      <c r="I102">
        <v>3983</v>
      </c>
    </row>
    <row r="103" spans="1:9">
      <c r="A103" t="s">
        <v>2995</v>
      </c>
      <c r="B103">
        <v>34245126</v>
      </c>
      <c r="C103">
        <v>34257679</v>
      </c>
      <c r="D103">
        <v>2330</v>
      </c>
      <c r="F103" t="s">
        <v>2995</v>
      </c>
      <c r="G103">
        <v>34231450</v>
      </c>
      <c r="H103">
        <v>34245125</v>
      </c>
      <c r="I103">
        <v>13675</v>
      </c>
    </row>
    <row r="104" spans="1:9">
      <c r="A104" t="s">
        <v>2995</v>
      </c>
      <c r="B104">
        <v>36451822</v>
      </c>
      <c r="C104">
        <v>36460692</v>
      </c>
      <c r="D104">
        <v>1772</v>
      </c>
      <c r="F104" t="s">
        <v>2995</v>
      </c>
      <c r="G104">
        <v>34231450</v>
      </c>
      <c r="H104">
        <v>34245125</v>
      </c>
      <c r="I104">
        <v>13675</v>
      </c>
    </row>
    <row r="105" spans="1:9">
      <c r="A105" t="s">
        <v>2995</v>
      </c>
      <c r="B105">
        <v>39068783</v>
      </c>
      <c r="C105">
        <v>39093690</v>
      </c>
      <c r="D105">
        <v>13776</v>
      </c>
      <c r="F105" t="s">
        <v>2995</v>
      </c>
      <c r="G105">
        <v>36515247</v>
      </c>
      <c r="H105">
        <v>36562130</v>
      </c>
      <c r="I105">
        <v>46883</v>
      </c>
    </row>
    <row r="106" spans="1:9">
      <c r="A106" t="s">
        <v>2995</v>
      </c>
      <c r="B106">
        <v>39094797</v>
      </c>
      <c r="C106">
        <v>39108646</v>
      </c>
      <c r="D106">
        <v>13835</v>
      </c>
      <c r="F106" t="s">
        <v>2995</v>
      </c>
      <c r="G106">
        <v>39055519</v>
      </c>
      <c r="H106">
        <v>39068782</v>
      </c>
      <c r="I106">
        <v>13263</v>
      </c>
    </row>
    <row r="107" spans="1:9">
      <c r="A107" t="s">
        <v>2995</v>
      </c>
      <c r="B107">
        <v>40343104</v>
      </c>
      <c r="C107">
        <v>40351746</v>
      </c>
      <c r="D107">
        <v>4120</v>
      </c>
      <c r="F107" t="s">
        <v>2995</v>
      </c>
      <c r="G107">
        <v>39082965</v>
      </c>
      <c r="H107">
        <v>39094796</v>
      </c>
      <c r="I107">
        <v>11825</v>
      </c>
    </row>
    <row r="108" spans="1:9">
      <c r="A108" t="s">
        <v>2995</v>
      </c>
      <c r="B108">
        <v>42689739</v>
      </c>
      <c r="C108">
        <v>42699763</v>
      </c>
      <c r="D108">
        <v>8973</v>
      </c>
      <c r="F108" t="s">
        <v>2995</v>
      </c>
      <c r="G108">
        <v>41732198</v>
      </c>
      <c r="H108">
        <v>41737914</v>
      </c>
      <c r="I108">
        <v>5710</v>
      </c>
    </row>
    <row r="109" spans="1:9">
      <c r="A109" t="s">
        <v>2995</v>
      </c>
      <c r="B109">
        <v>42842946</v>
      </c>
      <c r="C109">
        <v>42858545</v>
      </c>
      <c r="D109">
        <v>4750</v>
      </c>
      <c r="F109" t="s">
        <v>2995</v>
      </c>
      <c r="G109">
        <v>42699764</v>
      </c>
      <c r="H109">
        <v>42712219</v>
      </c>
      <c r="I109">
        <v>12455</v>
      </c>
    </row>
    <row r="110" spans="1:9">
      <c r="A110" t="s">
        <v>2995</v>
      </c>
      <c r="B110">
        <v>107383411</v>
      </c>
      <c r="C110">
        <v>107395081</v>
      </c>
      <c r="D110">
        <v>2975</v>
      </c>
      <c r="F110" t="s">
        <v>2995</v>
      </c>
      <c r="G110">
        <v>42836298</v>
      </c>
      <c r="H110">
        <v>42842945</v>
      </c>
      <c r="I110">
        <v>6647</v>
      </c>
    </row>
    <row r="111" spans="1:9">
      <c r="A111" t="s">
        <v>2995</v>
      </c>
      <c r="B111">
        <v>133133066</v>
      </c>
      <c r="C111">
        <v>133141657</v>
      </c>
      <c r="D111">
        <v>5468</v>
      </c>
      <c r="F111" t="s">
        <v>2995</v>
      </c>
      <c r="G111">
        <v>107372546</v>
      </c>
      <c r="H111">
        <v>107383410</v>
      </c>
      <c r="I111">
        <v>10864</v>
      </c>
    </row>
    <row r="112" spans="1:9">
      <c r="A112" t="s">
        <v>2995</v>
      </c>
      <c r="B112">
        <v>159049067</v>
      </c>
      <c r="C112">
        <v>159058050</v>
      </c>
      <c r="D112">
        <v>1046</v>
      </c>
      <c r="F112" t="s">
        <v>2995</v>
      </c>
      <c r="G112">
        <v>133119692</v>
      </c>
      <c r="H112">
        <v>133133065</v>
      </c>
      <c r="I112">
        <v>13373</v>
      </c>
    </row>
    <row r="113" spans="1:9">
      <c r="A113" t="s">
        <v>2995</v>
      </c>
      <c r="B113">
        <v>29493892</v>
      </c>
      <c r="C113">
        <v>29505708</v>
      </c>
      <c r="D113">
        <v>7344</v>
      </c>
      <c r="E113">
        <v>17</v>
      </c>
      <c r="F113" t="s">
        <v>2995</v>
      </c>
      <c r="G113">
        <v>159065771</v>
      </c>
      <c r="H113">
        <v>159071046</v>
      </c>
      <c r="I113">
        <v>5275</v>
      </c>
    </row>
    <row r="114" spans="1:9">
      <c r="A114" t="s">
        <v>2996</v>
      </c>
      <c r="B114">
        <v>6198867</v>
      </c>
      <c r="C114">
        <v>6207568</v>
      </c>
      <c r="D114">
        <v>212</v>
      </c>
      <c r="F114" t="s">
        <v>2996</v>
      </c>
      <c r="G114">
        <v>6132716</v>
      </c>
      <c r="H114">
        <v>6144515</v>
      </c>
      <c r="I114">
        <v>11799</v>
      </c>
    </row>
    <row r="115" spans="1:9">
      <c r="A115" t="s">
        <v>2996</v>
      </c>
      <c r="B115">
        <v>6617659</v>
      </c>
      <c r="C115">
        <v>6633659</v>
      </c>
      <c r="D115">
        <v>643</v>
      </c>
      <c r="F115" t="s">
        <v>2996</v>
      </c>
      <c r="G115">
        <v>6591067</v>
      </c>
      <c r="H115">
        <v>6617065</v>
      </c>
      <c r="I115">
        <v>25992</v>
      </c>
    </row>
    <row r="116" spans="1:9">
      <c r="A116" t="s">
        <v>2996</v>
      </c>
      <c r="B116">
        <v>27493034</v>
      </c>
      <c r="C116">
        <v>27502607</v>
      </c>
      <c r="D116">
        <v>7684</v>
      </c>
      <c r="F116" t="s">
        <v>2996</v>
      </c>
      <c r="G116">
        <v>27452510</v>
      </c>
      <c r="H116">
        <v>27493033</v>
      </c>
      <c r="I116">
        <v>37490</v>
      </c>
    </row>
    <row r="117" spans="1:9">
      <c r="A117" t="s">
        <v>2996</v>
      </c>
      <c r="B117">
        <v>35732666</v>
      </c>
      <c r="C117">
        <v>35739378</v>
      </c>
      <c r="D117">
        <v>355</v>
      </c>
      <c r="F117" t="s">
        <v>2996</v>
      </c>
      <c r="G117">
        <v>35739379</v>
      </c>
      <c r="H117">
        <v>35754644</v>
      </c>
      <c r="I117">
        <v>15259</v>
      </c>
    </row>
    <row r="118" spans="1:9">
      <c r="A118" t="s">
        <v>2996</v>
      </c>
      <c r="B118">
        <v>56870712</v>
      </c>
      <c r="C118">
        <v>56905707</v>
      </c>
      <c r="D118">
        <v>3383</v>
      </c>
      <c r="F118" t="s">
        <v>2996</v>
      </c>
      <c r="G118">
        <v>56804283</v>
      </c>
      <c r="H118">
        <v>56870711</v>
      </c>
      <c r="I118">
        <v>64114</v>
      </c>
    </row>
    <row r="119" spans="1:9">
      <c r="A119" t="s">
        <v>2996</v>
      </c>
      <c r="B119">
        <v>63200389</v>
      </c>
      <c r="C119">
        <v>63215405</v>
      </c>
      <c r="D119">
        <v>15016</v>
      </c>
      <c r="F119" t="s">
        <v>2996</v>
      </c>
      <c r="G119">
        <v>63160819</v>
      </c>
      <c r="H119">
        <v>63200388</v>
      </c>
      <c r="I119">
        <v>39569</v>
      </c>
    </row>
    <row r="120" spans="1:9">
      <c r="A120" t="s">
        <v>2996</v>
      </c>
      <c r="B120">
        <v>64293379</v>
      </c>
      <c r="C120">
        <v>64300618</v>
      </c>
      <c r="D120">
        <v>4957</v>
      </c>
      <c r="F120" t="s">
        <v>2996</v>
      </c>
      <c r="G120">
        <v>64300619</v>
      </c>
      <c r="H120">
        <v>64312775</v>
      </c>
      <c r="I120">
        <v>12150</v>
      </c>
    </row>
    <row r="121" spans="1:9">
      <c r="A121" t="s">
        <v>2996</v>
      </c>
      <c r="B121">
        <v>66362919</v>
      </c>
      <c r="C121">
        <v>66374773</v>
      </c>
      <c r="D121">
        <v>8414</v>
      </c>
      <c r="F121" t="s">
        <v>2996</v>
      </c>
      <c r="G121">
        <v>66356278</v>
      </c>
      <c r="H121">
        <v>66362918</v>
      </c>
      <c r="I121">
        <v>1619</v>
      </c>
    </row>
    <row r="122" spans="1:9">
      <c r="A122" t="s">
        <v>2996</v>
      </c>
      <c r="B122">
        <v>74437156</v>
      </c>
      <c r="C122">
        <v>74447091</v>
      </c>
      <c r="D122">
        <v>2423</v>
      </c>
      <c r="F122" t="s">
        <v>2996</v>
      </c>
      <c r="G122">
        <v>74329339</v>
      </c>
      <c r="H122">
        <v>74379083</v>
      </c>
      <c r="I122">
        <v>49744</v>
      </c>
    </row>
    <row r="123" spans="1:9">
      <c r="A123" t="s">
        <v>2996</v>
      </c>
      <c r="B123">
        <v>102908736</v>
      </c>
      <c r="C123">
        <v>102923212</v>
      </c>
      <c r="D123">
        <v>2355</v>
      </c>
      <c r="F123" t="s">
        <v>2996</v>
      </c>
      <c r="G123">
        <v>102923213</v>
      </c>
      <c r="H123">
        <v>102937869</v>
      </c>
      <c r="I123">
        <v>14656</v>
      </c>
    </row>
    <row r="124" spans="1:9">
      <c r="A124" t="s">
        <v>2996</v>
      </c>
      <c r="B124">
        <v>117852321</v>
      </c>
      <c r="C124">
        <v>117869066</v>
      </c>
      <c r="D124">
        <v>2402</v>
      </c>
      <c r="F124" t="s">
        <v>2996</v>
      </c>
      <c r="G124">
        <v>117832878</v>
      </c>
      <c r="H124">
        <v>117852320</v>
      </c>
      <c r="I124">
        <v>19442</v>
      </c>
    </row>
    <row r="125" spans="1:9">
      <c r="A125" t="s">
        <v>2996</v>
      </c>
      <c r="B125">
        <v>148943506</v>
      </c>
      <c r="C125">
        <v>148956111</v>
      </c>
      <c r="D125">
        <v>3411</v>
      </c>
      <c r="E125">
        <v>12</v>
      </c>
      <c r="F125" t="s">
        <v>2996</v>
      </c>
      <c r="G125">
        <v>148956112</v>
      </c>
      <c r="H125">
        <v>148959262</v>
      </c>
      <c r="I125">
        <v>3150</v>
      </c>
    </row>
    <row r="126" spans="1:9">
      <c r="A126" t="s">
        <v>2997</v>
      </c>
      <c r="B126">
        <v>156150</v>
      </c>
      <c r="C126">
        <v>165015</v>
      </c>
      <c r="D126">
        <v>7036</v>
      </c>
      <c r="F126" t="s">
        <v>2997</v>
      </c>
      <c r="G126">
        <v>152897</v>
      </c>
      <c r="H126">
        <v>156149</v>
      </c>
      <c r="I126">
        <v>2856</v>
      </c>
    </row>
    <row r="127" spans="1:9">
      <c r="A127" t="s">
        <v>2997</v>
      </c>
      <c r="B127">
        <v>28605622</v>
      </c>
      <c r="C127">
        <v>28614366</v>
      </c>
      <c r="D127">
        <v>1250</v>
      </c>
      <c r="F127" t="s">
        <v>2997</v>
      </c>
      <c r="G127">
        <v>28614367</v>
      </c>
      <c r="H127">
        <v>28625178</v>
      </c>
      <c r="I127">
        <v>10811</v>
      </c>
    </row>
    <row r="128" spans="1:9">
      <c r="A128" t="s">
        <v>2997</v>
      </c>
      <c r="B128">
        <v>28904563</v>
      </c>
      <c r="C128">
        <v>28924544</v>
      </c>
      <c r="D128">
        <v>2263</v>
      </c>
      <c r="F128" t="s">
        <v>2997</v>
      </c>
      <c r="G128">
        <v>29120641</v>
      </c>
      <c r="H128">
        <v>29127491</v>
      </c>
      <c r="I128">
        <v>6850</v>
      </c>
    </row>
    <row r="129" spans="1:9">
      <c r="A129" t="s">
        <v>2997</v>
      </c>
      <c r="B129">
        <v>142215114</v>
      </c>
      <c r="C129">
        <v>142224752</v>
      </c>
      <c r="D129">
        <v>2151</v>
      </c>
      <c r="F129" t="s">
        <v>2997</v>
      </c>
      <c r="G129">
        <v>142205907</v>
      </c>
      <c r="H129">
        <v>142215113</v>
      </c>
      <c r="I129">
        <v>9194</v>
      </c>
    </row>
    <row r="130" spans="1:9">
      <c r="A130" t="s">
        <v>2997</v>
      </c>
      <c r="B130">
        <v>143736415</v>
      </c>
      <c r="C130">
        <v>143749404</v>
      </c>
      <c r="D130">
        <v>2459</v>
      </c>
      <c r="E130">
        <v>5</v>
      </c>
      <c r="F130" t="s">
        <v>2997</v>
      </c>
      <c r="G130">
        <v>143722027</v>
      </c>
      <c r="H130">
        <v>143736414</v>
      </c>
      <c r="I130">
        <v>14375</v>
      </c>
    </row>
    <row r="131" spans="1:9">
      <c r="A131" t="s">
        <v>2998</v>
      </c>
      <c r="B131">
        <v>26620003</v>
      </c>
      <c r="C131">
        <v>26644650</v>
      </c>
      <c r="D131">
        <v>22749</v>
      </c>
      <c r="F131" t="s">
        <v>2998</v>
      </c>
      <c r="G131">
        <v>26614123</v>
      </c>
      <c r="H131">
        <v>26620002</v>
      </c>
      <c r="I131">
        <v>5879</v>
      </c>
    </row>
    <row r="132" spans="1:9">
      <c r="A132" t="s">
        <v>2998</v>
      </c>
      <c r="B132">
        <v>33572015</v>
      </c>
      <c r="C132">
        <v>33582959</v>
      </c>
      <c r="D132">
        <v>5946</v>
      </c>
      <c r="F132" t="s">
        <v>2998</v>
      </c>
      <c r="G132">
        <v>33573007</v>
      </c>
      <c r="H132">
        <v>33574359</v>
      </c>
      <c r="I132">
        <v>1351</v>
      </c>
    </row>
    <row r="133" spans="1:9">
      <c r="A133" t="s">
        <v>2998</v>
      </c>
      <c r="B133">
        <v>37435083</v>
      </c>
      <c r="C133">
        <v>37445725</v>
      </c>
      <c r="D133">
        <v>1123</v>
      </c>
      <c r="F133" t="s">
        <v>2998</v>
      </c>
      <c r="G133">
        <v>37384431</v>
      </c>
      <c r="H133">
        <v>37422663</v>
      </c>
      <c r="I133">
        <v>38232</v>
      </c>
    </row>
    <row r="134" spans="1:9">
      <c r="A134" t="s">
        <v>2998</v>
      </c>
      <c r="B134">
        <v>44017295</v>
      </c>
      <c r="C134">
        <v>44031054</v>
      </c>
      <c r="D134">
        <v>12695</v>
      </c>
      <c r="F134" t="s">
        <v>2998</v>
      </c>
      <c r="G134">
        <v>42474239</v>
      </c>
      <c r="H134">
        <v>42477991</v>
      </c>
      <c r="I134">
        <v>3752</v>
      </c>
    </row>
    <row r="135" spans="1:9">
      <c r="A135" t="s">
        <v>2998</v>
      </c>
      <c r="B135">
        <v>67290040</v>
      </c>
      <c r="C135">
        <v>67306943</v>
      </c>
      <c r="D135">
        <v>8311</v>
      </c>
      <c r="F135" t="s">
        <v>2998</v>
      </c>
      <c r="G135">
        <v>44011839</v>
      </c>
      <c r="H135">
        <v>44017295</v>
      </c>
      <c r="I135">
        <v>5456</v>
      </c>
    </row>
    <row r="136" spans="1:9">
      <c r="A136" t="s">
        <v>2998</v>
      </c>
      <c r="B136">
        <v>69446439</v>
      </c>
      <c r="C136">
        <v>69483196</v>
      </c>
      <c r="D136">
        <v>34511</v>
      </c>
      <c r="F136" t="s">
        <v>2998</v>
      </c>
      <c r="G136">
        <v>67306943</v>
      </c>
      <c r="H136">
        <v>67327775</v>
      </c>
      <c r="I136">
        <v>20832</v>
      </c>
    </row>
    <row r="137" spans="1:9">
      <c r="A137" t="s">
        <v>2998</v>
      </c>
      <c r="B137">
        <v>82495927</v>
      </c>
      <c r="C137">
        <v>82518848</v>
      </c>
      <c r="D137">
        <v>14249</v>
      </c>
      <c r="F137" t="s">
        <v>2998</v>
      </c>
      <c r="G137">
        <v>82506922</v>
      </c>
      <c r="H137">
        <v>82522044</v>
      </c>
      <c r="I137">
        <v>15122</v>
      </c>
    </row>
    <row r="138" spans="1:9">
      <c r="A138" t="s">
        <v>2998</v>
      </c>
      <c r="B138">
        <v>82522045</v>
      </c>
      <c r="C138">
        <v>82532928</v>
      </c>
      <c r="D138">
        <v>8416</v>
      </c>
      <c r="F138" t="s">
        <v>2998</v>
      </c>
      <c r="G138">
        <v>82518848</v>
      </c>
      <c r="H138">
        <v>82528184</v>
      </c>
      <c r="I138">
        <v>9336</v>
      </c>
    </row>
    <row r="139" spans="1:9">
      <c r="A139" t="s">
        <v>2998</v>
      </c>
      <c r="B139">
        <v>84523917</v>
      </c>
      <c r="C139">
        <v>84548943</v>
      </c>
      <c r="D139">
        <v>12530</v>
      </c>
      <c r="F139" t="s">
        <v>2998</v>
      </c>
      <c r="G139">
        <v>84503900</v>
      </c>
      <c r="H139">
        <v>84523916</v>
      </c>
      <c r="I139">
        <v>20016</v>
      </c>
    </row>
    <row r="140" spans="1:9">
      <c r="A140" t="s">
        <v>2998</v>
      </c>
      <c r="B140">
        <v>84587919</v>
      </c>
      <c r="C140">
        <v>84596471</v>
      </c>
      <c r="D140">
        <v>525</v>
      </c>
      <c r="F140" t="s">
        <v>2998</v>
      </c>
      <c r="G140">
        <v>84534841</v>
      </c>
      <c r="H140">
        <v>84542936</v>
      </c>
      <c r="I140">
        <v>8095</v>
      </c>
    </row>
    <row r="141" spans="1:9">
      <c r="A141" t="s">
        <v>2998</v>
      </c>
      <c r="B141">
        <v>90528916</v>
      </c>
      <c r="C141">
        <v>90548943</v>
      </c>
      <c r="D141">
        <v>11015</v>
      </c>
      <c r="F141" t="s">
        <v>2998</v>
      </c>
      <c r="G141">
        <v>90503814</v>
      </c>
      <c r="H141">
        <v>90528915</v>
      </c>
      <c r="I141">
        <v>25101</v>
      </c>
    </row>
    <row r="142" spans="1:9">
      <c r="A142" t="s">
        <v>2998</v>
      </c>
      <c r="B142">
        <v>90732964</v>
      </c>
      <c r="C142">
        <v>90753918</v>
      </c>
      <c r="D142">
        <v>11966</v>
      </c>
      <c r="F142" t="s">
        <v>2998</v>
      </c>
      <c r="G142">
        <v>90682952</v>
      </c>
      <c r="H142">
        <v>90732963</v>
      </c>
      <c r="I142">
        <v>50011</v>
      </c>
    </row>
    <row r="143" spans="1:9">
      <c r="A143" t="s">
        <v>2998</v>
      </c>
      <c r="B143">
        <v>93340401</v>
      </c>
      <c r="C143">
        <v>93351022</v>
      </c>
      <c r="D143">
        <v>5996</v>
      </c>
      <c r="F143" t="s">
        <v>2998</v>
      </c>
      <c r="G143">
        <v>93351023</v>
      </c>
      <c r="H143">
        <v>93372114</v>
      </c>
      <c r="I143">
        <v>21091</v>
      </c>
    </row>
    <row r="144" spans="1:9">
      <c r="A144" t="s">
        <v>2998</v>
      </c>
      <c r="B144">
        <v>125869371</v>
      </c>
      <c r="C144">
        <v>125883279</v>
      </c>
      <c r="D144">
        <v>2402</v>
      </c>
      <c r="F144" t="s">
        <v>2998</v>
      </c>
      <c r="G144">
        <v>125867145</v>
      </c>
      <c r="H144">
        <v>125869370</v>
      </c>
      <c r="I144">
        <v>2225</v>
      </c>
    </row>
    <row r="145" spans="1:9">
      <c r="A145" t="s">
        <v>2998</v>
      </c>
      <c r="B145">
        <v>135562094</v>
      </c>
      <c r="C145">
        <v>135572057</v>
      </c>
      <c r="D145">
        <v>1715</v>
      </c>
      <c r="F145" t="s">
        <v>2998</v>
      </c>
      <c r="G145">
        <v>135572057</v>
      </c>
      <c r="H145">
        <v>135600965</v>
      </c>
      <c r="I145">
        <v>16998</v>
      </c>
    </row>
    <row r="146" spans="1:9">
      <c r="A146" t="s">
        <v>2998</v>
      </c>
      <c r="B146">
        <v>136888679</v>
      </c>
      <c r="C146">
        <v>136901094</v>
      </c>
      <c r="D146">
        <v>1882</v>
      </c>
      <c r="E146">
        <v>16</v>
      </c>
      <c r="F146" t="s">
        <v>2998</v>
      </c>
      <c r="G146">
        <v>136857726</v>
      </c>
      <c r="H146">
        <v>136888678</v>
      </c>
      <c r="I146">
        <v>30944</v>
      </c>
    </row>
    <row r="147" spans="1:9">
      <c r="A147" t="s">
        <v>2999</v>
      </c>
      <c r="B147">
        <v>9368056</v>
      </c>
      <c r="C147">
        <v>9385959</v>
      </c>
      <c r="D147">
        <v>8247</v>
      </c>
      <c r="F147" t="s">
        <v>2999</v>
      </c>
      <c r="G147">
        <v>9243246</v>
      </c>
      <c r="H147">
        <v>9368055</v>
      </c>
      <c r="I147">
        <v>124809</v>
      </c>
    </row>
    <row r="148" spans="1:9">
      <c r="A148" t="s">
        <v>2999</v>
      </c>
      <c r="B148">
        <v>53168234</v>
      </c>
      <c r="C148">
        <v>53199943</v>
      </c>
      <c r="D148">
        <v>2083</v>
      </c>
      <c r="E148">
        <v>2</v>
      </c>
      <c r="F148" t="s">
        <v>2999</v>
      </c>
      <c r="G148">
        <v>53200096</v>
      </c>
      <c r="H148">
        <v>53220503</v>
      </c>
      <c r="I148">
        <v>20401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Filtered_sample</vt:lpstr>
      <vt:lpstr>Diversity&amp;Neutrality</vt:lpstr>
      <vt:lpstr>Differentiation_Fst</vt:lpstr>
      <vt:lpstr>summary_MKT</vt:lpstr>
      <vt:lpstr>chr1</vt:lpstr>
      <vt:lpstr>chr2</vt:lpstr>
      <vt:lpstr>chr3</vt:lpstr>
      <vt:lpstr>chr4</vt:lpstr>
      <vt:lpstr>chr5</vt:lpstr>
      <vt:lpstr>chr6</vt:lpstr>
      <vt:lpstr>chr7</vt:lpstr>
      <vt:lpstr>chr8</vt:lpstr>
      <vt:lpstr>chr9</vt:lpstr>
      <vt:lpstr>chr10</vt:lpstr>
      <vt:lpstr>chr11</vt:lpstr>
      <vt:lpstr>chr12</vt:lpstr>
      <vt:lpstr>chr13</vt:lpstr>
      <vt:lpstr>chr14</vt:lpstr>
      <vt:lpstr>chr15</vt:lpstr>
      <vt:lpstr>chr16</vt:lpstr>
      <vt:lpstr>chr17</vt:lpstr>
      <vt:lpstr>chr18</vt:lpstr>
      <vt:lpstr>chr19</vt:lpstr>
      <vt:lpstr>chr20</vt:lpstr>
      <vt:lpstr>chr21</vt:lpstr>
      <vt:lpstr>chr22</vt:lpstr>
      <vt:lpstr>chrX</vt:lpstr>
      <vt:lpstr>Overlap_with_genes,pseudogenes,</vt:lpstr>
      <vt:lpstr>Overlap_with_SV</vt:lpstr>
      <vt:lpstr>Intergenic_overlap_with_pseudog</vt:lpstr>
      <vt:lpstr>clusters</vt:lpstr>
      <vt:lpstr>clean_clusters</vt:lpstr>
      <vt:lpstr>intergenic</vt:lpstr>
      <vt:lpstr>clean_clust_inter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Olga</dc:creator>
  <dc:description/>
  <cp:lastModifiedBy>Olga Dolgova</cp:lastModifiedBy>
  <cp:revision>484</cp:revision>
  <dcterms:created xsi:type="dcterms:W3CDTF">2006-09-16T00:00:00Z</dcterms:created>
  <dcterms:modified xsi:type="dcterms:W3CDTF">2017-07-30T21:32:37Z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