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<sst xmlns="http://schemas.openxmlformats.org/spreadsheetml/2006/main" count="22" uniqueCount="22">
  <si>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Bruttogehalt 100%</t>
  </si>
  <si>
    <t xml:space="preserve">Bruttogehalt durchschnittlich für Elterngeldrechner</t>
  </si>
  <si>
    <t xml:space="preserve">https://www.smart-rechner.de/elterngeld/rechner.php</t>
  </si>
  <si>
    <t xml:space="preserve">Brutto vor Geburt</t>
  </si>
  <si>
    <t xml:space="preserve">Gewinn vor Geburt</t>
  </si>
  <si>
    <t xml:space="preserve">Teilzeit/%</t>
  </si>
  <si>
    <t xml:space="preserve">Bruttogehalt</t>
  </si>
  <si>
    <t xml:space="preserve">Elterngeld</t>
  </si>
  <si>
    <t xml:space="preserve">Elterngeld plus</t>
  </si>
  <si>
    <t xml:space="preserve">Nettogehalt (etwa)</t>
  </si>
  <si>
    <t xml:space="preserve">Summe Netto plus Elterngeld</t>
  </si>
  <si>
    <t xml:space="preserve">Summe Netto plus Elterngeld plus</t>
  </si>
  <si>
    <t xml:space="preserve">Differenz</t>
  </si>
  <si>
    <t xml:space="preserve">Elterngeld*12</t>
  </si>
  <si>
    <t xml:space="preserve">Elterngeld plus*24</t>
  </si>
  <si>
    <t xml:space="preserve">Verhältnis Netto zu Brutto</t>
  </si>
  <si>
    <t xml:space="preserve">Verhältnis Elterngeld zu Nettoeinkommen</t>
  </si>
  <si>
    <t xml:space="preserve">Verhältnis Elterngeld plus zu Nettoeinkommen</t>
  </si>
  <si>
    <t xml:space="preserve">Verhältnis Elterngeld und Netto  zu Nettoeinkommen</t>
  </si>
  <si>
    <t xml:space="preserve">Verhältnis Elterngeld plus und Netto zu Nettoeinkommen</t>
  </si>
  <si>
    <t xml:space="preserve">Verhältnis Summe EG+Netto zu Arbeitsstunden</t>
  </si>
  <si>
    <t xml:space="preserve">Verhältnis Summe EG plu +Netto zu Arbeitsstunden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</si>
</sst>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&quot; €&quot;;[RED]\-#,##0&quot; €&quot;"/>
    <numFmt numFmtId="166" formatCode="0\ %"/>
    <numFmt numFmtId="167" formatCode="0.00"/>
    <numFmt numFmtId="168" formatCode="0.00\ %"/>
    <numFmt numFmtId="169" formatCode="#,##0.00\ [$€-407];[RED]\-#,##0.00\ [$€-407]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Summe Elterngeld (plus) und Netto im Verhältnis zur Arbeitszeit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Tabelle1!$F$6</c:f>
              <c:strCache>
                <c:ptCount val="1"/>
                <c:pt idx="0">
                  <c:v>Summe Netto plus Elterngeld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Tabelle1!$F$7:$F$36</c:f>
              <c:numCache>
                <c:formatCode>General</c:formatCode>
                <c:ptCount val="30"/>
                <c:pt idx="0">
                  <c:v>1800.5</c:v>
                </c:pt>
                <c:pt idx="1">
                  <c:v>2066.75</c:v>
                </c:pt>
                <c:pt idx="2">
                  <c:v>2260.73</c:v>
                </c:pt>
                <c:pt idx="3">
                  <c:v>2410.71</c:v>
                </c:pt>
                <c:pt idx="4">
                  <c:v>2552.45</c:v>
                </c:pt>
                <c:pt idx="5">
                  <c:v>2688.22</c:v>
                </c:pt>
                <c:pt idx="6">
                  <c:v>2988.31</c:v>
                </c:pt>
                <c:pt idx="7">
                  <c:v>3339.4</c:v>
                </c:pt>
                <c:pt idx="8">
                  <c:v>3713.56</c:v>
                </c:pt>
                <c:pt idx="9">
                  <c:v>3766.45</c:v>
                </c:pt>
                <c:pt idx="10">
                  <c:v>4086.96</c:v>
                </c:pt>
                <c:pt idx="12">
                  <c:v>1880.15</c:v>
                </c:pt>
                <c:pt idx="13">
                  <c:v>1925.42</c:v>
                </c:pt>
                <c:pt idx="14">
                  <c:v>1996.16</c:v>
                </c:pt>
                <c:pt idx="15">
                  <c:v>2066.92</c:v>
                </c:pt>
                <c:pt idx="16">
                  <c:v>2137.66</c:v>
                </c:pt>
                <c:pt idx="17">
                  <c:v>2216.11</c:v>
                </c:pt>
                <c:pt idx="18">
                  <c:v>2280.56</c:v>
                </c:pt>
                <c:pt idx="19">
                  <c:v>2335.6</c:v>
                </c:pt>
                <c:pt idx="20">
                  <c:v>2386.18</c:v>
                </c:pt>
                <c:pt idx="21">
                  <c:v>2402.16</c:v>
                </c:pt>
                <c:pt idx="22">
                  <c:v>2435.88</c:v>
                </c:pt>
                <c:pt idx="23">
                  <c:v>2484.9</c:v>
                </c:pt>
                <c:pt idx="24">
                  <c:v>2580.96</c:v>
                </c:pt>
                <c:pt idx="25">
                  <c:v>2674.1</c:v>
                </c:pt>
                <c:pt idx="26">
                  <c:v>2723.16</c:v>
                </c:pt>
                <c:pt idx="27">
                  <c:v>2842.36</c:v>
                </c:pt>
                <c:pt idx="28">
                  <c:v>2953.3</c:v>
                </c:pt>
                <c:pt idx="29">
                  <c:v>3093.29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Tabelle1!$G$6</c:f>
              <c:strCache>
                <c:ptCount val="1"/>
                <c:pt idx="0">
                  <c:v>Summe Netto plus Elterngeld plus</c:v>
                </c:pt>
              </c:strCache>
            </c:strRef>
          </c:tx>
          <c:spPr>
            <a:solidFill>
              <a:srgbClr val="0000ff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0000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Tabelle1!$G$7:$G$36</c:f>
              <c:numCache>
                <c:formatCode>General</c:formatCode>
                <c:ptCount val="30"/>
                <c:pt idx="0">
                  <c:v>900.25</c:v>
                </c:pt>
                <c:pt idx="1">
                  <c:v>1469.59</c:v>
                </c:pt>
                <c:pt idx="2">
                  <c:v>2017.51</c:v>
                </c:pt>
                <c:pt idx="3">
                  <c:v>2410.71</c:v>
                </c:pt>
                <c:pt idx="4">
                  <c:v>2552.45</c:v>
                </c:pt>
                <c:pt idx="5">
                  <c:v>2688.22</c:v>
                </c:pt>
                <c:pt idx="6">
                  <c:v>2838.31</c:v>
                </c:pt>
                <c:pt idx="7">
                  <c:v>3189.4</c:v>
                </c:pt>
                <c:pt idx="8">
                  <c:v>3563.56</c:v>
                </c:pt>
                <c:pt idx="9">
                  <c:v>3766.45</c:v>
                </c:pt>
                <c:pt idx="10">
                  <c:v>4086.96</c:v>
                </c:pt>
                <c:pt idx="12">
                  <c:v>979.9</c:v>
                </c:pt>
                <c:pt idx="13">
                  <c:v>1099.38</c:v>
                </c:pt>
                <c:pt idx="14">
                  <c:v>1298.5</c:v>
                </c:pt>
                <c:pt idx="15">
                  <c:v>1497.63</c:v>
                </c:pt>
                <c:pt idx="16">
                  <c:v>1696.75</c:v>
                </c:pt>
                <c:pt idx="17">
                  <c:v>1895.88</c:v>
                </c:pt>
                <c:pt idx="18">
                  <c:v>2061.95</c:v>
                </c:pt>
                <c:pt idx="19">
                  <c:v>2210.75</c:v>
                </c:pt>
                <c:pt idx="20">
                  <c:v>2356.01</c:v>
                </c:pt>
                <c:pt idx="21">
                  <c:v>2402.02</c:v>
                </c:pt>
                <c:pt idx="22">
                  <c:v>2435.88</c:v>
                </c:pt>
                <c:pt idx="23">
                  <c:v>2484.9</c:v>
                </c:pt>
                <c:pt idx="24">
                  <c:v>2580.96</c:v>
                </c:pt>
                <c:pt idx="25">
                  <c:v>2674.1</c:v>
                </c:pt>
                <c:pt idx="26">
                  <c:v>2722.88</c:v>
                </c:pt>
                <c:pt idx="27">
                  <c:v>2764.44</c:v>
                </c:pt>
                <c:pt idx="28">
                  <c:v>2803.3</c:v>
                </c:pt>
                <c:pt idx="29">
                  <c:v>2943.29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Tabelle1!$E$6</c:f>
              <c:strCache>
                <c:ptCount val="1"/>
                <c:pt idx="0">
                  <c:v>Nettogehalt (etwa)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Tabelle1!$E$7:$E$36</c:f>
              <c:numCache>
                <c:formatCode>General</c:formatCode>
                <c:ptCount val="30"/>
                <c:pt idx="0">
                  <c:v>0</c:v>
                </c:pt>
                <c:pt idx="1">
                  <c:v>569.34</c:v>
                </c:pt>
                <c:pt idx="2">
                  <c:v>1117.26</c:v>
                </c:pt>
                <c:pt idx="3">
                  <c:v>1538.64</c:v>
                </c:pt>
                <c:pt idx="4">
                  <c:v>1938.84</c:v>
                </c:pt>
                <c:pt idx="5">
                  <c:v>2322.07</c:v>
                </c:pt>
                <c:pt idx="6">
                  <c:v>2688.31</c:v>
                </c:pt>
                <c:pt idx="7">
                  <c:v>3039.4</c:v>
                </c:pt>
                <c:pt idx="8">
                  <c:v>3413.56</c:v>
                </c:pt>
                <c:pt idx="9">
                  <c:v>3766.45</c:v>
                </c:pt>
                <c:pt idx="10">
                  <c:v>4086.96</c:v>
                </c:pt>
                <c:pt idx="12">
                  <c:v>79.65</c:v>
                </c:pt>
                <c:pt idx="13">
                  <c:v>199.13</c:v>
                </c:pt>
                <c:pt idx="14">
                  <c:v>398.25</c:v>
                </c:pt>
                <c:pt idx="15">
                  <c:v>597.38</c:v>
                </c:pt>
                <c:pt idx="16">
                  <c:v>796.5</c:v>
                </c:pt>
                <c:pt idx="17">
                  <c:v>995.63</c:v>
                </c:pt>
                <c:pt idx="18">
                  <c:v>1161.7</c:v>
                </c:pt>
                <c:pt idx="19">
                  <c:v>1310.5</c:v>
                </c:pt>
                <c:pt idx="20">
                  <c:v>1455.76</c:v>
                </c:pt>
                <c:pt idx="21">
                  <c:v>1501.77</c:v>
                </c:pt>
                <c:pt idx="22">
                  <c:v>1598.85</c:v>
                </c:pt>
                <c:pt idx="23">
                  <c:v>1739.84</c:v>
                </c:pt>
                <c:pt idx="24">
                  <c:v>2015.73</c:v>
                </c:pt>
                <c:pt idx="25">
                  <c:v>2283.18</c:v>
                </c:pt>
                <c:pt idx="26">
                  <c:v>2423.16</c:v>
                </c:pt>
                <c:pt idx="27">
                  <c:v>2542.36</c:v>
                </c:pt>
                <c:pt idx="28">
                  <c:v>2653.3</c:v>
                </c:pt>
                <c:pt idx="29">
                  <c:v>2793.29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Tabelle1!$C$6</c:f>
              <c:strCache>
                <c:ptCount val="1"/>
                <c:pt idx="0">
                  <c:v>Elterngeld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Tabelle1!$C$7:$C$36</c:f>
              <c:numCache>
                <c:formatCode>General</c:formatCode>
                <c:ptCount val="30"/>
                <c:pt idx="0">
                  <c:v>1800.5</c:v>
                </c:pt>
                <c:pt idx="1">
                  <c:v>1497.41</c:v>
                </c:pt>
                <c:pt idx="2">
                  <c:v>1143.47</c:v>
                </c:pt>
                <c:pt idx="3">
                  <c:v>872.07</c:v>
                </c:pt>
                <c:pt idx="4">
                  <c:v>613.61</c:v>
                </c:pt>
                <c:pt idx="5">
                  <c:v>366.15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0</c:v>
                </c:pt>
                <c:pt idx="10">
                  <c:v>0</c:v>
                </c:pt>
                <c:pt idx="12">
                  <c:v>1800.5</c:v>
                </c:pt>
                <c:pt idx="13">
                  <c:v>1726.29</c:v>
                </c:pt>
                <c:pt idx="14">
                  <c:v>1597.91</c:v>
                </c:pt>
                <c:pt idx="15">
                  <c:v>1469.54</c:v>
                </c:pt>
                <c:pt idx="16">
                  <c:v>1341.16</c:v>
                </c:pt>
                <c:pt idx="17">
                  <c:v>1220.48</c:v>
                </c:pt>
                <c:pt idx="18">
                  <c:v>1118.86</c:v>
                </c:pt>
                <c:pt idx="19">
                  <c:v>1025.1</c:v>
                </c:pt>
                <c:pt idx="20">
                  <c:v>930.42</c:v>
                </c:pt>
                <c:pt idx="21">
                  <c:v>900.39</c:v>
                </c:pt>
                <c:pt idx="22">
                  <c:v>837.03</c:v>
                </c:pt>
                <c:pt idx="23">
                  <c:v>745.06</c:v>
                </c:pt>
                <c:pt idx="24">
                  <c:v>565.23</c:v>
                </c:pt>
                <c:pt idx="25">
                  <c:v>390.92</c:v>
                </c:pt>
                <c:pt idx="26">
                  <c:v>300</c:v>
                </c:pt>
                <c:pt idx="27">
                  <c:v>300</c:v>
                </c:pt>
                <c:pt idx="28">
                  <c:v>300</c:v>
                </c:pt>
                <c:pt idx="29">
                  <c:v>300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Tabelle1!$D$6</c:f>
              <c:strCache>
                <c:ptCount val="1"/>
                <c:pt idx="0">
                  <c:v>Elterngeld plus</c:v>
                </c:pt>
              </c:strCache>
            </c:strRef>
          </c:tx>
          <c:spPr>
            <a:solidFill>
              <a:srgbClr val="7e0021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Tabelle1!$D$7:$D$36</c:f>
              <c:numCache>
                <c:formatCode>General</c:formatCode>
                <c:ptCount val="30"/>
                <c:pt idx="0">
                  <c:v>900.25</c:v>
                </c:pt>
                <c:pt idx="1">
                  <c:v>900.25</c:v>
                </c:pt>
                <c:pt idx="2">
                  <c:v>900.25</c:v>
                </c:pt>
                <c:pt idx="3">
                  <c:v>872.07</c:v>
                </c:pt>
                <c:pt idx="4">
                  <c:v>613.61</c:v>
                </c:pt>
                <c:pt idx="5">
                  <c:v>366.15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0</c:v>
                </c:pt>
                <c:pt idx="10">
                  <c:v>0</c:v>
                </c:pt>
                <c:pt idx="12">
                  <c:v>900.25</c:v>
                </c:pt>
                <c:pt idx="13">
                  <c:v>900.25</c:v>
                </c:pt>
                <c:pt idx="14">
                  <c:v>900.25</c:v>
                </c:pt>
                <c:pt idx="15">
                  <c:v>900.25</c:v>
                </c:pt>
                <c:pt idx="16">
                  <c:v>900.25</c:v>
                </c:pt>
                <c:pt idx="17">
                  <c:v>900.25</c:v>
                </c:pt>
                <c:pt idx="18">
                  <c:v>900.25</c:v>
                </c:pt>
                <c:pt idx="19">
                  <c:v>900.25</c:v>
                </c:pt>
                <c:pt idx="20">
                  <c:v>900.25</c:v>
                </c:pt>
                <c:pt idx="21">
                  <c:v>900.25</c:v>
                </c:pt>
                <c:pt idx="22">
                  <c:v>837.03</c:v>
                </c:pt>
                <c:pt idx="23">
                  <c:v>745.06</c:v>
                </c:pt>
                <c:pt idx="24">
                  <c:v>565.23</c:v>
                </c:pt>
                <c:pt idx="25">
                  <c:v>390.92</c:v>
                </c:pt>
                <c:pt idx="26">
                  <c:v>299.72</c:v>
                </c:pt>
                <c:pt idx="27">
                  <c:v>222.08</c:v>
                </c:pt>
                <c:pt idx="28">
                  <c:v>150</c:v>
                </c:pt>
                <c:pt idx="29">
                  <c:v>150</c:v>
                </c:pt>
              </c:numCache>
            </c:numRef>
          </c:yVal>
          <c:smooth val="0"/>
        </c:ser>
        <c:axId val="64513387"/>
        <c:axId val="27272795"/>
      </c:scatterChart>
      <c:valAx>
        <c:axId val="64513387"/>
        <c:scaling>
          <c:orientation val="minMax"/>
          <c:max val="1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Teilzeit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 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272795"/>
        <c:crossesAt val="0"/>
        <c:crossBetween val="midCat"/>
      </c:valAx>
      <c:valAx>
        <c:axId val="272727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Summe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133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t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Verhältnis EG zu Einkommen über Arbeitszeit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Tabelle1!$N$6</c:f>
              <c:strCache>
                <c:ptCount val="1"/>
                <c:pt idx="0">
                  <c:v>Verhältnis Elterngeld plus zu Nettoeinkommen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Tabelle1!$N$7:$N$36</c:f>
              <c:numCache>
                <c:formatCode>General</c:formatCode>
                <c:ptCount val="30"/>
                <c:pt idx="1">
                  <c:v>1.5812168475779</c:v>
                </c:pt>
                <c:pt idx="2">
                  <c:v>0.805765891556128</c:v>
                </c:pt>
                <c:pt idx="3">
                  <c:v>0.566779753548588</c:v>
                </c:pt>
                <c:pt idx="4">
                  <c:v>0.316483051721648</c:v>
                </c:pt>
                <c:pt idx="5">
                  <c:v>0.157682584934993</c:v>
                </c:pt>
                <c:pt idx="6">
                  <c:v>0.0557971364909553</c:v>
                </c:pt>
                <c:pt idx="7">
                  <c:v>0.0493518457590314</c:v>
                </c:pt>
                <c:pt idx="8">
                  <c:v>0.0439423944503685</c:v>
                </c:pt>
                <c:pt idx="9">
                  <c:v>0</c:v>
                </c:pt>
                <c:pt idx="10">
                  <c:v>0</c:v>
                </c:pt>
                <c:pt idx="12">
                  <c:v>11.3025737602009</c:v>
                </c:pt>
                <c:pt idx="13">
                  <c:v>4.52091598453272</c:v>
                </c:pt>
                <c:pt idx="14">
                  <c:v>2.26051475204018</c:v>
                </c:pt>
                <c:pt idx="15">
                  <c:v>1.50699722119924</c:v>
                </c:pt>
                <c:pt idx="16">
                  <c:v>1.13025737602009</c:v>
                </c:pt>
                <c:pt idx="17">
                  <c:v>0.904201359942951</c:v>
                </c:pt>
                <c:pt idx="18">
                  <c:v>0.774941895497977</c:v>
                </c:pt>
                <c:pt idx="19">
                  <c:v>0.686951545211751</c:v>
                </c:pt>
                <c:pt idx="20">
                  <c:v>0.618405506402154</c:v>
                </c:pt>
                <c:pt idx="21">
                  <c:v>0.599459304687136</c:v>
                </c:pt>
                <c:pt idx="22">
                  <c:v>0.523520030021578</c:v>
                </c:pt>
                <c:pt idx="23">
                  <c:v>0.428234780209674</c:v>
                </c:pt>
                <c:pt idx="24">
                  <c:v>0.280409578663809</c:v>
                </c:pt>
                <c:pt idx="25">
                  <c:v>0.171217337222646</c:v>
                </c:pt>
                <c:pt idx="26">
                  <c:v>0.123689727463312</c:v>
                </c:pt>
                <c:pt idx="27">
                  <c:v>0.0873519092496735</c:v>
                </c:pt>
                <c:pt idx="28">
                  <c:v>0.0565333735348434</c:v>
                </c:pt>
                <c:pt idx="29">
                  <c:v>0.0537001170662552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Tabelle1!$M$6</c:f>
              <c:strCache>
                <c:ptCount val="1"/>
                <c:pt idx="0">
                  <c:v>Verhältnis Elterngeld zu Nettoeinkommen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Tabelle1!$M$7:$M$36</c:f>
              <c:numCache>
                <c:formatCode>General</c:formatCode>
                <c:ptCount val="30"/>
                <c:pt idx="1">
                  <c:v>2.6300804440229</c:v>
                </c:pt>
                <c:pt idx="2">
                  <c:v>1.02345917691495</c:v>
                </c:pt>
                <c:pt idx="3">
                  <c:v>0.566779753548588</c:v>
                </c:pt>
                <c:pt idx="4">
                  <c:v>0.316483051721648</c:v>
                </c:pt>
                <c:pt idx="5">
                  <c:v>0.157682584934993</c:v>
                </c:pt>
                <c:pt idx="6">
                  <c:v>0.111594272981911</c:v>
                </c:pt>
                <c:pt idx="7">
                  <c:v>0.0987036915180628</c:v>
                </c:pt>
                <c:pt idx="8">
                  <c:v>0.0878847889007371</c:v>
                </c:pt>
                <c:pt idx="9">
                  <c:v>0</c:v>
                </c:pt>
                <c:pt idx="10">
                  <c:v>0</c:v>
                </c:pt>
                <c:pt idx="12">
                  <c:v>22.6051475204018</c:v>
                </c:pt>
                <c:pt idx="13">
                  <c:v>8.66916084969618</c:v>
                </c:pt>
                <c:pt idx="14">
                  <c:v>4.0123289391086</c:v>
                </c:pt>
                <c:pt idx="15">
                  <c:v>2.45997522514982</c:v>
                </c:pt>
                <c:pt idx="16">
                  <c:v>1.68381669805399</c:v>
                </c:pt>
                <c:pt idx="17">
                  <c:v>1.22583690728483</c:v>
                </c:pt>
                <c:pt idx="18">
                  <c:v>0.963123009382801</c:v>
                </c:pt>
                <c:pt idx="19">
                  <c:v>0.782220526516597</c:v>
                </c:pt>
                <c:pt idx="20">
                  <c:v>0.639130076386217</c:v>
                </c:pt>
                <c:pt idx="21">
                  <c:v>0.59955252801694</c:v>
                </c:pt>
                <c:pt idx="22">
                  <c:v>0.523520030021578</c:v>
                </c:pt>
                <c:pt idx="23">
                  <c:v>0.428234780209674</c:v>
                </c:pt>
                <c:pt idx="24">
                  <c:v>0.280409578663809</c:v>
                </c:pt>
                <c:pt idx="25">
                  <c:v>0.171217337222646</c:v>
                </c:pt>
                <c:pt idx="26">
                  <c:v>0.123805279057099</c:v>
                </c:pt>
                <c:pt idx="27">
                  <c:v>0.118000597869696</c:v>
                </c:pt>
                <c:pt idx="28">
                  <c:v>0.113066747069687</c:v>
                </c:pt>
                <c:pt idx="29">
                  <c:v>0.10740023413251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Tabelle1!$O$6</c:f>
              <c:strCache>
                <c:ptCount val="1"/>
                <c:pt idx="0">
                  <c:v>Verhältnis Elterngeld und Netto  zu Nettoeinkommen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Tabelle1!$O$7:$O$36</c:f>
              <c:numCache>
                <c:formatCode>General</c:formatCode>
                <c:ptCount val="30"/>
                <c:pt idx="1">
                  <c:v>3.6300804440229</c:v>
                </c:pt>
                <c:pt idx="2">
                  <c:v>2.02345917691495</c:v>
                </c:pt>
                <c:pt idx="3">
                  <c:v>1.56677975354859</c:v>
                </c:pt>
                <c:pt idx="4">
                  <c:v>1.31648305172165</c:v>
                </c:pt>
                <c:pt idx="5">
                  <c:v>1.15768258493499</c:v>
                </c:pt>
                <c:pt idx="6">
                  <c:v>1.11159427298191</c:v>
                </c:pt>
                <c:pt idx="7">
                  <c:v>1.09870369151806</c:v>
                </c:pt>
                <c:pt idx="8">
                  <c:v>1.08788478890074</c:v>
                </c:pt>
                <c:pt idx="9">
                  <c:v>1</c:v>
                </c:pt>
                <c:pt idx="10">
                  <c:v>1</c:v>
                </c:pt>
                <c:pt idx="12">
                  <c:v>23.6051475204018</c:v>
                </c:pt>
                <c:pt idx="13">
                  <c:v>9.66916084969618</c:v>
                </c:pt>
                <c:pt idx="14">
                  <c:v>5.0123289391086</c:v>
                </c:pt>
                <c:pt idx="15">
                  <c:v>3.45997522514982</c:v>
                </c:pt>
                <c:pt idx="16">
                  <c:v>2.68381669805399</c:v>
                </c:pt>
                <c:pt idx="17">
                  <c:v>2.22583690728483</c:v>
                </c:pt>
                <c:pt idx="18">
                  <c:v>1.9631230093828</c:v>
                </c:pt>
                <c:pt idx="19">
                  <c:v>1.7822205265166</c:v>
                </c:pt>
                <c:pt idx="20">
                  <c:v>1.63913007638622</c:v>
                </c:pt>
                <c:pt idx="21">
                  <c:v>1.59955252801694</c:v>
                </c:pt>
                <c:pt idx="22">
                  <c:v>1.52352003002158</c:v>
                </c:pt>
                <c:pt idx="23">
                  <c:v>1.42823478020967</c:v>
                </c:pt>
                <c:pt idx="24">
                  <c:v>1.28040957866381</c:v>
                </c:pt>
                <c:pt idx="25">
                  <c:v>1.17121733722265</c:v>
                </c:pt>
                <c:pt idx="26">
                  <c:v>1.1238052790571</c:v>
                </c:pt>
                <c:pt idx="27">
                  <c:v>1.1180005978697</c:v>
                </c:pt>
                <c:pt idx="28">
                  <c:v>1.11306674706969</c:v>
                </c:pt>
                <c:pt idx="29">
                  <c:v>1.10740023413251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Tabelle1!$P$6</c:f>
              <c:strCache>
                <c:ptCount val="1"/>
                <c:pt idx="0">
                  <c:v>Verhältnis Elterngeld plus und Netto zu Nettoeinkommen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Tabelle1!$A$7:$A$36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2">
                  <c:v>0.0139503284604836</c:v>
                </c:pt>
                <c:pt idx="13">
                  <c:v>0.034875821151209</c:v>
                </c:pt>
                <c:pt idx="14">
                  <c:v>0.069751642302418</c:v>
                </c:pt>
                <c:pt idx="15">
                  <c:v>0.104627463453627</c:v>
                </c:pt>
                <c:pt idx="16">
                  <c:v>0.139503284604836</c:v>
                </c:pt>
                <c:pt idx="17">
                  <c:v>0.174379105756045</c:v>
                </c:pt>
                <c:pt idx="18">
                  <c:v>0.209254926907254</c:v>
                </c:pt>
                <c:pt idx="19">
                  <c:v>0.244130748058463</c:v>
                </c:pt>
                <c:pt idx="20">
                  <c:v>0.279006569209672</c:v>
                </c:pt>
                <c:pt idx="21">
                  <c:v>0.290166831978059</c:v>
                </c:pt>
                <c:pt idx="22">
                  <c:v>0.313882390360881</c:v>
                </c:pt>
                <c:pt idx="23">
                  <c:v>0.34875821151209</c:v>
                </c:pt>
                <c:pt idx="24">
                  <c:v>0.418509853814508</c:v>
                </c:pt>
                <c:pt idx="25">
                  <c:v>0.488261496116926</c:v>
                </c:pt>
                <c:pt idx="26">
                  <c:v>0.525648376391022</c:v>
                </c:pt>
                <c:pt idx="27">
                  <c:v>0.558013138419344</c:v>
                </c:pt>
                <c:pt idx="28">
                  <c:v>0.588564357747803</c:v>
                </c:pt>
                <c:pt idx="29">
                  <c:v>0.627764780721762</c:v>
                </c:pt>
              </c:numCache>
            </c:numRef>
          </c:xVal>
          <c:yVal>
            <c:numRef>
              <c:f>Tabelle1!$P$7:$P$36</c:f>
              <c:numCache>
                <c:formatCode>General</c:formatCode>
                <c:ptCount val="30"/>
                <c:pt idx="1">
                  <c:v>2.5812168475779</c:v>
                </c:pt>
                <c:pt idx="2">
                  <c:v>1.80576589155613</c:v>
                </c:pt>
                <c:pt idx="3">
                  <c:v>1.56677975354859</c:v>
                </c:pt>
                <c:pt idx="4">
                  <c:v>1.31648305172165</c:v>
                </c:pt>
                <c:pt idx="5">
                  <c:v>1.15768258493499</c:v>
                </c:pt>
                <c:pt idx="6">
                  <c:v>1.05579713649096</c:v>
                </c:pt>
                <c:pt idx="7">
                  <c:v>1.04935184575903</c:v>
                </c:pt>
                <c:pt idx="8">
                  <c:v>1.04394239445037</c:v>
                </c:pt>
                <c:pt idx="9">
                  <c:v>1</c:v>
                </c:pt>
                <c:pt idx="10">
                  <c:v>1</c:v>
                </c:pt>
                <c:pt idx="12">
                  <c:v>12.3025737602009</c:v>
                </c:pt>
                <c:pt idx="13">
                  <c:v>5.52091598453272</c:v>
                </c:pt>
                <c:pt idx="14">
                  <c:v>3.26051475204018</c:v>
                </c:pt>
                <c:pt idx="15">
                  <c:v>2.50699722119924</c:v>
                </c:pt>
                <c:pt idx="16">
                  <c:v>2.13025737602009</c:v>
                </c:pt>
                <c:pt idx="17">
                  <c:v>1.90420135994295</c:v>
                </c:pt>
                <c:pt idx="18">
                  <c:v>1.77494189549798</c:v>
                </c:pt>
                <c:pt idx="19">
                  <c:v>1.68695154521175</c:v>
                </c:pt>
                <c:pt idx="20">
                  <c:v>1.61840550640215</c:v>
                </c:pt>
                <c:pt idx="21">
                  <c:v>1.59945930468714</c:v>
                </c:pt>
                <c:pt idx="22">
                  <c:v>1.52352003002158</c:v>
                </c:pt>
                <c:pt idx="23">
                  <c:v>1.42823478020967</c:v>
                </c:pt>
                <c:pt idx="24">
                  <c:v>1.28040957866381</c:v>
                </c:pt>
                <c:pt idx="25">
                  <c:v>1.17121733722265</c:v>
                </c:pt>
                <c:pt idx="26">
                  <c:v>1.12368972746331</c:v>
                </c:pt>
                <c:pt idx="27">
                  <c:v>1.08735190924967</c:v>
                </c:pt>
                <c:pt idx="28">
                  <c:v>1.05653337353484</c:v>
                </c:pt>
                <c:pt idx="29">
                  <c:v>1.05370011706626</c:v>
                </c:pt>
              </c:numCache>
            </c:numRef>
          </c:yVal>
          <c:smooth val="0"/>
        </c:ser>
        <c:axId val="15909671"/>
        <c:axId val="37643458"/>
      </c:scatterChart>
      <c:valAx>
        <c:axId val="15909671"/>
        <c:scaling>
          <c:orientation val="minMax"/>
          <c:max val="1"/>
          <c:min val="0.1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Arbeitszeit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\ 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643458"/>
        <c:crossesAt val="0"/>
        <c:crossBetween val="midCat"/>
      </c:valAx>
      <c:valAx>
        <c:axId val="376434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Verhältnis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909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68760</xdr:colOff>
      <xdr:row>43</xdr:row>
      <xdr:rowOff>163440</xdr:rowOff>
    </xdr:from>
    <xdr:to>
      <xdr:col>5</xdr:col>
      <xdr:colOff>1671840</xdr:colOff>
      <xdr:row>65</xdr:row>
      <xdr:rowOff>31680</xdr:rowOff>
    </xdr:to>
    <xdr:graphicFrame>
      <xdr:nvGraphicFramePr>
        <xdr:cNvPr id="0" name=""/>
        <xdr:cNvGraphicFramePr/>
      </xdr:nvGraphicFramePr>
      <xdr:xfrm>
        <a:off x="68760" y="7714800"/>
        <a:ext cx="7597800" cy="372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153720</xdr:colOff>
      <xdr:row>43</xdr:row>
      <xdr:rowOff>130320</xdr:rowOff>
    </xdr:from>
    <xdr:to>
      <xdr:col>11</xdr:col>
      <xdr:colOff>2010240</xdr:colOff>
      <xdr:row>77</xdr:row>
      <xdr:rowOff>13320</xdr:rowOff>
    </xdr:to>
    <xdr:graphicFrame>
      <xdr:nvGraphicFramePr>
        <xdr:cNvPr id="1" name=""/>
        <xdr:cNvGraphicFramePr/>
      </xdr:nvGraphicFramePr>
      <xdr:xfrm>
        <a:off x="8587080" y="7681680"/>
        <a:ext cx="9021240" cy="584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ColWidth="9.15234375" defaultRowHeight="13.8" zeroHeight="false" outlineLevelRow="0" outlineLevelCol="0"/>
  <cols>
    <col collapsed="false" customWidth="true" hidden="false" outlineLevel="0" max="2" min="2" style="0" width="12.14"/>
    <col collapsed="false" customWidth="true" hidden="false" outlineLevel="0" max="4" min="3" style="0" width="14"/>
    <col collapsed="false" customWidth="true" hidden="false" outlineLevel="0" max="5" min="5" style="0" width="18.14"/>
    <col collapsed="false" customWidth="true" hidden="false" outlineLevel="0" max="6" min="6" style="0" width="27.42"/>
    <col collapsed="false" customWidth="true" hidden="false" outlineLevel="0" max="7" min="7" style="0" width="31.71"/>
    <col collapsed="false" customWidth="true" hidden="false" outlineLevel="0" max="10" min="10" style="0" width="13.14"/>
    <col collapsed="false" customWidth="true" hidden="false" outlineLevel="0" max="11" min="11" style="0" width="17.43"/>
    <col collapsed="false" customWidth="true" hidden="false" outlineLevel="0" max="12" min="12" style="0" width="22.85"/>
    <col collapsed="false" customWidth="true" hidden="false" outlineLevel="0" max="13" min="13" style="0" width="35.98"/>
    <col collapsed="false" customWidth="true" hidden="false" outlineLevel="0" max="14" min="14" style="0" width="40.06"/>
    <col collapsed="false" customWidth="true" hidden="false" outlineLevel="0" max="15" min="15" style="0" width="38.19"/>
    <col collapsed="false" customWidth="true" hidden="false" outlineLevel="0" max="17" min="16" style="0" width="41.27"/>
    <col collapsed="false" customWidth="true" hidden="false" outlineLevel="0" max="18" min="18" style="0" width="45.02"/>
  </cols>
  <sheetData>
    <row r="1" customFormat="false" ht="13.8" hidden="false" customHeight="false" outlineLevel="0" collapsed="false">
      <c r="A1" s="0" t="s">
        <v>0</v>
      </c>
      <c r="C1" s="0" t="s">
        <v>1</v>
      </c>
    </row>
    <row r="2" customFormat="false" ht="13.8" hidden="false" customHeight="false" outlineLevel="0" collapsed="false">
      <c r="A2" s="0" t="n">
        <v>7168.29</v>
      </c>
      <c r="C2" s="1" t="n">
        <v>7249</v>
      </c>
      <c r="D2" s="1"/>
      <c r="F2" s="0" t="s">
        <v>2</v>
      </c>
    </row>
    <row r="3" customFormat="false" ht="13.8" hidden="false" customHeight="false" outlineLevel="0" collapsed="false">
      <c r="A3" s="0" t="s">
        <v>3</v>
      </c>
      <c r="C3" s="0" t="s">
        <v>4</v>
      </c>
    </row>
    <row r="4" customFormat="false" ht="13.8" hidden="false" customHeight="false" outlineLevel="0" collapsed="false">
      <c r="A4" s="0" t="n">
        <v>6467.66</v>
      </c>
      <c r="C4" s="0" t="n">
        <v>500</v>
      </c>
    </row>
    <row r="6" customFormat="false" ht="15" hidden="false" customHeight="false" outlineLevel="0" collapsed="false">
      <c r="A6" s="0" t="s">
        <v>5</v>
      </c>
      <c r="B6" s="0" t="s">
        <v>6</v>
      </c>
      <c r="C6" s="0" t="s">
        <v>7</v>
      </c>
      <c r="D6" s="0" t="s">
        <v>8</v>
      </c>
      <c r="E6" s="0" t="s">
        <v>9</v>
      </c>
      <c r="F6" s="0" t="s">
        <v>10</v>
      </c>
      <c r="G6" s="0" t="s">
        <v>11</v>
      </c>
      <c r="H6" s="0" t="s">
        <v>12</v>
      </c>
      <c r="J6" s="0" t="s">
        <v>13</v>
      </c>
      <c r="K6" s="0" t="s">
        <v>14</v>
      </c>
      <c r="L6" s="0" t="s">
        <v>15</v>
      </c>
      <c r="M6" s="0" t="s">
        <v>16</v>
      </c>
      <c r="N6" s="0" t="s">
        <v>17</v>
      </c>
      <c r="O6" s="2" t="s">
        <v>18</v>
      </c>
      <c r="P6" s="2" t="s">
        <v>19</v>
      </c>
      <c r="Q6" s="0" t="s">
        <v>20</v>
      </c>
      <c r="R6" s="0" t="s">
        <v>21</v>
      </c>
    </row>
    <row r="7" customFormat="false" ht="13.8" hidden="false" customHeight="false" outlineLevel="0" collapsed="false">
      <c r="A7" s="3" t="n">
        <v>0</v>
      </c>
      <c r="B7" s="0" t="n">
        <f aca="false">$A$2*A7</f>
        <v>0</v>
      </c>
      <c r="C7" s="0" t="n">
        <v>1800.5</v>
      </c>
      <c r="D7" s="0" t="n">
        <v>900.25</v>
      </c>
      <c r="E7" s="0" t="n">
        <v>0</v>
      </c>
      <c r="F7" s="0" t="n">
        <f aca="false">E7+C7</f>
        <v>1800.5</v>
      </c>
      <c r="G7" s="0" t="n">
        <f aca="false">E7+D7</f>
        <v>900.25</v>
      </c>
      <c r="H7" s="0" t="n">
        <f aca="false">F7-G7</f>
        <v>900.25</v>
      </c>
      <c r="J7" s="0" t="n">
        <f aca="false">F7*12</f>
        <v>21606</v>
      </c>
      <c r="K7" s="0" t="n">
        <f aca="false">G7*24</f>
        <v>21606</v>
      </c>
      <c r="L7" s="0" t="e">
        <f aca="false">E7/B7</f>
        <v>#DIV/0!</v>
      </c>
      <c r="M7" s="0" t="e">
        <f aca="false">C7/E7</f>
        <v>#DIV/0!</v>
      </c>
      <c r="N7" s="0" t="e">
        <f aca="false">D7/E7</f>
        <v>#DIV/0!</v>
      </c>
      <c r="O7" s="0" t="e">
        <f aca="false">F7/E7</f>
        <v>#DIV/0!</v>
      </c>
      <c r="P7" s="0" t="e">
        <f aca="false">G7/E7</f>
        <v>#DIV/0!</v>
      </c>
      <c r="Q7" s="0" t="e">
        <f aca="false">F7/(A7*40)</f>
        <v>#DIV/0!</v>
      </c>
      <c r="R7" s="0" t="e">
        <f aca="false">G7/(B7*40)</f>
        <v>#DIV/0!</v>
      </c>
    </row>
    <row r="8" customFormat="false" ht="13.8" hidden="false" customHeight="false" outlineLevel="0" collapsed="false">
      <c r="A8" s="3" t="n">
        <v>0.1</v>
      </c>
      <c r="B8" s="4" t="n">
        <f aca="false">$A$2*A8</f>
        <v>716.829</v>
      </c>
      <c r="C8" s="0" t="n">
        <v>1497.41</v>
      </c>
      <c r="D8" s="0" t="n">
        <v>900.25</v>
      </c>
      <c r="E8" s="0" t="n">
        <v>569.34</v>
      </c>
      <c r="F8" s="0" t="n">
        <f aca="false">E8+C8</f>
        <v>2066.75</v>
      </c>
      <c r="G8" s="0" t="n">
        <f aca="false">E8+D8</f>
        <v>1469.59</v>
      </c>
      <c r="H8" s="0" t="n">
        <f aca="false">F8-G8</f>
        <v>597.16</v>
      </c>
      <c r="J8" s="0" t="n">
        <f aca="false">F8*12</f>
        <v>24801</v>
      </c>
      <c r="K8" s="0" t="n">
        <f aca="false">G8*24</f>
        <v>35270.16</v>
      </c>
      <c r="L8" s="0" t="n">
        <f aca="false">E8/B8</f>
        <v>0.794248000569173</v>
      </c>
      <c r="M8" s="0" t="n">
        <f aca="false">C8/E8</f>
        <v>2.6300804440229</v>
      </c>
      <c r="N8" s="0" t="n">
        <f aca="false">D8/E8</f>
        <v>1.5812168475779</v>
      </c>
      <c r="O8" s="0" t="n">
        <f aca="false">F8/E8</f>
        <v>3.6300804440229</v>
      </c>
      <c r="P8" s="0" t="n">
        <f aca="false">G8/E8</f>
        <v>2.5812168475779</v>
      </c>
      <c r="Q8" s="0" t="n">
        <f aca="false">F8/(A8*40)</f>
        <v>516.6875</v>
      </c>
      <c r="R8" s="0" t="n">
        <f aca="false">G8/(A8*40)</f>
        <v>367.3975</v>
      </c>
    </row>
    <row r="9" customFormat="false" ht="13.8" hidden="false" customHeight="false" outlineLevel="0" collapsed="false">
      <c r="A9" s="3" t="n">
        <v>0.2</v>
      </c>
      <c r="B9" s="4" t="n">
        <f aca="false">$A$2*A9</f>
        <v>1433.658</v>
      </c>
      <c r="C9" s="0" t="n">
        <v>1143.47</v>
      </c>
      <c r="D9" s="0" t="n">
        <v>900.25</v>
      </c>
      <c r="E9" s="0" t="n">
        <v>1117.26</v>
      </c>
      <c r="F9" s="0" t="n">
        <f aca="false">E9+C9</f>
        <v>2260.73</v>
      </c>
      <c r="G9" s="0" t="n">
        <f aca="false">E9+D9</f>
        <v>2017.51</v>
      </c>
      <c r="H9" s="0" t="n">
        <f aca="false">F9-G9</f>
        <v>243.22</v>
      </c>
      <c r="J9" s="0" t="n">
        <f aca="false">F9*12</f>
        <v>27128.76</v>
      </c>
      <c r="K9" s="0" t="n">
        <f aca="false">G9*24</f>
        <v>48420.24</v>
      </c>
      <c r="L9" s="0" t="n">
        <f aca="false">E9/B9</f>
        <v>0.779307198787995</v>
      </c>
      <c r="M9" s="0" t="n">
        <f aca="false">C9/E9</f>
        <v>1.02345917691495</v>
      </c>
      <c r="N9" s="0" t="n">
        <f aca="false">D9/E9</f>
        <v>0.805765891556128</v>
      </c>
      <c r="O9" s="0" t="n">
        <f aca="false">F9/E9</f>
        <v>2.02345917691495</v>
      </c>
      <c r="P9" s="0" t="n">
        <f aca="false">G9/E9</f>
        <v>1.80576589155613</v>
      </c>
      <c r="Q9" s="0" t="n">
        <f aca="false">F9/(A9*40)</f>
        <v>282.59125</v>
      </c>
      <c r="R9" s="0" t="n">
        <f aca="false">G9/(A9*40)</f>
        <v>252.18875</v>
      </c>
    </row>
    <row r="10" customFormat="false" ht="13.8" hidden="false" customHeight="false" outlineLevel="0" collapsed="false">
      <c r="A10" s="3" t="n">
        <v>0.3</v>
      </c>
      <c r="B10" s="4" t="n">
        <f aca="false">$A$2*A10</f>
        <v>2150.487</v>
      </c>
      <c r="C10" s="0" t="n">
        <v>872.07</v>
      </c>
      <c r="D10" s="0" t="n">
        <v>872.07</v>
      </c>
      <c r="E10" s="0" t="n">
        <v>1538.64</v>
      </c>
      <c r="F10" s="0" t="n">
        <f aca="false">E10+C10</f>
        <v>2410.71</v>
      </c>
      <c r="G10" s="0" t="n">
        <f aca="false">E10+D10</f>
        <v>2410.71</v>
      </c>
      <c r="H10" s="0" t="n">
        <f aca="false">F10-G10</f>
        <v>0</v>
      </c>
      <c r="J10" s="0" t="n">
        <f aca="false">F10*12</f>
        <v>28928.52</v>
      </c>
      <c r="K10" s="0" t="n">
        <f aca="false">G10*24</f>
        <v>57857.04</v>
      </c>
      <c r="L10" s="0" t="n">
        <f aca="false">E10/B10</f>
        <v>0.715484446081283</v>
      </c>
      <c r="M10" s="0" t="n">
        <f aca="false">C10/E10</f>
        <v>0.566779753548588</v>
      </c>
      <c r="N10" s="0" t="n">
        <f aca="false">D10/E10</f>
        <v>0.566779753548588</v>
      </c>
      <c r="O10" s="0" t="n">
        <f aca="false">F10/E10</f>
        <v>1.56677975354859</v>
      </c>
      <c r="P10" s="0" t="n">
        <f aca="false">G10/E10</f>
        <v>1.56677975354859</v>
      </c>
      <c r="Q10" s="0" t="n">
        <f aca="false">F10/(A10*40)</f>
        <v>200.8925</v>
      </c>
      <c r="R10" s="0" t="n">
        <f aca="false">G10/(A10*40)</f>
        <v>200.8925</v>
      </c>
    </row>
    <row r="11" customFormat="false" ht="13.8" hidden="false" customHeight="false" outlineLevel="0" collapsed="false">
      <c r="A11" s="3" t="n">
        <v>0.4</v>
      </c>
      <c r="B11" s="4" t="n">
        <f aca="false">$A$2*A11</f>
        <v>2867.316</v>
      </c>
      <c r="C11" s="0" t="n">
        <v>613.61</v>
      </c>
      <c r="D11" s="0" t="n">
        <v>613.61</v>
      </c>
      <c r="E11" s="0" t="n">
        <v>1938.84</v>
      </c>
      <c r="F11" s="0" t="n">
        <f aca="false">E11+C11</f>
        <v>2552.45</v>
      </c>
      <c r="G11" s="0" t="n">
        <f aca="false">E11+D11</f>
        <v>2552.45</v>
      </c>
      <c r="H11" s="0" t="n">
        <f aca="false">F11-G11</f>
        <v>0</v>
      </c>
      <c r="J11" s="0" t="n">
        <f aca="false">F11*12</f>
        <v>30629.4</v>
      </c>
      <c r="K11" s="0" t="n">
        <f aca="false">G11*24</f>
        <v>61258.8</v>
      </c>
      <c r="L11" s="0" t="n">
        <f aca="false">E11/B11</f>
        <v>0.676186370808101</v>
      </c>
      <c r="M11" s="0" t="n">
        <f aca="false">C11/E11</f>
        <v>0.316483051721648</v>
      </c>
      <c r="N11" s="0" t="n">
        <f aca="false">D11/E11</f>
        <v>0.316483051721648</v>
      </c>
      <c r="O11" s="0" t="n">
        <f aca="false">F11/E11</f>
        <v>1.31648305172165</v>
      </c>
      <c r="P11" s="0" t="n">
        <f aca="false">G11/E11</f>
        <v>1.31648305172165</v>
      </c>
      <c r="Q11" s="0" t="n">
        <f aca="false">F11/(A11*40)</f>
        <v>159.528125</v>
      </c>
      <c r="R11" s="0" t="n">
        <f aca="false">G11/(A11*40)</f>
        <v>159.528125</v>
      </c>
    </row>
    <row r="12" customFormat="false" ht="13.8" hidden="false" customHeight="false" outlineLevel="0" collapsed="false">
      <c r="A12" s="3" t="n">
        <v>0.5</v>
      </c>
      <c r="B12" s="4" t="n">
        <f aca="false">$A$2*A12</f>
        <v>3584.145</v>
      </c>
      <c r="C12" s="0" t="n">
        <v>366.15</v>
      </c>
      <c r="D12" s="0" t="n">
        <v>366.15</v>
      </c>
      <c r="E12" s="0" t="n">
        <v>2322.07</v>
      </c>
      <c r="F12" s="0" t="n">
        <f aca="false">E12+C12</f>
        <v>2688.22</v>
      </c>
      <c r="G12" s="0" t="n">
        <f aca="false">E12+D12</f>
        <v>2688.22</v>
      </c>
      <c r="H12" s="0" t="n">
        <f aca="false">F12-G12</f>
        <v>0</v>
      </c>
      <c r="J12" s="0" t="n">
        <f aca="false">F12*12</f>
        <v>32258.64</v>
      </c>
      <c r="K12" s="0" t="n">
        <f aca="false">G12*24</f>
        <v>64517.28</v>
      </c>
      <c r="L12" s="0" t="n">
        <f aca="false">E12/B12</f>
        <v>0.647872784164703</v>
      </c>
      <c r="M12" s="0" t="n">
        <f aca="false">C12/E12</f>
        <v>0.157682584934993</v>
      </c>
      <c r="N12" s="0" t="n">
        <f aca="false">D12/E12</f>
        <v>0.157682584934993</v>
      </c>
      <c r="O12" s="0" t="n">
        <f aca="false">F12/E12</f>
        <v>1.15768258493499</v>
      </c>
      <c r="P12" s="0" t="n">
        <f aca="false">G12/E12</f>
        <v>1.15768258493499</v>
      </c>
      <c r="Q12" s="0" t="n">
        <f aca="false">F12/(A12*40)</f>
        <v>134.411</v>
      </c>
      <c r="R12" s="0" t="n">
        <f aca="false">G12/(A12*40)</f>
        <v>134.411</v>
      </c>
    </row>
    <row r="13" customFormat="false" ht="13.8" hidden="false" customHeight="false" outlineLevel="0" collapsed="false">
      <c r="A13" s="3" t="n">
        <v>0.6</v>
      </c>
      <c r="B13" s="4" t="n">
        <f aca="false">$A$2*A13</f>
        <v>4300.974</v>
      </c>
      <c r="C13" s="0" t="n">
        <v>300</v>
      </c>
      <c r="D13" s="0" t="n">
        <v>150</v>
      </c>
      <c r="E13" s="0" t="n">
        <v>2688.31</v>
      </c>
      <c r="F13" s="0" t="n">
        <f aca="false">E13+C13</f>
        <v>2988.31</v>
      </c>
      <c r="G13" s="0" t="n">
        <f aca="false">E13+D13</f>
        <v>2838.31</v>
      </c>
      <c r="H13" s="0" t="n">
        <f aca="false">F13-G13</f>
        <v>150</v>
      </c>
      <c r="J13" s="0" t="n">
        <f aca="false">F13*12</f>
        <v>35859.72</v>
      </c>
      <c r="K13" s="0" t="n">
        <f aca="false">G13*24</f>
        <v>68119.44</v>
      </c>
      <c r="L13" s="0" t="n">
        <f aca="false">E13/B13</f>
        <v>0.625046791726711</v>
      </c>
      <c r="M13" s="0" t="n">
        <f aca="false">C13/E13</f>
        <v>0.111594272981911</v>
      </c>
      <c r="N13" s="0" t="n">
        <f aca="false">D13/E13</f>
        <v>0.0557971364909553</v>
      </c>
      <c r="O13" s="0" t="n">
        <f aca="false">F13/E13</f>
        <v>1.11159427298191</v>
      </c>
      <c r="P13" s="0" t="n">
        <f aca="false">G13/E13</f>
        <v>1.05579713649096</v>
      </c>
      <c r="Q13" s="0" t="n">
        <f aca="false">F13/(A13*40)</f>
        <v>124.512916666667</v>
      </c>
      <c r="R13" s="0" t="n">
        <f aca="false">G13/(A13*40)</f>
        <v>118.262916666667</v>
      </c>
    </row>
    <row r="14" customFormat="false" ht="13.8" hidden="false" customHeight="false" outlineLevel="0" collapsed="false">
      <c r="A14" s="3" t="n">
        <v>0.7</v>
      </c>
      <c r="B14" s="4" t="n">
        <f aca="false">$A$2*A14</f>
        <v>5017.803</v>
      </c>
      <c r="C14" s="0" t="n">
        <v>300</v>
      </c>
      <c r="D14" s="0" t="n">
        <v>150</v>
      </c>
      <c r="E14" s="0" t="n">
        <v>3039.4</v>
      </c>
      <c r="F14" s="0" t="n">
        <f aca="false">E14+C14</f>
        <v>3339.4</v>
      </c>
      <c r="G14" s="0" t="n">
        <f aca="false">E14+D14</f>
        <v>3189.4</v>
      </c>
      <c r="H14" s="0" t="n">
        <f aca="false">F14-G14</f>
        <v>150</v>
      </c>
      <c r="J14" s="0" t="n">
        <f aca="false">F14*12</f>
        <v>40072.8</v>
      </c>
      <c r="K14" s="0" t="n">
        <f aca="false">G14*24</f>
        <v>76545.6</v>
      </c>
      <c r="L14" s="0" t="n">
        <f aca="false">E14/B14</f>
        <v>0.605723261754198</v>
      </c>
      <c r="M14" s="0" t="n">
        <f aca="false">C14/E14</f>
        <v>0.0987036915180628</v>
      </c>
      <c r="N14" s="0" t="n">
        <f aca="false">D14/E14</f>
        <v>0.0493518457590314</v>
      </c>
      <c r="O14" s="0" t="n">
        <f aca="false">F14/E14</f>
        <v>1.09870369151806</v>
      </c>
      <c r="P14" s="0" t="n">
        <f aca="false">G14/E14</f>
        <v>1.04935184575903</v>
      </c>
      <c r="Q14" s="0" t="n">
        <f aca="false">F14/(A14*40)</f>
        <v>119.264285714286</v>
      </c>
      <c r="R14" s="0" t="n">
        <f aca="false">G14/(A14*40)</f>
        <v>113.907142857143</v>
      </c>
    </row>
    <row r="15" customFormat="false" ht="13.8" hidden="false" customHeight="false" outlineLevel="0" collapsed="false">
      <c r="A15" s="3" t="n">
        <v>0.8</v>
      </c>
      <c r="B15" s="4" t="n">
        <f aca="false">$A$2*A15</f>
        <v>5734.632</v>
      </c>
      <c r="C15" s="0" t="n">
        <v>300</v>
      </c>
      <c r="D15" s="0" t="n">
        <v>150</v>
      </c>
      <c r="E15" s="0" t="n">
        <v>3413.56</v>
      </c>
      <c r="F15" s="0" t="n">
        <f aca="false">E15+C15</f>
        <v>3713.56</v>
      </c>
      <c r="G15" s="0" t="n">
        <f aca="false">E15+D15</f>
        <v>3563.56</v>
      </c>
      <c r="H15" s="0" t="n">
        <f aca="false">F15-G15</f>
        <v>150</v>
      </c>
      <c r="J15" s="0" t="n">
        <f aca="false">F15*12</f>
        <v>44562.72</v>
      </c>
      <c r="K15" s="0" t="n">
        <f aca="false">G15*24</f>
        <v>85525.44</v>
      </c>
      <c r="L15" s="0" t="n">
        <f aca="false">E15/B15</f>
        <v>0.595253540244605</v>
      </c>
      <c r="M15" s="0" t="n">
        <f aca="false">C15/E15</f>
        <v>0.0878847889007371</v>
      </c>
      <c r="N15" s="0" t="n">
        <f aca="false">D15/E15</f>
        <v>0.0439423944503685</v>
      </c>
      <c r="O15" s="0" t="n">
        <f aca="false">F15/E15</f>
        <v>1.08788478890074</v>
      </c>
      <c r="P15" s="0" t="n">
        <f aca="false">G15/E15</f>
        <v>1.04394239445037</v>
      </c>
      <c r="Q15" s="0" t="n">
        <f aca="false">F15/(A15*40)</f>
        <v>116.04875</v>
      </c>
      <c r="R15" s="0" t="n">
        <f aca="false">G15/(A15*40)</f>
        <v>111.36125</v>
      </c>
    </row>
    <row r="16" customFormat="false" ht="13.8" hidden="false" customHeight="false" outlineLevel="0" collapsed="false">
      <c r="A16" s="3" t="n">
        <v>0.9</v>
      </c>
      <c r="B16" s="4" t="n">
        <f aca="false">$A$2*A16</f>
        <v>6451.461</v>
      </c>
      <c r="C16" s="0" t="n">
        <v>0</v>
      </c>
      <c r="D16" s="0" t="n">
        <v>0</v>
      </c>
      <c r="E16" s="0" t="n">
        <v>3766.45</v>
      </c>
      <c r="F16" s="0" t="n">
        <f aca="false">E16+C16</f>
        <v>3766.45</v>
      </c>
      <c r="G16" s="0" t="n">
        <f aca="false">E16+D16</f>
        <v>3766.45</v>
      </c>
      <c r="H16" s="0" t="n">
        <f aca="false">F16-G16</f>
        <v>0</v>
      </c>
      <c r="J16" s="0" t="n">
        <f aca="false">F16*12</f>
        <v>45197.4</v>
      </c>
      <c r="K16" s="0" t="n">
        <f aca="false">G16*24</f>
        <v>90394.8</v>
      </c>
      <c r="L16" s="0" t="n">
        <f aca="false">E16/B16</f>
        <v>0.583813495888761</v>
      </c>
      <c r="M16" s="0" t="n">
        <f aca="false">C16/E16</f>
        <v>0</v>
      </c>
      <c r="N16" s="0" t="n">
        <f aca="false">D16/E16</f>
        <v>0</v>
      </c>
      <c r="O16" s="0" t="n">
        <f aca="false">F16/E16</f>
        <v>1</v>
      </c>
      <c r="P16" s="0" t="n">
        <f aca="false">G16/E16</f>
        <v>1</v>
      </c>
      <c r="Q16" s="0" t="n">
        <f aca="false">F16/(A16*40)</f>
        <v>104.623611111111</v>
      </c>
      <c r="R16" s="0" t="n">
        <f aca="false">G16/(A16*40)</f>
        <v>104.623611111111</v>
      </c>
    </row>
    <row r="17" customFormat="false" ht="13.8" hidden="false" customHeight="false" outlineLevel="0" collapsed="false">
      <c r="A17" s="3" t="n">
        <v>1</v>
      </c>
      <c r="B17" s="4" t="n">
        <f aca="false">$A$2*A17</f>
        <v>7168.29</v>
      </c>
      <c r="C17" s="0" t="n">
        <v>0</v>
      </c>
      <c r="D17" s="0" t="n">
        <v>0</v>
      </c>
      <c r="E17" s="0" t="n">
        <v>4086.96</v>
      </c>
      <c r="F17" s="0" t="n">
        <f aca="false">E17+C17</f>
        <v>4086.96</v>
      </c>
      <c r="G17" s="0" t="n">
        <f aca="false">E17+D17</f>
        <v>4086.96</v>
      </c>
      <c r="H17" s="0" t="n">
        <f aca="false">F17-G17</f>
        <v>0</v>
      </c>
      <c r="J17" s="0" t="n">
        <f aca="false">F17*12</f>
        <v>49043.52</v>
      </c>
      <c r="K17" s="0" t="n">
        <f aca="false">G17*24</f>
        <v>98087.04</v>
      </c>
      <c r="L17" s="0" t="n">
        <f aca="false">E17/B17</f>
        <v>0.570144344048581</v>
      </c>
      <c r="M17" s="0" t="n">
        <f aca="false">C17/E17</f>
        <v>0</v>
      </c>
      <c r="N17" s="0" t="n">
        <f aca="false">D17/E17</f>
        <v>0</v>
      </c>
      <c r="O17" s="0" t="n">
        <f aca="false">F17/E17</f>
        <v>1</v>
      </c>
      <c r="P17" s="0" t="n">
        <f aca="false">G17/E17</f>
        <v>1</v>
      </c>
      <c r="Q17" s="0" t="n">
        <f aca="false">F17/(A17*40)</f>
        <v>102.174</v>
      </c>
      <c r="R17" s="0" t="n">
        <f aca="false">G17/(A17*40)</f>
        <v>102.174</v>
      </c>
    </row>
    <row r="19" customFormat="false" ht="13.8" hidden="false" customHeight="false" outlineLevel="0" collapsed="false">
      <c r="A19" s="5" t="n">
        <f aca="false">B19/$A$2</f>
        <v>0.0139503284604836</v>
      </c>
      <c r="B19" s="0" t="n">
        <v>100</v>
      </c>
      <c r="C19" s="0" t="n">
        <v>1800.5</v>
      </c>
      <c r="D19" s="0" t="n">
        <v>900.25</v>
      </c>
      <c r="E19" s="0" t="n">
        <v>79.65</v>
      </c>
      <c r="F19" s="0" t="n">
        <f aca="false">E19+C19</f>
        <v>1880.15</v>
      </c>
      <c r="G19" s="0" t="n">
        <f aca="false">E19+D19</f>
        <v>979.9</v>
      </c>
      <c r="H19" s="0" t="n">
        <f aca="false">F19-G19</f>
        <v>900.25</v>
      </c>
      <c r="L19" s="0" t="n">
        <f aca="false">E19/B19</f>
        <v>0.7965</v>
      </c>
      <c r="M19" s="0" t="n">
        <f aca="false">C19/E19</f>
        <v>22.6051475204018</v>
      </c>
      <c r="N19" s="0" t="n">
        <f aca="false">D19/E19</f>
        <v>11.3025737602009</v>
      </c>
      <c r="O19" s="0" t="n">
        <f aca="false">F19/E19</f>
        <v>23.6051475204018</v>
      </c>
      <c r="P19" s="0" t="n">
        <f aca="false">G19/E19</f>
        <v>12.3025737602009</v>
      </c>
      <c r="Q19" s="0" t="n">
        <f aca="false">F19/(A19*40)</f>
        <v>3369.365110875</v>
      </c>
      <c r="R19" s="0" t="n">
        <f aca="false">G19/(A19*40)</f>
        <v>1756.05184275</v>
      </c>
    </row>
    <row r="20" customFormat="false" ht="13.8" hidden="false" customHeight="false" outlineLevel="0" collapsed="false">
      <c r="A20" s="5" t="n">
        <f aca="false">B20/$A$2</f>
        <v>0.034875821151209</v>
      </c>
      <c r="B20" s="0" t="n">
        <v>250</v>
      </c>
      <c r="C20" s="0" t="n">
        <v>1726.29</v>
      </c>
      <c r="D20" s="0" t="n">
        <v>900.25</v>
      </c>
      <c r="E20" s="0" t="n">
        <v>199.13</v>
      </c>
      <c r="F20" s="0" t="n">
        <f aca="false">E20+C20</f>
        <v>1925.42</v>
      </c>
      <c r="G20" s="0" t="n">
        <f aca="false">E20+D20</f>
        <v>1099.38</v>
      </c>
      <c r="H20" s="0" t="n">
        <f aca="false">F20-G20</f>
        <v>826.04</v>
      </c>
      <c r="L20" s="0" t="n">
        <f aca="false">E20/B20</f>
        <v>0.79652</v>
      </c>
      <c r="M20" s="0" t="n">
        <f aca="false">C20/E20</f>
        <v>8.66916084969618</v>
      </c>
      <c r="N20" s="0" t="n">
        <f aca="false">D20/E20</f>
        <v>4.52091598453272</v>
      </c>
      <c r="O20" s="0" t="n">
        <f aca="false">F20/E20</f>
        <v>9.66916084969618</v>
      </c>
      <c r="P20" s="0" t="n">
        <f aca="false">G20/E20</f>
        <v>5.52091598453272</v>
      </c>
      <c r="Q20" s="0" t="n">
        <f aca="false">F20/(A20*40)</f>
        <v>1380.19689318</v>
      </c>
      <c r="R20" s="0" t="n">
        <f aca="false">G20/(A20*40)</f>
        <v>788.06746602</v>
      </c>
    </row>
    <row r="21" customFormat="false" ht="13.8" hidden="false" customHeight="false" outlineLevel="0" collapsed="false">
      <c r="A21" s="5" t="n">
        <f aca="false">B21/$A$2</f>
        <v>0.069751642302418</v>
      </c>
      <c r="B21" s="0" t="n">
        <v>500</v>
      </c>
      <c r="C21" s="0" t="n">
        <v>1597.91</v>
      </c>
      <c r="D21" s="0" t="n">
        <v>900.25</v>
      </c>
      <c r="E21" s="0" t="n">
        <v>398.25</v>
      </c>
      <c r="F21" s="0" t="n">
        <f aca="false">E21+C21</f>
        <v>1996.16</v>
      </c>
      <c r="G21" s="0" t="n">
        <f aca="false">E21+D21</f>
        <v>1298.5</v>
      </c>
      <c r="H21" s="0" t="n">
        <f aca="false">F21-G21</f>
        <v>697.66</v>
      </c>
      <c r="L21" s="0" t="n">
        <f aca="false">E21/B21</f>
        <v>0.7965</v>
      </c>
      <c r="M21" s="0" t="n">
        <f aca="false">C21/E21</f>
        <v>4.0123289391086</v>
      </c>
      <c r="N21" s="0" t="n">
        <f aca="false">D21/E21</f>
        <v>2.26051475204018</v>
      </c>
      <c r="O21" s="0" t="n">
        <f aca="false">F21/E21</f>
        <v>5.0123289391086</v>
      </c>
      <c r="P21" s="0" t="n">
        <f aca="false">G21/E21</f>
        <v>3.26051475204018</v>
      </c>
      <c r="Q21" s="0" t="n">
        <f aca="false">F21/(A21*40)</f>
        <v>715.45268832</v>
      </c>
      <c r="R21" s="0" t="n">
        <f aca="false">G21/(A21*40)</f>
        <v>465.40122825</v>
      </c>
    </row>
    <row r="22" customFormat="false" ht="13.8" hidden="false" customHeight="false" outlineLevel="0" collapsed="false">
      <c r="A22" s="5" t="n">
        <f aca="false">B22/$A$2</f>
        <v>0.104627463453627</v>
      </c>
      <c r="B22" s="0" t="n">
        <v>750</v>
      </c>
      <c r="C22" s="6" t="n">
        <v>1469.54</v>
      </c>
      <c r="D22" s="0" t="n">
        <v>900.25</v>
      </c>
      <c r="E22" s="0" t="n">
        <v>597.38</v>
      </c>
      <c r="F22" s="0" t="n">
        <f aca="false">E22+C22</f>
        <v>2066.92</v>
      </c>
      <c r="G22" s="0" t="n">
        <f aca="false">E22+D22</f>
        <v>1497.63</v>
      </c>
      <c r="H22" s="0" t="n">
        <f aca="false">F22-G22</f>
        <v>569.29</v>
      </c>
      <c r="L22" s="0" t="n">
        <f aca="false">E22/B22</f>
        <v>0.796506666666667</v>
      </c>
      <c r="M22" s="0" t="n">
        <f aca="false">C22/E22</f>
        <v>2.45997522514982</v>
      </c>
      <c r="N22" s="0" t="n">
        <f aca="false">D22/E22</f>
        <v>1.50699722119924</v>
      </c>
      <c r="O22" s="0" t="n">
        <f aca="false">F22/E22</f>
        <v>3.45997522514982</v>
      </c>
      <c r="P22" s="0" t="n">
        <f aca="false">G22/E22</f>
        <v>2.50699722119924</v>
      </c>
      <c r="Q22" s="0" t="n">
        <f aca="false">F22/(A22*40)</f>
        <v>493.87606556</v>
      </c>
      <c r="R22" s="0" t="n">
        <f aca="false">G22/(A22*40)</f>
        <v>357.84820509</v>
      </c>
    </row>
    <row r="23" customFormat="false" ht="13.8" hidden="false" customHeight="false" outlineLevel="0" collapsed="false">
      <c r="A23" s="5" t="n">
        <f aca="false">B23/$A$2</f>
        <v>0.139503284604836</v>
      </c>
      <c r="B23" s="0" t="n">
        <v>1000</v>
      </c>
      <c r="C23" s="0" t="n">
        <v>1341.16</v>
      </c>
      <c r="D23" s="0" t="n">
        <v>900.25</v>
      </c>
      <c r="E23" s="0" t="n">
        <v>796.5</v>
      </c>
      <c r="F23" s="0" t="n">
        <f aca="false">E23+C23</f>
        <v>2137.66</v>
      </c>
      <c r="G23" s="0" t="n">
        <f aca="false">E23+D23</f>
        <v>1696.75</v>
      </c>
      <c r="H23" s="0" t="n">
        <f aca="false">F23-G23</f>
        <v>440.91</v>
      </c>
      <c r="L23" s="0" t="n">
        <f aca="false">E23/B23</f>
        <v>0.7965</v>
      </c>
      <c r="M23" s="0" t="n">
        <f aca="false">C23/E23</f>
        <v>1.68381669805399</v>
      </c>
      <c r="N23" s="0" t="n">
        <f aca="false">D23/E23</f>
        <v>1.13025737602009</v>
      </c>
      <c r="O23" s="0" t="n">
        <f aca="false">F23/E23</f>
        <v>2.68381669805399</v>
      </c>
      <c r="P23" s="0" t="n">
        <f aca="false">G23/E23</f>
        <v>2.13025737602009</v>
      </c>
      <c r="Q23" s="0" t="n">
        <f aca="false">F23/(A23*40)</f>
        <v>383.084170035</v>
      </c>
      <c r="R23" s="0" t="n">
        <f aca="false">G23/(A23*40)</f>
        <v>304.0699014375</v>
      </c>
    </row>
    <row r="24" customFormat="false" ht="13.8" hidden="false" customHeight="false" outlineLevel="0" collapsed="false">
      <c r="A24" s="5" t="n">
        <f aca="false">B24/$A$2</f>
        <v>0.174379105756045</v>
      </c>
      <c r="B24" s="0" t="n">
        <v>1250</v>
      </c>
      <c r="C24" s="0" t="n">
        <v>1220.48</v>
      </c>
      <c r="D24" s="0" t="n">
        <v>900.25</v>
      </c>
      <c r="E24" s="0" t="n">
        <v>995.63</v>
      </c>
      <c r="F24" s="0" t="n">
        <f aca="false">E24+C24</f>
        <v>2216.11</v>
      </c>
      <c r="G24" s="0" t="n">
        <f aca="false">E24+D24</f>
        <v>1895.88</v>
      </c>
      <c r="H24" s="0" t="n">
        <f aca="false">F24-G24</f>
        <v>320.23</v>
      </c>
      <c r="L24" s="0" t="n">
        <f aca="false">E24/B24</f>
        <v>0.796504</v>
      </c>
      <c r="M24" s="0" t="n">
        <f aca="false">C24/E24</f>
        <v>1.22583690728483</v>
      </c>
      <c r="N24" s="0" t="n">
        <f aca="false">D24/E24</f>
        <v>0.904201359942951</v>
      </c>
      <c r="O24" s="0" t="n">
        <f aca="false">F24/E24</f>
        <v>2.22583690728483</v>
      </c>
      <c r="P24" s="0" t="n">
        <f aca="false">G24/E24</f>
        <v>1.90420135994295</v>
      </c>
      <c r="Q24" s="0" t="n">
        <f aca="false">F24/(A24*40)</f>
        <v>317.714383038</v>
      </c>
      <c r="R24" s="0" t="n">
        <f aca="false">G24/(A24*40)</f>
        <v>271.804352904</v>
      </c>
    </row>
    <row r="25" customFormat="false" ht="13.8" hidden="false" customHeight="false" outlineLevel="0" collapsed="false">
      <c r="A25" s="5" t="n">
        <f aca="false">B25/$A$2</f>
        <v>0.209254926907254</v>
      </c>
      <c r="B25" s="0" t="n">
        <v>1500</v>
      </c>
      <c r="C25" s="0" t="n">
        <v>1118.86</v>
      </c>
      <c r="D25" s="0" t="n">
        <v>900.25</v>
      </c>
      <c r="E25" s="0" t="n">
        <v>1161.7</v>
      </c>
      <c r="F25" s="0" t="n">
        <f aca="false">E25+C25</f>
        <v>2280.56</v>
      </c>
      <c r="G25" s="0" t="n">
        <f aca="false">E25+D25</f>
        <v>2061.95</v>
      </c>
      <c r="H25" s="0" t="n">
        <f aca="false">F25-G25</f>
        <v>218.61</v>
      </c>
      <c r="L25" s="0" t="n">
        <f aca="false">E25/B25</f>
        <v>0.774466666666667</v>
      </c>
      <c r="M25" s="0" t="n">
        <f aca="false">C25/E25</f>
        <v>0.963123009382801</v>
      </c>
      <c r="N25" s="0" t="n">
        <f aca="false">D25/E25</f>
        <v>0.774941895497977</v>
      </c>
      <c r="O25" s="0" t="n">
        <f aca="false">F25/E25</f>
        <v>1.9631230093828</v>
      </c>
      <c r="P25" s="0" t="n">
        <f aca="false">G25/E25</f>
        <v>1.77494189549798</v>
      </c>
      <c r="Q25" s="0" t="n">
        <f aca="false">F25/(A25*40)</f>
        <v>272.46192404</v>
      </c>
      <c r="R25" s="0" t="n">
        <f aca="false">G25/(A25*40)</f>
        <v>246.344259425</v>
      </c>
    </row>
    <row r="26" customFormat="false" ht="13.8" hidden="false" customHeight="false" outlineLevel="0" collapsed="false">
      <c r="A26" s="5" t="n">
        <f aca="false">B26/$A$2</f>
        <v>0.244130748058463</v>
      </c>
      <c r="B26" s="0" t="n">
        <v>1750</v>
      </c>
      <c r="C26" s="0" t="n">
        <v>1025.1</v>
      </c>
      <c r="D26" s="0" t="n">
        <v>900.25</v>
      </c>
      <c r="E26" s="0" t="n">
        <v>1310.5</v>
      </c>
      <c r="F26" s="0" t="n">
        <f aca="false">E26+C26</f>
        <v>2335.6</v>
      </c>
      <c r="G26" s="0" t="n">
        <f aca="false">E26+D26</f>
        <v>2210.75</v>
      </c>
      <c r="H26" s="0" t="n">
        <f aca="false">F26-G26</f>
        <v>124.85</v>
      </c>
      <c r="L26" s="0" t="n">
        <f aca="false">E26/B26</f>
        <v>0.748857142857143</v>
      </c>
      <c r="M26" s="0" t="n">
        <f aca="false">C26/E26</f>
        <v>0.782220526516597</v>
      </c>
      <c r="N26" s="0" t="n">
        <f aca="false">D26/E26</f>
        <v>0.686951545211751</v>
      </c>
      <c r="O26" s="0" t="n">
        <f aca="false">F26/E26</f>
        <v>1.7822205265166</v>
      </c>
      <c r="P26" s="0" t="n">
        <f aca="false">G26/E26</f>
        <v>1.68695154521175</v>
      </c>
      <c r="Q26" s="0" t="n">
        <f aca="false">F26/(A26*40)</f>
        <v>239.175116057143</v>
      </c>
      <c r="R26" s="0" t="n">
        <f aca="false">G26/(A26*40)</f>
        <v>226.389958821429</v>
      </c>
    </row>
    <row r="27" customFormat="false" ht="13.8" hidden="false" customHeight="false" outlineLevel="0" collapsed="false">
      <c r="A27" s="5" t="n">
        <f aca="false">B27/$A$2</f>
        <v>0.279006569209672</v>
      </c>
      <c r="B27" s="0" t="n">
        <v>2000</v>
      </c>
      <c r="C27" s="0" t="n">
        <v>930.42</v>
      </c>
      <c r="D27" s="0" t="n">
        <v>900.25</v>
      </c>
      <c r="E27" s="0" t="n">
        <v>1455.76</v>
      </c>
      <c r="F27" s="0" t="n">
        <f aca="false">E27+C27</f>
        <v>2386.18</v>
      </c>
      <c r="G27" s="0" t="n">
        <f aca="false">E27+D27</f>
        <v>2356.01</v>
      </c>
      <c r="H27" s="0" t="n">
        <f aca="false">F27-G27</f>
        <v>30.1699999999996</v>
      </c>
      <c r="L27" s="0" t="n">
        <f aca="false">E27/B27</f>
        <v>0.72788</v>
      </c>
      <c r="M27" s="0" t="n">
        <f aca="false">C27/E27</f>
        <v>0.639130076386217</v>
      </c>
      <c r="N27" s="0" t="n">
        <f aca="false">D27/E27</f>
        <v>0.618405506402154</v>
      </c>
      <c r="O27" s="0" t="n">
        <f aca="false">F27/E27</f>
        <v>1.63913007638622</v>
      </c>
      <c r="P27" s="0" t="n">
        <f aca="false">G27/E27</f>
        <v>1.61840550640215</v>
      </c>
      <c r="Q27" s="0" t="n">
        <f aca="false">F27/(A27*40)</f>
        <v>213.8103779025</v>
      </c>
      <c r="R27" s="0" t="n">
        <f aca="false">G27/(A27*40)</f>
        <v>211.10703653625</v>
      </c>
    </row>
    <row r="28" customFormat="false" ht="13.8" hidden="false" customHeight="false" outlineLevel="0" collapsed="false">
      <c r="A28" s="5" t="n">
        <f aca="false">B28/$A$2</f>
        <v>0.290166831978059</v>
      </c>
      <c r="B28" s="0" t="n">
        <v>2080</v>
      </c>
      <c r="C28" s="0" t="n">
        <v>900.39</v>
      </c>
      <c r="D28" s="0" t="n">
        <v>900.25</v>
      </c>
      <c r="E28" s="6" t="n">
        <v>1501.77</v>
      </c>
      <c r="F28" s="0" t="n">
        <f aca="false">E28+C28</f>
        <v>2402.16</v>
      </c>
      <c r="G28" s="0" t="n">
        <f aca="false">E28+D28</f>
        <v>2402.02</v>
      </c>
      <c r="H28" s="0" t="n">
        <f aca="false">F28-G28</f>
        <v>0.139999999999873</v>
      </c>
      <c r="L28" s="0" t="n">
        <f aca="false">E28/B28</f>
        <v>0.722004807692308</v>
      </c>
      <c r="M28" s="0" t="n">
        <f aca="false">C28/E28</f>
        <v>0.59955252801694</v>
      </c>
      <c r="N28" s="0" t="n">
        <f aca="false">D28/E28</f>
        <v>0.599459304687136</v>
      </c>
      <c r="O28" s="0" t="n">
        <f aca="false">F28/E28</f>
        <v>1.59955252801694</v>
      </c>
      <c r="P28" s="0" t="n">
        <f aca="false">G28/E28</f>
        <v>1.59945930468714</v>
      </c>
      <c r="Q28" s="0" t="n">
        <f aca="false">F28/(A28*40)</f>
        <v>206.963695990385</v>
      </c>
      <c r="R28" s="0" t="n">
        <f aca="false">G28/(A28*40)</f>
        <v>206.951633963942</v>
      </c>
    </row>
    <row r="29" customFormat="false" ht="13.8" hidden="false" customHeight="false" outlineLevel="0" collapsed="false">
      <c r="A29" s="5" t="n">
        <f aca="false">B29/$A$2</f>
        <v>0.313882390360881</v>
      </c>
      <c r="B29" s="0" t="n">
        <v>2250</v>
      </c>
      <c r="C29" s="0" t="n">
        <v>837.03</v>
      </c>
      <c r="D29" s="0" t="n">
        <v>837.03</v>
      </c>
      <c r="E29" s="0" t="n">
        <v>1598.85</v>
      </c>
      <c r="F29" s="0" t="n">
        <f aca="false">E29+C29</f>
        <v>2435.88</v>
      </c>
      <c r="G29" s="0" t="n">
        <f aca="false">E29+D29</f>
        <v>2435.88</v>
      </c>
      <c r="H29" s="0" t="n">
        <f aca="false">F29-G29</f>
        <v>0</v>
      </c>
      <c r="L29" s="0" t="n">
        <f aca="false">E29/B29</f>
        <v>0.7106</v>
      </c>
      <c r="M29" s="0" t="n">
        <f aca="false">C29/E29</f>
        <v>0.523520030021578</v>
      </c>
      <c r="N29" s="0" t="n">
        <f aca="false">D29/E29</f>
        <v>0.523520030021578</v>
      </c>
      <c r="O29" s="0" t="n">
        <f aca="false">F29/E29</f>
        <v>1.52352003002158</v>
      </c>
      <c r="P29" s="0" t="n">
        <f aca="false">G29/E29</f>
        <v>1.52352003002158</v>
      </c>
      <c r="Q29" s="0" t="n">
        <f aca="false">F29/(A29*40)</f>
        <v>194.01215828</v>
      </c>
      <c r="R29" s="0" t="n">
        <f aca="false">G29/(A29*40)</f>
        <v>194.01215828</v>
      </c>
    </row>
    <row r="30" customFormat="false" ht="13.8" hidden="false" customHeight="false" outlineLevel="0" collapsed="false">
      <c r="A30" s="5" t="n">
        <f aca="false">B30/$A$2</f>
        <v>0.34875821151209</v>
      </c>
      <c r="B30" s="0" t="n">
        <v>2500</v>
      </c>
      <c r="C30" s="0" t="n">
        <v>745.06</v>
      </c>
      <c r="D30" s="0" t="n">
        <v>745.06</v>
      </c>
      <c r="E30" s="0" t="n">
        <v>1739.84</v>
      </c>
      <c r="F30" s="0" t="n">
        <f aca="false">E30+C30</f>
        <v>2484.9</v>
      </c>
      <c r="G30" s="0" t="n">
        <f aca="false">E30+D30</f>
        <v>2484.9</v>
      </c>
      <c r="H30" s="0" t="n">
        <f aca="false">F30-G30</f>
        <v>0</v>
      </c>
      <c r="L30" s="0" t="n">
        <f aca="false">E30/B30</f>
        <v>0.695936</v>
      </c>
      <c r="M30" s="0" t="n">
        <f aca="false">C30/E30</f>
        <v>0.428234780209674</v>
      </c>
      <c r="N30" s="0" t="n">
        <f aca="false">D30/E30</f>
        <v>0.428234780209674</v>
      </c>
      <c r="O30" s="0" t="n">
        <f aca="false">F30/E30</f>
        <v>1.42823478020967</v>
      </c>
      <c r="P30" s="0" t="n">
        <f aca="false">G30/E30</f>
        <v>1.42823478020967</v>
      </c>
      <c r="Q30" s="0" t="n">
        <f aca="false">F30/(A30*40)</f>
        <v>178.12483821</v>
      </c>
      <c r="R30" s="0" t="n">
        <f aca="false">G30/(A30*40)</f>
        <v>178.12483821</v>
      </c>
    </row>
    <row r="31" customFormat="false" ht="13.8" hidden="false" customHeight="false" outlineLevel="0" collapsed="false">
      <c r="A31" s="5" t="n">
        <f aca="false">B31/$A$2</f>
        <v>0.418509853814508</v>
      </c>
      <c r="B31" s="0" t="n">
        <v>3000</v>
      </c>
      <c r="C31" s="0" t="n">
        <v>565.23</v>
      </c>
      <c r="D31" s="0" t="n">
        <v>565.23</v>
      </c>
      <c r="E31" s="0" t="n">
        <v>2015.73</v>
      </c>
      <c r="F31" s="0" t="n">
        <f aca="false">E31+C31</f>
        <v>2580.96</v>
      </c>
      <c r="G31" s="0" t="n">
        <f aca="false">E31+D31</f>
        <v>2580.96</v>
      </c>
      <c r="H31" s="0" t="n">
        <f aca="false">F31-G31</f>
        <v>0</v>
      </c>
      <c r="L31" s="0" t="n">
        <f aca="false">E31/B31</f>
        <v>0.67191</v>
      </c>
      <c r="M31" s="0" t="n">
        <f aca="false">C31/E31</f>
        <v>0.280409578663809</v>
      </c>
      <c r="N31" s="0" t="n">
        <f aca="false">D31/E31</f>
        <v>0.280409578663809</v>
      </c>
      <c r="O31" s="0" t="n">
        <f aca="false">F31/E31</f>
        <v>1.28040957866381</v>
      </c>
      <c r="P31" s="0" t="n">
        <f aca="false">G31/E31</f>
        <v>1.28040957866381</v>
      </c>
      <c r="Q31" s="0" t="n">
        <f aca="false">F31/(A31*40)</f>
        <v>154.17558132</v>
      </c>
      <c r="R31" s="0" t="n">
        <f aca="false">G31/(A31*40)</f>
        <v>154.17558132</v>
      </c>
    </row>
    <row r="32" customFormat="false" ht="13.8" hidden="false" customHeight="false" outlineLevel="0" collapsed="false">
      <c r="A32" s="5" t="n">
        <f aca="false">B32/$A$2</f>
        <v>0.488261496116926</v>
      </c>
      <c r="B32" s="0" t="n">
        <v>3500</v>
      </c>
      <c r="C32" s="0" t="n">
        <v>390.92</v>
      </c>
      <c r="D32" s="0" t="n">
        <v>390.92</v>
      </c>
      <c r="E32" s="0" t="n">
        <v>2283.18</v>
      </c>
      <c r="F32" s="0" t="n">
        <f aca="false">E32+C32</f>
        <v>2674.1</v>
      </c>
      <c r="G32" s="0" t="n">
        <f aca="false">E32+D32</f>
        <v>2674.1</v>
      </c>
      <c r="H32" s="0" t="n">
        <f aca="false">F32-G32</f>
        <v>0</v>
      </c>
      <c r="L32" s="0" t="n">
        <f aca="false">E32/B32</f>
        <v>0.652337142857143</v>
      </c>
      <c r="M32" s="0" t="n">
        <f aca="false">C32/E32</f>
        <v>0.171217337222646</v>
      </c>
      <c r="N32" s="0" t="n">
        <f aca="false">D32/E32</f>
        <v>0.171217337222646</v>
      </c>
      <c r="O32" s="0" t="n">
        <f aca="false">F32/E32</f>
        <v>1.17121733722265</v>
      </c>
      <c r="P32" s="0" t="n">
        <f aca="false">G32/E32</f>
        <v>1.17121733722265</v>
      </c>
      <c r="Q32" s="0" t="n">
        <f aca="false">F32/(A32*40)</f>
        <v>136.919459207143</v>
      </c>
      <c r="R32" s="0" t="n">
        <f aca="false">G32/(A32*40)</f>
        <v>136.919459207143</v>
      </c>
    </row>
    <row r="33" customFormat="false" ht="13.8" hidden="false" customHeight="false" outlineLevel="0" collapsed="false">
      <c r="A33" s="5" t="n">
        <f aca="false">B33/$A$2</f>
        <v>0.525648376391022</v>
      </c>
      <c r="B33" s="0" t="n">
        <v>3768</v>
      </c>
      <c r="C33" s="0" t="n">
        <v>300</v>
      </c>
      <c r="D33" s="0" t="n">
        <v>299.72</v>
      </c>
      <c r="E33" s="0" t="n">
        <v>2423.16</v>
      </c>
      <c r="F33" s="0" t="n">
        <f aca="false">E33+C33</f>
        <v>2723.16</v>
      </c>
      <c r="G33" s="0" t="n">
        <f aca="false">E33+D33</f>
        <v>2722.88</v>
      </c>
      <c r="H33" s="0" t="n">
        <f aca="false">F33-G33</f>
        <v>0.279999999999745</v>
      </c>
      <c r="L33" s="0" t="n">
        <f aca="false">E33/B33</f>
        <v>0.643089171974522</v>
      </c>
      <c r="M33" s="0" t="n">
        <f aca="false">C33/E33</f>
        <v>0.123805279057099</v>
      </c>
      <c r="N33" s="0" t="n">
        <f aca="false">D33/E33</f>
        <v>0.123689727463312</v>
      </c>
      <c r="O33" s="0" t="n">
        <f aca="false">F33/E33</f>
        <v>1.1238052790571</v>
      </c>
      <c r="P33" s="0" t="n">
        <f aca="false">G33/E33</f>
        <v>1.12368972746331</v>
      </c>
      <c r="Q33" s="0" t="n">
        <f aca="false">F33/(A33*40)</f>
        <v>129.514335167197</v>
      </c>
      <c r="R33" s="0" t="n">
        <f aca="false">G33/(A33*40)</f>
        <v>129.501018280255</v>
      </c>
    </row>
    <row r="34" customFormat="false" ht="13.8" hidden="false" customHeight="false" outlineLevel="0" collapsed="false">
      <c r="A34" s="5" t="n">
        <f aca="false">B34/$A$2</f>
        <v>0.558013138419344</v>
      </c>
      <c r="B34" s="0" t="n">
        <v>4000</v>
      </c>
      <c r="C34" s="0" t="n">
        <v>300</v>
      </c>
      <c r="D34" s="0" t="n">
        <v>222.08</v>
      </c>
      <c r="E34" s="0" t="n">
        <v>2542.36</v>
      </c>
      <c r="F34" s="0" t="n">
        <f aca="false">E34+C34</f>
        <v>2842.36</v>
      </c>
      <c r="G34" s="0" t="n">
        <f aca="false">E34+D34</f>
        <v>2764.44</v>
      </c>
      <c r="H34" s="0" t="n">
        <f aca="false">F34-G34</f>
        <v>77.9200000000001</v>
      </c>
      <c r="L34" s="0" t="n">
        <f aca="false">E34/B34</f>
        <v>0.63559</v>
      </c>
      <c r="M34" s="0" t="n">
        <f aca="false">C34/E34</f>
        <v>0.118000597869696</v>
      </c>
      <c r="N34" s="0" t="n">
        <f aca="false">D34/E34</f>
        <v>0.0873519092496735</v>
      </c>
      <c r="O34" s="0" t="n">
        <f aca="false">F34/E34</f>
        <v>1.1180005978697</v>
      </c>
      <c r="P34" s="0" t="n">
        <f aca="false">G34/E34</f>
        <v>1.08735190924967</v>
      </c>
      <c r="Q34" s="0" t="n">
        <f aca="false">F34/(A34*40)</f>
        <v>127.3428797775</v>
      </c>
      <c r="R34" s="0" t="n">
        <f aca="false">G34/(A34*40)</f>
        <v>123.8519225475</v>
      </c>
    </row>
    <row r="35" customFormat="false" ht="13.8" hidden="false" customHeight="false" outlineLevel="0" collapsed="false">
      <c r="A35" s="5" t="n">
        <f aca="false">B35/$A$2</f>
        <v>0.588564357747803</v>
      </c>
      <c r="B35" s="0" t="n">
        <v>4219</v>
      </c>
      <c r="C35" s="0" t="n">
        <v>300</v>
      </c>
      <c r="D35" s="0" t="n">
        <v>150</v>
      </c>
      <c r="E35" s="0" t="n">
        <v>2653.3</v>
      </c>
      <c r="F35" s="0" t="n">
        <f aca="false">E35+C35</f>
        <v>2953.3</v>
      </c>
      <c r="G35" s="0" t="n">
        <f aca="false">E35+D35</f>
        <v>2803.3</v>
      </c>
      <c r="H35" s="0" t="n">
        <f aca="false">F35-G35</f>
        <v>150</v>
      </c>
      <c r="L35" s="0" t="n">
        <f aca="false">E35/B35</f>
        <v>0.628893102630955</v>
      </c>
      <c r="M35" s="0" t="n">
        <f aca="false">C35/E35</f>
        <v>0.113066747069687</v>
      </c>
      <c r="N35" s="0" t="n">
        <f aca="false">D35/E35</f>
        <v>0.0565333735348434</v>
      </c>
      <c r="O35" s="0" t="n">
        <f aca="false">F35/E35</f>
        <v>1.11306674706969</v>
      </c>
      <c r="P35" s="0" t="n">
        <f aca="false">G35/E35</f>
        <v>1.05653337353484</v>
      </c>
      <c r="Q35" s="0" t="n">
        <f aca="false">F35/(A35*40)</f>
        <v>125.445075</v>
      </c>
      <c r="R35" s="0" t="n">
        <f aca="false">G35/(A35*40)</f>
        <v>119.073639233231</v>
      </c>
    </row>
    <row r="36" customFormat="false" ht="13.8" hidden="false" customHeight="false" outlineLevel="0" collapsed="false">
      <c r="A36" s="5" t="n">
        <f aca="false">B36/$A$2</f>
        <v>0.627764780721762</v>
      </c>
      <c r="B36" s="0" t="n">
        <v>4500</v>
      </c>
      <c r="C36" s="0" t="n">
        <v>300</v>
      </c>
      <c r="D36" s="0" t="n">
        <v>150</v>
      </c>
      <c r="E36" s="0" t="n">
        <v>2793.29</v>
      </c>
      <c r="F36" s="0" t="n">
        <f aca="false">E36+C36</f>
        <v>3093.29</v>
      </c>
      <c r="G36" s="0" t="n">
        <f aca="false">E36+D36</f>
        <v>2943.29</v>
      </c>
      <c r="H36" s="0" t="n">
        <f aca="false">F36-G36</f>
        <v>150</v>
      </c>
      <c r="L36" s="0" t="n">
        <f aca="false">E36/B36</f>
        <v>0.620731111111111</v>
      </c>
      <c r="M36" s="0" t="n">
        <f aca="false">C36/E36</f>
        <v>0.10740023413251</v>
      </c>
      <c r="N36" s="0" t="n">
        <f aca="false">D36/E36</f>
        <v>0.0537001170662552</v>
      </c>
      <c r="O36" s="0" t="n">
        <f aca="false">F36/E36</f>
        <v>1.10740023413251</v>
      </c>
      <c r="P36" s="0" t="n">
        <f aca="false">G36/E36</f>
        <v>1.05370011706626</v>
      </c>
      <c r="Q36" s="0" t="n">
        <f aca="false">F36/(A36*40)</f>
        <v>123.186665411667</v>
      </c>
      <c r="R36" s="0" t="n">
        <f aca="false">G36/(A36*40)</f>
        <v>117.213090411667</v>
      </c>
    </row>
    <row r="38" customFormat="false" ht="13.8" hidden="false" customHeight="false" outlineLevel="0" collapsed="false">
      <c r="A38" s="5" t="n">
        <f aca="false">B38/$A$2</f>
        <v>0.310160442727624</v>
      </c>
      <c r="B38" s="0" t="n">
        <v>2223.32</v>
      </c>
      <c r="C38" s="0" t="n">
        <v>846.94</v>
      </c>
      <c r="D38" s="0" t="n">
        <v>846.94</v>
      </c>
      <c r="E38" s="0" t="n">
        <v>1583.52</v>
      </c>
      <c r="F38" s="0" t="n">
        <f aca="false">E38+C38</f>
        <v>2430.46</v>
      </c>
      <c r="G38" s="0" t="n">
        <f aca="false">E38+D38</f>
        <v>2430.46</v>
      </c>
      <c r="H38" s="0" t="n">
        <f aca="false">F38-G38</f>
        <v>0</v>
      </c>
      <c r="L38" s="0" t="n">
        <f aca="false">E38/B38</f>
        <v>0.712232157314287</v>
      </c>
      <c r="M38" s="0" t="n">
        <f aca="false">C38/E38</f>
        <v>0.534846418106497</v>
      </c>
      <c r="N38" s="0" t="n">
        <f aca="false">D38/E38</f>
        <v>0.534846418106497</v>
      </c>
      <c r="O38" s="0" t="n">
        <f aca="false">F38/E38</f>
        <v>1.5348464181065</v>
      </c>
      <c r="P38" s="0" t="n">
        <f aca="false">G38/E38</f>
        <v>1.5348464181065</v>
      </c>
      <c r="Q38" s="0" t="n">
        <f aca="false">F38/(A38*40)</f>
        <v>195.903447472698</v>
      </c>
      <c r="R38" s="0" t="n">
        <f aca="false">G38/(A38*40)</f>
        <v>195.903447472698</v>
      </c>
    </row>
    <row r="39" customFormat="false" ht="13.8" hidden="false" customHeight="false" outlineLevel="0" collapsed="false">
      <c r="A39" s="5" t="n">
        <f aca="false">B39/$A$2</f>
        <v>0.265056240749188</v>
      </c>
      <c r="B39" s="0" t="n">
        <v>1900</v>
      </c>
      <c r="C39" s="0" t="n">
        <v>968.12</v>
      </c>
      <c r="D39" s="0" t="n">
        <v>900.25</v>
      </c>
      <c r="E39" s="0" t="n">
        <v>1397.91</v>
      </c>
      <c r="F39" s="0" t="n">
        <f aca="false">E39+C39</f>
        <v>2366.03</v>
      </c>
      <c r="G39" s="0" t="n">
        <f aca="false">E39+D39</f>
        <v>2298.16</v>
      </c>
      <c r="H39" s="0" t="n">
        <f aca="false">F39-G39</f>
        <v>67.8700000000003</v>
      </c>
      <c r="L39" s="0" t="n">
        <f aca="false">E39/B39</f>
        <v>0.735742105263158</v>
      </c>
      <c r="M39" s="0" t="n">
        <f aca="false">C39/E39</f>
        <v>0.692548161183481</v>
      </c>
      <c r="N39" s="0" t="n">
        <f aca="false">D39/E39</f>
        <v>0.643997109971314</v>
      </c>
      <c r="O39" s="0" t="n">
        <f aca="false">F39/E39</f>
        <v>1.69254816118348</v>
      </c>
      <c r="P39" s="0" t="n">
        <f aca="false">G39/E39</f>
        <v>1.64399710997131</v>
      </c>
      <c r="Q39" s="0" t="n">
        <f aca="false">F39/(A39*40)</f>
        <v>223.163015640789</v>
      </c>
      <c r="R39" s="0" t="n">
        <f aca="false">G39/(A39*40)</f>
        <v>216.761544031579</v>
      </c>
    </row>
    <row r="40" customFormat="false" ht="13.8" hidden="false" customHeight="false" outlineLevel="0" collapsed="false">
      <c r="A40" s="5" t="n">
        <f aca="false">B40/$A$2</f>
        <v>0.251105912288705</v>
      </c>
      <c r="B40" s="0" t="n">
        <v>1800</v>
      </c>
      <c r="C40" s="0" t="n">
        <v>1006.09</v>
      </c>
      <c r="D40" s="0" t="n">
        <v>900.25</v>
      </c>
      <c r="E40" s="0" t="n">
        <v>1339.69</v>
      </c>
      <c r="F40" s="0" t="n">
        <f aca="false">E40+C40</f>
        <v>2345.78</v>
      </c>
      <c r="G40" s="0" t="n">
        <f aca="false">E40+D40</f>
        <v>2239.94</v>
      </c>
      <c r="H40" s="0" t="n">
        <f aca="false">F40-G40</f>
        <v>105.84</v>
      </c>
      <c r="L40" s="0" t="n">
        <f aca="false">E40/B40</f>
        <v>0.744272222222222</v>
      </c>
      <c r="M40" s="0" t="n">
        <f aca="false">C40/E40</f>
        <v>0.75098716867335</v>
      </c>
      <c r="N40" s="0" t="n">
        <f aca="false">D40/E40</f>
        <v>0.671983817151729</v>
      </c>
      <c r="O40" s="0" t="n">
        <f aca="false">F40/E40</f>
        <v>1.75098716867335</v>
      </c>
      <c r="P40" s="0" t="n">
        <f aca="false">G40/E40</f>
        <v>1.67198381715173</v>
      </c>
      <c r="Q40" s="0" t="n">
        <f aca="false">F40/(A40*40)</f>
        <v>233.544879391667</v>
      </c>
      <c r="R40" s="0" t="n">
        <f aca="false">G40/(A40*40)</f>
        <v>223.007493091667</v>
      </c>
    </row>
    <row r="41" customFormat="false" ht="13.8" hidden="false" customHeight="false" outlineLevel="0" collapsed="false">
      <c r="A41" s="5" t="n">
        <f aca="false">B41/$A$2</f>
        <v>0.285981733439914</v>
      </c>
      <c r="B41" s="0" t="n">
        <v>2050</v>
      </c>
      <c r="C41" s="0" t="n">
        <v>911.62</v>
      </c>
      <c r="D41" s="0" t="n">
        <v>900.25</v>
      </c>
      <c r="E41" s="0" t="n">
        <v>1484.51</v>
      </c>
      <c r="F41" s="0" t="n">
        <f aca="false">E41+C41</f>
        <v>2396.13</v>
      </c>
      <c r="G41" s="0" t="n">
        <f aca="false">E41+D41</f>
        <v>2384.76</v>
      </c>
      <c r="H41" s="0" t="n">
        <f aca="false">F41-G41</f>
        <v>11.3699999999999</v>
      </c>
      <c r="L41" s="0" t="n">
        <f aca="false">E41/B41</f>
        <v>0.724151219512195</v>
      </c>
      <c r="M41" s="0" t="n">
        <f aca="false">C41/E41</f>
        <v>0.614088150298752</v>
      </c>
      <c r="N41" s="0" t="n">
        <f aca="false">D41/E41</f>
        <v>0.606429057399411</v>
      </c>
      <c r="O41" s="0" t="n">
        <f aca="false">F41/E41</f>
        <v>1.61408815029875</v>
      </c>
      <c r="P41" s="0" t="n">
        <f aca="false">G41/E41</f>
        <v>1.60642905739941</v>
      </c>
      <c r="Q41" s="0" t="n">
        <f aca="false">F41/(A41*40)</f>
        <v>209.465301435366</v>
      </c>
      <c r="R41" s="0" t="n">
        <f aca="false">G41/(A41*40)</f>
        <v>208.471356834146</v>
      </c>
    </row>
    <row r="42" customFormat="false" ht="13.8" hidden="false" customHeight="false" outlineLevel="0" collapsed="false">
      <c r="A42" s="5" t="n">
        <f aca="false">B42/$A$2</f>
        <v>0.292956897670156</v>
      </c>
      <c r="B42" s="0" t="n">
        <v>2100</v>
      </c>
      <c r="C42" s="0" t="n">
        <v>892.88</v>
      </c>
      <c r="D42" s="0" t="n">
        <v>892.88</v>
      </c>
      <c r="E42" s="7" t="n">
        <v>1513.24</v>
      </c>
      <c r="F42" s="0" t="n">
        <f aca="false">E42+C42</f>
        <v>2406.12</v>
      </c>
      <c r="G42" s="0" t="n">
        <f aca="false">E42+D42</f>
        <v>2406.12</v>
      </c>
      <c r="H42" s="0" t="n">
        <f aca="false">F42-G42</f>
        <v>0</v>
      </c>
      <c r="L42" s="0" t="n">
        <f aca="false">E42/B42</f>
        <v>0.720590476190476</v>
      </c>
      <c r="M42" s="0" t="n">
        <f aca="false">C42/E42</f>
        <v>0.590045201025614</v>
      </c>
      <c r="N42" s="0" t="n">
        <f aca="false">D42/E42</f>
        <v>0.590045201025614</v>
      </c>
      <c r="O42" s="0" t="n">
        <f aca="false">F42/E42</f>
        <v>1.59004520102561</v>
      </c>
      <c r="P42" s="0" t="n">
        <f aca="false">G42/E42</f>
        <v>1.59004520102561</v>
      </c>
      <c r="Q42" s="0" t="n">
        <f aca="false">F42/(A42*40)</f>
        <v>205.330546842857</v>
      </c>
      <c r="R42" s="0" t="n">
        <f aca="false">G42/(A42*40)</f>
        <v>205.330546842857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Matthias Ernst</dc:creator>
  <dc:description/>
  <dc:language>de-DE</dc:language>
  <cp:lastModifiedBy/>
  <dcterms:modified xsi:type="dcterms:W3CDTF">2023-07-17T17:04:06Z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