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CTB_1000\S06\Exercices\"/>
    </mc:Choice>
  </mc:AlternateContent>
  <bookViews>
    <workbookView xWindow="0" yWindow="0" windowWidth="20490" windowHeight="7460" activeTab="1"/>
  </bookViews>
  <sheets>
    <sheet name="JournalGénéral" sheetId="6" r:id="rId1"/>
    <sheet name="Grand livre" sheetId="7" r:id="rId2"/>
    <sheet name="EFs+Ratios" sheetId="11" r:id="rId3"/>
    <sheet name="BalanceVérificationAprèsClôture" sheetId="1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</workbook>
</file>

<file path=xl/calcChain.xml><?xml version="1.0" encoding="utf-8"?>
<calcChain xmlns="http://schemas.openxmlformats.org/spreadsheetml/2006/main">
  <c r="D15" i="12" l="1"/>
  <c r="D14" i="12"/>
  <c r="D13" i="12"/>
  <c r="D12" i="12"/>
  <c r="C11" i="12"/>
  <c r="D10" i="12"/>
  <c r="C9" i="12"/>
  <c r="C8" i="12"/>
  <c r="C7" i="12"/>
  <c r="C6" i="12"/>
  <c r="K22" i="11"/>
  <c r="K21" i="11"/>
  <c r="K20" i="11"/>
  <c r="J13" i="11"/>
  <c r="J11" i="11"/>
  <c r="K12" i="11" s="1"/>
  <c r="K8" i="11"/>
  <c r="K7" i="11"/>
  <c r="K6" i="11"/>
  <c r="E22" i="11"/>
  <c r="E21" i="11"/>
  <c r="E12" i="11"/>
  <c r="E11" i="11"/>
  <c r="E10" i="11"/>
  <c r="E9" i="11"/>
  <c r="E8" i="11"/>
  <c r="E6" i="11"/>
  <c r="F81" i="7"/>
  <c r="F105" i="7"/>
  <c r="F99" i="7"/>
  <c r="F93" i="7"/>
  <c r="F87" i="7"/>
  <c r="F10" i="6"/>
  <c r="F9" i="6"/>
  <c r="F8" i="6"/>
  <c r="F7" i="6"/>
  <c r="F6" i="6"/>
  <c r="F11" i="6"/>
  <c r="F15" i="6"/>
  <c r="E14" i="6"/>
  <c r="K14" i="11"/>
  <c r="E3" i="6"/>
  <c r="D76" i="7" s="1"/>
  <c r="F76" i="7" s="1"/>
  <c r="F111" i="7"/>
  <c r="F70" i="7"/>
  <c r="F4" i="6"/>
  <c r="E116" i="7" s="1"/>
  <c r="F116" i="7" s="1"/>
  <c r="K23" i="11" l="1"/>
  <c r="K27" i="11" s="1"/>
  <c r="K15" i="11"/>
  <c r="E13" i="11"/>
  <c r="E14" i="11" s="1"/>
  <c r="E20" i="11" s="1"/>
  <c r="E23" i="11" s="1"/>
  <c r="K26" i="11" s="1"/>
  <c r="E5" i="6"/>
  <c r="D117" i="7" s="1"/>
  <c r="K9" i="11"/>
  <c r="C17" i="12"/>
  <c r="F117" i="7"/>
  <c r="D118" i="7" s="1"/>
  <c r="E12" i="6" s="1"/>
  <c r="F13" i="6" s="1"/>
  <c r="E64" i="7" s="1"/>
  <c r="F64" i="7" s="1"/>
  <c r="F65" i="7" s="1"/>
  <c r="D16" i="12" s="1"/>
  <c r="D17" i="12" s="1"/>
  <c r="E25" i="11" l="1"/>
  <c r="K16" i="11"/>
  <c r="E32" i="11" s="1"/>
  <c r="F118" i="7"/>
</calcChain>
</file>

<file path=xl/sharedStrings.xml><?xml version="1.0" encoding="utf-8"?>
<sst xmlns="http://schemas.openxmlformats.org/spreadsheetml/2006/main" count="314" uniqueCount="84">
  <si>
    <t>Encaisse</t>
  </si>
  <si>
    <t>Bilan</t>
  </si>
  <si>
    <t>État des résultats</t>
  </si>
  <si>
    <t>DATE</t>
  </si>
  <si>
    <t>Intitulé des comptes et explications</t>
  </si>
  <si>
    <t xml:space="preserve">DÉBIT </t>
  </si>
  <si>
    <t>CRÉDIT</t>
  </si>
  <si>
    <t>Compte No</t>
  </si>
  <si>
    <t>DÉBIT</t>
  </si>
  <si>
    <t xml:space="preserve">SOLDE </t>
  </si>
  <si>
    <t>Débit</t>
  </si>
  <si>
    <t>Crédit</t>
  </si>
  <si>
    <t xml:space="preserve">Compte No  </t>
  </si>
  <si>
    <t>Balance de vérification</t>
  </si>
  <si>
    <t>État de l'avoir du propriétaire</t>
  </si>
  <si>
    <r>
      <t>Compte n</t>
    </r>
    <r>
      <rPr>
        <vertAlign val="superscript"/>
        <sz val="10"/>
        <rFont val="Arial"/>
        <family val="2"/>
      </rPr>
      <t>o</t>
    </r>
  </si>
  <si>
    <t>Réf.</t>
  </si>
  <si>
    <t>EXPLICATION</t>
  </si>
  <si>
    <t>JOURNAL GÉNÉRAL - SERVICES-CONSEILS ROY</t>
  </si>
  <si>
    <t>GRAND LIVRE - SERVICES-CONSEILS ROY</t>
  </si>
  <si>
    <t>Services-Conseils Roy</t>
  </si>
  <si>
    <t>Matériel</t>
  </si>
  <si>
    <t>Mobilier</t>
  </si>
  <si>
    <t>Fournitures</t>
  </si>
  <si>
    <t>Actifs</t>
  </si>
  <si>
    <t>Capitaux propres</t>
  </si>
  <si>
    <t>Charges</t>
  </si>
  <si>
    <t>Services publics</t>
  </si>
  <si>
    <t>Déduire : Retraits de capitaux propres</t>
  </si>
  <si>
    <t>Produits</t>
  </si>
  <si>
    <t>Retraits, Carl Roy</t>
  </si>
  <si>
    <t>Loyers et charges locatives</t>
  </si>
  <si>
    <t>Charges salariales</t>
  </si>
  <si>
    <t>Amortissement - Matériel</t>
  </si>
  <si>
    <t>Amortissement - Mobilier</t>
  </si>
  <si>
    <t>Fournitures utilisées</t>
  </si>
  <si>
    <t>Salaires à payer</t>
  </si>
  <si>
    <t>Amortissements cumulés - Matériel</t>
  </si>
  <si>
    <t>Amortissements cumulés - Mobilier</t>
  </si>
  <si>
    <t>Amortissements</t>
  </si>
  <si>
    <t>Apport du propriétaire</t>
  </si>
  <si>
    <t>au 31 décembre 2011</t>
  </si>
  <si>
    <t>Passifs</t>
  </si>
  <si>
    <t>Bénéfice</t>
  </si>
  <si>
    <t>Capital, Carl Roy</t>
  </si>
  <si>
    <t>Produits générés par  prestations de services</t>
  </si>
  <si>
    <t>Ajouter: Bénéfice net pour de décembre</t>
  </si>
  <si>
    <t xml:space="preserve">Matériel </t>
  </si>
  <si>
    <t xml:space="preserve">Mobilier </t>
  </si>
  <si>
    <t>Solde</t>
  </si>
  <si>
    <t>X</t>
  </si>
  <si>
    <t>Produits de prestations de services constatés d'avance</t>
  </si>
  <si>
    <t>Régularisation</t>
  </si>
  <si>
    <t>Produits générés par prestations de services</t>
  </si>
  <si>
    <t>Pour le mois se terminant au 31 décembre 2011</t>
  </si>
  <si>
    <t>Capital - Carl Roy</t>
  </si>
  <si>
    <t>Capital-Carl Roy</t>
  </si>
  <si>
    <t>Comptes clients</t>
  </si>
  <si>
    <t>Comptes fournisseurs</t>
  </si>
  <si>
    <t>Total de l'actif à court terme</t>
  </si>
  <si>
    <t>Total de l'actif</t>
  </si>
  <si>
    <t>Moins: Amortissements cumulés - Matériel</t>
  </si>
  <si>
    <t>Moins: Amortissements cumulés - Mobilier</t>
  </si>
  <si>
    <t>Passif à court terme:</t>
  </si>
  <si>
    <t>Total du passif à court terme</t>
  </si>
  <si>
    <t>Total du passif et des capitaux propres</t>
  </si>
  <si>
    <t xml:space="preserve">Actif à court terme: </t>
  </si>
  <si>
    <t>Sommaire des résultats</t>
  </si>
  <si>
    <t>Après clôture</t>
  </si>
  <si>
    <t>Ratio de liquidité général</t>
  </si>
  <si>
    <t>Ratio d'endettement</t>
  </si>
  <si>
    <t>Analyse:</t>
  </si>
  <si>
    <t xml:space="preserve">Analyse: </t>
  </si>
  <si>
    <t>Donnée:</t>
  </si>
  <si>
    <t xml:space="preserve">Donnée: </t>
  </si>
  <si>
    <t>Le ratio d'endettement de Services-Conseil Roy est de 33%, ce qui est considéré comme peu risqué. L'entreprise a suffisament d'actifs pour rencontrer ses obligations à long terme, comme ses passifs représentent seulement le tiers de sa valeur.</t>
  </si>
  <si>
    <t>Clôture</t>
  </si>
  <si>
    <t>JG1</t>
  </si>
  <si>
    <t>Pour chaque dollar de passif court terme, Service-Conseil Roy dispose de 1.87$ d'actif court terme pouvant honorer les obligations de l'entreprise. Elle est donc en capacité de payer celles-ci, mais elle pourrait en avoir plus comme la règle générale recommande 2$ d'actif court terme pour un 1$ de passif.</t>
  </si>
  <si>
    <t>Attention: La balance de vérification après clôture n'était pas demandée, seulement à titre d'information.</t>
  </si>
  <si>
    <t>Immobilisations corporelles</t>
  </si>
  <si>
    <t>Total des immobilisations corporelles</t>
  </si>
  <si>
    <t>Capital, Carl Roy, au 1er décembre 2011</t>
  </si>
  <si>
    <t>Capital, Carl Roy, au 31 décembre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</si>
</sst>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)\ _$_ ;_ * \(#,##0.00\)\ _$_ ;_ * &quot;-&quot;??_)\ _$_ ;_ @_ "/>
    <numFmt numFmtId="165" formatCode="_-* #,##0.00\ _$_-;_-* #,##0.00\ _$\-;_-* &quot;-&quot;??\ _$_-;_-@_-"/>
    <numFmt numFmtId="166" formatCode="#,##0;\(#,##0\)"/>
    <numFmt numFmtId="167" formatCode="_ * #,##0_)\ _$_ ;_ * \(#,##0\)\ _$_ ;_ * &quot;-&quot;??_)\ _$_ ;_ @_ "/>
  </numFmts>
  <fonts count="11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166" fontId="0" fillId="0" borderId="0" xfId="0" applyNumberFormat="1"/>
    <xf numFmtId="166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" fontId="0" fillId="0" borderId="2" xfId="0" applyNumberFormat="1" applyBorder="1"/>
    <xf numFmtId="16" fontId="0" fillId="0" borderId="1" xfId="0" quotePrefix="1" applyNumberFormat="1" applyBorder="1" applyAlignment="1">
      <alignment horizontal="right"/>
    </xf>
    <xf numFmtId="166" fontId="0" fillId="0" borderId="0" xfId="0" applyNumberFormat="1" applyFill="1" applyBorder="1"/>
    <xf numFmtId="0" fontId="0" fillId="0" borderId="6" xfId="0" applyBorder="1" applyAlignment="1">
      <alignment horizontal="center"/>
    </xf>
    <xf numFmtId="0" fontId="0" fillId="0" borderId="0" xfId="0" applyFill="1" applyBorder="1"/>
    <xf numFmtId="166" fontId="4" fillId="2" borderId="0" xfId="0" applyNumberFormat="1" applyFont="1" applyFill="1" applyBorder="1" applyAlignment="1">
      <alignment horizontal="center"/>
    </xf>
    <xf numFmtId="166" fontId="0" fillId="2" borderId="0" xfId="0" applyNumberFormat="1" applyFill="1" applyBorder="1"/>
    <xf numFmtId="166" fontId="7" fillId="2" borderId="0" xfId="0" applyNumberFormat="1" applyFont="1" applyFill="1" applyBorder="1"/>
    <xf numFmtId="166" fontId="0" fillId="2" borderId="7" xfId="0" applyNumberFormat="1" applyFill="1" applyBorder="1"/>
    <xf numFmtId="0" fontId="0" fillId="2" borderId="0" xfId="0" applyFill="1" applyBorder="1"/>
    <xf numFmtId="166" fontId="4" fillId="2" borderId="8" xfId="0" applyNumberFormat="1" applyFont="1" applyFill="1" applyBorder="1" applyAlignment="1">
      <alignment horizontal="center"/>
    </xf>
    <xf numFmtId="166" fontId="0" fillId="2" borderId="9" xfId="0" applyNumberFormat="1" applyFill="1" applyBorder="1"/>
    <xf numFmtId="166" fontId="0" fillId="2" borderId="10" xfId="0" applyNumberFormat="1" applyFill="1" applyBorder="1"/>
    <xf numFmtId="0" fontId="0" fillId="2" borderId="11" xfId="0" applyFill="1" applyBorder="1"/>
    <xf numFmtId="166" fontId="0" fillId="2" borderId="12" xfId="0" applyNumberFormat="1" applyFill="1" applyBorder="1"/>
    <xf numFmtId="166" fontId="0" fillId="2" borderId="13" xfId="0" applyNumberFormat="1" applyFill="1" applyBorder="1"/>
    <xf numFmtId="166" fontId="7" fillId="2" borderId="8" xfId="0" applyNumberFormat="1" applyFont="1" applyFill="1" applyBorder="1" applyAlignment="1">
      <alignment horizontal="left" indent="1"/>
    </xf>
    <xf numFmtId="0" fontId="0" fillId="2" borderId="8" xfId="0" applyFill="1" applyBorder="1"/>
    <xf numFmtId="0" fontId="0" fillId="2" borderId="12" xfId="0" applyFill="1" applyBorder="1"/>
    <xf numFmtId="16" fontId="0" fillId="0" borderId="6" xfId="0" applyNumberFormat="1" applyBorder="1" applyAlignment="1">
      <alignment horizontal="center"/>
    </xf>
    <xf numFmtId="0" fontId="0" fillId="0" borderId="0" xfId="0" quotePrefix="1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7" fillId="2" borderId="0" xfId="0" applyFont="1" applyFill="1" applyBorder="1"/>
    <xf numFmtId="166" fontId="7" fillId="2" borderId="0" xfId="0" applyNumberFormat="1" applyFont="1" applyFill="1" applyBorder="1" applyAlignment="1"/>
    <xf numFmtId="166" fontId="0" fillId="2" borderId="0" xfId="0" applyNumberFormat="1" applyFill="1" applyBorder="1" applyAlignment="1"/>
    <xf numFmtId="0" fontId="0" fillId="2" borderId="8" xfId="0" applyFill="1" applyBorder="1" applyAlignment="1">
      <alignment horizontal="left" indent="1"/>
    </xf>
    <xf numFmtId="0" fontId="0" fillId="2" borderId="8" xfId="0" applyFill="1" applyBorder="1" applyAlignment="1">
      <alignment horizontal="left"/>
    </xf>
    <xf numFmtId="166" fontId="0" fillId="2" borderId="14" xfId="0" applyNumberFormat="1" applyFill="1" applyBorder="1"/>
    <xf numFmtId="166" fontId="0" fillId="2" borderId="15" xfId="0" applyNumberFormat="1" applyFill="1" applyBorder="1"/>
    <xf numFmtId="166" fontId="0" fillId="2" borderId="16" xfId="0" applyNumberFormat="1" applyFill="1" applyBorder="1"/>
    <xf numFmtId="167" fontId="6" fillId="2" borderId="0" xfId="3" applyNumberFormat="1" applyFont="1" applyFill="1" applyBorder="1"/>
    <xf numFmtId="167" fontId="6" fillId="2" borderId="8" xfId="3" applyNumberFormat="1" applyFont="1" applyFill="1" applyBorder="1"/>
    <xf numFmtId="167" fontId="0" fillId="2" borderId="12" xfId="0" applyNumberFormat="1" applyFill="1" applyBorder="1"/>
    <xf numFmtId="0" fontId="0" fillId="0" borderId="1" xfId="0" applyFill="1" applyBorder="1"/>
    <xf numFmtId="0" fontId="6" fillId="0" borderId="1" xfId="0" applyFont="1" applyBorder="1"/>
    <xf numFmtId="166" fontId="6" fillId="2" borderId="8" xfId="0" applyNumberFormat="1" applyFont="1" applyFill="1" applyBorder="1" applyAlignment="1">
      <alignment horizontal="left" indent="1"/>
    </xf>
    <xf numFmtId="0" fontId="6" fillId="2" borderId="8" xfId="0" applyFont="1" applyFill="1" applyBorder="1"/>
    <xf numFmtId="166" fontId="6" fillId="2" borderId="0" xfId="0" applyNumberFormat="1" applyFont="1" applyFill="1" applyBorder="1"/>
    <xf numFmtId="166" fontId="7" fillId="2" borderId="0" xfId="0" applyNumberFormat="1" applyFont="1" applyFill="1" applyBorder="1" applyAlignment="1">
      <alignment horizontal="left" wrapText="1"/>
    </xf>
    <xf numFmtId="0" fontId="6" fillId="0" borderId="6" xfId="0" applyFont="1" applyBorder="1" applyAlignment="1">
      <alignment horizontal="left"/>
    </xf>
    <xf numFmtId="167" fontId="6" fillId="2" borderId="8" xfId="3" applyNumberFormat="1" applyFont="1" applyFill="1" applyBorder="1" applyAlignment="1">
      <alignment horizontal="left" indent="1"/>
    </xf>
    <xf numFmtId="167" fontId="8" fillId="2" borderId="8" xfId="3" applyNumberFormat="1" applyFont="1" applyFill="1" applyBorder="1"/>
    <xf numFmtId="16" fontId="0" fillId="0" borderId="0" xfId="0" applyNumberFormat="1" applyBorder="1"/>
    <xf numFmtId="0" fontId="4" fillId="2" borderId="8" xfId="0" applyFont="1" applyFill="1" applyBorder="1"/>
    <xf numFmtId="166" fontId="4" fillId="2" borderId="0" xfId="0" applyNumberFormat="1" applyFont="1" applyFill="1" applyBorder="1"/>
    <xf numFmtId="166" fontId="4" fillId="2" borderId="8" xfId="0" applyNumberFormat="1" applyFont="1" applyFill="1" applyBorder="1"/>
    <xf numFmtId="0" fontId="4" fillId="2" borderId="11" xfId="0" applyFont="1" applyFill="1" applyBorder="1" applyAlignment="1">
      <alignment horizontal="left"/>
    </xf>
    <xf numFmtId="166" fontId="4" fillId="2" borderId="11" xfId="0" applyNumberFormat="1" applyFont="1" applyFill="1" applyBorder="1"/>
    <xf numFmtId="0" fontId="7" fillId="2" borderId="8" xfId="0" applyFont="1" applyFill="1" applyBorder="1" applyAlignment="1">
      <alignment horizontal="left" indent="1"/>
    </xf>
    <xf numFmtId="0" fontId="6" fillId="2" borderId="8" xfId="0" applyFont="1" applyFill="1" applyBorder="1" applyAlignment="1">
      <alignment horizontal="left" indent="1"/>
    </xf>
    <xf numFmtId="0" fontId="6" fillId="2" borderId="8" xfId="0" applyFont="1" applyFill="1" applyBorder="1" applyAlignment="1">
      <alignment horizontal="left" indent="2"/>
    </xf>
    <xf numFmtId="166" fontId="4" fillId="0" borderId="0" xfId="0" applyNumberFormat="1" applyFont="1" applyFill="1" applyBorder="1" applyAlignment="1"/>
    <xf numFmtId="0" fontId="0" fillId="2" borderId="9" xfId="0" applyFill="1" applyBorder="1"/>
    <xf numFmtId="166" fontId="7" fillId="2" borderId="9" xfId="0" applyNumberFormat="1" applyFont="1" applyFill="1" applyBorder="1" applyAlignment="1"/>
    <xf numFmtId="166" fontId="7" fillId="2" borderId="17" xfId="0" applyNumberFormat="1" applyFont="1" applyFill="1" applyBorder="1"/>
    <xf numFmtId="166" fontId="4" fillId="2" borderId="8" xfId="0" applyNumberFormat="1" applyFont="1" applyFill="1" applyBorder="1" applyAlignment="1"/>
    <xf numFmtId="166" fontId="4" fillId="2" borderId="0" xfId="0" applyNumberFormat="1" applyFont="1" applyFill="1" applyBorder="1" applyAlignment="1">
      <alignment horizontal="left" indent="1"/>
    </xf>
    <xf numFmtId="0" fontId="9" fillId="0" borderId="0" xfId="0" applyFont="1" applyFill="1" applyBorder="1"/>
    <xf numFmtId="0" fontId="6" fillId="0" borderId="4" xfId="0" applyFont="1" applyBorder="1"/>
    <xf numFmtId="0" fontId="6" fillId="0" borderId="5" xfId="0" applyFont="1" applyBorder="1"/>
    <xf numFmtId="1" fontId="0" fillId="0" borderId="0" xfId="0" applyNumberFormat="1" applyBorder="1"/>
    <xf numFmtId="1" fontId="0" fillId="0" borderId="0" xfId="0" applyNumberFormat="1"/>
    <xf numFmtId="1" fontId="0" fillId="0" borderId="1" xfId="0" applyNumberFormat="1" applyBorder="1"/>
    <xf numFmtId="1" fontId="0" fillId="0" borderId="3" xfId="0" applyNumberFormat="1" applyBorder="1" applyAlignment="1">
      <alignment horizontal="center"/>
    </xf>
    <xf numFmtId="1" fontId="1" fillId="0" borderId="1" xfId="2" applyNumberFormat="1" applyBorder="1"/>
    <xf numFmtId="1" fontId="1" fillId="0" borderId="0" xfId="2" applyNumberFormat="1" applyBorder="1"/>
    <xf numFmtId="1" fontId="0" fillId="0" borderId="6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6" xfId="0" applyNumberFormat="1" applyBorder="1"/>
    <xf numFmtId="1" fontId="0" fillId="0" borderId="2" xfId="0" applyNumberFormat="1" applyBorder="1"/>
    <xf numFmtId="1" fontId="0" fillId="0" borderId="6" xfId="0" applyNumberFormat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3" fontId="9" fillId="0" borderId="0" xfId="0" applyNumberFormat="1" applyFont="1" applyFill="1" applyBorder="1"/>
    <xf numFmtId="0" fontId="9" fillId="0" borderId="0" xfId="0" quotePrefix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Border="1"/>
    <xf numFmtId="3" fontId="9" fillId="0" borderId="0" xfId="0" applyNumberFormat="1" applyFont="1" applyBorder="1"/>
    <xf numFmtId="0" fontId="9" fillId="0" borderId="0" xfId="0" quotePrefix="1" applyFont="1" applyBorder="1"/>
    <xf numFmtId="166" fontId="6" fillId="2" borderId="12" xfId="0" applyNumberFormat="1" applyFont="1" applyFill="1" applyBorder="1"/>
    <xf numFmtId="0" fontId="0" fillId="2" borderId="18" xfId="0" applyFill="1" applyBorder="1"/>
    <xf numFmtId="0" fontId="0" fillId="2" borderId="14" xfId="0" applyFill="1" applyBorder="1"/>
    <xf numFmtId="10" fontId="8" fillId="2" borderId="0" xfId="4" applyNumberFormat="1" applyFont="1" applyFill="1" applyBorder="1"/>
    <xf numFmtId="0" fontId="4" fillId="2" borderId="19" xfId="0" applyFont="1" applyFill="1" applyBorder="1"/>
    <xf numFmtId="0" fontId="6" fillId="2" borderId="8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left" wrapText="1"/>
    </xf>
    <xf numFmtId="0" fontId="4" fillId="2" borderId="0" xfId="0" applyFont="1" applyFill="1" applyBorder="1"/>
    <xf numFmtId="0" fontId="4" fillId="2" borderId="18" xfId="0" applyFont="1" applyFill="1" applyBorder="1"/>
    <xf numFmtId="2" fontId="0" fillId="2" borderId="18" xfId="0" applyNumberForma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7" fontId="8" fillId="2" borderId="0" xfId="3" applyNumberFormat="1" applyFont="1" applyFill="1" applyBorder="1"/>
    <xf numFmtId="167" fontId="8" fillId="2" borderId="12" xfId="3" applyNumberFormat="1" applyFont="1" applyFill="1" applyBorder="1" applyAlignment="1">
      <alignment horizontal="center"/>
    </xf>
    <xf numFmtId="167" fontId="8" fillId="2" borderId="13" xfId="3" applyNumberFormat="1" applyFont="1" applyFill="1" applyBorder="1" applyAlignment="1">
      <alignment horizontal="center"/>
    </xf>
    <xf numFmtId="0" fontId="6" fillId="0" borderId="0" xfId="0" applyFont="1" applyBorder="1"/>
    <xf numFmtId="0" fontId="10" fillId="0" borderId="0" xfId="0" applyFont="1"/>
    <xf numFmtId="0" fontId="2" fillId="0" borderId="1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4" fillId="2" borderId="19" xfId="0" applyNumberFormat="1" applyFont="1" applyFill="1" applyBorder="1" applyAlignment="1">
      <alignment horizontal="center"/>
    </xf>
    <xf numFmtId="166" fontId="4" fillId="2" borderId="18" xfId="0" applyNumberFormat="1" applyFont="1" applyFill="1" applyBorder="1" applyAlignment="1">
      <alignment horizontal="center"/>
    </xf>
    <xf numFmtId="166" fontId="4" fillId="2" borderId="14" xfId="0" applyNumberFormat="1" applyFon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left" wrapText="1"/>
    </xf>
    <xf numFmtId="0" fontId="6" fillId="2" borderId="11" xfId="0" applyFont="1" applyFill="1" applyBorder="1" applyAlignment="1">
      <alignment horizontal="left" wrapText="1"/>
    </xf>
    <xf numFmtId="0" fontId="6" fillId="2" borderId="12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horizontal="left" wrapText="1"/>
    </xf>
  </cellXfs>
  <cellStyles count="5">
    <cellStyle name="Milliers" xfId="1" builtinId="3"/>
    <cellStyle name="Milliers_gabarit" xfId="2"/>
    <cellStyle name="Milliers_P2-2A etu-en T" xfId="3"/>
    <cellStyle name="Normal" xfId="0" builtinId="0"/>
    <cellStyle name="Pourcentage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X28"/>
  <sheetViews>
    <sheetView zoomScaleNormal="100" workbookViewId="0">
      <selection sqref="A1:F15"/>
    </sheetView>
  </sheetViews>
  <sheetFormatPr baseColWidth="10" defaultColWidth="9.1796875" defaultRowHeight="12.5" x14ac:dyDescent="0.25"/>
  <cols>
    <col min="1" max="1" width="9.1796875" customWidth="1"/>
    <col min="2" max="2" width="6.1796875" customWidth="1"/>
    <col min="3" max="3" width="55.81640625" customWidth="1"/>
    <col min="4" max="4" width="9.453125" bestFit="1" customWidth="1"/>
    <col min="5" max="6" width="9.1796875" customWidth="1"/>
    <col min="7" max="17" width="1.1796875" customWidth="1"/>
    <col min="20" max="20" width="9.7265625" customWidth="1"/>
  </cols>
  <sheetData>
    <row r="1" spans="1:24" ht="15.5" x14ac:dyDescent="0.35">
      <c r="A1" s="112" t="s">
        <v>18</v>
      </c>
      <c r="B1" s="112"/>
      <c r="C1" s="112"/>
      <c r="D1" s="112"/>
      <c r="E1" s="112"/>
      <c r="F1" s="112"/>
      <c r="S1" s="6"/>
      <c r="T1" s="6"/>
      <c r="U1" s="6"/>
      <c r="V1" s="6"/>
      <c r="W1" s="6"/>
      <c r="X1" s="6"/>
    </row>
    <row r="2" spans="1:24" s="4" customFormat="1" ht="14.5" x14ac:dyDescent="0.25">
      <c r="A2" s="3" t="s">
        <v>3</v>
      </c>
      <c r="B2" s="113" t="s">
        <v>4</v>
      </c>
      <c r="C2" s="114"/>
      <c r="D2" s="3" t="s">
        <v>15</v>
      </c>
      <c r="E2" s="3" t="s">
        <v>5</v>
      </c>
      <c r="F2" s="3" t="s">
        <v>6</v>
      </c>
      <c r="S2" s="10"/>
      <c r="T2" s="10"/>
      <c r="U2" s="10"/>
      <c r="V2" s="10"/>
      <c r="W2" s="10"/>
      <c r="X2" s="10"/>
    </row>
    <row r="3" spans="1:24" ht="15" customHeight="1" x14ac:dyDescent="0.4">
      <c r="A3" s="16">
        <v>41639</v>
      </c>
      <c r="B3" s="15" t="s">
        <v>45</v>
      </c>
      <c r="C3" s="14"/>
      <c r="D3" s="5">
        <v>401</v>
      </c>
      <c r="E3" s="5">
        <f>'Grand livre'!F75</f>
        <v>3200</v>
      </c>
      <c r="F3" s="5"/>
      <c r="S3" s="87"/>
      <c r="T3" s="73"/>
      <c r="U3" s="73"/>
      <c r="V3" s="88"/>
      <c r="W3" s="88"/>
      <c r="X3" s="6"/>
    </row>
    <row r="4" spans="1:24" ht="15" customHeight="1" x14ac:dyDescent="0.4">
      <c r="A4" s="5"/>
      <c r="B4" s="15"/>
      <c r="C4" s="74" t="s">
        <v>67</v>
      </c>
      <c r="D4" s="5">
        <v>901</v>
      </c>
      <c r="E4" s="5"/>
      <c r="F4" s="5">
        <f>E3</f>
        <v>3200</v>
      </c>
      <c r="S4" s="87"/>
      <c r="T4" s="89"/>
      <c r="U4" s="73"/>
      <c r="V4" s="88"/>
      <c r="W4" s="88"/>
      <c r="X4" s="6"/>
    </row>
    <row r="5" spans="1:24" ht="15" customHeight="1" x14ac:dyDescent="0.4">
      <c r="A5" s="16">
        <v>41639</v>
      </c>
      <c r="B5" s="75" t="s">
        <v>67</v>
      </c>
      <c r="C5" s="14"/>
      <c r="D5" s="5">
        <v>901</v>
      </c>
      <c r="E5" s="5">
        <f>SUM(F6:F11)</f>
        <v>1993</v>
      </c>
      <c r="F5" s="5"/>
      <c r="S5" s="87"/>
      <c r="T5" s="73"/>
      <c r="U5" s="73"/>
      <c r="V5" s="88"/>
      <c r="W5" s="88"/>
      <c r="X5" s="6"/>
    </row>
    <row r="6" spans="1:24" ht="15" customHeight="1" x14ac:dyDescent="0.4">
      <c r="A6" s="5"/>
      <c r="B6" s="15"/>
      <c r="C6" s="14" t="s">
        <v>31</v>
      </c>
      <c r="D6" s="5">
        <v>501</v>
      </c>
      <c r="E6" s="5"/>
      <c r="F6" s="5">
        <f>'Grand livre'!F80</f>
        <v>1000</v>
      </c>
      <c r="S6" s="87"/>
      <c r="T6" s="73"/>
      <c r="U6" s="73"/>
      <c r="V6" s="88"/>
      <c r="W6" s="88"/>
      <c r="X6" s="6"/>
    </row>
    <row r="7" spans="1:24" ht="15" customHeight="1" x14ac:dyDescent="0.4">
      <c r="A7" s="5"/>
      <c r="B7" s="15"/>
      <c r="C7" s="14" t="s">
        <v>32</v>
      </c>
      <c r="D7" s="5">
        <v>502</v>
      </c>
      <c r="E7" s="5"/>
      <c r="F7" s="5">
        <f>'Grand livre'!F86</f>
        <v>500</v>
      </c>
      <c r="S7" s="87"/>
      <c r="T7" s="89"/>
      <c r="U7" s="73"/>
      <c r="V7" s="88"/>
      <c r="W7" s="88"/>
      <c r="X7" s="6"/>
    </row>
    <row r="8" spans="1:24" ht="15" customHeight="1" x14ac:dyDescent="0.4">
      <c r="A8" s="5"/>
      <c r="B8" s="15"/>
      <c r="C8" s="14" t="s">
        <v>27</v>
      </c>
      <c r="D8" s="5">
        <v>503</v>
      </c>
      <c r="E8" s="5"/>
      <c r="F8" s="5">
        <f>'Grand livre'!F92</f>
        <v>200</v>
      </c>
      <c r="S8" s="87"/>
      <c r="T8" s="89"/>
      <c r="U8" s="73"/>
      <c r="V8" s="88"/>
      <c r="W8" s="88"/>
      <c r="X8" s="6"/>
    </row>
    <row r="9" spans="1:24" ht="15" customHeight="1" x14ac:dyDescent="0.4">
      <c r="A9" s="5"/>
      <c r="B9" s="15"/>
      <c r="C9" s="14" t="s">
        <v>33</v>
      </c>
      <c r="D9" s="5">
        <v>510</v>
      </c>
      <c r="E9" s="5"/>
      <c r="F9" s="5">
        <f>'Grand livre'!F98</f>
        <v>33</v>
      </c>
      <c r="S9" s="87"/>
      <c r="T9" s="89"/>
      <c r="U9" s="73"/>
      <c r="V9" s="88"/>
      <c r="W9" s="88"/>
      <c r="X9" s="6"/>
    </row>
    <row r="10" spans="1:24" ht="15" customHeight="1" x14ac:dyDescent="0.4">
      <c r="A10" s="5"/>
      <c r="B10" s="15"/>
      <c r="C10" s="14" t="s">
        <v>34</v>
      </c>
      <c r="D10" s="5">
        <v>511</v>
      </c>
      <c r="E10" s="5"/>
      <c r="F10" s="5">
        <f>'Grand livre'!F104</f>
        <v>60</v>
      </c>
      <c r="S10" s="87"/>
      <c r="T10" s="73"/>
      <c r="U10" s="73"/>
      <c r="V10" s="88"/>
      <c r="W10" s="88"/>
      <c r="X10" s="6"/>
    </row>
    <row r="11" spans="1:24" ht="15" customHeight="1" x14ac:dyDescent="0.4">
      <c r="A11" s="5"/>
      <c r="B11" s="15"/>
      <c r="C11" s="14" t="s">
        <v>35</v>
      </c>
      <c r="D11" s="5">
        <v>512</v>
      </c>
      <c r="E11" s="5"/>
      <c r="F11" s="85">
        <f>'Grand livre'!F110</f>
        <v>200</v>
      </c>
      <c r="S11" s="87"/>
      <c r="T11" s="89"/>
      <c r="U11" s="73"/>
      <c r="V11" s="88"/>
      <c r="W11" s="88"/>
      <c r="X11" s="6"/>
    </row>
    <row r="12" spans="1:24" ht="15" customHeight="1" x14ac:dyDescent="0.4">
      <c r="A12" s="16">
        <v>41639</v>
      </c>
      <c r="B12" s="75" t="s">
        <v>67</v>
      </c>
      <c r="C12" s="14"/>
      <c r="D12" s="5">
        <v>901</v>
      </c>
      <c r="E12" s="85">
        <f>'Grand livre'!D118</f>
        <v>1207</v>
      </c>
      <c r="F12" s="5"/>
      <c r="S12" s="87"/>
      <c r="T12" s="89"/>
      <c r="U12" s="73"/>
      <c r="V12" s="88"/>
      <c r="W12" s="88"/>
      <c r="X12" s="6"/>
    </row>
    <row r="13" spans="1:24" ht="15" customHeight="1" x14ac:dyDescent="0.4">
      <c r="A13" s="5"/>
      <c r="B13" s="15"/>
      <c r="C13" s="74" t="s">
        <v>44</v>
      </c>
      <c r="D13" s="5">
        <v>301</v>
      </c>
      <c r="E13" s="5"/>
      <c r="F13" s="85">
        <f>E12</f>
        <v>1207</v>
      </c>
      <c r="S13" s="87"/>
      <c r="T13" s="73"/>
      <c r="U13" s="73"/>
      <c r="V13" s="88"/>
      <c r="W13" s="88"/>
      <c r="X13" s="6"/>
    </row>
    <row r="14" spans="1:24" ht="15" customHeight="1" x14ac:dyDescent="0.4">
      <c r="A14" s="16">
        <v>41639</v>
      </c>
      <c r="B14" s="75" t="s">
        <v>44</v>
      </c>
      <c r="C14" s="14"/>
      <c r="D14" s="5">
        <v>301</v>
      </c>
      <c r="E14" s="85">
        <f>F15</f>
        <v>1600</v>
      </c>
      <c r="F14" s="5"/>
      <c r="S14" s="90"/>
      <c r="T14" s="91"/>
      <c r="U14" s="91"/>
      <c r="V14" s="92"/>
      <c r="W14" s="92"/>
      <c r="X14" s="6"/>
    </row>
    <row r="15" spans="1:24" ht="15" customHeight="1" x14ac:dyDescent="0.4">
      <c r="A15" s="5"/>
      <c r="B15" s="15"/>
      <c r="C15" s="74" t="s">
        <v>30</v>
      </c>
      <c r="D15" s="5">
        <v>302</v>
      </c>
      <c r="E15" s="5"/>
      <c r="F15" s="85">
        <f>'Grand livre'!F69</f>
        <v>1600</v>
      </c>
      <c r="S15" s="90"/>
      <c r="T15" s="91"/>
      <c r="U15" s="92"/>
      <c r="V15" s="92"/>
      <c r="W15" s="92"/>
      <c r="X15" s="6"/>
    </row>
    <row r="16" spans="1:24" ht="15" customHeight="1" x14ac:dyDescent="0.4">
      <c r="A16" s="5"/>
      <c r="B16" s="15"/>
      <c r="C16" s="14"/>
      <c r="D16" s="5"/>
      <c r="E16" s="5"/>
      <c r="F16" s="5"/>
      <c r="S16" s="90"/>
      <c r="T16" s="93"/>
      <c r="U16" s="92"/>
      <c r="V16" s="92"/>
      <c r="W16" s="92"/>
      <c r="X16" s="6"/>
    </row>
    <row r="17" spans="1:24" ht="15" customHeight="1" x14ac:dyDescent="0.4">
      <c r="A17" s="5"/>
      <c r="B17" s="15"/>
      <c r="C17" s="14"/>
      <c r="D17" s="5"/>
      <c r="E17" s="5"/>
      <c r="F17" s="5"/>
      <c r="S17" s="90"/>
      <c r="T17" s="91"/>
      <c r="U17" s="92"/>
      <c r="V17" s="88"/>
      <c r="W17" s="88"/>
      <c r="X17" s="6"/>
    </row>
    <row r="18" spans="1:24" ht="15" customHeight="1" x14ac:dyDescent="0.4">
      <c r="A18" s="5"/>
      <c r="B18" s="15"/>
      <c r="C18" s="14"/>
      <c r="D18" s="5"/>
      <c r="E18" s="5"/>
      <c r="F18" s="5"/>
      <c r="S18" s="90"/>
      <c r="T18" s="91"/>
      <c r="U18" s="92"/>
      <c r="V18" s="88"/>
      <c r="W18" s="88"/>
      <c r="X18" s="6"/>
    </row>
    <row r="19" spans="1:24" ht="15" customHeight="1" x14ac:dyDescent="0.4">
      <c r="A19" s="5"/>
      <c r="B19" s="15"/>
      <c r="C19" s="14"/>
      <c r="D19" s="5"/>
      <c r="E19" s="5"/>
      <c r="F19" s="5"/>
      <c r="S19" s="90"/>
      <c r="T19" s="93"/>
      <c r="U19" s="92"/>
      <c r="V19" s="88"/>
      <c r="W19" s="88"/>
      <c r="X19" s="6"/>
    </row>
    <row r="20" spans="1:24" ht="15" customHeight="1" x14ac:dyDescent="0.25">
      <c r="A20" s="5"/>
      <c r="B20" s="15"/>
      <c r="C20" s="14"/>
      <c r="D20" s="5"/>
      <c r="E20" s="5"/>
      <c r="F20" s="5"/>
      <c r="S20" s="6"/>
      <c r="T20" s="6"/>
      <c r="U20" s="6"/>
      <c r="V20" s="6"/>
      <c r="W20" s="6"/>
      <c r="X20" s="6"/>
    </row>
    <row r="21" spans="1:24" ht="15" customHeight="1" x14ac:dyDescent="0.25">
      <c r="A21" s="5"/>
      <c r="B21" s="15"/>
      <c r="C21" s="14"/>
      <c r="D21" s="5"/>
      <c r="E21" s="5"/>
      <c r="F21" s="5"/>
      <c r="S21" s="6"/>
      <c r="T21" s="6"/>
      <c r="U21" s="6"/>
      <c r="V21" s="6"/>
      <c r="W21" s="6"/>
      <c r="X21" s="6"/>
    </row>
    <row r="22" spans="1:24" ht="15" customHeight="1" x14ac:dyDescent="0.25">
      <c r="A22" s="5"/>
      <c r="B22" s="15"/>
      <c r="C22" s="14"/>
      <c r="D22" s="5"/>
      <c r="E22" s="5"/>
      <c r="F22" s="5"/>
    </row>
    <row r="23" spans="1:24" ht="15" customHeight="1" x14ac:dyDescent="0.25">
      <c r="A23" s="5"/>
      <c r="B23" s="15"/>
      <c r="C23" s="14"/>
      <c r="D23" s="5"/>
      <c r="E23" s="5"/>
      <c r="F23" s="5"/>
    </row>
    <row r="24" spans="1:24" ht="15" customHeight="1" x14ac:dyDescent="0.25">
      <c r="A24" s="5"/>
      <c r="B24" s="15"/>
      <c r="C24" s="14"/>
      <c r="D24" s="5"/>
      <c r="E24" s="5"/>
      <c r="F24" s="5"/>
    </row>
    <row r="25" spans="1:24" ht="15" customHeight="1" x14ac:dyDescent="0.25">
      <c r="A25" s="5"/>
      <c r="B25" s="15"/>
      <c r="C25" s="14"/>
      <c r="D25" s="5"/>
      <c r="E25" s="5"/>
      <c r="F25" s="5"/>
    </row>
    <row r="26" spans="1:24" ht="15" customHeight="1" x14ac:dyDescent="0.25">
      <c r="A26" s="5"/>
      <c r="B26" s="15"/>
      <c r="C26" s="14"/>
      <c r="D26" s="5"/>
      <c r="E26" s="5"/>
      <c r="F26" s="5"/>
    </row>
    <row r="27" spans="1:24" x14ac:dyDescent="0.25">
      <c r="A27" s="6"/>
      <c r="B27" s="6"/>
      <c r="C27" s="6"/>
      <c r="D27" s="6"/>
      <c r="E27" s="6"/>
      <c r="F27" s="6"/>
      <c r="G27" s="6"/>
    </row>
    <row r="28" spans="1:24" x14ac:dyDescent="0.25">
      <c r="B28" s="6"/>
    </row>
  </sheetData>
  <mergeCells count="2">
    <mergeCell ref="A1:F1"/>
    <mergeCell ref="B2:C2"/>
  </mergeCells>
  <phoneticPr fontId="0" type="noConversion"/>
  <pageMargins left="0.49" right="0.55000000000000004" top="0.38" bottom="0.42" header="0.19" footer="0.2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V121"/>
  <sheetViews>
    <sheetView tabSelected="1" topLeftCell="A101" zoomScaleNormal="100" workbookViewId="0">
      <selection activeCell="D118" sqref="D118"/>
    </sheetView>
  </sheetViews>
  <sheetFormatPr baseColWidth="10" defaultColWidth="9.1796875" defaultRowHeight="12.5" x14ac:dyDescent="0.25"/>
  <cols>
    <col min="1" max="1" width="9.1796875" customWidth="1"/>
    <col min="2" max="2" width="34.26953125" customWidth="1"/>
    <col min="3" max="3" width="6.26953125" style="4" customWidth="1"/>
    <col min="4" max="4" width="13.453125" style="77" bestFit="1" customWidth="1"/>
    <col min="5" max="5" width="13" style="77" bestFit="1" customWidth="1"/>
    <col min="6" max="6" width="13.81640625" style="77" bestFit="1" customWidth="1"/>
    <col min="7" max="13" width="1.81640625" customWidth="1"/>
  </cols>
  <sheetData>
    <row r="1" spans="1:22" x14ac:dyDescent="0.25">
      <c r="A1" s="6"/>
      <c r="B1" s="6"/>
      <c r="C1" s="10"/>
      <c r="D1" s="76"/>
      <c r="E1" s="76"/>
      <c r="F1" s="76"/>
    </row>
    <row r="2" spans="1:22" ht="15.5" x14ac:dyDescent="0.35">
      <c r="A2" s="12" t="s">
        <v>19</v>
      </c>
    </row>
    <row r="4" spans="1:22" ht="16" thickBot="1" x14ac:dyDescent="0.4">
      <c r="A4" s="115" t="s">
        <v>0</v>
      </c>
      <c r="B4" s="115"/>
      <c r="C4" s="115"/>
      <c r="D4" s="115"/>
      <c r="E4" s="78" t="s">
        <v>12</v>
      </c>
      <c r="F4" s="78">
        <v>101</v>
      </c>
    </row>
    <row r="5" spans="1:22" x14ac:dyDescent="0.25">
      <c r="A5" s="13" t="s">
        <v>3</v>
      </c>
      <c r="B5" s="13" t="s">
        <v>17</v>
      </c>
      <c r="C5" s="13" t="s">
        <v>16</v>
      </c>
      <c r="D5" s="79" t="s">
        <v>8</v>
      </c>
      <c r="E5" s="79" t="s">
        <v>6</v>
      </c>
      <c r="F5" s="79" t="s">
        <v>9</v>
      </c>
    </row>
    <row r="6" spans="1:22" x14ac:dyDescent="0.25">
      <c r="A6" s="17">
        <v>41639</v>
      </c>
      <c r="B6" s="7" t="s">
        <v>49</v>
      </c>
      <c r="C6" s="3" t="s">
        <v>50</v>
      </c>
      <c r="D6" s="80"/>
      <c r="E6" s="80"/>
      <c r="F6" s="80">
        <v>7200</v>
      </c>
      <c r="O6" s="6"/>
      <c r="P6" s="58"/>
      <c r="Q6" s="6"/>
      <c r="R6" s="6"/>
      <c r="S6" s="6"/>
      <c r="T6" s="6"/>
      <c r="U6" s="6"/>
      <c r="V6" s="6"/>
    </row>
    <row r="7" spans="1:22" x14ac:dyDescent="0.25">
      <c r="A7" s="9"/>
      <c r="B7" s="7"/>
      <c r="C7" s="3"/>
      <c r="D7" s="80"/>
      <c r="E7" s="80"/>
      <c r="F7" s="80"/>
      <c r="O7" s="6"/>
      <c r="P7" s="6"/>
      <c r="Q7" s="6"/>
      <c r="R7" s="6"/>
      <c r="S7" s="6"/>
      <c r="T7" s="6"/>
      <c r="U7" s="6"/>
      <c r="V7" s="6"/>
    </row>
    <row r="8" spans="1:22" x14ac:dyDescent="0.25">
      <c r="O8" s="6"/>
      <c r="P8" s="58"/>
      <c r="Q8" s="6"/>
      <c r="R8" s="6"/>
      <c r="S8" s="6"/>
      <c r="T8" s="6"/>
      <c r="U8" s="6"/>
      <c r="V8" s="6"/>
    </row>
    <row r="9" spans="1:22" ht="16" thickBot="1" x14ac:dyDescent="0.4">
      <c r="A9" s="115" t="s">
        <v>57</v>
      </c>
      <c r="B9" s="115"/>
      <c r="C9" s="115"/>
      <c r="D9" s="115"/>
      <c r="E9" s="78" t="s">
        <v>12</v>
      </c>
      <c r="F9" s="78">
        <v>102</v>
      </c>
      <c r="O9" s="6"/>
      <c r="P9" s="6"/>
      <c r="Q9" s="6"/>
      <c r="R9" s="6"/>
      <c r="S9" s="6"/>
      <c r="T9" s="6"/>
      <c r="U9" s="6"/>
      <c r="V9" s="6"/>
    </row>
    <row r="10" spans="1:22" x14ac:dyDescent="0.25">
      <c r="A10" s="13" t="s">
        <v>3</v>
      </c>
      <c r="B10" s="13" t="s">
        <v>17</v>
      </c>
      <c r="C10" s="13" t="s">
        <v>16</v>
      </c>
      <c r="D10" s="79" t="s">
        <v>8</v>
      </c>
      <c r="E10" s="79" t="s">
        <v>6</v>
      </c>
      <c r="F10" s="79" t="s">
        <v>9</v>
      </c>
      <c r="O10" s="6"/>
      <c r="P10" s="58"/>
      <c r="Q10" s="6"/>
      <c r="R10" s="6"/>
      <c r="S10" s="6"/>
      <c r="T10" s="6"/>
      <c r="U10" s="6"/>
      <c r="V10" s="6"/>
    </row>
    <row r="11" spans="1:22" x14ac:dyDescent="0.25">
      <c r="A11" s="37">
        <v>41639</v>
      </c>
      <c r="B11" s="49" t="s">
        <v>49</v>
      </c>
      <c r="C11" s="3" t="s">
        <v>50</v>
      </c>
      <c r="D11" s="80"/>
      <c r="E11" s="80"/>
      <c r="F11" s="80">
        <v>1500</v>
      </c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8"/>
      <c r="B12" s="7"/>
      <c r="D12" s="80"/>
      <c r="E12" s="80"/>
      <c r="F12" s="80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8"/>
      <c r="B13" s="7"/>
      <c r="C13" s="3"/>
      <c r="D13" s="80"/>
      <c r="E13" s="80"/>
      <c r="F13" s="80"/>
    </row>
    <row r="15" spans="1:22" ht="16" thickBot="1" x14ac:dyDescent="0.4">
      <c r="A15" s="115" t="s">
        <v>23</v>
      </c>
      <c r="B15" s="115"/>
      <c r="C15" s="115"/>
      <c r="D15" s="115"/>
      <c r="E15" s="78" t="s">
        <v>7</v>
      </c>
      <c r="F15" s="78">
        <v>103</v>
      </c>
    </row>
    <row r="16" spans="1:22" x14ac:dyDescent="0.25">
      <c r="A16" s="13" t="s">
        <v>3</v>
      </c>
      <c r="B16" s="13" t="s">
        <v>17</v>
      </c>
      <c r="C16" s="13" t="s">
        <v>16</v>
      </c>
      <c r="D16" s="79" t="s">
        <v>8</v>
      </c>
      <c r="E16" s="79" t="s">
        <v>6</v>
      </c>
      <c r="F16" s="79" t="s">
        <v>9</v>
      </c>
    </row>
    <row r="17" spans="1:8" x14ac:dyDescent="0.25">
      <c r="A17" s="17">
        <v>41639</v>
      </c>
      <c r="B17" s="50" t="s">
        <v>49</v>
      </c>
      <c r="C17" s="3" t="s">
        <v>50</v>
      </c>
      <c r="D17" s="80"/>
      <c r="E17" s="80"/>
      <c r="F17" s="80">
        <v>100</v>
      </c>
    </row>
    <row r="18" spans="1:8" x14ac:dyDescent="0.25">
      <c r="A18" s="9"/>
      <c r="B18" s="7"/>
      <c r="C18" s="3"/>
      <c r="D18" s="80"/>
      <c r="E18" s="80"/>
      <c r="F18" s="80"/>
    </row>
    <row r="19" spans="1:8" x14ac:dyDescent="0.25">
      <c r="A19" s="8"/>
      <c r="B19" s="7"/>
      <c r="C19" s="3"/>
      <c r="D19" s="80"/>
      <c r="E19" s="80"/>
      <c r="F19" s="80"/>
    </row>
    <row r="20" spans="1:8" x14ac:dyDescent="0.25">
      <c r="A20" s="116"/>
      <c r="B20" s="116"/>
      <c r="C20" s="116"/>
      <c r="D20" s="116"/>
      <c r="E20" s="76"/>
      <c r="F20" s="76"/>
    </row>
    <row r="21" spans="1:8" ht="16" thickBot="1" x14ac:dyDescent="0.4">
      <c r="A21" s="115" t="s">
        <v>21</v>
      </c>
      <c r="B21" s="115"/>
      <c r="C21" s="115"/>
      <c r="D21" s="115"/>
      <c r="E21" s="78" t="s">
        <v>7</v>
      </c>
      <c r="F21" s="78">
        <v>110</v>
      </c>
    </row>
    <row r="22" spans="1:8" x14ac:dyDescent="0.25">
      <c r="A22" s="13" t="s">
        <v>3</v>
      </c>
      <c r="B22" s="13" t="s">
        <v>17</v>
      </c>
      <c r="C22" s="13" t="s">
        <v>16</v>
      </c>
      <c r="D22" s="79" t="s">
        <v>8</v>
      </c>
      <c r="E22" s="79" t="s">
        <v>6</v>
      </c>
      <c r="F22" s="79" t="s">
        <v>9</v>
      </c>
    </row>
    <row r="23" spans="1:8" x14ac:dyDescent="0.25">
      <c r="A23" s="17">
        <v>41639</v>
      </c>
      <c r="B23" s="50" t="s">
        <v>49</v>
      </c>
      <c r="C23" s="4" t="s">
        <v>50</v>
      </c>
      <c r="D23" s="80"/>
      <c r="E23" s="80"/>
      <c r="F23" s="80">
        <v>2000</v>
      </c>
    </row>
    <row r="24" spans="1:8" x14ac:dyDescent="0.25">
      <c r="A24" s="8"/>
      <c r="B24" s="7"/>
      <c r="C24" s="3"/>
      <c r="D24" s="80"/>
      <c r="E24" s="80"/>
      <c r="F24" s="80"/>
    </row>
    <row r="25" spans="1:8" x14ac:dyDescent="0.25">
      <c r="A25" s="9"/>
      <c r="B25" s="7"/>
      <c r="C25" s="3"/>
      <c r="D25" s="80"/>
      <c r="E25" s="80"/>
      <c r="F25" s="80"/>
    </row>
    <row r="26" spans="1:8" x14ac:dyDescent="0.25">
      <c r="A26" s="11"/>
      <c r="B26" s="6"/>
      <c r="C26" s="10"/>
      <c r="D26" s="81"/>
      <c r="E26" s="81"/>
      <c r="F26" s="81"/>
      <c r="G26" s="6"/>
      <c r="H26" s="6"/>
    </row>
    <row r="27" spans="1:8" ht="16" thickBot="1" x14ac:dyDescent="0.4">
      <c r="A27" s="115" t="s">
        <v>37</v>
      </c>
      <c r="B27" s="115"/>
      <c r="C27" s="115"/>
      <c r="D27" s="115"/>
      <c r="E27" s="78" t="s">
        <v>7</v>
      </c>
      <c r="F27" s="78">
        <v>121</v>
      </c>
      <c r="G27" s="6"/>
      <c r="H27" s="6"/>
    </row>
    <row r="28" spans="1:8" x14ac:dyDescent="0.25">
      <c r="A28" s="13" t="s">
        <v>3</v>
      </c>
      <c r="B28" s="13" t="s">
        <v>17</v>
      </c>
      <c r="C28" s="13" t="s">
        <v>16</v>
      </c>
      <c r="D28" s="79" t="s">
        <v>8</v>
      </c>
      <c r="E28" s="79" t="s">
        <v>6</v>
      </c>
      <c r="F28" s="79" t="s">
        <v>9</v>
      </c>
    </row>
    <row r="29" spans="1:8" x14ac:dyDescent="0.25">
      <c r="A29" s="17">
        <v>41639</v>
      </c>
      <c r="B29" s="50" t="s">
        <v>52</v>
      </c>
      <c r="C29" s="3"/>
      <c r="D29" s="78"/>
      <c r="E29" s="78">
        <v>33</v>
      </c>
      <c r="F29" s="80">
        <v>33</v>
      </c>
    </row>
    <row r="30" spans="1:8" x14ac:dyDescent="0.25">
      <c r="A30" s="8"/>
      <c r="B30" s="7"/>
      <c r="C30" s="3"/>
      <c r="D30" s="78"/>
      <c r="E30" s="78"/>
      <c r="F30" s="80"/>
    </row>
    <row r="31" spans="1:8" x14ac:dyDescent="0.25">
      <c r="A31" s="8"/>
      <c r="B31" s="7"/>
      <c r="C31" s="3"/>
      <c r="D31" s="78"/>
      <c r="E31" s="78"/>
      <c r="F31" s="80"/>
    </row>
    <row r="32" spans="1:8" x14ac:dyDescent="0.25">
      <c r="A32" s="11"/>
      <c r="B32" s="6"/>
      <c r="C32" s="10"/>
      <c r="D32" s="81"/>
      <c r="E32" s="81"/>
      <c r="F32" s="81"/>
    </row>
    <row r="33" spans="1:6" ht="16" thickBot="1" x14ac:dyDescent="0.4">
      <c r="A33" s="115" t="s">
        <v>22</v>
      </c>
      <c r="B33" s="115"/>
      <c r="C33" s="115"/>
      <c r="D33" s="115"/>
      <c r="E33" s="78" t="s">
        <v>7</v>
      </c>
      <c r="F33" s="78">
        <v>111</v>
      </c>
    </row>
    <row r="34" spans="1:6" x14ac:dyDescent="0.25">
      <c r="A34" s="13" t="s">
        <v>3</v>
      </c>
      <c r="B34" s="13" t="s">
        <v>17</v>
      </c>
      <c r="C34" s="13" t="s">
        <v>16</v>
      </c>
      <c r="D34" s="79" t="s">
        <v>8</v>
      </c>
      <c r="E34" s="79" t="s">
        <v>6</v>
      </c>
      <c r="F34" s="79" t="s">
        <v>9</v>
      </c>
    </row>
    <row r="35" spans="1:6" x14ac:dyDescent="0.25">
      <c r="A35" s="17">
        <v>41639</v>
      </c>
      <c r="B35" s="50" t="s">
        <v>49</v>
      </c>
      <c r="C35" s="10" t="s">
        <v>50</v>
      </c>
      <c r="D35" s="80"/>
      <c r="E35" s="80"/>
      <c r="F35" s="80">
        <v>3600</v>
      </c>
    </row>
    <row r="36" spans="1:6" x14ac:dyDescent="0.25">
      <c r="A36" s="8"/>
      <c r="B36" s="7"/>
      <c r="C36" s="3"/>
      <c r="D36" s="80"/>
      <c r="E36" s="80"/>
      <c r="F36" s="80"/>
    </row>
    <row r="37" spans="1:6" x14ac:dyDescent="0.25">
      <c r="A37" s="9"/>
      <c r="B37" s="7"/>
      <c r="C37" s="3"/>
      <c r="D37" s="80"/>
      <c r="E37" s="80"/>
      <c r="F37" s="80"/>
    </row>
    <row r="38" spans="1:6" x14ac:dyDescent="0.25">
      <c r="A38" s="36"/>
      <c r="B38" s="6"/>
      <c r="C38" s="10"/>
      <c r="D38" s="81"/>
      <c r="E38" s="81"/>
      <c r="F38" s="81"/>
    </row>
    <row r="39" spans="1:6" ht="16" thickBot="1" x14ac:dyDescent="0.4">
      <c r="A39" s="115" t="s">
        <v>38</v>
      </c>
      <c r="B39" s="115"/>
      <c r="C39" s="115"/>
      <c r="D39" s="115"/>
      <c r="E39" s="78" t="s">
        <v>7</v>
      </c>
      <c r="F39" s="78">
        <v>122</v>
      </c>
    </row>
    <row r="40" spans="1:6" x14ac:dyDescent="0.25">
      <c r="A40" s="13" t="s">
        <v>3</v>
      </c>
      <c r="B40" s="13" t="s">
        <v>17</v>
      </c>
      <c r="C40" s="13" t="s">
        <v>16</v>
      </c>
      <c r="D40" s="79" t="s">
        <v>8</v>
      </c>
      <c r="E40" s="79" t="s">
        <v>6</v>
      </c>
      <c r="F40" s="79" t="s">
        <v>9</v>
      </c>
    </row>
    <row r="41" spans="1:6" x14ac:dyDescent="0.25">
      <c r="A41" s="17">
        <v>41639</v>
      </c>
      <c r="B41" s="50" t="s">
        <v>49</v>
      </c>
      <c r="C41" s="3" t="s">
        <v>50</v>
      </c>
      <c r="D41" s="78"/>
      <c r="E41" s="78"/>
      <c r="F41" s="80">
        <v>60</v>
      </c>
    </row>
    <row r="42" spans="1:6" x14ac:dyDescent="0.25">
      <c r="A42" s="8"/>
      <c r="B42" s="7"/>
      <c r="C42" s="3"/>
      <c r="D42" s="78"/>
      <c r="E42" s="78"/>
      <c r="F42" s="80"/>
    </row>
    <row r="43" spans="1:6" x14ac:dyDescent="0.25">
      <c r="A43" s="8"/>
      <c r="B43" s="7"/>
      <c r="C43" s="3"/>
      <c r="D43" s="78"/>
      <c r="E43" s="78"/>
      <c r="F43" s="80"/>
    </row>
    <row r="44" spans="1:6" s="6" customFormat="1" x14ac:dyDescent="0.25">
      <c r="A44" s="36"/>
      <c r="C44" s="10"/>
      <c r="D44" s="76"/>
      <c r="E44" s="76"/>
      <c r="F44" s="81"/>
    </row>
    <row r="45" spans="1:6" ht="16" thickBot="1" x14ac:dyDescent="0.4">
      <c r="A45" s="115" t="s">
        <v>58</v>
      </c>
      <c r="B45" s="115"/>
      <c r="C45" s="115"/>
      <c r="D45" s="115"/>
      <c r="E45" s="78" t="s">
        <v>7</v>
      </c>
      <c r="F45" s="78">
        <v>201</v>
      </c>
    </row>
    <row r="46" spans="1:6" x14ac:dyDescent="0.25">
      <c r="A46" s="13" t="s">
        <v>3</v>
      </c>
      <c r="B46" s="13" t="s">
        <v>17</v>
      </c>
      <c r="C46" s="13" t="s">
        <v>16</v>
      </c>
      <c r="D46" s="79" t="s">
        <v>8</v>
      </c>
      <c r="E46" s="79" t="s">
        <v>6</v>
      </c>
      <c r="F46" s="79" t="s">
        <v>9</v>
      </c>
    </row>
    <row r="47" spans="1:6" x14ac:dyDescent="0.25">
      <c r="A47" s="35">
        <v>41639</v>
      </c>
      <c r="B47" s="19" t="s">
        <v>49</v>
      </c>
      <c r="C47" s="19" t="s">
        <v>50</v>
      </c>
      <c r="D47" s="82"/>
      <c r="E47" s="82"/>
      <c r="F47" s="80">
        <v>3600</v>
      </c>
    </row>
    <row r="48" spans="1:6" x14ac:dyDescent="0.25">
      <c r="A48" s="8"/>
      <c r="B48" s="7"/>
      <c r="C48" s="3"/>
      <c r="D48" s="82"/>
      <c r="E48" s="82"/>
      <c r="F48" s="80"/>
    </row>
    <row r="49" spans="1:6" s="6" customFormat="1" x14ac:dyDescent="0.25">
      <c r="A49" s="11"/>
      <c r="C49" s="10"/>
      <c r="D49" s="83"/>
      <c r="E49" s="83"/>
      <c r="F49" s="81"/>
    </row>
    <row r="50" spans="1:6" ht="16" thickBot="1" x14ac:dyDescent="0.4">
      <c r="A50" s="115" t="s">
        <v>36</v>
      </c>
      <c r="B50" s="115"/>
      <c r="C50" s="115"/>
      <c r="D50" s="115"/>
      <c r="E50" s="78" t="s">
        <v>7</v>
      </c>
      <c r="F50" s="78">
        <v>202</v>
      </c>
    </row>
    <row r="51" spans="1:6" x14ac:dyDescent="0.25">
      <c r="A51" s="13" t="s">
        <v>3</v>
      </c>
      <c r="B51" s="13" t="s">
        <v>17</v>
      </c>
      <c r="C51" s="13" t="s">
        <v>16</v>
      </c>
      <c r="D51" s="79" t="s">
        <v>8</v>
      </c>
      <c r="E51" s="79" t="s">
        <v>6</v>
      </c>
      <c r="F51" s="79" t="s">
        <v>9</v>
      </c>
    </row>
    <row r="52" spans="1:6" x14ac:dyDescent="0.25">
      <c r="A52" s="17">
        <v>41639</v>
      </c>
      <c r="B52" s="50" t="s">
        <v>49</v>
      </c>
      <c r="C52" s="3" t="s">
        <v>50</v>
      </c>
      <c r="D52" s="78"/>
      <c r="E52" s="78"/>
      <c r="F52" s="80">
        <v>500</v>
      </c>
    </row>
    <row r="53" spans="1:6" x14ac:dyDescent="0.25">
      <c r="A53" s="8"/>
      <c r="B53" s="7"/>
      <c r="C53" s="3"/>
      <c r="D53" s="78"/>
      <c r="E53" s="78"/>
      <c r="F53" s="80"/>
    </row>
    <row r="54" spans="1:6" x14ac:dyDescent="0.25">
      <c r="A54" s="8"/>
      <c r="B54" s="7"/>
      <c r="C54" s="3"/>
      <c r="D54" s="78"/>
      <c r="E54" s="78"/>
      <c r="F54" s="80"/>
    </row>
    <row r="55" spans="1:6" x14ac:dyDescent="0.25">
      <c r="A55" s="36"/>
      <c r="B55" s="6"/>
      <c r="C55" s="10"/>
      <c r="D55" s="76"/>
      <c r="E55" s="76"/>
      <c r="F55" s="81"/>
    </row>
    <row r="56" spans="1:6" ht="16" thickBot="1" x14ac:dyDescent="0.4">
      <c r="A56" s="117" t="s">
        <v>51</v>
      </c>
      <c r="B56" s="117"/>
      <c r="C56" s="117"/>
      <c r="D56" s="117"/>
      <c r="E56" s="84" t="s">
        <v>7</v>
      </c>
      <c r="F56" s="84">
        <v>203</v>
      </c>
    </row>
    <row r="57" spans="1:6" x14ac:dyDescent="0.25">
      <c r="A57" s="13" t="s">
        <v>3</v>
      </c>
      <c r="B57" s="13" t="s">
        <v>17</v>
      </c>
      <c r="C57" s="13" t="s">
        <v>16</v>
      </c>
      <c r="D57" s="79" t="s">
        <v>8</v>
      </c>
      <c r="E57" s="79" t="s">
        <v>6</v>
      </c>
      <c r="F57" s="79" t="s">
        <v>9</v>
      </c>
    </row>
    <row r="58" spans="1:6" x14ac:dyDescent="0.25">
      <c r="A58" s="17">
        <v>41639</v>
      </c>
      <c r="B58" s="50" t="s">
        <v>49</v>
      </c>
      <c r="C58" s="3" t="s">
        <v>50</v>
      </c>
      <c r="D58" s="78"/>
      <c r="E58" s="78"/>
      <c r="F58" s="80">
        <v>600</v>
      </c>
    </row>
    <row r="59" spans="1:6" x14ac:dyDescent="0.25">
      <c r="A59" s="8"/>
      <c r="B59" s="7"/>
      <c r="C59" s="3"/>
      <c r="D59" s="78"/>
      <c r="E59" s="78"/>
      <c r="F59" s="80"/>
    </row>
    <row r="61" spans="1:6" ht="16" thickBot="1" x14ac:dyDescent="0.4">
      <c r="A61" s="115" t="s">
        <v>44</v>
      </c>
      <c r="B61" s="115"/>
      <c r="C61" s="115"/>
      <c r="D61" s="115"/>
      <c r="E61" s="78" t="s">
        <v>7</v>
      </c>
      <c r="F61" s="78">
        <v>301</v>
      </c>
    </row>
    <row r="62" spans="1:6" x14ac:dyDescent="0.25">
      <c r="A62" s="13" t="s">
        <v>3</v>
      </c>
      <c r="B62" s="13" t="s">
        <v>17</v>
      </c>
      <c r="C62" s="13" t="s">
        <v>16</v>
      </c>
      <c r="D62" s="79" t="s">
        <v>8</v>
      </c>
      <c r="E62" s="79" t="s">
        <v>6</v>
      </c>
      <c r="F62" s="79" t="s">
        <v>9</v>
      </c>
    </row>
    <row r="63" spans="1:6" x14ac:dyDescent="0.25">
      <c r="A63" s="17">
        <v>41626</v>
      </c>
      <c r="B63" s="7" t="s">
        <v>49</v>
      </c>
      <c r="C63" s="3" t="s">
        <v>50</v>
      </c>
      <c r="D63" s="78"/>
      <c r="E63" s="78"/>
      <c r="F63" s="80">
        <v>10000</v>
      </c>
    </row>
    <row r="64" spans="1:6" x14ac:dyDescent="0.25">
      <c r="A64" s="17">
        <v>41639</v>
      </c>
      <c r="B64" s="50" t="s">
        <v>76</v>
      </c>
      <c r="C64" s="3" t="s">
        <v>77</v>
      </c>
      <c r="D64" s="78"/>
      <c r="E64" s="78">
        <f>JournalGénéral!F13</f>
        <v>1207</v>
      </c>
      <c r="F64" s="80">
        <f>F63+E64</f>
        <v>11207</v>
      </c>
    </row>
    <row r="65" spans="1:6" x14ac:dyDescent="0.25">
      <c r="A65" s="17">
        <v>41639</v>
      </c>
      <c r="B65" s="50" t="s">
        <v>76</v>
      </c>
      <c r="C65" s="3" t="s">
        <v>77</v>
      </c>
      <c r="D65" s="78">
        <v>1600</v>
      </c>
      <c r="E65" s="78"/>
      <c r="F65" s="80">
        <f>F64-D65</f>
        <v>9607</v>
      </c>
    </row>
    <row r="67" spans="1:6" ht="16" thickBot="1" x14ac:dyDescent="0.4">
      <c r="A67" s="115" t="s">
        <v>30</v>
      </c>
      <c r="B67" s="115"/>
      <c r="C67" s="115"/>
      <c r="D67" s="115"/>
      <c r="E67" s="78" t="s">
        <v>7</v>
      </c>
      <c r="F67" s="78">
        <v>302</v>
      </c>
    </row>
    <row r="68" spans="1:6" x14ac:dyDescent="0.25">
      <c r="A68" s="13" t="s">
        <v>3</v>
      </c>
      <c r="B68" s="13" t="s">
        <v>17</v>
      </c>
      <c r="C68" s="13" t="s">
        <v>16</v>
      </c>
      <c r="D68" s="79" t="s">
        <v>8</v>
      </c>
      <c r="E68" s="79" t="s">
        <v>6</v>
      </c>
      <c r="F68" s="79" t="s">
        <v>9</v>
      </c>
    </row>
    <row r="69" spans="1:6" x14ac:dyDescent="0.25">
      <c r="A69" s="17">
        <v>41639</v>
      </c>
      <c r="B69" s="50" t="s">
        <v>49</v>
      </c>
      <c r="C69" s="3" t="s">
        <v>50</v>
      </c>
      <c r="D69" s="78"/>
      <c r="E69" s="78"/>
      <c r="F69" s="80">
        <v>1600</v>
      </c>
    </row>
    <row r="70" spans="1:6" x14ac:dyDescent="0.25">
      <c r="A70" s="17">
        <v>41639</v>
      </c>
      <c r="B70" s="50" t="s">
        <v>76</v>
      </c>
      <c r="C70" s="3" t="s">
        <v>77</v>
      </c>
      <c r="E70" s="78">
        <v>1600</v>
      </c>
      <c r="F70" s="80">
        <f>F69-E70</f>
        <v>0</v>
      </c>
    </row>
    <row r="71" spans="1:6" x14ac:dyDescent="0.25">
      <c r="A71" s="8"/>
      <c r="B71" s="7"/>
      <c r="C71" s="3"/>
      <c r="D71" s="78"/>
      <c r="E71" s="78"/>
      <c r="F71" s="80"/>
    </row>
    <row r="73" spans="1:6" ht="16" thickBot="1" x14ac:dyDescent="0.4">
      <c r="A73" s="115" t="s">
        <v>45</v>
      </c>
      <c r="B73" s="115"/>
      <c r="C73" s="115"/>
      <c r="D73" s="115"/>
      <c r="E73" s="78" t="s">
        <v>7</v>
      </c>
      <c r="F73" s="78">
        <v>401</v>
      </c>
    </row>
    <row r="74" spans="1:6" x14ac:dyDescent="0.25">
      <c r="A74" s="13" t="s">
        <v>3</v>
      </c>
      <c r="B74" s="13" t="s">
        <v>17</v>
      </c>
      <c r="C74" s="13" t="s">
        <v>16</v>
      </c>
      <c r="D74" s="79" t="s">
        <v>8</v>
      </c>
      <c r="E74" s="79" t="s">
        <v>6</v>
      </c>
      <c r="F74" s="79" t="s">
        <v>9</v>
      </c>
    </row>
    <row r="75" spans="1:6" x14ac:dyDescent="0.25">
      <c r="A75" s="17">
        <v>41639</v>
      </c>
      <c r="B75" s="50" t="s">
        <v>49</v>
      </c>
      <c r="C75" s="3" t="s">
        <v>50</v>
      </c>
      <c r="D75" s="78"/>
      <c r="E75" s="78"/>
      <c r="F75" s="80">
        <v>3200</v>
      </c>
    </row>
    <row r="76" spans="1:6" x14ac:dyDescent="0.25">
      <c r="A76" s="17">
        <v>41639</v>
      </c>
      <c r="B76" s="50" t="s">
        <v>76</v>
      </c>
      <c r="C76" s="3" t="s">
        <v>77</v>
      </c>
      <c r="D76" s="78">
        <f>JournalGénéral!E3</f>
        <v>3200</v>
      </c>
      <c r="E76" s="78"/>
      <c r="F76" s="80">
        <f>F75-D76</f>
        <v>0</v>
      </c>
    </row>
    <row r="78" spans="1:6" ht="16" thickBot="1" x14ac:dyDescent="0.4">
      <c r="A78" s="115" t="s">
        <v>31</v>
      </c>
      <c r="B78" s="115"/>
      <c r="C78" s="115"/>
      <c r="D78" s="115"/>
      <c r="E78" s="78" t="s">
        <v>7</v>
      </c>
      <c r="F78" s="78">
        <v>501</v>
      </c>
    </row>
    <row r="79" spans="1:6" x14ac:dyDescent="0.25">
      <c r="A79" s="13" t="s">
        <v>3</v>
      </c>
      <c r="B79" s="13" t="s">
        <v>17</v>
      </c>
      <c r="C79" s="13" t="s">
        <v>16</v>
      </c>
      <c r="D79" s="79" t="s">
        <v>8</v>
      </c>
      <c r="E79" s="79" t="s">
        <v>6</v>
      </c>
      <c r="F79" s="79" t="s">
        <v>9</v>
      </c>
    </row>
    <row r="80" spans="1:6" x14ac:dyDescent="0.25">
      <c r="A80" s="17">
        <v>41626</v>
      </c>
      <c r="B80" s="50" t="s">
        <v>49</v>
      </c>
      <c r="C80" s="3" t="s">
        <v>50</v>
      </c>
      <c r="D80" s="78"/>
      <c r="E80" s="78"/>
      <c r="F80" s="80">
        <v>1000</v>
      </c>
    </row>
    <row r="81" spans="1:6" x14ac:dyDescent="0.25">
      <c r="A81" s="17">
        <v>41639</v>
      </c>
      <c r="B81" s="50" t="s">
        <v>76</v>
      </c>
      <c r="C81" s="3" t="s">
        <v>77</v>
      </c>
      <c r="E81" s="78">
        <v>1000</v>
      </c>
      <c r="F81" s="80">
        <f>F80-E81</f>
        <v>0</v>
      </c>
    </row>
    <row r="82" spans="1:6" x14ac:dyDescent="0.25">
      <c r="A82" s="8"/>
      <c r="B82" s="7"/>
      <c r="C82" s="3"/>
      <c r="D82" s="78"/>
      <c r="E82" s="78"/>
      <c r="F82" s="80"/>
    </row>
    <row r="84" spans="1:6" ht="16" thickBot="1" x14ac:dyDescent="0.4">
      <c r="A84" s="115" t="s">
        <v>32</v>
      </c>
      <c r="B84" s="115"/>
      <c r="C84" s="115"/>
      <c r="D84" s="115"/>
      <c r="E84" s="78" t="s">
        <v>7</v>
      </c>
      <c r="F84" s="78">
        <v>502</v>
      </c>
    </row>
    <row r="85" spans="1:6" x14ac:dyDescent="0.25">
      <c r="A85" s="13" t="s">
        <v>3</v>
      </c>
      <c r="B85" s="13" t="s">
        <v>17</v>
      </c>
      <c r="C85" s="13" t="s">
        <v>16</v>
      </c>
      <c r="D85" s="79" t="s">
        <v>8</v>
      </c>
      <c r="E85" s="79" t="s">
        <v>6</v>
      </c>
      <c r="F85" s="79" t="s">
        <v>9</v>
      </c>
    </row>
    <row r="86" spans="1:6" x14ac:dyDescent="0.25">
      <c r="A86" s="17">
        <v>41639</v>
      </c>
      <c r="B86" s="50" t="s">
        <v>49</v>
      </c>
      <c r="C86" s="3" t="s">
        <v>50</v>
      </c>
      <c r="D86" s="78"/>
      <c r="E86" s="78"/>
      <c r="F86" s="80">
        <v>500</v>
      </c>
    </row>
    <row r="87" spans="1:6" x14ac:dyDescent="0.25">
      <c r="A87" s="17">
        <v>41639</v>
      </c>
      <c r="B87" s="50" t="s">
        <v>76</v>
      </c>
      <c r="C87" s="3" t="s">
        <v>77</v>
      </c>
      <c r="D87" s="78"/>
      <c r="E87" s="78">
        <v>500</v>
      </c>
      <c r="F87" s="80">
        <f>F86-E87</f>
        <v>0</v>
      </c>
    </row>
    <row r="88" spans="1:6" x14ac:dyDescent="0.25">
      <c r="A88" s="8"/>
      <c r="B88" s="7"/>
      <c r="C88" s="3"/>
      <c r="D88" s="78"/>
      <c r="E88" s="78"/>
      <c r="F88" s="80"/>
    </row>
    <row r="90" spans="1:6" ht="16" thickBot="1" x14ac:dyDescent="0.4">
      <c r="A90" s="115" t="s">
        <v>27</v>
      </c>
      <c r="B90" s="115"/>
      <c r="C90" s="115"/>
      <c r="D90" s="115"/>
      <c r="E90" s="78" t="s">
        <v>7</v>
      </c>
      <c r="F90" s="78">
        <v>503</v>
      </c>
    </row>
    <row r="91" spans="1:6" x14ac:dyDescent="0.25">
      <c r="A91" s="13" t="s">
        <v>3</v>
      </c>
      <c r="B91" s="13" t="s">
        <v>17</v>
      </c>
      <c r="C91" s="13" t="s">
        <v>16</v>
      </c>
      <c r="D91" s="79" t="s">
        <v>8</v>
      </c>
      <c r="E91" s="79" t="s">
        <v>6</v>
      </c>
      <c r="F91" s="79" t="s">
        <v>9</v>
      </c>
    </row>
    <row r="92" spans="1:6" x14ac:dyDescent="0.25">
      <c r="A92" s="17">
        <v>41626</v>
      </c>
      <c r="B92" s="50" t="s">
        <v>49</v>
      </c>
      <c r="C92" s="3" t="s">
        <v>50</v>
      </c>
      <c r="D92" s="78"/>
      <c r="E92" s="78"/>
      <c r="F92" s="80">
        <v>200</v>
      </c>
    </row>
    <row r="93" spans="1:6" x14ac:dyDescent="0.25">
      <c r="A93" s="17">
        <v>41639</v>
      </c>
      <c r="B93" s="50" t="s">
        <v>76</v>
      </c>
      <c r="C93" s="3" t="s">
        <v>77</v>
      </c>
      <c r="D93" s="78"/>
      <c r="E93" s="78">
        <v>200</v>
      </c>
      <c r="F93" s="80">
        <f>F92-E93</f>
        <v>0</v>
      </c>
    </row>
    <row r="94" spans="1:6" x14ac:dyDescent="0.25">
      <c r="A94" s="8"/>
      <c r="B94" s="7"/>
      <c r="C94" s="3"/>
      <c r="D94" s="78"/>
      <c r="E94" s="78"/>
      <c r="F94" s="80"/>
    </row>
    <row r="96" spans="1:6" ht="16" thickBot="1" x14ac:dyDescent="0.4">
      <c r="A96" s="115" t="s">
        <v>33</v>
      </c>
      <c r="B96" s="115"/>
      <c r="C96" s="115"/>
      <c r="D96" s="115"/>
      <c r="E96" s="78" t="s">
        <v>7</v>
      </c>
      <c r="F96" s="78">
        <v>510</v>
      </c>
    </row>
    <row r="97" spans="1:21" x14ac:dyDescent="0.25">
      <c r="A97" s="13" t="s">
        <v>3</v>
      </c>
      <c r="B97" s="13" t="s">
        <v>17</v>
      </c>
      <c r="C97" s="13" t="s">
        <v>16</v>
      </c>
      <c r="D97" s="79" t="s">
        <v>8</v>
      </c>
      <c r="E97" s="79" t="s">
        <v>6</v>
      </c>
      <c r="F97" s="79" t="s">
        <v>9</v>
      </c>
    </row>
    <row r="98" spans="1:21" x14ac:dyDescent="0.25">
      <c r="A98" s="17">
        <v>41639</v>
      </c>
      <c r="B98" s="50" t="s">
        <v>49</v>
      </c>
      <c r="C98" s="3" t="s">
        <v>50</v>
      </c>
      <c r="D98" s="78"/>
      <c r="E98" s="78"/>
      <c r="F98" s="80">
        <v>33</v>
      </c>
    </row>
    <row r="99" spans="1:21" x14ac:dyDescent="0.25">
      <c r="A99" s="17">
        <v>41639</v>
      </c>
      <c r="B99" s="50" t="s">
        <v>76</v>
      </c>
      <c r="C99" s="3" t="s">
        <v>77</v>
      </c>
      <c r="D99" s="78"/>
      <c r="E99" s="78">
        <v>33</v>
      </c>
      <c r="F99" s="80">
        <f>F98-E99</f>
        <v>0</v>
      </c>
    </row>
    <row r="100" spans="1:21" x14ac:dyDescent="0.25">
      <c r="A100" s="8"/>
      <c r="B100" s="7"/>
      <c r="C100" s="3"/>
      <c r="D100" s="78"/>
      <c r="E100" s="78"/>
      <c r="F100" s="80"/>
    </row>
    <row r="102" spans="1:21" ht="16" thickBot="1" x14ac:dyDescent="0.4">
      <c r="A102" s="115" t="s">
        <v>34</v>
      </c>
      <c r="B102" s="115"/>
      <c r="C102" s="115"/>
      <c r="D102" s="115"/>
      <c r="E102" s="78" t="s">
        <v>7</v>
      </c>
      <c r="F102" s="78">
        <v>511</v>
      </c>
    </row>
    <row r="103" spans="1:21" x14ac:dyDescent="0.25">
      <c r="A103" s="13" t="s">
        <v>3</v>
      </c>
      <c r="B103" s="13" t="s">
        <v>17</v>
      </c>
      <c r="C103" s="13" t="s">
        <v>16</v>
      </c>
      <c r="D103" s="79" t="s">
        <v>8</v>
      </c>
      <c r="E103" s="79" t="s">
        <v>6</v>
      </c>
      <c r="F103" s="79" t="s">
        <v>9</v>
      </c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17">
        <v>41639</v>
      </c>
      <c r="B104" s="50" t="s">
        <v>49</v>
      </c>
      <c r="C104" s="3" t="s">
        <v>50</v>
      </c>
      <c r="D104" s="78"/>
      <c r="E104" s="78"/>
      <c r="F104" s="80">
        <v>60</v>
      </c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17">
        <v>41639</v>
      </c>
      <c r="B105" s="50" t="s">
        <v>76</v>
      </c>
      <c r="C105" s="3" t="s">
        <v>77</v>
      </c>
      <c r="D105" s="78"/>
      <c r="E105" s="78">
        <v>60</v>
      </c>
      <c r="F105" s="80">
        <f>F104-E105</f>
        <v>0</v>
      </c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8"/>
      <c r="B106" s="7"/>
      <c r="C106" s="3"/>
      <c r="D106" s="78"/>
      <c r="E106" s="78"/>
      <c r="F106" s="80"/>
      <c r="N106" s="6"/>
      <c r="O106" s="58"/>
      <c r="P106" s="6"/>
      <c r="Q106" s="6"/>
      <c r="R106" s="6"/>
      <c r="S106" s="6"/>
      <c r="T106" s="6"/>
      <c r="U106" s="6"/>
    </row>
    <row r="107" spans="1:21" x14ac:dyDescent="0.25">
      <c r="N107" s="6"/>
      <c r="O107" s="6"/>
      <c r="P107" s="6"/>
      <c r="Q107" s="110"/>
      <c r="R107" s="6"/>
      <c r="S107" s="6"/>
      <c r="T107" s="6"/>
      <c r="U107" s="6"/>
    </row>
    <row r="108" spans="1:21" ht="16" thickBot="1" x14ac:dyDescent="0.4">
      <c r="A108" s="115" t="s">
        <v>35</v>
      </c>
      <c r="B108" s="115"/>
      <c r="C108" s="115"/>
      <c r="D108" s="115"/>
      <c r="E108" s="78" t="s">
        <v>7</v>
      </c>
      <c r="F108" s="78">
        <v>512</v>
      </c>
      <c r="N108" s="6"/>
      <c r="O108" s="58"/>
      <c r="P108" s="110"/>
      <c r="Q108" s="6"/>
      <c r="R108" s="6"/>
      <c r="S108" s="6"/>
      <c r="T108" s="6"/>
      <c r="U108" s="6"/>
    </row>
    <row r="109" spans="1:21" x14ac:dyDescent="0.25">
      <c r="A109" s="13" t="s">
        <v>3</v>
      </c>
      <c r="B109" s="13" t="s">
        <v>17</v>
      </c>
      <c r="C109" s="13" t="s">
        <v>16</v>
      </c>
      <c r="D109" s="79" t="s">
        <v>8</v>
      </c>
      <c r="E109" s="79" t="s">
        <v>6</v>
      </c>
      <c r="F109" s="79" t="s">
        <v>9</v>
      </c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17">
        <v>41639</v>
      </c>
      <c r="B110" s="50" t="s">
        <v>49</v>
      </c>
      <c r="C110" s="3" t="s">
        <v>50</v>
      </c>
      <c r="D110" s="78"/>
      <c r="E110" s="78"/>
      <c r="F110" s="80">
        <v>200</v>
      </c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17">
        <v>41639</v>
      </c>
      <c r="B111" s="50" t="s">
        <v>76</v>
      </c>
      <c r="C111" s="3" t="s">
        <v>77</v>
      </c>
      <c r="D111" s="78"/>
      <c r="E111" s="78">
        <v>200</v>
      </c>
      <c r="F111" s="80">
        <f>F110-E111</f>
        <v>0</v>
      </c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8"/>
      <c r="B112" s="7"/>
      <c r="C112" s="3"/>
      <c r="D112" s="78"/>
      <c r="E112" s="78"/>
      <c r="F112" s="80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N113" s="6"/>
      <c r="O113" s="6"/>
      <c r="P113" s="6"/>
      <c r="Q113" s="6"/>
      <c r="R113" s="6"/>
      <c r="S113" s="6"/>
      <c r="T113" s="6"/>
      <c r="U113" s="6"/>
    </row>
    <row r="114" spans="1:21" ht="16" thickBot="1" x14ac:dyDescent="0.4">
      <c r="A114" s="115" t="s">
        <v>67</v>
      </c>
      <c r="B114" s="115"/>
      <c r="C114" s="115"/>
      <c r="D114" s="115"/>
      <c r="E114" s="78" t="s">
        <v>7</v>
      </c>
      <c r="F114" s="78">
        <v>901</v>
      </c>
      <c r="N114" s="6"/>
      <c r="O114" s="6"/>
      <c r="P114" s="6"/>
      <c r="Q114" s="6"/>
      <c r="R114" s="6"/>
      <c r="S114" s="6"/>
      <c r="T114" s="76"/>
      <c r="U114" s="6"/>
    </row>
    <row r="115" spans="1:21" x14ac:dyDescent="0.25">
      <c r="A115" s="13" t="s">
        <v>3</v>
      </c>
      <c r="B115" s="13" t="s">
        <v>17</v>
      </c>
      <c r="C115" s="13" t="s">
        <v>16</v>
      </c>
      <c r="D115" s="79" t="s">
        <v>8</v>
      </c>
      <c r="E115" s="79" t="s">
        <v>6</v>
      </c>
      <c r="F115" s="79" t="s">
        <v>9</v>
      </c>
      <c r="N115" s="6"/>
      <c r="O115" s="58"/>
      <c r="P115" s="110"/>
      <c r="Q115" s="6"/>
      <c r="R115" s="6"/>
      <c r="S115" s="76"/>
      <c r="T115" s="6"/>
      <c r="U115" s="6"/>
    </row>
    <row r="116" spans="1:21" x14ac:dyDescent="0.25">
      <c r="A116" s="35">
        <v>41639</v>
      </c>
      <c r="B116" s="55" t="s">
        <v>76</v>
      </c>
      <c r="C116" s="19" t="s">
        <v>77</v>
      </c>
      <c r="D116" s="86"/>
      <c r="E116" s="86">
        <f>JournalGénéral!F4</f>
        <v>3200</v>
      </c>
      <c r="F116" s="86">
        <f>E116</f>
        <v>3200</v>
      </c>
      <c r="N116" s="6"/>
      <c r="O116" s="6"/>
      <c r="P116" s="6"/>
      <c r="Q116" s="110"/>
      <c r="R116" s="6"/>
      <c r="S116" s="6"/>
      <c r="T116" s="76"/>
      <c r="U116" s="6"/>
    </row>
    <row r="117" spans="1:21" x14ac:dyDescent="0.25">
      <c r="A117" s="35">
        <v>41639</v>
      </c>
      <c r="B117" s="55" t="s">
        <v>76</v>
      </c>
      <c r="C117" s="19" t="s">
        <v>77</v>
      </c>
      <c r="D117" s="86">
        <f>JournalGénéral!E5</f>
        <v>1993</v>
      </c>
      <c r="E117" s="86"/>
      <c r="F117" s="86">
        <f>F116-D117</f>
        <v>1207</v>
      </c>
      <c r="N117" s="6"/>
      <c r="O117" s="58"/>
      <c r="P117" s="110"/>
      <c r="Q117" s="6"/>
      <c r="R117" s="6"/>
      <c r="S117" s="76"/>
      <c r="T117" s="6"/>
      <c r="U117" s="6"/>
    </row>
    <row r="118" spans="1:21" x14ac:dyDescent="0.25">
      <c r="A118" s="35">
        <v>41639</v>
      </c>
      <c r="B118" s="55" t="s">
        <v>76</v>
      </c>
      <c r="C118" s="19" t="s">
        <v>77</v>
      </c>
      <c r="D118" s="86">
        <f>F117</f>
        <v>1207</v>
      </c>
      <c r="F118" s="86">
        <f>F117-D118</f>
        <v>0</v>
      </c>
      <c r="N118" s="6"/>
      <c r="O118" s="6"/>
      <c r="P118" s="6"/>
      <c r="Q118" s="110"/>
      <c r="R118" s="6"/>
      <c r="S118" s="6"/>
      <c r="T118" s="76"/>
      <c r="U118" s="6"/>
    </row>
    <row r="119" spans="1:21" x14ac:dyDescent="0.25">
      <c r="A119" s="17"/>
      <c r="B119" s="50"/>
      <c r="C119" s="3"/>
      <c r="D119" s="78"/>
      <c r="E119" s="78"/>
      <c r="F119" s="80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8"/>
      <c r="B120" s="7"/>
      <c r="C120" s="3"/>
      <c r="D120" s="78"/>
      <c r="E120" s="78"/>
      <c r="F120" s="80"/>
    </row>
    <row r="121" spans="1:21" x14ac:dyDescent="0.25">
      <c r="A121" s="8"/>
      <c r="B121" s="7"/>
      <c r="C121" s="3"/>
      <c r="D121" s="78"/>
      <c r="E121" s="78"/>
      <c r="F121" s="80"/>
    </row>
  </sheetData>
  <mergeCells count="21">
    <mergeCell ref="A4:D4"/>
    <mergeCell ref="A9:D9"/>
    <mergeCell ref="A15:D15"/>
    <mergeCell ref="A21:D21"/>
    <mergeCell ref="A33:D33"/>
    <mergeCell ref="A114:D114"/>
    <mergeCell ref="A20:D20"/>
    <mergeCell ref="A50:D50"/>
    <mergeCell ref="A102:D102"/>
    <mergeCell ref="A56:D56"/>
    <mergeCell ref="A61:D61"/>
    <mergeCell ref="A27:D27"/>
    <mergeCell ref="A108:D108"/>
    <mergeCell ref="A45:D45"/>
    <mergeCell ref="A39:D39"/>
    <mergeCell ref="A96:D96"/>
    <mergeCell ref="A67:D67"/>
    <mergeCell ref="A73:D73"/>
    <mergeCell ref="A78:D78"/>
    <mergeCell ref="A84:D84"/>
    <mergeCell ref="A90:D90"/>
  </mergeCells>
  <phoneticPr fontId="0" type="noConversion"/>
  <pageMargins left="0.39" right="0.51" top="0.66" bottom="0.62" header="0.25" footer="0.4"/>
  <pageSetup scale="44" orientation="portrait" r:id="rId1"/>
  <headerFooter alignWithMargins="0">
    <oddHeader>&amp;LENTREPRISE :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zoomScaleNormal="100" workbookViewId="0">
      <selection sqref="A1:K37"/>
    </sheetView>
  </sheetViews>
  <sheetFormatPr baseColWidth="10" defaultColWidth="9.1796875" defaultRowHeight="12.5" x14ac:dyDescent="0.25"/>
  <cols>
    <col min="1" max="1" width="9.453125" customWidth="1"/>
    <col min="2" max="2" width="23.26953125" customWidth="1"/>
    <col min="3" max="7" width="9.1796875" customWidth="1"/>
    <col min="8" max="8" width="31.54296875" customWidth="1"/>
    <col min="9" max="9" width="9.1796875" customWidth="1"/>
    <col min="10" max="10" width="15.54296875" customWidth="1"/>
  </cols>
  <sheetData>
    <row r="1" spans="1:15" ht="13" x14ac:dyDescent="0.3">
      <c r="A1" s="118" t="s">
        <v>20</v>
      </c>
      <c r="B1" s="119"/>
      <c r="C1" s="119"/>
      <c r="D1" s="119"/>
      <c r="E1" s="119"/>
      <c r="F1" s="120"/>
      <c r="G1" s="1"/>
      <c r="H1" s="118" t="s">
        <v>20</v>
      </c>
      <c r="I1" s="119"/>
      <c r="J1" s="119"/>
      <c r="K1" s="120"/>
      <c r="L1" s="67"/>
      <c r="M1" s="67"/>
      <c r="N1" s="18"/>
      <c r="O1" s="20"/>
    </row>
    <row r="2" spans="1:15" ht="13" x14ac:dyDescent="0.3">
      <c r="A2" s="121" t="s">
        <v>2</v>
      </c>
      <c r="B2" s="122"/>
      <c r="C2" s="122"/>
      <c r="D2" s="122"/>
      <c r="E2" s="122"/>
      <c r="F2" s="123"/>
      <c r="G2" s="1"/>
      <c r="H2" s="121" t="s">
        <v>1</v>
      </c>
      <c r="I2" s="122"/>
      <c r="J2" s="122"/>
      <c r="K2" s="123"/>
      <c r="L2" s="67"/>
      <c r="M2" s="67"/>
      <c r="N2" s="18"/>
      <c r="O2" s="20"/>
    </row>
    <row r="3" spans="1:15" ht="13" x14ac:dyDescent="0.3">
      <c r="A3" s="121" t="s">
        <v>54</v>
      </c>
      <c r="B3" s="122"/>
      <c r="C3" s="122"/>
      <c r="D3" s="122"/>
      <c r="E3" s="122"/>
      <c r="F3" s="123"/>
      <c r="G3" s="1"/>
      <c r="H3" s="121" t="s">
        <v>41</v>
      </c>
      <c r="I3" s="122"/>
      <c r="J3" s="122"/>
      <c r="K3" s="123"/>
      <c r="L3" s="67"/>
      <c r="M3" s="67"/>
      <c r="N3" s="18"/>
      <c r="O3" s="20"/>
    </row>
    <row r="4" spans="1:15" ht="13" x14ac:dyDescent="0.3">
      <c r="A4" s="26"/>
      <c r="B4" s="21"/>
      <c r="C4" s="21"/>
      <c r="D4" s="21"/>
      <c r="E4" s="21"/>
      <c r="F4" s="27"/>
      <c r="G4" s="1"/>
      <c r="H4" s="59" t="s">
        <v>24</v>
      </c>
      <c r="I4" s="38"/>
      <c r="J4" s="25"/>
      <c r="K4" s="68"/>
      <c r="L4" s="20"/>
      <c r="M4" s="20"/>
      <c r="N4" s="20"/>
      <c r="O4" s="20"/>
    </row>
    <row r="5" spans="1:15" ht="13" x14ac:dyDescent="0.3">
      <c r="A5" s="61" t="s">
        <v>29</v>
      </c>
      <c r="B5" s="22"/>
      <c r="C5" s="22"/>
      <c r="D5" s="22"/>
      <c r="E5" s="22"/>
      <c r="F5" s="27"/>
      <c r="G5" s="1"/>
      <c r="H5" s="52" t="s">
        <v>66</v>
      </c>
      <c r="I5" s="25"/>
      <c r="J5" s="25"/>
      <c r="K5" s="68"/>
      <c r="L5" s="20"/>
      <c r="M5" s="20"/>
      <c r="N5" s="20"/>
      <c r="O5" s="20"/>
    </row>
    <row r="6" spans="1:15" x14ac:dyDescent="0.25">
      <c r="A6" s="56" t="s">
        <v>53</v>
      </c>
      <c r="B6" s="22"/>
      <c r="C6" s="25"/>
      <c r="D6" s="22"/>
      <c r="E6" s="22">
        <f>'Grand livre'!F75</f>
        <v>3200</v>
      </c>
      <c r="F6" s="27"/>
      <c r="G6" s="1"/>
      <c r="H6" s="64" t="s">
        <v>0</v>
      </c>
      <c r="I6" s="25"/>
      <c r="J6" s="25"/>
      <c r="K6" s="69">
        <f>'Grand livre'!F6</f>
        <v>7200</v>
      </c>
      <c r="L6" s="20"/>
      <c r="M6" s="20"/>
      <c r="N6" s="20"/>
      <c r="O6" s="20"/>
    </row>
    <row r="7" spans="1:15" ht="13" x14ac:dyDescent="0.3">
      <c r="A7" s="61" t="s">
        <v>26</v>
      </c>
      <c r="B7" s="22"/>
      <c r="C7" s="25"/>
      <c r="D7" s="22"/>
      <c r="E7" s="22"/>
      <c r="F7" s="27"/>
      <c r="G7" s="1"/>
      <c r="H7" s="65" t="s">
        <v>57</v>
      </c>
      <c r="I7" s="25"/>
      <c r="J7" s="25"/>
      <c r="K7" s="69">
        <f>'Grand livre'!F11</f>
        <v>1500</v>
      </c>
      <c r="L7" s="20"/>
      <c r="M7" s="20"/>
      <c r="N7" s="20"/>
      <c r="O7" s="20"/>
    </row>
    <row r="8" spans="1:15" x14ac:dyDescent="0.25">
      <c r="A8" s="41" t="s">
        <v>31</v>
      </c>
      <c r="B8" s="22"/>
      <c r="C8" s="25"/>
      <c r="D8" s="22"/>
      <c r="E8" s="22">
        <f>'Grand livre'!F80</f>
        <v>1000</v>
      </c>
      <c r="F8" s="27"/>
      <c r="G8" s="1"/>
      <c r="H8" s="64" t="s">
        <v>23</v>
      </c>
      <c r="I8" s="25"/>
      <c r="J8" s="25"/>
      <c r="K8" s="69">
        <f>'Grand livre'!F17</f>
        <v>100</v>
      </c>
      <c r="L8" s="20"/>
      <c r="M8" s="20"/>
      <c r="N8" s="20"/>
      <c r="O8" s="20"/>
    </row>
    <row r="9" spans="1:15" x14ac:dyDescent="0.25">
      <c r="A9" s="41" t="s">
        <v>32</v>
      </c>
      <c r="B9" s="22"/>
      <c r="C9" s="25"/>
      <c r="D9" s="22"/>
      <c r="E9" s="22">
        <f>'Grand livre'!F86</f>
        <v>500</v>
      </c>
      <c r="F9" s="27"/>
      <c r="G9" s="1"/>
      <c r="H9" s="66" t="s">
        <v>59</v>
      </c>
      <c r="I9" s="25"/>
      <c r="J9" s="25"/>
      <c r="K9" s="43">
        <f>SUM(K6:K8)</f>
        <v>8800</v>
      </c>
      <c r="L9" s="20"/>
      <c r="M9" s="20"/>
      <c r="N9" s="20"/>
      <c r="O9" s="20"/>
    </row>
    <row r="10" spans="1:15" x14ac:dyDescent="0.25">
      <c r="A10" s="41" t="s">
        <v>27</v>
      </c>
      <c r="B10" s="22"/>
      <c r="C10" s="25"/>
      <c r="D10" s="22"/>
      <c r="E10" s="22">
        <f>'Grand livre'!F92</f>
        <v>200</v>
      </c>
      <c r="F10" s="27"/>
      <c r="G10" s="1"/>
      <c r="H10" s="52" t="s">
        <v>80</v>
      </c>
      <c r="I10" s="25"/>
      <c r="J10" s="25"/>
      <c r="K10" s="68"/>
    </row>
    <row r="11" spans="1:15" x14ac:dyDescent="0.25">
      <c r="A11" s="41" t="s">
        <v>39</v>
      </c>
      <c r="B11" s="22"/>
      <c r="C11" s="25"/>
      <c r="D11" s="22"/>
      <c r="E11" s="22">
        <f>'Grand livre'!F98+'Grand livre'!F104</f>
        <v>93</v>
      </c>
      <c r="F11" s="27"/>
      <c r="G11" s="1"/>
      <c r="H11" s="65" t="s">
        <v>47</v>
      </c>
      <c r="I11" s="25"/>
      <c r="J11" s="23">
        <f>'Grand livre'!F23</f>
        <v>2000</v>
      </c>
      <c r="K11" s="68"/>
    </row>
    <row r="12" spans="1:15" ht="13" thickBot="1" x14ac:dyDescent="0.3">
      <c r="A12" s="41" t="s">
        <v>35</v>
      </c>
      <c r="B12" s="22"/>
      <c r="C12" s="25"/>
      <c r="D12" s="22"/>
      <c r="E12" s="24">
        <f>'Grand livre'!F110</f>
        <v>200</v>
      </c>
      <c r="F12" s="27"/>
      <c r="G12" s="1"/>
      <c r="H12" s="66" t="s">
        <v>61</v>
      </c>
      <c r="I12" s="25"/>
      <c r="J12" s="23">
        <v>33</v>
      </c>
      <c r="K12" s="27">
        <f>J11-J12</f>
        <v>1967</v>
      </c>
    </row>
    <row r="13" spans="1:15" ht="13.5" thickTop="1" thickBot="1" x14ac:dyDescent="0.3">
      <c r="A13" s="42"/>
      <c r="B13" s="22"/>
      <c r="C13" s="25"/>
      <c r="D13" s="22"/>
      <c r="E13" s="24">
        <f>SUM(E8:E12)</f>
        <v>1993</v>
      </c>
      <c r="F13" s="27"/>
      <c r="G13" s="1"/>
      <c r="H13" s="65" t="s">
        <v>48</v>
      </c>
      <c r="I13" s="25"/>
      <c r="J13" s="23">
        <f>'Grand livre'!F35</f>
        <v>3600</v>
      </c>
      <c r="K13" s="68"/>
    </row>
    <row r="14" spans="1:15" ht="13.5" thickTop="1" x14ac:dyDescent="0.3">
      <c r="A14" s="62" t="s">
        <v>43</v>
      </c>
      <c r="B14" s="30"/>
      <c r="C14" s="34"/>
      <c r="D14" s="30"/>
      <c r="E14" s="30">
        <f>E6-E13</f>
        <v>1207</v>
      </c>
      <c r="F14" s="31"/>
      <c r="G14" s="1"/>
      <c r="H14" s="66" t="s">
        <v>62</v>
      </c>
      <c r="I14" s="25"/>
      <c r="J14" s="25">
        <v>60</v>
      </c>
      <c r="K14" s="27">
        <f>J13-J14</f>
        <v>3540</v>
      </c>
    </row>
    <row r="15" spans="1:15" ht="13" thickBot="1" x14ac:dyDescent="0.3">
      <c r="A15" s="6"/>
      <c r="B15" s="2"/>
      <c r="C15" s="2"/>
      <c r="D15" s="2"/>
      <c r="E15" s="6"/>
      <c r="F15" s="2"/>
      <c r="G15" s="1"/>
      <c r="H15" s="66" t="s">
        <v>81</v>
      </c>
      <c r="I15" s="25"/>
      <c r="J15" s="25"/>
      <c r="K15" s="70">
        <f>K12+K14</f>
        <v>5507</v>
      </c>
    </row>
    <row r="16" spans="1:15" ht="13.5" thickTop="1" x14ac:dyDescent="0.3">
      <c r="A16" s="118" t="s">
        <v>20</v>
      </c>
      <c r="B16" s="119"/>
      <c r="C16" s="119"/>
      <c r="D16" s="119"/>
      <c r="E16" s="119"/>
      <c r="F16" s="120"/>
      <c r="G16" s="1"/>
      <c r="H16" s="66" t="s">
        <v>60</v>
      </c>
      <c r="I16" s="25"/>
      <c r="J16" s="25"/>
      <c r="K16" s="27">
        <f>K9+K15</f>
        <v>14307</v>
      </c>
    </row>
    <row r="17" spans="1:11" ht="13" x14ac:dyDescent="0.3">
      <c r="A17" s="121" t="s">
        <v>14</v>
      </c>
      <c r="B17" s="122"/>
      <c r="C17" s="122"/>
      <c r="D17" s="122"/>
      <c r="E17" s="122"/>
      <c r="F17" s="123"/>
      <c r="G17" s="1"/>
      <c r="H17" s="33"/>
      <c r="I17" s="25"/>
      <c r="J17" s="25"/>
      <c r="K17" s="68"/>
    </row>
    <row r="18" spans="1:11" ht="13" x14ac:dyDescent="0.3">
      <c r="A18" s="121" t="s">
        <v>54</v>
      </c>
      <c r="B18" s="122"/>
      <c r="C18" s="122"/>
      <c r="D18" s="122"/>
      <c r="E18" s="122"/>
      <c r="F18" s="123"/>
      <c r="G18" s="1"/>
      <c r="H18" s="71" t="s">
        <v>42</v>
      </c>
      <c r="I18" s="25"/>
      <c r="J18" s="25"/>
      <c r="K18" s="68"/>
    </row>
    <row r="19" spans="1:11" ht="13" x14ac:dyDescent="0.3">
      <c r="A19" s="61" t="s">
        <v>82</v>
      </c>
      <c r="B19" s="22"/>
      <c r="C19" s="22"/>
      <c r="D19" s="22"/>
      <c r="E19" s="22"/>
      <c r="F19" s="27"/>
      <c r="G19" s="1"/>
      <c r="H19" s="52" t="s">
        <v>63</v>
      </c>
      <c r="I19" s="40"/>
      <c r="J19" s="40"/>
      <c r="K19" s="68"/>
    </row>
    <row r="20" spans="1:11" ht="13" x14ac:dyDescent="0.3">
      <c r="A20" s="51" t="s">
        <v>46</v>
      </c>
      <c r="B20" s="22"/>
      <c r="C20" s="22"/>
      <c r="D20" s="22"/>
      <c r="E20" s="22">
        <f>E14</f>
        <v>1207</v>
      </c>
      <c r="F20" s="27"/>
      <c r="G20" s="1"/>
      <c r="H20" s="51" t="s">
        <v>58</v>
      </c>
      <c r="I20" s="72"/>
      <c r="J20" s="25"/>
      <c r="K20" s="27">
        <f>'Grand livre'!F47</f>
        <v>3600</v>
      </c>
    </row>
    <row r="21" spans="1:11" ht="13" x14ac:dyDescent="0.3">
      <c r="A21" s="33"/>
      <c r="B21" s="22" t="s">
        <v>40</v>
      </c>
      <c r="C21" s="22"/>
      <c r="D21" s="22"/>
      <c r="E21" s="22">
        <f>'Grand livre'!F63</f>
        <v>10000</v>
      </c>
      <c r="F21" s="27"/>
      <c r="G21" s="1"/>
      <c r="H21" s="32" t="s">
        <v>36</v>
      </c>
      <c r="I21" s="72"/>
      <c r="J21" s="25"/>
      <c r="K21" s="27">
        <f>'Grand livre'!F52</f>
        <v>500</v>
      </c>
    </row>
    <row r="22" spans="1:11" ht="13.5" customHeight="1" thickBot="1" x14ac:dyDescent="0.3">
      <c r="A22" s="32" t="s">
        <v>28</v>
      </c>
      <c r="B22" s="22"/>
      <c r="C22" s="22"/>
      <c r="D22" s="22"/>
      <c r="E22" s="24">
        <f>'Grand livre'!E70</f>
        <v>1600</v>
      </c>
      <c r="F22" s="27"/>
      <c r="G22" s="1"/>
      <c r="H22" s="32" t="s">
        <v>51</v>
      </c>
      <c r="I22" s="39"/>
      <c r="J22" s="25"/>
      <c r="K22" s="27">
        <f>'Grand livre'!F58</f>
        <v>600</v>
      </c>
    </row>
    <row r="23" spans="1:11" ht="13.5" thickTop="1" x14ac:dyDescent="0.3">
      <c r="A23" s="63" t="s">
        <v>83</v>
      </c>
      <c r="B23" s="30"/>
      <c r="C23" s="30"/>
      <c r="D23" s="30"/>
      <c r="E23" s="30">
        <f>E20+E21-E22</f>
        <v>9607</v>
      </c>
      <c r="F23" s="31"/>
      <c r="G23" s="1"/>
      <c r="H23" s="51" t="s">
        <v>64</v>
      </c>
      <c r="I23" s="54"/>
      <c r="J23" s="25"/>
      <c r="K23" s="43">
        <f>SUM(K20:K22)</f>
        <v>4700</v>
      </c>
    </row>
    <row r="24" spans="1:11" x14ac:dyDescent="0.25">
      <c r="A24" s="2"/>
      <c r="B24" s="2"/>
      <c r="C24" s="2"/>
      <c r="D24" s="18"/>
      <c r="E24" s="18"/>
      <c r="F24" s="2"/>
      <c r="G24" s="1"/>
      <c r="H24" s="33"/>
      <c r="I24" s="25"/>
      <c r="J24" s="25"/>
      <c r="K24" s="68"/>
    </row>
    <row r="25" spans="1:11" ht="13" x14ac:dyDescent="0.3">
      <c r="A25" s="98" t="s">
        <v>69</v>
      </c>
      <c r="B25" s="95"/>
      <c r="C25" s="95"/>
      <c r="D25" s="103" t="s">
        <v>74</v>
      </c>
      <c r="E25" s="104">
        <f>K9/K23</f>
        <v>1.8723404255319149</v>
      </c>
      <c r="F25" s="95"/>
      <c r="G25" s="96"/>
      <c r="H25" s="60" t="s">
        <v>25</v>
      </c>
      <c r="I25" s="54"/>
      <c r="J25" s="25"/>
      <c r="K25" s="27"/>
    </row>
    <row r="26" spans="1:11" ht="13.5" thickBot="1" x14ac:dyDescent="0.35">
      <c r="A26" s="59" t="s">
        <v>71</v>
      </c>
      <c r="B26" s="25"/>
      <c r="C26" s="25"/>
      <c r="D26" s="25"/>
      <c r="E26" s="25"/>
      <c r="F26" s="25"/>
      <c r="G26" s="68"/>
      <c r="H26" s="53" t="s">
        <v>55</v>
      </c>
      <c r="I26" s="22"/>
      <c r="J26" s="25"/>
      <c r="K26" s="28">
        <f>E23</f>
        <v>9607</v>
      </c>
    </row>
    <row r="27" spans="1:11" ht="13.5" customHeight="1" thickTop="1" x14ac:dyDescent="0.25">
      <c r="A27" s="124" t="s">
        <v>78</v>
      </c>
      <c r="B27" s="125"/>
      <c r="C27" s="125"/>
      <c r="D27" s="125"/>
      <c r="E27" s="125"/>
      <c r="F27" s="125"/>
      <c r="G27" s="126"/>
      <c r="H27" s="94" t="s">
        <v>65</v>
      </c>
      <c r="I27" s="30"/>
      <c r="J27" s="34"/>
      <c r="K27" s="31">
        <f>K23+K26</f>
        <v>14307</v>
      </c>
    </row>
    <row r="28" spans="1:11" x14ac:dyDescent="0.25">
      <c r="A28" s="124"/>
      <c r="B28" s="125"/>
      <c r="C28" s="125"/>
      <c r="D28" s="125"/>
      <c r="E28" s="125"/>
      <c r="F28" s="125"/>
      <c r="G28" s="126"/>
    </row>
    <row r="29" spans="1:11" x14ac:dyDescent="0.25">
      <c r="A29" s="124"/>
      <c r="B29" s="125"/>
      <c r="C29" s="125"/>
      <c r="D29" s="125"/>
      <c r="E29" s="125"/>
      <c r="F29" s="125"/>
      <c r="G29" s="126"/>
    </row>
    <row r="30" spans="1:11" x14ac:dyDescent="0.25">
      <c r="A30" s="124"/>
      <c r="B30" s="125"/>
      <c r="C30" s="125"/>
      <c r="D30" s="125"/>
      <c r="E30" s="125"/>
      <c r="F30" s="125"/>
      <c r="G30" s="126"/>
    </row>
    <row r="31" spans="1:11" x14ac:dyDescent="0.25">
      <c r="A31" s="99"/>
      <c r="B31" s="100"/>
      <c r="C31" s="100"/>
      <c r="D31" s="100"/>
      <c r="E31" s="100"/>
      <c r="F31" s="100"/>
      <c r="G31" s="101"/>
    </row>
    <row r="32" spans="1:11" ht="13" x14ac:dyDescent="0.3">
      <c r="A32" s="59" t="s">
        <v>70</v>
      </c>
      <c r="B32" s="25"/>
      <c r="C32" s="25"/>
      <c r="D32" s="102" t="s">
        <v>73</v>
      </c>
      <c r="E32" s="97">
        <f>K23/K16</f>
        <v>0.32851051932620395</v>
      </c>
      <c r="F32" s="25"/>
      <c r="G32" s="68"/>
    </row>
    <row r="33" spans="1:7" ht="13" x14ac:dyDescent="0.3">
      <c r="A33" s="59" t="s">
        <v>72</v>
      </c>
      <c r="B33" s="25"/>
      <c r="C33" s="25"/>
      <c r="D33" s="25"/>
      <c r="E33" s="25"/>
      <c r="F33" s="25"/>
      <c r="G33" s="68"/>
    </row>
    <row r="34" spans="1:7" x14ac:dyDescent="0.25">
      <c r="A34" s="124" t="s">
        <v>75</v>
      </c>
      <c r="B34" s="125"/>
      <c r="C34" s="125"/>
      <c r="D34" s="125"/>
      <c r="E34" s="125"/>
      <c r="F34" s="125"/>
      <c r="G34" s="126"/>
    </row>
    <row r="35" spans="1:7" x14ac:dyDescent="0.25">
      <c r="A35" s="124"/>
      <c r="B35" s="125"/>
      <c r="C35" s="125"/>
      <c r="D35" s="125"/>
      <c r="E35" s="125"/>
      <c r="F35" s="125"/>
      <c r="G35" s="126"/>
    </row>
    <row r="36" spans="1:7" x14ac:dyDescent="0.25">
      <c r="A36" s="124"/>
      <c r="B36" s="125"/>
      <c r="C36" s="125"/>
      <c r="D36" s="125"/>
      <c r="E36" s="125"/>
      <c r="F36" s="125"/>
      <c r="G36" s="126"/>
    </row>
    <row r="37" spans="1:7" x14ac:dyDescent="0.25">
      <c r="A37" s="127"/>
      <c r="B37" s="128"/>
      <c r="C37" s="128"/>
      <c r="D37" s="128"/>
      <c r="E37" s="128"/>
      <c r="F37" s="128"/>
      <c r="G37" s="129"/>
    </row>
  </sheetData>
  <mergeCells count="11">
    <mergeCell ref="A27:G30"/>
    <mergeCell ref="A34:G37"/>
    <mergeCell ref="A3:F3"/>
    <mergeCell ref="A2:F2"/>
    <mergeCell ref="A1:F1"/>
    <mergeCell ref="H1:K1"/>
    <mergeCell ref="H2:K2"/>
    <mergeCell ref="H3:K3"/>
    <mergeCell ref="A18:F18"/>
    <mergeCell ref="A17:F17"/>
    <mergeCell ref="A16:F16"/>
  </mergeCells>
  <pageMargins left="0.7" right="0.7" top="0.75" bottom="0.75" header="0.3" footer="0.3"/>
  <pageSetup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9" sqref="F9"/>
    </sheetView>
  </sheetViews>
  <sheetFormatPr baseColWidth="10" defaultColWidth="11.453125" defaultRowHeight="12.5" x14ac:dyDescent="0.25"/>
  <cols>
    <col min="1" max="1" width="8.26953125" customWidth="1"/>
    <col min="2" max="2" width="40.54296875" customWidth="1"/>
    <col min="3" max="3" width="13" customWidth="1"/>
    <col min="4" max="4" width="8.7265625" customWidth="1"/>
    <col min="5" max="256" width="9.1796875" customWidth="1"/>
  </cols>
  <sheetData>
    <row r="1" spans="1:5" ht="13" x14ac:dyDescent="0.3">
      <c r="A1" s="121" t="s">
        <v>20</v>
      </c>
      <c r="B1" s="122"/>
      <c r="C1" s="122"/>
      <c r="D1" s="123"/>
    </row>
    <row r="2" spans="1:5" ht="13" x14ac:dyDescent="0.3">
      <c r="A2" s="121" t="s">
        <v>13</v>
      </c>
      <c r="B2" s="122"/>
      <c r="C2" s="122"/>
      <c r="D2" s="123"/>
      <c r="E2" s="111" t="s">
        <v>79</v>
      </c>
    </row>
    <row r="3" spans="1:5" ht="13" x14ac:dyDescent="0.3">
      <c r="A3" s="121" t="s">
        <v>41</v>
      </c>
      <c r="B3" s="122"/>
      <c r="C3" s="122"/>
      <c r="D3" s="123"/>
    </row>
    <row r="4" spans="1:5" ht="13" x14ac:dyDescent="0.3">
      <c r="A4" s="105"/>
      <c r="B4" s="106"/>
      <c r="C4" s="119" t="s">
        <v>68</v>
      </c>
      <c r="D4" s="120"/>
    </row>
    <row r="5" spans="1:5" x14ac:dyDescent="0.25">
      <c r="A5" s="57"/>
      <c r="B5" s="107"/>
      <c r="C5" s="108" t="s">
        <v>10</v>
      </c>
      <c r="D5" s="109" t="s">
        <v>11</v>
      </c>
    </row>
    <row r="6" spans="1:5" x14ac:dyDescent="0.25">
      <c r="A6" s="57" t="s">
        <v>0</v>
      </c>
      <c r="B6" s="107"/>
      <c r="C6" s="45">
        <f>'Grand livre'!F6</f>
        <v>7200</v>
      </c>
      <c r="D6" s="44"/>
    </row>
    <row r="7" spans="1:5" x14ac:dyDescent="0.25">
      <c r="A7" s="57" t="s">
        <v>57</v>
      </c>
      <c r="B7" s="46"/>
      <c r="C7" s="45">
        <f>'Grand livre'!F11</f>
        <v>1500</v>
      </c>
      <c r="D7" s="44"/>
    </row>
    <row r="8" spans="1:5" x14ac:dyDescent="0.25">
      <c r="A8" s="47" t="s">
        <v>23</v>
      </c>
      <c r="B8" s="25"/>
      <c r="C8" s="45">
        <f>'Grand livre'!F17</f>
        <v>100</v>
      </c>
      <c r="D8" s="44"/>
    </row>
    <row r="9" spans="1:5" x14ac:dyDescent="0.25">
      <c r="A9" s="47" t="s">
        <v>21</v>
      </c>
      <c r="B9" s="25"/>
      <c r="C9" s="45">
        <f>'Grand livre'!F23</f>
        <v>2000</v>
      </c>
      <c r="D9" s="44"/>
    </row>
    <row r="10" spans="1:5" x14ac:dyDescent="0.25">
      <c r="A10" s="47" t="s">
        <v>37</v>
      </c>
      <c r="B10" s="25"/>
      <c r="C10" s="45"/>
      <c r="D10" s="44">
        <f>'Grand livre'!F29</f>
        <v>33</v>
      </c>
    </row>
    <row r="11" spans="1:5" x14ac:dyDescent="0.25">
      <c r="A11" s="47" t="s">
        <v>22</v>
      </c>
      <c r="B11" s="25"/>
      <c r="C11" s="45">
        <f>'Grand livre'!F35</f>
        <v>3600</v>
      </c>
      <c r="D11" s="44"/>
    </row>
    <row r="12" spans="1:5" x14ac:dyDescent="0.25">
      <c r="A12" s="47" t="s">
        <v>38</v>
      </c>
      <c r="B12" s="25"/>
      <c r="C12" s="45"/>
      <c r="D12" s="44">
        <f>'Grand livre'!F41</f>
        <v>60</v>
      </c>
    </row>
    <row r="13" spans="1:5" x14ac:dyDescent="0.25">
      <c r="A13" s="57" t="s">
        <v>58</v>
      </c>
      <c r="B13" s="25"/>
      <c r="C13" s="45"/>
      <c r="D13" s="44">
        <f>'Grand livre'!F47</f>
        <v>3600</v>
      </c>
    </row>
    <row r="14" spans="1:5" x14ac:dyDescent="0.25">
      <c r="A14" s="47" t="s">
        <v>36</v>
      </c>
      <c r="B14" s="25"/>
      <c r="C14" s="45"/>
      <c r="D14" s="44">
        <f>'Grand livre'!F52</f>
        <v>500</v>
      </c>
    </row>
    <row r="15" spans="1:5" x14ac:dyDescent="0.25">
      <c r="A15" s="47" t="s">
        <v>51</v>
      </c>
      <c r="B15" s="25"/>
      <c r="C15" s="45"/>
      <c r="D15" s="44">
        <f>'Grand livre'!F58</f>
        <v>600</v>
      </c>
    </row>
    <row r="16" spans="1:5" x14ac:dyDescent="0.25">
      <c r="A16" s="47" t="s">
        <v>56</v>
      </c>
      <c r="B16" s="25"/>
      <c r="C16" s="45"/>
      <c r="D16" s="44">
        <f>'Grand livre'!F65</f>
        <v>9607</v>
      </c>
    </row>
    <row r="17" spans="1:4" x14ac:dyDescent="0.25">
      <c r="A17" s="29"/>
      <c r="B17" s="34"/>
      <c r="C17" s="48">
        <f>SUM(C6:C16)</f>
        <v>14400</v>
      </c>
      <c r="D17" s="31">
        <f>SUM(D6:D16)</f>
        <v>14400</v>
      </c>
    </row>
  </sheetData>
  <mergeCells count="4">
    <mergeCell ref="A1:D1"/>
    <mergeCell ref="A2:D2"/>
    <mergeCell ref="A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JournalGénéral</vt:lpstr>
      <vt:lpstr>Grand livre</vt:lpstr>
      <vt:lpstr>EFs+Ratios</vt:lpstr>
      <vt:lpstr>BalanceVérificationAprèsClôture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Marie-Claude Bastien</dc:creator>
  <cp:lastModifiedBy>Romain Oberson</cp:lastModifiedBy>
  <cp:lastPrinted>2019-09-30T15:02:52Z</cp:lastPrinted>
  <dcterms:created xsi:type="dcterms:W3CDTF">2001-09-27T15:17:47Z</dcterms:created>
  <dcterms:modified xsi:type="dcterms:W3CDTF">2019-10-08T22:35:06Z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{73F628FA-9F89-46FA-9AE5-A8263E89BCF4}</vt:lpwstr>
  </property>
</Properties>
</file>