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LAS4\Desktop\"/>
    </mc:Choice>
  </mc:AlternateContent>
  <bookViews>
    <workbookView xWindow="0" yWindow="0" windowWidth="20490" windowHeight="7620" activeTab="2"/>
  </bookViews>
  <sheets>
    <sheet name="Énoncé" sheetId="18" r:id="rId1"/>
    <sheet name="Chiffrier" sheetId="15" r:id="rId2"/>
    <sheet name="Journal général" sheetId="4" r:id="rId3"/>
    <sheet name="GL" sheetId="16" r:id="rId4"/>
    <sheet name="EFs" sheetId="17" r:id="rId5"/>
  </sheets>
  <definedNames>
    <definedName name="_xlnm.Print_Titles" localSheetId="2">'Journal général'!$1:$2</definedName>
  </definedNames>
  <calcPr calcId="162913"/>
</workbook>
</file>

<file path=xl/calcChain.xml><?xml version="1.0" encoding="utf-8"?>
<calcChain xmlns="http://schemas.openxmlformats.org/spreadsheetml/2006/main">
  <c r="L37" i="15" l="1"/>
  <c r="H11" i="17"/>
  <c r="H10" i="17"/>
  <c r="H7" i="17"/>
  <c r="H24" i="17"/>
  <c r="H27" i="17" s="1"/>
  <c r="H25" i="17"/>
  <c r="H23" i="17"/>
  <c r="C7" i="17"/>
  <c r="C10" i="17"/>
  <c r="C11" i="17"/>
  <c r="C12" i="17"/>
  <c r="C13" i="17"/>
  <c r="C14" i="17"/>
  <c r="C15" i="17"/>
  <c r="C16" i="17"/>
  <c r="C9" i="17"/>
  <c r="C6" i="17"/>
  <c r="C26" i="17"/>
  <c r="C24" i="17"/>
  <c r="C23" i="17"/>
  <c r="H26" i="17"/>
  <c r="G19" i="17"/>
  <c r="G18" i="17"/>
  <c r="H19" i="17" s="1"/>
  <c r="G17" i="17"/>
  <c r="H17" i="17" s="1"/>
  <c r="H20" i="17" s="1"/>
  <c r="G16" i="17"/>
  <c r="H8" i="17"/>
  <c r="H9" i="17"/>
  <c r="H12" i="17"/>
  <c r="H13" i="17"/>
  <c r="H6" i="17"/>
  <c r="L39" i="15"/>
  <c r="F126" i="16"/>
  <c r="F122" i="16"/>
  <c r="F118" i="16"/>
  <c r="F114" i="16"/>
  <c r="F90" i="16"/>
  <c r="F110" i="16"/>
  <c r="F105" i="16"/>
  <c r="F100" i="16"/>
  <c r="F95" i="16"/>
  <c r="F85" i="16"/>
  <c r="F63" i="16"/>
  <c r="F24" i="16"/>
  <c r="F20" i="16"/>
  <c r="F59" i="16"/>
  <c r="F55" i="16"/>
  <c r="F51" i="16"/>
  <c r="F42" i="16"/>
  <c r="F16" i="16"/>
  <c r="F29" i="16"/>
  <c r="F11" i="16"/>
  <c r="J37" i="15"/>
  <c r="K37" i="15"/>
  <c r="J38" i="15"/>
  <c r="J39" i="15"/>
  <c r="M37" i="15"/>
  <c r="I37" i="15"/>
  <c r="H37" i="15"/>
  <c r="G37" i="15"/>
  <c r="E37" i="15"/>
  <c r="C37" i="15"/>
  <c r="B37" i="15"/>
  <c r="K39" i="15"/>
  <c r="C17" i="17" l="1"/>
  <c r="C25" i="17" s="1"/>
  <c r="H14" i="17"/>
  <c r="H21" i="17" s="1"/>
  <c r="M38" i="15"/>
  <c r="M39" i="15" s="1"/>
  <c r="C27" i="17"/>
  <c r="H29" i="17" s="1"/>
  <c r="H30" i="17" s="1"/>
</calcChain>
</file>

<file path=xl/sharedStrings.xml><?xml version="1.0" encoding="utf-8"?>
<sst xmlns="http://schemas.openxmlformats.org/spreadsheetml/2006/main" count="488" uniqueCount="181">
  <si>
    <t>DATE</t>
  </si>
  <si>
    <t>Intitulé des comptes et explications</t>
  </si>
  <si>
    <t>Folio</t>
  </si>
  <si>
    <t xml:space="preserve">DÉBIT </t>
  </si>
  <si>
    <t>CRÉDIT</t>
  </si>
  <si>
    <t>JOURNAL GÉNÉRAL</t>
  </si>
  <si>
    <t>ENCAISSE</t>
  </si>
  <si>
    <t>Compte No</t>
  </si>
  <si>
    <t>LIBELLÉ</t>
  </si>
  <si>
    <t>DÉBIT</t>
  </si>
  <si>
    <t xml:space="preserve">SOLDE </t>
  </si>
  <si>
    <t>CLIENTS</t>
  </si>
  <si>
    <t>SALAIRES</t>
  </si>
  <si>
    <t>CHIFFRIER</t>
  </si>
  <si>
    <t>Comptes</t>
  </si>
  <si>
    <t>Balance de vérification</t>
  </si>
  <si>
    <t>Régularisations</t>
  </si>
  <si>
    <t>BV régularisée</t>
  </si>
  <si>
    <t>Résultats</t>
  </si>
  <si>
    <t>Bilan</t>
  </si>
  <si>
    <t>Débit</t>
  </si>
  <si>
    <t>Crédit</t>
  </si>
  <si>
    <t>Clients</t>
  </si>
  <si>
    <t>Assurances payées d'avance</t>
  </si>
  <si>
    <t>Costumes</t>
  </si>
  <si>
    <t>Amortissement cumulé-costumes</t>
  </si>
  <si>
    <t>Matériel roulant</t>
  </si>
  <si>
    <t>Services d'animation</t>
  </si>
  <si>
    <t>Assurances</t>
  </si>
  <si>
    <t>Publicité</t>
  </si>
  <si>
    <t>Salaires</t>
  </si>
  <si>
    <t>Encaisse</t>
  </si>
  <si>
    <t>Intérêts à recevoir</t>
  </si>
  <si>
    <t>Loyers payés d'avance</t>
  </si>
  <si>
    <t>Salaires à payer</t>
  </si>
  <si>
    <t>1- 31 déc</t>
  </si>
  <si>
    <t>2- 31 déc</t>
  </si>
  <si>
    <t>3 - 31 déc</t>
  </si>
  <si>
    <t>4- 31 dec</t>
  </si>
  <si>
    <t>5- 31 déc</t>
  </si>
  <si>
    <t>@ Amortissement cumulé costumes</t>
  </si>
  <si>
    <t>6 - 31 déc</t>
  </si>
  <si>
    <t>7 - 31 déc</t>
  </si>
  <si>
    <t>8 - 31 déc</t>
  </si>
  <si>
    <t>9- 31 déc</t>
  </si>
  <si>
    <t>@ Publicité</t>
  </si>
  <si>
    <t>10- 31 déc</t>
  </si>
  <si>
    <t>@  Salaires à payer</t>
  </si>
  <si>
    <t>INTÉRÊTS À RECEVOIR</t>
  </si>
  <si>
    <t>LOYERS PAYÉS D'AVANCE</t>
  </si>
  <si>
    <t>COSTUMES</t>
  </si>
  <si>
    <t>MATÉRIEL ROULANT</t>
  </si>
  <si>
    <t>AMORTISSEMENT CUMULÉ - MATÉRIEL ROULANT</t>
  </si>
  <si>
    <t>ASSURANCES</t>
  </si>
  <si>
    <t>PUBLICITÉ</t>
  </si>
  <si>
    <t>#REF</t>
  </si>
  <si>
    <t>SALAIRES À PAYER</t>
  </si>
  <si>
    <t>@ Assurances payées d'avance</t>
  </si>
  <si>
    <t>Écritures de régularisation</t>
  </si>
  <si>
    <t>Intérêts à payer</t>
  </si>
  <si>
    <t>Charge d'intérêts</t>
  </si>
  <si>
    <t>Publicité payée d'avance</t>
  </si>
  <si>
    <t>Services d'animation reçus d'avance</t>
  </si>
  <si>
    <t>Produits d'intérêts</t>
  </si>
  <si>
    <t>@  Produits d'intérêts</t>
  </si>
  <si>
    <t xml:space="preserve">Fournitures utilisées- maquillage et spectacle </t>
  </si>
  <si>
    <t>@ Fournitures non utilisées- maquillage et spectacle</t>
  </si>
  <si>
    <t>Fournitures utilisées - maquillage et spectacle</t>
  </si>
  <si>
    <t>Fournitures non utilisées -maquillage et spectacle</t>
  </si>
  <si>
    <t xml:space="preserve">Assurances </t>
  </si>
  <si>
    <t>@ Assurances</t>
  </si>
  <si>
    <t xml:space="preserve">Aucune écriture </t>
  </si>
  <si>
    <t>@ Intérêts à payer</t>
  </si>
  <si>
    <t>@Services d'animation reçus d'avance</t>
  </si>
  <si>
    <t>@ Loyers</t>
  </si>
  <si>
    <t>Loyers</t>
  </si>
  <si>
    <t>La régularisation = 6 mois /12 * 5000$ * 8%</t>
  </si>
  <si>
    <t>La régularisation = 10 240$ - 1 350 $</t>
  </si>
  <si>
    <t xml:space="preserve">La régularisation = 6 000 $ x 8% x 4mois/12 </t>
  </si>
  <si>
    <t>Régularisation pour comptabiliser la charge de salaires qui n'a pas encore été payée</t>
  </si>
  <si>
    <t>PUBLICITÉ PAYÉE D'AVANCE</t>
  </si>
  <si>
    <t>ASSURANCES PAYÉES D'AVANCE</t>
  </si>
  <si>
    <t>FOURNITURES NON UTILISÉES - MAQUILLAGE ET SPECTACLE</t>
  </si>
  <si>
    <t>SERVICES D'ANIMATION</t>
  </si>
  <si>
    <t>LOYERS</t>
  </si>
  <si>
    <t>PRODUITS D'INTÉRÊTS</t>
  </si>
  <si>
    <t>FOURNITURES UTILISÉES - MAQUILLAGE ET SPECTACLE</t>
  </si>
  <si>
    <t>AMORTISSEMENT- MATÉRIEL ROULANT</t>
  </si>
  <si>
    <t>Amortissement matériel roulant</t>
  </si>
  <si>
    <t>@ Amortissement cumulé matériel roulant</t>
  </si>
  <si>
    <t>Amortissement costumes</t>
  </si>
  <si>
    <t>AMORTISSEMENT- COSTUMES</t>
  </si>
  <si>
    <t>AMORTISSEMENT CUMULÉ - COSTUMES</t>
  </si>
  <si>
    <t>INTÉRÊTS</t>
  </si>
  <si>
    <t>INTÉRÊTS À PAYER</t>
  </si>
  <si>
    <t>SERVICES D'ANIMATION REÇUS D'AVANCE</t>
  </si>
  <si>
    <t>EFFETS À PAYER</t>
  </si>
  <si>
    <t>EFFETS À RECEVOIR</t>
  </si>
  <si>
    <t>Effets à payer</t>
  </si>
  <si>
    <t>Effets à recevoir</t>
  </si>
  <si>
    <t>Amortissement cumulé-matériel roulant</t>
  </si>
  <si>
    <t>Intérêts</t>
  </si>
  <si>
    <t>La charge est de 12 350 $ alors qu'elle devrait être de 10 800 $ (900$ * 12 mois).  Un ajustement de 1 550 $ (12 350 - 10 800) est donc nécessaire.</t>
  </si>
  <si>
    <t>JG-1</t>
  </si>
  <si>
    <t>SOMMAIRE DES RÉSULTATS</t>
  </si>
  <si>
    <t>Police A</t>
  </si>
  <si>
    <t>Police B</t>
  </si>
  <si>
    <t>Police C</t>
  </si>
  <si>
    <t xml:space="preserve">          Ass P/A</t>
  </si>
  <si>
    <t xml:space="preserve">                  Ass</t>
  </si>
  <si>
    <t>Régularisation</t>
  </si>
  <si>
    <t>31 déc.</t>
  </si>
  <si>
    <t>Régularisation pour l'amortissement des costumes</t>
  </si>
  <si>
    <t>Régularisation pour l'amortissement du matériel roulant</t>
  </si>
  <si>
    <t>Régularisation pour services à rendre en janvier 2009</t>
  </si>
  <si>
    <t>Régularisation de la charge de publicité étant donné qu'elle comprend une portion (300 $) qui rapportera des avantages en janvier 2009</t>
  </si>
  <si>
    <t xml:space="preserve">                        de l'exercice terminé le 31 décembre 2012</t>
  </si>
  <si>
    <t>Total</t>
  </si>
  <si>
    <t>Bénéfice (Perte)</t>
  </si>
  <si>
    <t>Total avec bénéfice</t>
  </si>
  <si>
    <t>État des résultats</t>
  </si>
  <si>
    <t>État de l'avoir du propriétaire</t>
  </si>
  <si>
    <t>Produits d'exploitation</t>
  </si>
  <si>
    <t xml:space="preserve">Plus: </t>
  </si>
  <si>
    <t>Charges d'exploitation</t>
  </si>
  <si>
    <t xml:space="preserve">Moins </t>
  </si>
  <si>
    <t>Bénéfice net</t>
  </si>
  <si>
    <t>Actif à court terme</t>
  </si>
  <si>
    <t>Passif</t>
  </si>
  <si>
    <t>Total Passif</t>
  </si>
  <si>
    <t>Actif à long terme</t>
  </si>
  <si>
    <t>Total Actif</t>
  </si>
  <si>
    <t>Total passif et avoir du propriétaire</t>
  </si>
  <si>
    <t>Fripouille</t>
  </si>
  <si>
    <t>Apports</t>
  </si>
  <si>
    <t>Bénéfice</t>
  </si>
  <si>
    <t>Salaire à payer</t>
  </si>
  <si>
    <t>Attention, n’oubliez pas de toujours vérifier les montants qui se retrouvent dans la balance de vérification que vous venez tout juste de faire.</t>
  </si>
  <si>
    <t>Police</t>
  </si>
  <si>
    <t>a</t>
  </si>
  <si>
    <t>b</t>
  </si>
  <si>
    <t>c</t>
  </si>
  <si>
    <t>Date d'échéance de la police</t>
  </si>
  <si>
    <t>Au 31/12/2011</t>
  </si>
  <si>
    <t>Renouvellement des polices</t>
  </si>
  <si>
    <t>Date d'entrée en vigueur</t>
  </si>
  <si>
    <t>Durée de la police</t>
  </si>
  <si>
    <t>*Lors du renouvellement, les polices A et B ont été comptabilisées dans le compte assurance payées d'avance, tandis que la police C a été comptabilisée au compte d'assurances</t>
  </si>
  <si>
    <t>Coût de la police*</t>
  </si>
  <si>
    <t>1.L'effet à recevoir provient d'un client qui éprouve des difficultés financières.  L'effet est daté du 01/07/2012 et porte intérêt à un taux annuel de 8 %.  Il viendra à échéance le 01/07/2013.  Seuls les intérêts effectivement encaissés ont été comptabilisés au 31 décembre 2012.</t>
  </si>
  <si>
    <t>2.Au cours de l'exercice, tous les achats de fournitures ont été portés au compte d'actif.  Selon l’inventaire de fin de période, le montant des fournitures dénombrées est de 1 350 $.</t>
  </si>
  <si>
    <t>3.Polices d’assurances :</t>
  </si>
  <si>
    <t>5.La charge d’amortissement annuelle des costumes est de 2 000 $ tandis que celle du camion est de 5 000 $.</t>
  </si>
  <si>
    <t>6.L'effet à payer est daté du 01/09/2012.  Il porte intérêt au taux annuel de 8 % et viendra à échéance le 31/8/2013.</t>
  </si>
  <si>
    <t>8.Le loyer mensuel est de 900 $.</t>
  </si>
  <si>
    <t>9.Une annonce publicitaire ayant coûté 300 $ a été payée et comptabilisée en décembre 2012.  Elle sera publiée dans le numéro de janvier de la revue Frivole.</t>
  </si>
  <si>
    <t>10.Les salaires pour les deux dernières journées de travail des employés ne sont pas comptabilisés (600 $).</t>
  </si>
  <si>
    <r>
      <t>4.Les costumes ont été achetés le 2 janvier 2009, tandis que le camion a été acquis le 1</t>
    </r>
    <r>
      <rPr>
        <vertAlign val="superscript"/>
        <sz val="10"/>
        <color indexed="8"/>
        <rFont val="Arial"/>
        <family val="2"/>
      </rPr>
      <t>er</t>
    </r>
    <r>
      <rPr>
        <sz val="10"/>
        <color indexed="8"/>
        <rFont val="Arial"/>
        <family val="2"/>
      </rPr>
      <t xml:space="preserve"> juillet 2011.</t>
    </r>
  </si>
  <si>
    <r>
      <t xml:space="preserve">7.Le compte </t>
    </r>
    <r>
      <rPr>
        <i/>
        <sz val="10"/>
        <color indexed="8"/>
        <rFont val="Arial"/>
        <family val="2"/>
      </rPr>
      <t>services d'animation</t>
    </r>
    <r>
      <rPr>
        <sz val="10"/>
        <color indexed="8"/>
        <rFont val="Arial"/>
        <family val="2"/>
      </rPr>
      <t xml:space="preserve"> comprend une somme de 1 500 $ reçue d'un client pour des services à rendre en janvier 2013.</t>
    </r>
  </si>
  <si>
    <t>pour l'exercice terminé le 31 décembre 2012</t>
  </si>
  <si>
    <t>au 31 décembre 2012</t>
  </si>
  <si>
    <t>1. Enregistrez les écritures de régularisation dans le chiffrier. N’oubliez pas de considérer les montants de la BV.</t>
  </si>
  <si>
    <t>Travail à faire:</t>
  </si>
  <si>
    <t>2. Passez les écritures au journal général, et reportez-les au grand livre.</t>
  </si>
  <si>
    <t>3. Complétez le chiffrier.</t>
  </si>
  <si>
    <t>4. Dressez les états financiers.</t>
  </si>
  <si>
    <t>Moins : Amortissements cumulés - costumes</t>
  </si>
  <si>
    <t>Moins : Amortissements cumulés - matériel roulant</t>
  </si>
  <si>
    <t>Capitaux propres</t>
  </si>
  <si>
    <t>Capital, N. Boucher</t>
  </si>
  <si>
    <t>N. Boucher - Capital 31 décembre 2011</t>
  </si>
  <si>
    <t>Total de l'actif court terme</t>
  </si>
  <si>
    <t>Total de l'actif long terme</t>
  </si>
  <si>
    <t>N. Boucher - Capital 31 décembre 2012</t>
  </si>
  <si>
    <t>N. BOUCHER, CAPITAL</t>
  </si>
  <si>
    <t>N. BOUCHER, APPORTS</t>
  </si>
  <si>
    <t>N. BOUCHER, RETRAITS</t>
  </si>
  <si>
    <t>N. Boucher, capital</t>
  </si>
  <si>
    <t>N. Boucher, apports</t>
  </si>
  <si>
    <t>N. Boucher, retraits</t>
  </si>
  <si>
    <t>Soldes au compte assurances payées d'avance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</si>
</sst>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)\ _$_ ;_ * \(#,##0\)\ _$_ ;_ * &quot;-&quot;_)\ _$_ ;_ @_ "/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_ * #,##0_)\ &quot;$&quot;_ ;_ * \(#,##0\)\ &quot;$&quot;_ ;_ * &quot;-&quot;??_)\ &quot;$&quot;_ ;_ @_ "/>
    <numFmt numFmtId="165" formatCode="_ * #,##0_)\ _$_ ;_ * \(#,##0\)\ _$_ ;_ * &quot;-&quot;??_)\ _$_ ;_ @_ "/>
  </numFmts>
  <fonts count="12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3" fontId="0" fillId="0" borderId="9" xfId="0" applyNumberFormat="1" applyBorder="1"/>
    <xf numFmtId="16" fontId="0" fillId="0" borderId="3" xfId="0" quotePrefix="1" applyNumberFormat="1" applyBorder="1"/>
    <xf numFmtId="0" fontId="0" fillId="0" borderId="3" xfId="0" quotePrefix="1" applyBorder="1"/>
    <xf numFmtId="0" fontId="0" fillId="0" borderId="3" xfId="0" applyBorder="1" applyAlignment="1">
      <alignment wrapText="1"/>
    </xf>
    <xf numFmtId="0" fontId="0" fillId="0" borderId="3" xfId="0" quotePrefix="1" applyBorder="1" applyAlignment="1">
      <alignment vertical="top"/>
    </xf>
    <xf numFmtId="0" fontId="4" fillId="0" borderId="2" xfId="0" applyFont="1" applyBorder="1"/>
    <xf numFmtId="14" fontId="0" fillId="0" borderId="1" xfId="0" applyNumberFormat="1" applyBorder="1"/>
    <xf numFmtId="3" fontId="0" fillId="0" borderId="9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9" xfId="0" applyFill="1" applyBorder="1"/>
    <xf numFmtId="0" fontId="0" fillId="2" borderId="1" xfId="0" applyFill="1" applyBorder="1"/>
    <xf numFmtId="3" fontId="0" fillId="2" borderId="1" xfId="0" applyNumberFormat="1" applyFill="1" applyBorder="1"/>
    <xf numFmtId="3" fontId="0" fillId="0" borderId="1" xfId="0" applyNumberFormat="1" applyFill="1" applyBorder="1"/>
    <xf numFmtId="14" fontId="0" fillId="0" borderId="10" xfId="0" applyNumberFormat="1" applyFill="1" applyBorder="1"/>
    <xf numFmtId="0" fontId="0" fillId="0" borderId="10" xfId="0" applyFill="1" applyBorder="1"/>
    <xf numFmtId="3" fontId="0" fillId="0" borderId="10" xfId="0" applyNumberFormat="1" applyFill="1" applyBorder="1"/>
    <xf numFmtId="0" fontId="0" fillId="2" borderId="9" xfId="0" applyFill="1" applyBorder="1"/>
    <xf numFmtId="0" fontId="0" fillId="3" borderId="0" xfId="0" applyFill="1" applyBorder="1"/>
    <xf numFmtId="0" fontId="0" fillId="3" borderId="11" xfId="0" applyFill="1" applyBorder="1"/>
    <xf numFmtId="0" fontId="0" fillId="3" borderId="9" xfId="0" applyFill="1" applyBorder="1"/>
    <xf numFmtId="164" fontId="4" fillId="3" borderId="9" xfId="2" applyNumberFormat="1" applyFont="1" applyFill="1" applyBorder="1"/>
    <xf numFmtId="164" fontId="5" fillId="3" borderId="9" xfId="2" applyNumberFormat="1" applyFont="1" applyFill="1" applyBorder="1"/>
    <xf numFmtId="41" fontId="0" fillId="3" borderId="9" xfId="0" applyNumberFormat="1" applyFill="1" applyBorder="1"/>
    <xf numFmtId="41" fontId="0" fillId="3" borderId="0" xfId="0" applyNumberFormat="1" applyFill="1" applyBorder="1"/>
    <xf numFmtId="41" fontId="0" fillId="3" borderId="12" xfId="0" applyNumberFormat="1" applyFill="1" applyBorder="1"/>
    <xf numFmtId="0" fontId="0" fillId="3" borderId="13" xfId="0" applyFill="1" applyBorder="1"/>
    <xf numFmtId="0" fontId="0" fillId="3" borderId="14" xfId="0" applyFill="1" applyBorder="1"/>
    <xf numFmtId="164" fontId="4" fillId="3" borderId="15" xfId="2" applyNumberFormat="1" applyFont="1" applyFill="1" applyBorder="1"/>
    <xf numFmtId="0" fontId="0" fillId="3" borderId="0" xfId="0" applyFill="1"/>
    <xf numFmtId="164" fontId="5" fillId="3" borderId="0" xfId="2" applyNumberFormat="1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4" fillId="3" borderId="13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3" borderId="0" xfId="0" applyFill="1" applyBorder="1" applyAlignment="1">
      <alignment horizontal="left" indent="2"/>
    </xf>
    <xf numFmtId="0" fontId="0" fillId="3" borderId="9" xfId="0" applyFill="1" applyBorder="1" applyAlignment="1">
      <alignment horizontal="left" indent="2"/>
    </xf>
    <xf numFmtId="0" fontId="0" fillId="3" borderId="11" xfId="0" applyFill="1" applyBorder="1" applyAlignment="1">
      <alignment horizontal="left" indent="2"/>
    </xf>
    <xf numFmtId="165" fontId="5" fillId="3" borderId="9" xfId="1" applyNumberFormat="1" applyFont="1" applyFill="1" applyBorder="1"/>
    <xf numFmtId="165" fontId="5" fillId="3" borderId="9" xfId="1" applyNumberFormat="1" applyFont="1" applyFill="1" applyBorder="1" applyAlignment="1"/>
    <xf numFmtId="165" fontId="5" fillId="3" borderId="0" xfId="1" applyNumberFormat="1" applyFont="1" applyFill="1" applyBorder="1" applyAlignment="1">
      <alignment horizontal="right"/>
    </xf>
    <xf numFmtId="0" fontId="6" fillId="0" borderId="0" xfId="0" applyFont="1"/>
    <xf numFmtId="0" fontId="6" fillId="0" borderId="0" xfId="0" applyFont="1" applyFill="1"/>
    <xf numFmtId="0" fontId="10" fillId="0" borderId="0" xfId="0" applyFont="1" applyFill="1"/>
    <xf numFmtId="0" fontId="10" fillId="0" borderId="0" xfId="0" applyFont="1" applyFill="1" applyAlignment="1">
      <alignment horizontal="left" readingOrder="1"/>
    </xf>
    <xf numFmtId="0" fontId="10" fillId="0" borderId="0" xfId="0" applyFont="1" applyFill="1" applyAlignment="1">
      <alignment horizontal="left" indent="4" readingOrder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1" fillId="0" borderId="0" xfId="0" applyFont="1" applyFill="1" applyAlignment="1">
      <alignment horizontal="left" readingOrder="1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left" indent="2" readingOrder="1"/>
    </xf>
    <xf numFmtId="0" fontId="0" fillId="0" borderId="0" xfId="0" applyAlignment="1">
      <alignment horizontal="left" indent="2" readingOrder="1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left"/>
    </xf>
    <xf numFmtId="164" fontId="4" fillId="0" borderId="0" xfId="2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5" fillId="0" borderId="0" xfId="2" applyNumberFormat="1" applyFont="1" applyFill="1" applyBorder="1"/>
    <xf numFmtId="0" fontId="4" fillId="0" borderId="0" xfId="0" applyFont="1" applyFill="1" applyBorder="1"/>
    <xf numFmtId="0" fontId="4" fillId="3" borderId="11" xfId="0" applyFont="1" applyFill="1" applyBorder="1" applyAlignment="1"/>
    <xf numFmtId="0" fontId="4" fillId="3" borderId="9" xfId="0" applyFont="1" applyFill="1" applyBorder="1" applyAlignment="1"/>
    <xf numFmtId="0" fontId="0" fillId="3" borderId="11" xfId="0" applyFill="1" applyBorder="1" applyAlignment="1">
      <alignment horizontal="left" wrapText="1" indent="1"/>
    </xf>
    <xf numFmtId="0" fontId="0" fillId="3" borderId="11" xfId="0" applyFill="1" applyBorder="1" applyAlignment="1">
      <alignment horizontal="left" indent="1"/>
    </xf>
    <xf numFmtId="0" fontId="4" fillId="3" borderId="11" xfId="0" applyFont="1" applyFill="1" applyBorder="1"/>
    <xf numFmtId="0" fontId="4" fillId="3" borderId="11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165" fontId="0" fillId="3" borderId="9" xfId="0" applyNumberFormat="1" applyFill="1" applyBorder="1"/>
    <xf numFmtId="165" fontId="5" fillId="3" borderId="14" xfId="1" applyNumberFormat="1" applyFont="1" applyFill="1" applyBorder="1" applyAlignment="1">
      <alignment horizontal="right"/>
    </xf>
    <xf numFmtId="165" fontId="4" fillId="3" borderId="9" xfId="0" applyNumberFormat="1" applyFont="1" applyFill="1" applyBorder="1"/>
    <xf numFmtId="0" fontId="6" fillId="0" borderId="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11</xdr:row>
      <xdr:rowOff>19050</xdr:rowOff>
    </xdr:from>
    <xdr:to>
      <xdr:col>5</xdr:col>
      <xdr:colOff>295275</xdr:colOff>
      <xdr:row>21</xdr:row>
      <xdr:rowOff>47625</xdr:rowOff>
    </xdr:to>
    <xdr:sp macro="" textlink="">
      <xdr:nvSpPr>
        <xdr:cNvPr id="1051" name="AutoShape 1"/>
        <xdr:cNvSpPr>
          <a:spLocks/>
        </xdr:cNvSpPr>
      </xdr:nvSpPr>
      <xdr:spPr bwMode="auto">
        <a:xfrm>
          <a:off x="5619750" y="2085975"/>
          <a:ext cx="266700" cy="1876425"/>
        </a:xfrm>
        <a:prstGeom prst="rightBrace">
          <a:avLst>
            <a:gd name="adj1" fmla="val 58631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zoomScaleNormal="100" workbookViewId="0">
      <selection activeCell="C13" sqref="C13"/>
    </sheetView>
  </sheetViews>
  <sheetFormatPr baseColWidth="10" defaultColWidth="9.140625" defaultRowHeight="12.75" x14ac:dyDescent="0.2"/>
  <cols>
    <col min="1" max="1" width="9.28515625" style="60" customWidth="1"/>
    <col min="2" max="2" width="9.140625" customWidth="1"/>
    <col min="3" max="3" width="15.85546875" customWidth="1"/>
    <col min="4" max="4" width="14.7109375" customWidth="1"/>
    <col min="5" max="5" width="13" customWidth="1"/>
    <col min="6" max="6" width="13.42578125" customWidth="1"/>
    <col min="7" max="7" width="11.42578125" customWidth="1"/>
    <col min="8" max="8" width="12.5703125" customWidth="1"/>
  </cols>
  <sheetData>
    <row r="2" spans="1:7" x14ac:dyDescent="0.2">
      <c r="A2" s="65" t="s">
        <v>162</v>
      </c>
    </row>
    <row r="3" spans="1:7" x14ac:dyDescent="0.2">
      <c r="A3" s="65" t="s">
        <v>161</v>
      </c>
    </row>
    <row r="4" spans="1:7" x14ac:dyDescent="0.2">
      <c r="A4" s="65" t="s">
        <v>163</v>
      </c>
    </row>
    <row r="5" spans="1:7" x14ac:dyDescent="0.2">
      <c r="A5" s="65" t="s">
        <v>164</v>
      </c>
    </row>
    <row r="6" spans="1:7" x14ac:dyDescent="0.2">
      <c r="A6" s="65" t="s">
        <v>165</v>
      </c>
    </row>
    <row r="7" spans="1:7" x14ac:dyDescent="0.2">
      <c r="A7" s="61"/>
      <c r="B7" t="s">
        <v>137</v>
      </c>
    </row>
    <row r="8" spans="1:7" s="70" customFormat="1" x14ac:dyDescent="0.2">
      <c r="A8" s="69" t="s">
        <v>149</v>
      </c>
    </row>
    <row r="9" spans="1:7" s="70" customFormat="1" x14ac:dyDescent="0.2">
      <c r="A9" s="69" t="s">
        <v>150</v>
      </c>
    </row>
    <row r="10" spans="1:7" s="70" customFormat="1" x14ac:dyDescent="0.2">
      <c r="A10" s="69" t="s">
        <v>151</v>
      </c>
    </row>
    <row r="11" spans="1:7" x14ac:dyDescent="0.2">
      <c r="A11" s="62"/>
      <c r="B11" s="6"/>
      <c r="C11" s="88" t="s">
        <v>143</v>
      </c>
      <c r="D11" s="88"/>
      <c r="E11" s="88" t="s">
        <v>144</v>
      </c>
      <c r="F11" s="88"/>
      <c r="G11" s="88"/>
    </row>
    <row r="12" spans="1:7" ht="51" x14ac:dyDescent="0.2">
      <c r="B12" s="63" t="s">
        <v>138</v>
      </c>
      <c r="C12" s="64" t="s">
        <v>180</v>
      </c>
      <c r="D12" s="64" t="s">
        <v>142</v>
      </c>
      <c r="E12" s="64" t="s">
        <v>145</v>
      </c>
      <c r="F12" s="64" t="s">
        <v>146</v>
      </c>
      <c r="G12" s="64" t="s">
        <v>148</v>
      </c>
    </row>
    <row r="13" spans="1:7" x14ac:dyDescent="0.2">
      <c r="B13" s="63" t="s">
        <v>139</v>
      </c>
      <c r="C13" s="6">
        <v>500</v>
      </c>
      <c r="D13" s="20">
        <v>41060</v>
      </c>
      <c r="E13" s="20">
        <v>41061</v>
      </c>
      <c r="F13" s="6">
        <v>1</v>
      </c>
      <c r="G13" s="6">
        <v>1200</v>
      </c>
    </row>
    <row r="14" spans="1:7" x14ac:dyDescent="0.2">
      <c r="B14" s="63" t="s">
        <v>140</v>
      </c>
      <c r="C14" s="6">
        <v>200</v>
      </c>
      <c r="D14" s="20">
        <v>41182</v>
      </c>
      <c r="E14" s="20">
        <v>41183</v>
      </c>
      <c r="F14" s="6">
        <v>3</v>
      </c>
      <c r="G14" s="6">
        <v>900</v>
      </c>
    </row>
    <row r="15" spans="1:7" x14ac:dyDescent="0.2">
      <c r="B15" s="63" t="s">
        <v>141</v>
      </c>
      <c r="C15" s="6">
        <v>460</v>
      </c>
      <c r="D15" s="20">
        <v>40999</v>
      </c>
      <c r="E15" s="20">
        <v>41003</v>
      </c>
      <c r="F15" s="6">
        <v>2</v>
      </c>
      <c r="G15" s="6">
        <v>3680</v>
      </c>
    </row>
    <row r="16" spans="1:7" x14ac:dyDescent="0.2">
      <c r="B16" s="58" t="s">
        <v>147</v>
      </c>
    </row>
    <row r="17" spans="1:1" ht="14.25" x14ac:dyDescent="0.2">
      <c r="A17" s="69" t="s">
        <v>157</v>
      </c>
    </row>
    <row r="18" spans="1:1" x14ac:dyDescent="0.2">
      <c r="A18" s="69" t="s">
        <v>152</v>
      </c>
    </row>
    <row r="19" spans="1:1" x14ac:dyDescent="0.2">
      <c r="A19" s="69" t="s">
        <v>153</v>
      </c>
    </row>
    <row r="20" spans="1:1" x14ac:dyDescent="0.2">
      <c r="A20" s="69" t="s">
        <v>158</v>
      </c>
    </row>
    <row r="21" spans="1:1" x14ac:dyDescent="0.2">
      <c r="A21" s="69" t="s">
        <v>154</v>
      </c>
    </row>
    <row r="22" spans="1:1" x14ac:dyDescent="0.2">
      <c r="A22" s="69" t="s">
        <v>155</v>
      </c>
    </row>
    <row r="23" spans="1:1" x14ac:dyDescent="0.2">
      <c r="A23" s="69" t="s">
        <v>156</v>
      </c>
    </row>
    <row r="24" spans="1:1" x14ac:dyDescent="0.2">
      <c r="A24" s="69"/>
    </row>
  </sheetData>
  <mergeCells count="2">
    <mergeCell ref="C11:D11"/>
    <mergeCell ref="E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="90" zoomScaleNormal="90" workbookViewId="0">
      <selection activeCell="A25" sqref="A25"/>
    </sheetView>
  </sheetViews>
  <sheetFormatPr baseColWidth="10" defaultColWidth="9.140625" defaultRowHeight="12.75" x14ac:dyDescent="0.2"/>
  <cols>
    <col min="1" max="1" width="41.7109375" customWidth="1"/>
    <col min="2" max="2" width="10.85546875" customWidth="1"/>
    <col min="3" max="3" width="12.7109375" customWidth="1"/>
    <col min="4" max="4" width="6.140625" customWidth="1"/>
    <col min="5" max="5" width="12.7109375" customWidth="1"/>
    <col min="6" max="6" width="6.28515625" customWidth="1"/>
    <col min="7" max="10" width="12.7109375" customWidth="1"/>
    <col min="11" max="11" width="10" customWidth="1"/>
    <col min="12" max="12" width="10.28515625" customWidth="1"/>
    <col min="13" max="13" width="12.7109375" customWidth="1"/>
    <col min="14" max="23" width="0.85546875" customWidth="1"/>
  </cols>
  <sheetData>
    <row r="1" spans="1:24" x14ac:dyDescent="0.2">
      <c r="C1" s="93"/>
      <c r="D1" s="93"/>
      <c r="E1" s="93"/>
      <c r="F1" s="93"/>
      <c r="G1" s="93"/>
      <c r="H1" s="93"/>
      <c r="I1" s="93"/>
      <c r="J1" s="93"/>
    </row>
    <row r="2" spans="1:24" x14ac:dyDescent="0.2">
      <c r="C2" s="93" t="s">
        <v>13</v>
      </c>
      <c r="D2" s="93"/>
      <c r="E2" s="93"/>
      <c r="F2" s="93"/>
      <c r="G2" s="93"/>
      <c r="H2" s="93"/>
      <c r="I2" s="93"/>
      <c r="J2" s="93"/>
    </row>
    <row r="3" spans="1:24" ht="13.5" thickBot="1" x14ac:dyDescent="0.25">
      <c r="C3" s="94" t="s">
        <v>116</v>
      </c>
      <c r="D3" s="94"/>
      <c r="E3" s="94"/>
      <c r="F3" s="94"/>
      <c r="G3" s="94"/>
      <c r="H3" s="94"/>
      <c r="I3" s="94"/>
      <c r="J3" s="94"/>
    </row>
    <row r="4" spans="1:24" x14ac:dyDescent="0.2">
      <c r="A4" s="7" t="s">
        <v>14</v>
      </c>
      <c r="B4" s="89" t="s">
        <v>15</v>
      </c>
      <c r="C4" s="95"/>
      <c r="D4" s="96" t="s">
        <v>16</v>
      </c>
      <c r="E4" s="97"/>
      <c r="F4" s="97"/>
      <c r="G4" s="98"/>
      <c r="H4" s="95" t="s">
        <v>17</v>
      </c>
      <c r="I4" s="95"/>
      <c r="J4" s="95" t="s">
        <v>18</v>
      </c>
      <c r="K4" s="89"/>
      <c r="L4" s="89" t="s">
        <v>19</v>
      </c>
      <c r="M4" s="90"/>
    </row>
    <row r="5" spans="1:24" s="2" customFormat="1" ht="13.5" thickBot="1" x14ac:dyDescent="0.25">
      <c r="A5" s="8"/>
      <c r="B5" s="9" t="s">
        <v>20</v>
      </c>
      <c r="C5" s="9" t="s">
        <v>21</v>
      </c>
      <c r="D5" s="91" t="s">
        <v>20</v>
      </c>
      <c r="E5" s="92"/>
      <c r="F5" s="91" t="s">
        <v>21</v>
      </c>
      <c r="G5" s="92"/>
      <c r="H5" s="9" t="s">
        <v>20</v>
      </c>
      <c r="I5" s="9" t="s">
        <v>21</v>
      </c>
      <c r="J5" s="9" t="s">
        <v>20</v>
      </c>
      <c r="K5" s="9" t="s">
        <v>21</v>
      </c>
      <c r="L5" s="9" t="s">
        <v>20</v>
      </c>
      <c r="M5" s="10" t="s">
        <v>21</v>
      </c>
    </row>
    <row r="6" spans="1:24" ht="17.2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24" ht="17.25" customHeight="1" x14ac:dyDescent="0.2">
      <c r="A7" s="13" t="s">
        <v>31</v>
      </c>
      <c r="B7" s="14">
        <v>7700</v>
      </c>
      <c r="C7" s="12"/>
      <c r="D7" s="12"/>
      <c r="E7" s="12"/>
      <c r="F7" s="12"/>
      <c r="G7" s="12"/>
      <c r="H7" s="14">
        <v>7700</v>
      </c>
      <c r="I7" s="12"/>
      <c r="J7" s="12"/>
      <c r="K7" s="12"/>
      <c r="L7" s="12">
        <v>7700</v>
      </c>
      <c r="M7" s="12"/>
    </row>
    <row r="8" spans="1:24" x14ac:dyDescent="0.2">
      <c r="A8" s="12" t="s">
        <v>22</v>
      </c>
      <c r="B8" s="14">
        <v>4150</v>
      </c>
      <c r="C8" s="12"/>
      <c r="D8" s="12"/>
      <c r="E8" s="12"/>
      <c r="F8" s="12"/>
      <c r="G8" s="12"/>
      <c r="H8" s="14">
        <v>4150</v>
      </c>
      <c r="I8" s="12"/>
      <c r="J8" s="12"/>
      <c r="K8" s="12"/>
      <c r="L8" s="12">
        <v>4150</v>
      </c>
      <c r="M8" s="12"/>
      <c r="X8" s="59"/>
    </row>
    <row r="9" spans="1:24" x14ac:dyDescent="0.2">
      <c r="A9" s="12" t="s">
        <v>99</v>
      </c>
      <c r="B9" s="14">
        <v>5000</v>
      </c>
      <c r="C9" s="12"/>
      <c r="D9" s="12"/>
      <c r="E9" s="12"/>
      <c r="F9" s="12"/>
      <c r="G9" s="12"/>
      <c r="H9" s="14">
        <v>5000</v>
      </c>
      <c r="I9" s="12"/>
      <c r="J9" s="12"/>
      <c r="K9" s="12"/>
      <c r="L9" s="12">
        <v>5000</v>
      </c>
      <c r="M9" s="12"/>
      <c r="X9" s="59"/>
    </row>
    <row r="10" spans="1:24" x14ac:dyDescent="0.2">
      <c r="A10" s="12" t="s">
        <v>23</v>
      </c>
      <c r="B10" s="14">
        <v>3260</v>
      </c>
      <c r="C10" s="12"/>
      <c r="D10" s="12">
        <v>3</v>
      </c>
      <c r="E10" s="12">
        <v>365</v>
      </c>
      <c r="F10" s="12"/>
      <c r="G10" s="12"/>
      <c r="H10" s="14">
        <v>3625</v>
      </c>
      <c r="I10" s="12"/>
      <c r="J10" s="12"/>
      <c r="K10" s="12"/>
      <c r="L10" s="12">
        <v>3625</v>
      </c>
      <c r="M10" s="12"/>
      <c r="X10" s="59"/>
    </row>
    <row r="11" spans="1:24" x14ac:dyDescent="0.2">
      <c r="A11" s="12" t="s">
        <v>68</v>
      </c>
      <c r="B11" s="14">
        <v>10240</v>
      </c>
      <c r="C11" s="12"/>
      <c r="D11" s="12"/>
      <c r="E11" s="12"/>
      <c r="F11" s="12">
        <v>2</v>
      </c>
      <c r="G11" s="12">
        <v>8890</v>
      </c>
      <c r="H11" s="14">
        <v>1350</v>
      </c>
      <c r="I11" s="12"/>
      <c r="J11" s="12"/>
      <c r="K11" s="12"/>
      <c r="L11" s="12">
        <v>1350</v>
      </c>
      <c r="M11" s="12"/>
    </row>
    <row r="12" spans="1:24" ht="13.5" customHeight="1" x14ac:dyDescent="0.2">
      <c r="A12" s="12" t="s">
        <v>24</v>
      </c>
      <c r="B12" s="14">
        <v>20000</v>
      </c>
      <c r="C12" s="12"/>
      <c r="D12" s="12"/>
      <c r="E12" s="12"/>
      <c r="F12" s="12"/>
      <c r="G12" s="12"/>
      <c r="H12" s="14">
        <v>20000</v>
      </c>
      <c r="I12" s="12"/>
      <c r="J12" s="12"/>
      <c r="K12" s="12"/>
      <c r="L12" s="12">
        <v>20000</v>
      </c>
      <c r="M12" s="12"/>
    </row>
    <row r="13" spans="1:24" x14ac:dyDescent="0.2">
      <c r="A13" s="12" t="s">
        <v>25</v>
      </c>
      <c r="B13" s="12"/>
      <c r="C13" s="14">
        <v>6000</v>
      </c>
      <c r="D13" s="12"/>
      <c r="E13" s="12"/>
      <c r="F13" s="12">
        <v>5</v>
      </c>
      <c r="G13" s="12">
        <v>2000</v>
      </c>
      <c r="H13" s="14"/>
      <c r="I13" s="14">
        <v>8000</v>
      </c>
      <c r="J13" s="12"/>
      <c r="K13" s="12"/>
      <c r="L13" s="12"/>
      <c r="M13" s="12">
        <v>8000</v>
      </c>
    </row>
    <row r="14" spans="1:24" x14ac:dyDescent="0.2">
      <c r="A14" s="12" t="s">
        <v>26</v>
      </c>
      <c r="B14" s="14">
        <v>16000</v>
      </c>
      <c r="C14" s="12"/>
      <c r="D14" s="12"/>
      <c r="E14" s="12"/>
      <c r="F14" s="12"/>
      <c r="G14" s="12"/>
      <c r="H14" s="14">
        <v>16000</v>
      </c>
      <c r="I14" s="14"/>
      <c r="J14" s="12"/>
      <c r="K14" s="12"/>
      <c r="L14" s="12">
        <v>16000</v>
      </c>
      <c r="M14" s="12"/>
    </row>
    <row r="15" spans="1:24" x14ac:dyDescent="0.2">
      <c r="A15" s="12" t="s">
        <v>100</v>
      </c>
      <c r="B15" s="12"/>
      <c r="C15" s="14">
        <v>2500</v>
      </c>
      <c r="D15" s="12"/>
      <c r="E15" s="12"/>
      <c r="F15" s="12">
        <v>5</v>
      </c>
      <c r="G15" s="12">
        <v>5000</v>
      </c>
      <c r="H15" s="14"/>
      <c r="I15" s="14">
        <v>7500</v>
      </c>
      <c r="J15" s="12"/>
      <c r="K15" s="12"/>
      <c r="L15" s="12"/>
      <c r="M15" s="12">
        <v>7500</v>
      </c>
    </row>
    <row r="16" spans="1:24" x14ac:dyDescent="0.2">
      <c r="A16" s="12" t="s">
        <v>98</v>
      </c>
      <c r="B16" s="12"/>
      <c r="C16" s="14">
        <v>6000</v>
      </c>
      <c r="D16" s="12"/>
      <c r="E16" s="12"/>
      <c r="F16" s="12"/>
      <c r="G16" s="12"/>
      <c r="H16" s="14"/>
      <c r="I16" s="14">
        <v>6000</v>
      </c>
      <c r="J16" s="12"/>
      <c r="K16" s="12"/>
      <c r="L16" s="12"/>
      <c r="M16" s="12">
        <v>6000</v>
      </c>
    </row>
    <row r="17" spans="1:13" x14ac:dyDescent="0.2">
      <c r="A17" s="12" t="s">
        <v>177</v>
      </c>
      <c r="B17" s="12"/>
      <c r="C17" s="14">
        <v>22400</v>
      </c>
      <c r="D17" s="12"/>
      <c r="E17" s="12"/>
      <c r="F17" s="12"/>
      <c r="G17" s="12"/>
      <c r="H17" s="14"/>
      <c r="I17" s="14">
        <v>22400</v>
      </c>
      <c r="J17" s="12"/>
      <c r="K17" s="12"/>
      <c r="L17" s="12"/>
      <c r="M17" s="12">
        <v>22400</v>
      </c>
    </row>
    <row r="18" spans="1:13" x14ac:dyDescent="0.2">
      <c r="A18" s="12" t="s">
        <v>178</v>
      </c>
      <c r="B18" s="12"/>
      <c r="C18" s="14">
        <v>3680</v>
      </c>
      <c r="D18" s="12"/>
      <c r="E18" s="12"/>
      <c r="F18" s="12"/>
      <c r="G18" s="12"/>
      <c r="H18" s="14"/>
      <c r="I18" s="14">
        <v>3680</v>
      </c>
      <c r="J18" s="12"/>
      <c r="K18" s="12"/>
      <c r="L18" s="12"/>
      <c r="M18" s="12">
        <v>3680</v>
      </c>
    </row>
    <row r="19" spans="1:13" x14ac:dyDescent="0.2">
      <c r="A19" s="12" t="s">
        <v>179</v>
      </c>
      <c r="B19" s="14">
        <v>4500</v>
      </c>
      <c r="C19" s="12"/>
      <c r="D19" s="12"/>
      <c r="E19" s="12"/>
      <c r="F19" s="12"/>
      <c r="G19" s="12"/>
      <c r="H19" s="14">
        <v>4500</v>
      </c>
      <c r="I19" s="14"/>
      <c r="J19" s="12"/>
      <c r="K19" s="12"/>
      <c r="L19" s="12">
        <v>4500</v>
      </c>
      <c r="M19" s="12"/>
    </row>
    <row r="20" spans="1:13" x14ac:dyDescent="0.2">
      <c r="A20" s="12" t="s">
        <v>27</v>
      </c>
      <c r="B20" s="12"/>
      <c r="C20" s="14">
        <v>75000</v>
      </c>
      <c r="D20" s="12">
        <v>7</v>
      </c>
      <c r="E20" s="12">
        <v>1500</v>
      </c>
      <c r="F20" s="12"/>
      <c r="G20" s="12"/>
      <c r="H20" s="14"/>
      <c r="I20" s="14">
        <v>73500</v>
      </c>
      <c r="J20" s="12"/>
      <c r="K20" s="12">
        <v>73500</v>
      </c>
      <c r="L20" s="12"/>
      <c r="M20" s="12"/>
    </row>
    <row r="21" spans="1:13" x14ac:dyDescent="0.2">
      <c r="A21" s="12" t="s">
        <v>28</v>
      </c>
      <c r="B21" s="14">
        <v>3680</v>
      </c>
      <c r="C21" s="12"/>
      <c r="D21" s="12"/>
      <c r="E21" s="12"/>
      <c r="F21" s="12">
        <v>3</v>
      </c>
      <c r="G21" s="12">
        <v>365</v>
      </c>
      <c r="H21" s="14">
        <v>3315</v>
      </c>
      <c r="I21" s="14"/>
      <c r="J21" s="12">
        <v>3315</v>
      </c>
      <c r="K21" s="12"/>
      <c r="L21" s="12"/>
      <c r="M21" s="12"/>
    </row>
    <row r="22" spans="1:13" x14ac:dyDescent="0.2">
      <c r="A22" s="12" t="s">
        <v>75</v>
      </c>
      <c r="B22" s="14">
        <v>12350</v>
      </c>
      <c r="C22" s="12"/>
      <c r="D22" s="12"/>
      <c r="E22" s="12"/>
      <c r="F22" s="12">
        <v>8</v>
      </c>
      <c r="G22" s="12">
        <v>1550</v>
      </c>
      <c r="H22" s="14">
        <v>10800</v>
      </c>
      <c r="I22" s="14"/>
      <c r="J22" s="12">
        <v>10800</v>
      </c>
      <c r="K22" s="12"/>
      <c r="L22" s="12"/>
      <c r="M22" s="12"/>
    </row>
    <row r="23" spans="1:13" x14ac:dyDescent="0.2">
      <c r="A23" s="12" t="s">
        <v>29</v>
      </c>
      <c r="B23" s="14">
        <v>1800</v>
      </c>
      <c r="C23" s="12"/>
      <c r="D23" s="12"/>
      <c r="E23" s="12"/>
      <c r="F23" s="12">
        <v>9</v>
      </c>
      <c r="G23" s="12">
        <v>300</v>
      </c>
      <c r="H23" s="14">
        <v>1500</v>
      </c>
      <c r="I23" s="14"/>
      <c r="J23" s="12">
        <v>1500</v>
      </c>
      <c r="K23" s="12"/>
      <c r="L23" s="12"/>
      <c r="M23" s="12"/>
    </row>
    <row r="24" spans="1:13" x14ac:dyDescent="0.2">
      <c r="A24" s="12" t="s">
        <v>30</v>
      </c>
      <c r="B24" s="14">
        <v>27065</v>
      </c>
      <c r="C24" s="12"/>
      <c r="D24" s="12">
        <v>10</v>
      </c>
      <c r="E24" s="12">
        <v>600</v>
      </c>
      <c r="F24" s="12"/>
      <c r="G24" s="12"/>
      <c r="H24" s="14">
        <v>27665</v>
      </c>
      <c r="I24" s="14"/>
      <c r="J24" s="12">
        <v>27665</v>
      </c>
      <c r="K24" s="12"/>
      <c r="L24" s="12"/>
      <c r="M24" s="12"/>
    </row>
    <row r="25" spans="1:13" x14ac:dyDescent="0.2">
      <c r="A25" s="12" t="s">
        <v>63</v>
      </c>
      <c r="B25" s="12"/>
      <c r="C25" s="12">
        <v>165</v>
      </c>
      <c r="D25" s="12"/>
      <c r="E25" s="12"/>
      <c r="F25" s="12">
        <v>1</v>
      </c>
      <c r="G25" s="12">
        <v>35</v>
      </c>
      <c r="H25" s="14"/>
      <c r="I25" s="14">
        <v>200</v>
      </c>
      <c r="J25" s="12"/>
      <c r="K25" s="12">
        <v>200</v>
      </c>
      <c r="L25" s="12"/>
      <c r="M25" s="12"/>
    </row>
    <row r="26" spans="1:13" x14ac:dyDescent="0.2">
      <c r="A26" s="12" t="s">
        <v>32</v>
      </c>
      <c r="B26" s="14"/>
      <c r="C26" s="12"/>
      <c r="D26" s="12">
        <v>1</v>
      </c>
      <c r="E26" s="12">
        <v>35</v>
      </c>
      <c r="F26" s="12"/>
      <c r="G26" s="12"/>
      <c r="H26" s="14">
        <v>35</v>
      </c>
      <c r="I26" s="12"/>
      <c r="J26" s="12"/>
      <c r="K26" s="12"/>
      <c r="L26" s="12">
        <v>35</v>
      </c>
      <c r="M26" s="12"/>
    </row>
    <row r="27" spans="1:13" x14ac:dyDescent="0.2">
      <c r="A27" s="12" t="s">
        <v>67</v>
      </c>
      <c r="B27" s="12"/>
      <c r="C27" s="14"/>
      <c r="D27" s="12">
        <v>2</v>
      </c>
      <c r="E27" s="12">
        <v>8890</v>
      </c>
      <c r="F27" s="12"/>
      <c r="G27" s="12"/>
      <c r="H27" s="14">
        <v>8890</v>
      </c>
      <c r="I27" s="14"/>
      <c r="J27" s="12">
        <v>8890</v>
      </c>
      <c r="K27" s="12"/>
      <c r="L27" s="12"/>
      <c r="M27" s="12"/>
    </row>
    <row r="28" spans="1:13" x14ac:dyDescent="0.2">
      <c r="A28" s="12" t="s">
        <v>90</v>
      </c>
      <c r="B28" s="12"/>
      <c r="C28" s="14"/>
      <c r="D28" s="12">
        <v>5</v>
      </c>
      <c r="E28" s="12">
        <v>2000</v>
      </c>
      <c r="F28" s="12"/>
      <c r="G28" s="12"/>
      <c r="H28" s="14">
        <v>2000</v>
      </c>
      <c r="I28" s="14"/>
      <c r="J28" s="12">
        <v>2000</v>
      </c>
      <c r="K28" s="12"/>
      <c r="L28" s="12"/>
      <c r="M28" s="12"/>
    </row>
    <row r="29" spans="1:13" x14ac:dyDescent="0.2">
      <c r="A29" s="12" t="s">
        <v>88</v>
      </c>
      <c r="B29" s="12"/>
      <c r="C29" s="12"/>
      <c r="D29" s="12">
        <v>5</v>
      </c>
      <c r="E29" s="12">
        <v>5000</v>
      </c>
      <c r="F29" s="12"/>
      <c r="G29" s="12"/>
      <c r="H29" s="14">
        <v>5000</v>
      </c>
      <c r="I29" s="14"/>
      <c r="J29" s="12">
        <v>5000</v>
      </c>
      <c r="K29" s="12"/>
      <c r="L29" s="12"/>
      <c r="M29" s="12"/>
    </row>
    <row r="30" spans="1:13" x14ac:dyDescent="0.2">
      <c r="A30" s="12" t="s">
        <v>60</v>
      </c>
      <c r="B30" s="12"/>
      <c r="C30" s="12"/>
      <c r="D30" s="12">
        <v>6</v>
      </c>
      <c r="E30" s="12">
        <v>160</v>
      </c>
      <c r="F30" s="12"/>
      <c r="G30" s="12"/>
      <c r="H30" s="14">
        <v>160</v>
      </c>
      <c r="I30" s="14"/>
      <c r="J30" s="12">
        <v>160</v>
      </c>
      <c r="K30" s="12"/>
      <c r="L30" s="12"/>
      <c r="M30" s="12"/>
    </row>
    <row r="31" spans="1:13" x14ac:dyDescent="0.2">
      <c r="A31" s="12" t="s">
        <v>59</v>
      </c>
      <c r="B31" s="12"/>
      <c r="C31" s="14"/>
      <c r="D31" s="12"/>
      <c r="E31" s="12"/>
      <c r="F31" s="12">
        <v>6</v>
      </c>
      <c r="G31" s="12">
        <v>160</v>
      </c>
      <c r="H31" s="14"/>
      <c r="I31" s="14">
        <v>160</v>
      </c>
      <c r="J31" s="12"/>
      <c r="K31" s="12"/>
      <c r="L31" s="12"/>
      <c r="M31" s="12">
        <v>160</v>
      </c>
    </row>
    <row r="32" spans="1:13" x14ac:dyDescent="0.2">
      <c r="A32" s="12" t="s">
        <v>62</v>
      </c>
      <c r="B32" s="12"/>
      <c r="C32" s="14"/>
      <c r="D32" s="12"/>
      <c r="E32" s="12"/>
      <c r="F32" s="12">
        <v>7</v>
      </c>
      <c r="G32" s="12">
        <v>1500</v>
      </c>
      <c r="H32" s="14"/>
      <c r="I32" s="14">
        <v>1500</v>
      </c>
      <c r="J32" s="12"/>
      <c r="K32" s="12"/>
      <c r="L32" s="12"/>
      <c r="M32" s="12">
        <v>1500</v>
      </c>
    </row>
    <row r="33" spans="1:13" x14ac:dyDescent="0.2">
      <c r="A33" s="12" t="s">
        <v>33</v>
      </c>
      <c r="B33" s="14"/>
      <c r="C33" s="12"/>
      <c r="D33" s="12">
        <v>8</v>
      </c>
      <c r="E33" s="12">
        <v>1550</v>
      </c>
      <c r="F33" s="12"/>
      <c r="G33" s="12"/>
      <c r="H33" s="12">
        <v>1550</v>
      </c>
      <c r="I33" s="12"/>
      <c r="J33" s="12"/>
      <c r="K33" s="12"/>
      <c r="L33" s="12">
        <v>1550</v>
      </c>
      <c r="M33" s="12"/>
    </row>
    <row r="34" spans="1:13" x14ac:dyDescent="0.2">
      <c r="A34" s="12" t="s">
        <v>61</v>
      </c>
      <c r="B34" s="14"/>
      <c r="C34" s="12"/>
      <c r="D34" s="12">
        <v>9</v>
      </c>
      <c r="E34" s="12">
        <v>300</v>
      </c>
      <c r="F34" s="12"/>
      <c r="G34" s="12"/>
      <c r="H34" s="12">
        <v>300</v>
      </c>
      <c r="I34" s="12"/>
      <c r="J34" s="12"/>
      <c r="K34" s="12"/>
      <c r="L34" s="12">
        <v>300</v>
      </c>
      <c r="M34" s="12"/>
    </row>
    <row r="35" spans="1:13" x14ac:dyDescent="0.2">
      <c r="A35" s="12" t="s">
        <v>34</v>
      </c>
      <c r="B35" s="12"/>
      <c r="C35" s="14"/>
      <c r="D35" s="12"/>
      <c r="E35" s="12"/>
      <c r="F35" s="12">
        <v>10</v>
      </c>
      <c r="G35" s="12">
        <v>600</v>
      </c>
      <c r="H35" s="12"/>
      <c r="I35" s="12">
        <v>600</v>
      </c>
      <c r="J35" s="12"/>
      <c r="K35" s="12"/>
      <c r="L35" s="12"/>
      <c r="M35" s="12">
        <v>600</v>
      </c>
    </row>
    <row r="36" spans="1:13" x14ac:dyDescent="0.2">
      <c r="A36" s="12"/>
      <c r="B36" s="1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">
      <c r="A37" s="12" t="s">
        <v>117</v>
      </c>
      <c r="B37" s="12">
        <f>SUM(B7:B30)</f>
        <v>115745</v>
      </c>
      <c r="C37" s="12">
        <f>SUM(C7:C30)</f>
        <v>115745</v>
      </c>
      <c r="D37" s="12"/>
      <c r="E37" s="12">
        <f>SUM(E7:E35)</f>
        <v>20400</v>
      </c>
      <c r="F37" s="12"/>
      <c r="G37" s="12">
        <f t="shared" ref="G37:M37" si="0">SUM(G7:G35)</f>
        <v>20400</v>
      </c>
      <c r="H37" s="14">
        <f t="shared" si="0"/>
        <v>123540</v>
      </c>
      <c r="I37" s="14">
        <f t="shared" si="0"/>
        <v>123540</v>
      </c>
      <c r="J37" s="14">
        <f t="shared" si="0"/>
        <v>59330</v>
      </c>
      <c r="K37" s="14">
        <f t="shared" si="0"/>
        <v>73700</v>
      </c>
      <c r="L37" s="12">
        <f>SUM(L7:L35)</f>
        <v>64210</v>
      </c>
      <c r="M37" s="12">
        <f t="shared" si="0"/>
        <v>49840</v>
      </c>
    </row>
    <row r="38" spans="1:13" x14ac:dyDescent="0.2">
      <c r="A38" s="12" t="s">
        <v>118</v>
      </c>
      <c r="B38" s="12"/>
      <c r="C38" s="12"/>
      <c r="D38" s="12"/>
      <c r="E38" s="12"/>
      <c r="F38" s="12"/>
      <c r="G38" s="12"/>
      <c r="H38" s="12"/>
      <c r="I38" s="12"/>
      <c r="J38" s="14">
        <f>K37-J37</f>
        <v>14370</v>
      </c>
      <c r="K38" s="12"/>
      <c r="L38" s="12"/>
      <c r="M38" s="12">
        <f>L37-M37</f>
        <v>14370</v>
      </c>
    </row>
    <row r="39" spans="1:13" x14ac:dyDescent="0.2">
      <c r="A39" s="12" t="s">
        <v>119</v>
      </c>
      <c r="B39" s="12"/>
      <c r="C39" s="12"/>
      <c r="D39" s="12"/>
      <c r="E39" s="12"/>
      <c r="F39" s="12"/>
      <c r="G39" s="12"/>
      <c r="H39" s="12"/>
      <c r="I39" s="12"/>
      <c r="J39" s="14">
        <f>J37+J38</f>
        <v>73700</v>
      </c>
      <c r="K39" s="14">
        <f>K37+K38</f>
        <v>73700</v>
      </c>
      <c r="L39" s="14">
        <f>L37+L38</f>
        <v>64210</v>
      </c>
      <c r="M39" s="14">
        <f>M37+M38</f>
        <v>64210</v>
      </c>
    </row>
    <row r="40" spans="1:13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4"/>
      <c r="K41" s="12"/>
      <c r="L41" s="12"/>
      <c r="M41" s="12"/>
    </row>
    <row r="42" spans="1:13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</sheetData>
  <mergeCells count="10">
    <mergeCell ref="L4:M4"/>
    <mergeCell ref="D5:E5"/>
    <mergeCell ref="F5:G5"/>
    <mergeCell ref="C1:J1"/>
    <mergeCell ref="C2:J2"/>
    <mergeCell ref="C3:J3"/>
    <mergeCell ref="B4:C4"/>
    <mergeCell ref="D4:G4"/>
    <mergeCell ref="H4:I4"/>
    <mergeCell ref="J4:K4"/>
  </mergeCells>
  <phoneticPr fontId="3" type="noConversion"/>
  <pageMargins left="0.78740157499999996" right="0.78740157499999996" top="0.984251969" bottom="0.984251969" header="0.4921259845" footer="0.492125984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3" zoomScaleNormal="100" workbookViewId="0">
      <selection activeCell="C34" sqref="C34"/>
    </sheetView>
  </sheetViews>
  <sheetFormatPr baseColWidth="10" defaultColWidth="9.140625" defaultRowHeight="12.75" x14ac:dyDescent="0.2"/>
  <cols>
    <col min="1" max="1" width="10.42578125" customWidth="1"/>
    <col min="2" max="2" width="53.140625" customWidth="1"/>
    <col min="3" max="3" width="5.28515625" bestFit="1" customWidth="1"/>
    <col min="4" max="4" width="7" bestFit="1" customWidth="1"/>
    <col min="5" max="5" width="8" bestFit="1" customWidth="1"/>
    <col min="6" max="6" width="14.5703125" bestFit="1" customWidth="1"/>
    <col min="7" max="7" width="5.140625" customWidth="1"/>
    <col min="8" max="8" width="5.28515625" customWidth="1"/>
  </cols>
  <sheetData>
    <row r="1" spans="1:7" ht="15" x14ac:dyDescent="0.2">
      <c r="A1" s="99" t="s">
        <v>5</v>
      </c>
      <c r="B1" s="99"/>
      <c r="C1" s="99"/>
      <c r="D1" s="99"/>
      <c r="E1" s="99"/>
    </row>
    <row r="2" spans="1:7" s="2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7" ht="15" customHeight="1" x14ac:dyDescent="0.2">
      <c r="A3" s="19" t="s">
        <v>58</v>
      </c>
      <c r="B3" s="3"/>
      <c r="C3" s="3"/>
      <c r="D3" s="3"/>
      <c r="E3" s="3"/>
    </row>
    <row r="4" spans="1:7" ht="15" customHeight="1" x14ac:dyDescent="0.2">
      <c r="A4" s="15" t="s">
        <v>35</v>
      </c>
      <c r="B4" s="4" t="s">
        <v>32</v>
      </c>
      <c r="C4" s="4">
        <v>103</v>
      </c>
      <c r="D4" s="4">
        <v>35</v>
      </c>
      <c r="E4" s="4"/>
    </row>
    <row r="5" spans="1:7" ht="15" customHeight="1" x14ac:dyDescent="0.2">
      <c r="A5" s="4"/>
      <c r="B5" s="16" t="s">
        <v>64</v>
      </c>
      <c r="C5" s="4">
        <v>402</v>
      </c>
      <c r="D5" s="4"/>
      <c r="E5" s="4">
        <v>35</v>
      </c>
    </row>
    <row r="6" spans="1:7" ht="15" customHeight="1" x14ac:dyDescent="0.2">
      <c r="A6" s="4"/>
      <c r="B6" s="4" t="s">
        <v>76</v>
      </c>
      <c r="C6" s="4"/>
      <c r="D6" s="4"/>
      <c r="E6" s="4"/>
    </row>
    <row r="7" spans="1:7" ht="15" customHeight="1" x14ac:dyDescent="0.2">
      <c r="A7" s="4"/>
      <c r="B7" s="16"/>
      <c r="C7" s="4"/>
      <c r="D7" s="4"/>
      <c r="E7" s="4"/>
    </row>
    <row r="8" spans="1:7" ht="15" customHeight="1" x14ac:dyDescent="0.2">
      <c r="A8" s="16" t="s">
        <v>36</v>
      </c>
      <c r="B8" s="4" t="s">
        <v>65</v>
      </c>
      <c r="C8" s="4">
        <v>605</v>
      </c>
      <c r="D8" s="4">
        <v>8890</v>
      </c>
      <c r="E8" s="4"/>
    </row>
    <row r="9" spans="1:7" ht="15" customHeight="1" x14ac:dyDescent="0.2">
      <c r="A9" s="4"/>
      <c r="B9" s="16" t="s">
        <v>66</v>
      </c>
      <c r="C9" s="4">
        <v>107</v>
      </c>
      <c r="D9" s="4"/>
      <c r="E9" s="4">
        <v>8890</v>
      </c>
    </row>
    <row r="10" spans="1:7" ht="15" customHeight="1" x14ac:dyDescent="0.2">
      <c r="A10" s="4"/>
      <c r="B10" s="4" t="s">
        <v>77</v>
      </c>
      <c r="C10" s="4"/>
      <c r="D10" s="4"/>
      <c r="E10" s="4"/>
    </row>
    <row r="11" spans="1:7" ht="15" customHeight="1" x14ac:dyDescent="0.2">
      <c r="A11" s="4"/>
      <c r="B11" s="4"/>
      <c r="C11" s="4"/>
      <c r="D11" s="4"/>
      <c r="E11" s="4"/>
    </row>
    <row r="12" spans="1:7" ht="15" customHeight="1" x14ac:dyDescent="0.2">
      <c r="A12" s="16" t="s">
        <v>37</v>
      </c>
      <c r="B12" s="4" t="s">
        <v>69</v>
      </c>
      <c r="C12" s="4">
        <v>601</v>
      </c>
      <c r="D12" s="4">
        <v>1200</v>
      </c>
      <c r="E12" s="4"/>
    </row>
    <row r="13" spans="1:7" ht="15" customHeight="1" x14ac:dyDescent="0.2">
      <c r="A13" s="4"/>
      <c r="B13" s="16" t="s">
        <v>57</v>
      </c>
      <c r="C13" s="4">
        <v>104</v>
      </c>
      <c r="D13" s="4"/>
      <c r="E13" s="4">
        <v>1200</v>
      </c>
    </row>
    <row r="14" spans="1:7" x14ac:dyDescent="0.2">
      <c r="A14" s="4"/>
      <c r="B14" s="17" t="s">
        <v>105</v>
      </c>
      <c r="C14" s="4"/>
      <c r="D14" s="4"/>
      <c r="E14" s="4"/>
    </row>
    <row r="15" spans="1:7" ht="15" customHeight="1" x14ac:dyDescent="0.2">
      <c r="A15" s="4"/>
      <c r="B15" s="4"/>
      <c r="C15" s="4"/>
      <c r="D15" s="4"/>
      <c r="E15" s="4"/>
    </row>
    <row r="16" spans="1:7" ht="15" customHeight="1" x14ac:dyDescent="0.2">
      <c r="A16" s="4"/>
      <c r="B16" s="4" t="s">
        <v>28</v>
      </c>
      <c r="C16" s="4">
        <v>601</v>
      </c>
      <c r="D16" s="4">
        <v>275</v>
      </c>
      <c r="E16" s="4"/>
      <c r="F16" t="s">
        <v>108</v>
      </c>
      <c r="G16">
        <v>365</v>
      </c>
    </row>
    <row r="17" spans="1:8" ht="15" customHeight="1" x14ac:dyDescent="0.2">
      <c r="A17" s="4"/>
      <c r="B17" s="16" t="s">
        <v>57</v>
      </c>
      <c r="C17" s="4">
        <v>104</v>
      </c>
      <c r="D17" s="4"/>
      <c r="E17" s="4">
        <v>275</v>
      </c>
      <c r="F17" t="s">
        <v>109</v>
      </c>
      <c r="H17">
        <v>365</v>
      </c>
    </row>
    <row r="18" spans="1:8" x14ac:dyDescent="0.2">
      <c r="A18" s="4"/>
      <c r="B18" s="17" t="s">
        <v>106</v>
      </c>
      <c r="C18" s="4"/>
      <c r="D18" s="4"/>
      <c r="E18" s="4"/>
    </row>
    <row r="19" spans="1:8" ht="15" customHeight="1" x14ac:dyDescent="0.2">
      <c r="A19" s="4"/>
      <c r="B19" s="4"/>
      <c r="C19" s="4"/>
      <c r="D19" s="4"/>
      <c r="E19" s="4"/>
    </row>
    <row r="20" spans="1:8" ht="15" customHeight="1" x14ac:dyDescent="0.2">
      <c r="A20" s="4"/>
      <c r="B20" s="4" t="s">
        <v>23</v>
      </c>
      <c r="C20" s="4">
        <v>601</v>
      </c>
      <c r="D20" s="4">
        <v>1840</v>
      </c>
      <c r="E20" s="4"/>
    </row>
    <row r="21" spans="1:8" ht="15" customHeight="1" x14ac:dyDescent="0.2">
      <c r="A21" s="4"/>
      <c r="B21" s="16" t="s">
        <v>70</v>
      </c>
      <c r="C21" s="4">
        <v>104</v>
      </c>
      <c r="D21" s="4"/>
      <c r="E21" s="4">
        <v>1840</v>
      </c>
    </row>
    <row r="22" spans="1:8" x14ac:dyDescent="0.2">
      <c r="A22" s="4"/>
      <c r="B22" s="17" t="s">
        <v>107</v>
      </c>
      <c r="C22" s="4"/>
      <c r="D22" s="4"/>
      <c r="E22" s="4"/>
    </row>
    <row r="23" spans="1:8" ht="15" customHeight="1" x14ac:dyDescent="0.2">
      <c r="A23" s="4"/>
      <c r="B23" s="4"/>
      <c r="C23" s="4"/>
      <c r="D23" s="4"/>
      <c r="E23" s="4"/>
    </row>
    <row r="24" spans="1:8" x14ac:dyDescent="0.2">
      <c r="A24" s="18" t="s">
        <v>38</v>
      </c>
      <c r="B24" s="17" t="s">
        <v>71</v>
      </c>
      <c r="C24" s="4"/>
      <c r="D24" s="4"/>
      <c r="E24" s="4"/>
    </row>
    <row r="25" spans="1:8" ht="15" customHeight="1" x14ac:dyDescent="0.2">
      <c r="A25" s="4"/>
      <c r="B25" s="4"/>
      <c r="C25" s="4"/>
      <c r="D25" s="4"/>
      <c r="E25" s="4"/>
    </row>
    <row r="26" spans="1:8" ht="15" customHeight="1" x14ac:dyDescent="0.2">
      <c r="A26" s="16" t="s">
        <v>39</v>
      </c>
      <c r="B26" s="4" t="s">
        <v>90</v>
      </c>
      <c r="C26" s="4">
        <v>607</v>
      </c>
      <c r="D26" s="4">
        <v>2000</v>
      </c>
      <c r="E26" s="4"/>
    </row>
    <row r="27" spans="1:8" ht="15" customHeight="1" x14ac:dyDescent="0.2">
      <c r="A27" s="4"/>
      <c r="B27" s="16" t="s">
        <v>40</v>
      </c>
      <c r="C27" s="4">
        <v>110</v>
      </c>
      <c r="D27" s="4"/>
      <c r="E27" s="4">
        <v>2000</v>
      </c>
    </row>
    <row r="28" spans="1:8" x14ac:dyDescent="0.2">
      <c r="A28" s="4"/>
      <c r="B28" s="17" t="s">
        <v>112</v>
      </c>
      <c r="C28" s="4"/>
      <c r="D28" s="4"/>
      <c r="E28" s="4"/>
    </row>
    <row r="29" spans="1:8" ht="15" customHeight="1" x14ac:dyDescent="0.2">
      <c r="A29" s="4"/>
      <c r="B29" s="4"/>
      <c r="C29" s="4"/>
      <c r="D29" s="4"/>
      <c r="E29" s="4"/>
    </row>
    <row r="30" spans="1:8" ht="15" customHeight="1" x14ac:dyDescent="0.2">
      <c r="A30" s="4"/>
      <c r="B30" s="4" t="s">
        <v>88</v>
      </c>
      <c r="C30" s="4">
        <v>606</v>
      </c>
      <c r="D30" s="4">
        <v>5000</v>
      </c>
      <c r="E30" s="4"/>
    </row>
    <row r="31" spans="1:8" ht="15" customHeight="1" x14ac:dyDescent="0.2">
      <c r="A31" s="4"/>
      <c r="B31" s="16" t="s">
        <v>89</v>
      </c>
      <c r="C31" s="4">
        <v>112</v>
      </c>
      <c r="D31" s="4"/>
      <c r="E31" s="4">
        <v>5000</v>
      </c>
    </row>
    <row r="32" spans="1:8" x14ac:dyDescent="0.2">
      <c r="A32" s="4"/>
      <c r="B32" s="17" t="s">
        <v>113</v>
      </c>
      <c r="C32" s="4"/>
      <c r="D32" s="4"/>
      <c r="E32" s="4"/>
    </row>
    <row r="33" spans="1:5" ht="15" customHeight="1" x14ac:dyDescent="0.2">
      <c r="A33" s="4"/>
      <c r="B33" s="4"/>
      <c r="C33" s="4"/>
      <c r="D33" s="4"/>
      <c r="E33" s="4"/>
    </row>
    <row r="34" spans="1:5" ht="15" customHeight="1" x14ac:dyDescent="0.2">
      <c r="A34" s="16" t="s">
        <v>41</v>
      </c>
      <c r="B34" s="4" t="s">
        <v>101</v>
      </c>
      <c r="C34" s="4">
        <v>608</v>
      </c>
      <c r="D34" s="4">
        <v>160</v>
      </c>
      <c r="E34" s="4"/>
    </row>
    <row r="35" spans="1:5" ht="15" customHeight="1" x14ac:dyDescent="0.2">
      <c r="A35" s="4"/>
      <c r="B35" s="16" t="s">
        <v>72</v>
      </c>
      <c r="C35" s="4">
        <v>402</v>
      </c>
      <c r="D35" s="4"/>
      <c r="E35" s="4">
        <v>160</v>
      </c>
    </row>
    <row r="36" spans="1:5" ht="15" customHeight="1" x14ac:dyDescent="0.2">
      <c r="A36" s="4"/>
      <c r="B36" s="4" t="s">
        <v>78</v>
      </c>
      <c r="C36" s="4"/>
      <c r="D36" s="4"/>
      <c r="E36" s="4"/>
    </row>
    <row r="37" spans="1:5" ht="15" customHeight="1" x14ac:dyDescent="0.2">
      <c r="A37" s="4"/>
      <c r="C37" s="4"/>
      <c r="D37" s="4"/>
      <c r="E37" s="4"/>
    </row>
    <row r="38" spans="1:5" ht="12.75" customHeight="1" x14ac:dyDescent="0.2">
      <c r="A38" s="16" t="s">
        <v>42</v>
      </c>
      <c r="B38" s="4" t="s">
        <v>27</v>
      </c>
      <c r="C38" s="4">
        <v>401</v>
      </c>
      <c r="D38" s="4">
        <v>1500</v>
      </c>
      <c r="E38" s="4"/>
    </row>
    <row r="39" spans="1:5" ht="15" customHeight="1" x14ac:dyDescent="0.2">
      <c r="A39" s="16"/>
      <c r="B39" s="16" t="s">
        <v>73</v>
      </c>
      <c r="C39" s="4">
        <v>202</v>
      </c>
      <c r="D39" s="4"/>
      <c r="E39" s="4">
        <v>1500</v>
      </c>
    </row>
    <row r="40" spans="1:5" ht="15" customHeight="1" x14ac:dyDescent="0.2">
      <c r="A40" s="16"/>
      <c r="B40" s="4" t="s">
        <v>114</v>
      </c>
      <c r="C40" s="4"/>
      <c r="D40" s="4"/>
      <c r="E40" s="4"/>
    </row>
    <row r="41" spans="1:5" ht="15" customHeight="1" x14ac:dyDescent="0.2">
      <c r="A41" s="16"/>
      <c r="B41" s="4"/>
      <c r="C41" s="4"/>
      <c r="D41" s="4"/>
      <c r="E41" s="4"/>
    </row>
    <row r="42" spans="1:5" ht="15" customHeight="1" x14ac:dyDescent="0.2">
      <c r="A42" s="16" t="s">
        <v>43</v>
      </c>
      <c r="B42" s="4" t="s">
        <v>33</v>
      </c>
      <c r="C42" s="4">
        <v>105</v>
      </c>
      <c r="D42" s="4">
        <v>1550</v>
      </c>
      <c r="E42" s="4"/>
    </row>
    <row r="43" spans="1:5" ht="15" customHeight="1" x14ac:dyDescent="0.2">
      <c r="A43" s="4"/>
      <c r="B43" s="16" t="s">
        <v>74</v>
      </c>
      <c r="C43" s="4">
        <v>602</v>
      </c>
      <c r="D43" s="4"/>
      <c r="E43" s="4">
        <v>1550</v>
      </c>
    </row>
    <row r="44" spans="1:5" ht="38.25" x14ac:dyDescent="0.2">
      <c r="A44" s="4"/>
      <c r="B44" s="17" t="s">
        <v>102</v>
      </c>
      <c r="C44" s="4"/>
      <c r="D44" s="4"/>
      <c r="E44" s="4"/>
    </row>
    <row r="45" spans="1:5" ht="15" customHeight="1" x14ac:dyDescent="0.2">
      <c r="A45" s="4"/>
      <c r="B45" s="4"/>
      <c r="C45" s="4"/>
      <c r="D45" s="4"/>
      <c r="E45" s="4"/>
    </row>
    <row r="46" spans="1:5" ht="15" customHeight="1" x14ac:dyDescent="0.2">
      <c r="A46" s="16" t="s">
        <v>44</v>
      </c>
      <c r="B46" s="4" t="s">
        <v>61</v>
      </c>
      <c r="C46" s="4">
        <v>106</v>
      </c>
      <c r="D46" s="4">
        <v>300</v>
      </c>
      <c r="E46" s="4"/>
    </row>
    <row r="47" spans="1:5" ht="15" customHeight="1" x14ac:dyDescent="0.2">
      <c r="A47" s="4"/>
      <c r="B47" s="16" t="s">
        <v>45</v>
      </c>
      <c r="C47" s="4">
        <v>603</v>
      </c>
      <c r="D47" s="4"/>
      <c r="E47" s="4">
        <v>300</v>
      </c>
    </row>
    <row r="48" spans="1:5" ht="38.25" x14ac:dyDescent="0.2">
      <c r="A48" s="4"/>
      <c r="B48" s="17" t="s">
        <v>115</v>
      </c>
      <c r="C48" s="4"/>
      <c r="D48" s="4"/>
      <c r="E48" s="4"/>
    </row>
    <row r="49" spans="1:5" ht="15" customHeight="1" x14ac:dyDescent="0.2">
      <c r="A49" s="4"/>
      <c r="B49" s="4"/>
      <c r="C49" s="4"/>
      <c r="D49" s="4"/>
      <c r="E49" s="4"/>
    </row>
    <row r="50" spans="1:5" ht="15" customHeight="1" x14ac:dyDescent="0.2">
      <c r="A50" s="4" t="s">
        <v>46</v>
      </c>
      <c r="B50" s="4" t="s">
        <v>30</v>
      </c>
      <c r="C50" s="4">
        <v>604</v>
      </c>
      <c r="D50" s="4">
        <v>600</v>
      </c>
      <c r="E50" s="4"/>
    </row>
    <row r="51" spans="1:5" ht="15" customHeight="1" x14ac:dyDescent="0.2">
      <c r="A51" s="4"/>
      <c r="B51" s="16" t="s">
        <v>47</v>
      </c>
      <c r="C51" s="4">
        <v>203</v>
      </c>
      <c r="D51" s="4"/>
      <c r="E51" s="4">
        <v>600</v>
      </c>
    </row>
    <row r="52" spans="1:5" ht="30" customHeight="1" x14ac:dyDescent="0.2">
      <c r="A52" s="4"/>
      <c r="B52" s="17" t="s">
        <v>79</v>
      </c>
      <c r="C52" s="4"/>
      <c r="D52" s="4"/>
      <c r="E52" s="4"/>
    </row>
    <row r="53" spans="1:5" ht="15" customHeight="1" x14ac:dyDescent="0.2">
      <c r="A53" s="4"/>
      <c r="B53" s="4"/>
      <c r="C53" s="4"/>
      <c r="D53" s="4"/>
      <c r="E53" s="4"/>
    </row>
  </sheetData>
  <mergeCells count="1">
    <mergeCell ref="A1:E1"/>
  </mergeCells>
  <phoneticPr fontId="0" type="noConversion"/>
  <pageMargins left="0.47244094488188981" right="0.55118110236220474" top="0.39370078740157483" bottom="0.43307086614173229" header="0.19685039370078741" footer="0.23622047244094491"/>
  <pageSetup scale="88" orientation="portrait" horizontalDpi="300" verticalDpi="300" r:id="rId1"/>
  <headerFooter alignWithMargins="0">
    <oddFooter>&amp;L&amp;8&amp;F&amp;A   M LEBEL</oddFooter>
  </headerFooter>
  <rowBreaks count="1" manualBreakCount="1">
    <brk id="41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zoomScaleNormal="100" workbookViewId="0">
      <selection activeCell="A82" sqref="A82:D82"/>
    </sheetView>
  </sheetViews>
  <sheetFormatPr baseColWidth="10" defaultColWidth="9.140625" defaultRowHeight="12.75" x14ac:dyDescent="0.2"/>
  <cols>
    <col min="1" max="1" width="9.140625" customWidth="1"/>
    <col min="2" max="2" width="34.28515625" customWidth="1"/>
    <col min="3" max="3" width="6.28515625" customWidth="1"/>
    <col min="4" max="4" width="9.140625" customWidth="1"/>
    <col min="5" max="5" width="25.7109375" customWidth="1"/>
    <col min="6" max="6" width="11.5703125" style="25" bestFit="1" customWidth="1"/>
  </cols>
  <sheetData>
    <row r="1" spans="1:6" x14ac:dyDescent="0.2">
      <c r="A1" s="100" t="s">
        <v>6</v>
      </c>
      <c r="B1" s="100"/>
      <c r="C1" s="100"/>
      <c r="D1" s="100"/>
      <c r="E1" s="6" t="s">
        <v>7</v>
      </c>
      <c r="F1" s="22">
        <v>101</v>
      </c>
    </row>
    <row r="2" spans="1:6" s="2" customFormat="1" x14ac:dyDescent="0.2">
      <c r="A2" s="1" t="s">
        <v>0</v>
      </c>
      <c r="B2" s="1" t="s">
        <v>8</v>
      </c>
      <c r="C2" s="1" t="s">
        <v>55</v>
      </c>
      <c r="D2" s="1" t="s">
        <v>9</v>
      </c>
      <c r="E2" s="1" t="s">
        <v>4</v>
      </c>
      <c r="F2" s="23" t="s">
        <v>10</v>
      </c>
    </row>
    <row r="3" spans="1:6" x14ac:dyDescent="0.2">
      <c r="A3" s="6"/>
      <c r="B3" s="6"/>
      <c r="C3" s="6"/>
      <c r="D3" s="6"/>
      <c r="E3" s="6"/>
      <c r="F3" s="28">
        <v>7700</v>
      </c>
    </row>
    <row r="5" spans="1:6" x14ac:dyDescent="0.2">
      <c r="A5" s="100" t="s">
        <v>11</v>
      </c>
      <c r="B5" s="100"/>
      <c r="C5" s="100"/>
      <c r="D5" s="100"/>
      <c r="E5" s="6" t="s">
        <v>7</v>
      </c>
      <c r="F5" s="22">
        <v>102</v>
      </c>
    </row>
    <row r="6" spans="1:6" x14ac:dyDescent="0.2">
      <c r="A6" s="1" t="s">
        <v>0</v>
      </c>
      <c r="B6" s="1" t="s">
        <v>8</v>
      </c>
      <c r="C6" s="1" t="s">
        <v>55</v>
      </c>
      <c r="D6" s="1" t="s">
        <v>9</v>
      </c>
      <c r="E6" s="1" t="s">
        <v>4</v>
      </c>
      <c r="F6" s="23" t="s">
        <v>10</v>
      </c>
    </row>
    <row r="7" spans="1:6" x14ac:dyDescent="0.2">
      <c r="A7" s="6"/>
      <c r="B7" s="6"/>
      <c r="C7" s="6"/>
      <c r="D7" s="6"/>
      <c r="E7" s="6"/>
      <c r="F7" s="28">
        <v>4150</v>
      </c>
    </row>
    <row r="9" spans="1:6" x14ac:dyDescent="0.2">
      <c r="A9" s="101" t="s">
        <v>48</v>
      </c>
      <c r="B9" s="102"/>
      <c r="C9" s="102"/>
      <c r="D9" s="103"/>
      <c r="E9" s="6" t="s">
        <v>7</v>
      </c>
      <c r="F9" s="22">
        <v>103</v>
      </c>
    </row>
    <row r="10" spans="1:6" x14ac:dyDescent="0.2">
      <c r="A10" s="1" t="s">
        <v>0</v>
      </c>
      <c r="B10" s="1" t="s">
        <v>8</v>
      </c>
      <c r="C10" s="1" t="s">
        <v>55</v>
      </c>
      <c r="D10" s="1" t="s">
        <v>9</v>
      </c>
      <c r="E10" s="1" t="s">
        <v>4</v>
      </c>
      <c r="F10" s="23" t="s">
        <v>10</v>
      </c>
    </row>
    <row r="11" spans="1:6" x14ac:dyDescent="0.2">
      <c r="A11" s="20" t="s">
        <v>111</v>
      </c>
      <c r="B11" s="6" t="s">
        <v>110</v>
      </c>
      <c r="C11" s="6" t="s">
        <v>103</v>
      </c>
      <c r="D11" s="6">
        <v>35</v>
      </c>
      <c r="E11" s="6"/>
      <c r="F11" s="27">
        <f>D11-E11</f>
        <v>35</v>
      </c>
    </row>
    <row r="13" spans="1:6" x14ac:dyDescent="0.2">
      <c r="A13" s="100" t="s">
        <v>81</v>
      </c>
      <c r="B13" s="100"/>
      <c r="C13" s="100"/>
      <c r="D13" s="100"/>
      <c r="E13" s="6" t="s">
        <v>7</v>
      </c>
      <c r="F13" s="22">
        <v>104</v>
      </c>
    </row>
    <row r="14" spans="1:6" x14ac:dyDescent="0.2">
      <c r="A14" s="1" t="s">
        <v>0</v>
      </c>
      <c r="B14" s="1" t="s">
        <v>8</v>
      </c>
      <c r="C14" s="1" t="s">
        <v>55</v>
      </c>
      <c r="D14" s="1" t="s">
        <v>9</v>
      </c>
      <c r="E14" s="1" t="s">
        <v>4</v>
      </c>
      <c r="F14" s="23" t="s">
        <v>10</v>
      </c>
    </row>
    <row r="15" spans="1:6" x14ac:dyDescent="0.2">
      <c r="A15" s="6"/>
      <c r="B15" s="6"/>
      <c r="C15" s="6"/>
      <c r="D15" s="6"/>
      <c r="E15" s="6"/>
      <c r="F15" s="21">
        <v>3260</v>
      </c>
    </row>
    <row r="16" spans="1:6" x14ac:dyDescent="0.2">
      <c r="A16" s="20" t="s">
        <v>111</v>
      </c>
      <c r="B16" s="6" t="s">
        <v>110</v>
      </c>
      <c r="C16" s="6" t="s">
        <v>103</v>
      </c>
      <c r="D16" s="6">
        <v>365</v>
      </c>
      <c r="E16" s="6"/>
      <c r="F16" s="28">
        <f>F15+D16-E16</f>
        <v>3625</v>
      </c>
    </row>
    <row r="18" spans="1:6" x14ac:dyDescent="0.2">
      <c r="A18" s="100" t="s">
        <v>49</v>
      </c>
      <c r="B18" s="100"/>
      <c r="C18" s="100"/>
      <c r="D18" s="100"/>
      <c r="E18" s="6" t="s">
        <v>7</v>
      </c>
      <c r="F18" s="22">
        <v>105</v>
      </c>
    </row>
    <row r="19" spans="1:6" x14ac:dyDescent="0.2">
      <c r="A19" s="1" t="s">
        <v>0</v>
      </c>
      <c r="B19" s="1" t="s">
        <v>8</v>
      </c>
      <c r="C19" s="1" t="s">
        <v>55</v>
      </c>
      <c r="D19" s="1" t="s">
        <v>9</v>
      </c>
      <c r="E19" s="1" t="s">
        <v>4</v>
      </c>
      <c r="F19" s="23" t="s">
        <v>10</v>
      </c>
    </row>
    <row r="20" spans="1:6" x14ac:dyDescent="0.2">
      <c r="A20" s="20" t="s">
        <v>111</v>
      </c>
      <c r="B20" s="6" t="s">
        <v>110</v>
      </c>
      <c r="C20" s="6" t="s">
        <v>103</v>
      </c>
      <c r="D20" s="6">
        <v>1550</v>
      </c>
      <c r="E20" s="6"/>
      <c r="F20" s="27">
        <f>D20-E20</f>
        <v>1550</v>
      </c>
    </row>
    <row r="21" spans="1:6" x14ac:dyDescent="0.2">
      <c r="A21" s="5"/>
      <c r="B21" s="5"/>
      <c r="C21" s="5"/>
      <c r="D21" s="5"/>
      <c r="E21" s="5"/>
      <c r="F21" s="24"/>
    </row>
    <row r="22" spans="1:6" x14ac:dyDescent="0.2">
      <c r="A22" s="100" t="s">
        <v>80</v>
      </c>
      <c r="B22" s="100"/>
      <c r="C22" s="100"/>
      <c r="D22" s="100"/>
      <c r="E22" s="6" t="s">
        <v>7</v>
      </c>
      <c r="F22" s="22">
        <v>106</v>
      </c>
    </row>
    <row r="23" spans="1:6" x14ac:dyDescent="0.2">
      <c r="A23" s="1" t="s">
        <v>0</v>
      </c>
      <c r="B23" s="1" t="s">
        <v>8</v>
      </c>
      <c r="C23" s="1" t="s">
        <v>55</v>
      </c>
      <c r="D23" s="1" t="s">
        <v>9</v>
      </c>
      <c r="E23" s="1" t="s">
        <v>4</v>
      </c>
      <c r="F23" s="23" t="s">
        <v>10</v>
      </c>
    </row>
    <row r="24" spans="1:6" x14ac:dyDescent="0.2">
      <c r="A24" s="20" t="s">
        <v>111</v>
      </c>
      <c r="B24" s="6" t="s">
        <v>110</v>
      </c>
      <c r="C24" s="6" t="s">
        <v>103</v>
      </c>
      <c r="D24" s="6">
        <v>300</v>
      </c>
      <c r="E24" s="6"/>
      <c r="F24" s="27">
        <f>D24-E24</f>
        <v>300</v>
      </c>
    </row>
    <row r="26" spans="1:6" x14ac:dyDescent="0.2">
      <c r="A26" s="100" t="s">
        <v>82</v>
      </c>
      <c r="B26" s="100"/>
      <c r="C26" s="100"/>
      <c r="D26" s="100"/>
      <c r="E26" s="6" t="s">
        <v>7</v>
      </c>
      <c r="F26" s="22">
        <v>107</v>
      </c>
    </row>
    <row r="27" spans="1:6" x14ac:dyDescent="0.2">
      <c r="A27" s="1" t="s">
        <v>0</v>
      </c>
      <c r="B27" s="1" t="s">
        <v>8</v>
      </c>
      <c r="C27" s="1" t="s">
        <v>55</v>
      </c>
      <c r="D27" s="1" t="s">
        <v>9</v>
      </c>
      <c r="E27" s="1" t="s">
        <v>4</v>
      </c>
      <c r="F27" s="23" t="s">
        <v>10</v>
      </c>
    </row>
    <row r="28" spans="1:6" x14ac:dyDescent="0.2">
      <c r="A28" s="6"/>
      <c r="B28" s="6"/>
      <c r="C28" s="6"/>
      <c r="D28" s="6"/>
      <c r="E28" s="6"/>
      <c r="F28" s="29">
        <v>10240</v>
      </c>
    </row>
    <row r="29" spans="1:6" x14ac:dyDescent="0.2">
      <c r="A29" s="20" t="s">
        <v>111</v>
      </c>
      <c r="B29" s="6" t="s">
        <v>110</v>
      </c>
      <c r="C29" s="6" t="s">
        <v>103</v>
      </c>
      <c r="D29" s="6"/>
      <c r="E29" s="6">
        <v>8890</v>
      </c>
      <c r="F29" s="28">
        <f>F28+D29-E29</f>
        <v>1350</v>
      </c>
    </row>
    <row r="30" spans="1:6" s="24" customFormat="1" x14ac:dyDescent="0.2">
      <c r="A30" s="30"/>
      <c r="B30" s="31"/>
      <c r="C30" s="31"/>
      <c r="D30" s="31"/>
      <c r="E30" s="31"/>
      <c r="F30" s="32"/>
    </row>
    <row r="31" spans="1:6" x14ac:dyDescent="0.2">
      <c r="A31" s="100" t="s">
        <v>97</v>
      </c>
      <c r="B31" s="100"/>
      <c r="C31" s="100"/>
      <c r="D31" s="100"/>
      <c r="E31" s="6" t="s">
        <v>7</v>
      </c>
      <c r="F31" s="22">
        <v>108</v>
      </c>
    </row>
    <row r="32" spans="1:6" x14ac:dyDescent="0.2">
      <c r="A32" s="1" t="s">
        <v>0</v>
      </c>
      <c r="B32" s="1" t="s">
        <v>8</v>
      </c>
      <c r="C32" s="1" t="s">
        <v>55</v>
      </c>
      <c r="D32" s="1" t="s">
        <v>9</v>
      </c>
      <c r="E32" s="1" t="s">
        <v>4</v>
      </c>
      <c r="F32" s="23" t="s">
        <v>10</v>
      </c>
    </row>
    <row r="33" spans="1:6" x14ac:dyDescent="0.2">
      <c r="A33" s="6"/>
      <c r="B33" s="6"/>
      <c r="C33" s="6"/>
      <c r="D33" s="6"/>
      <c r="E33" s="6"/>
      <c r="F33" s="28">
        <v>5000</v>
      </c>
    </row>
    <row r="35" spans="1:6" x14ac:dyDescent="0.2">
      <c r="A35" s="100" t="s">
        <v>50</v>
      </c>
      <c r="B35" s="100"/>
      <c r="C35" s="100"/>
      <c r="D35" s="100"/>
      <c r="E35" s="6" t="s">
        <v>7</v>
      </c>
      <c r="F35" s="22">
        <v>109</v>
      </c>
    </row>
    <row r="36" spans="1:6" x14ac:dyDescent="0.2">
      <c r="A36" s="1" t="s">
        <v>0</v>
      </c>
      <c r="B36" s="1" t="s">
        <v>8</v>
      </c>
      <c r="C36" s="1" t="s">
        <v>55</v>
      </c>
      <c r="D36" s="1" t="s">
        <v>9</v>
      </c>
      <c r="E36" s="1" t="s">
        <v>4</v>
      </c>
      <c r="F36" s="23" t="s">
        <v>10</v>
      </c>
    </row>
    <row r="37" spans="1:6" x14ac:dyDescent="0.2">
      <c r="A37" s="6"/>
      <c r="B37" s="6"/>
      <c r="C37" s="6"/>
      <c r="D37" s="6"/>
      <c r="E37" s="6"/>
      <c r="F37" s="28">
        <v>20000</v>
      </c>
    </row>
    <row r="39" spans="1:6" x14ac:dyDescent="0.2">
      <c r="A39" s="100" t="s">
        <v>92</v>
      </c>
      <c r="B39" s="100"/>
      <c r="C39" s="100"/>
      <c r="D39" s="100"/>
      <c r="E39" s="6" t="s">
        <v>7</v>
      </c>
      <c r="F39" s="22">
        <v>110</v>
      </c>
    </row>
    <row r="40" spans="1:6" x14ac:dyDescent="0.2">
      <c r="A40" s="1" t="s">
        <v>0</v>
      </c>
      <c r="B40" s="1" t="s">
        <v>8</v>
      </c>
      <c r="C40" s="1" t="s">
        <v>55</v>
      </c>
      <c r="D40" s="1" t="s">
        <v>9</v>
      </c>
      <c r="E40" s="1" t="s">
        <v>4</v>
      </c>
      <c r="F40" s="23" t="s">
        <v>10</v>
      </c>
    </row>
    <row r="41" spans="1:6" x14ac:dyDescent="0.2">
      <c r="A41" s="6"/>
      <c r="B41" s="6"/>
      <c r="C41" s="6"/>
      <c r="D41" s="6"/>
      <c r="E41" s="6"/>
      <c r="F41" s="21">
        <v>6000</v>
      </c>
    </row>
    <row r="42" spans="1:6" x14ac:dyDescent="0.2">
      <c r="A42" s="20" t="s">
        <v>111</v>
      </c>
      <c r="B42" s="6" t="s">
        <v>110</v>
      </c>
      <c r="C42" s="6" t="s">
        <v>103</v>
      </c>
      <c r="D42" s="6"/>
      <c r="E42" s="6">
        <v>2000</v>
      </c>
      <c r="F42" s="28">
        <f>F41+E42-D42</f>
        <v>8000</v>
      </c>
    </row>
    <row r="44" spans="1:6" x14ac:dyDescent="0.2">
      <c r="A44" s="100" t="s">
        <v>51</v>
      </c>
      <c r="B44" s="100"/>
      <c r="C44" s="100"/>
      <c r="D44" s="100"/>
      <c r="E44" s="6" t="s">
        <v>7</v>
      </c>
      <c r="F44" s="22">
        <v>111</v>
      </c>
    </row>
    <row r="45" spans="1:6" x14ac:dyDescent="0.2">
      <c r="A45" s="1" t="s">
        <v>0</v>
      </c>
      <c r="B45" s="1" t="s">
        <v>8</v>
      </c>
      <c r="C45" s="1" t="s">
        <v>55</v>
      </c>
      <c r="D45" s="1" t="s">
        <v>9</v>
      </c>
      <c r="E45" s="1" t="s">
        <v>4</v>
      </c>
      <c r="F45" s="23" t="s">
        <v>10</v>
      </c>
    </row>
    <row r="46" spans="1:6" x14ac:dyDescent="0.2">
      <c r="A46" s="6"/>
      <c r="B46" s="6"/>
      <c r="C46" s="6"/>
      <c r="D46" s="6"/>
      <c r="E46" s="6"/>
      <c r="F46" s="28">
        <v>16000</v>
      </c>
    </row>
    <row r="48" spans="1:6" x14ac:dyDescent="0.2">
      <c r="A48" s="100" t="s">
        <v>52</v>
      </c>
      <c r="B48" s="100"/>
      <c r="C48" s="100"/>
      <c r="D48" s="100"/>
      <c r="E48" s="6" t="s">
        <v>7</v>
      </c>
      <c r="F48" s="22">
        <v>112</v>
      </c>
    </row>
    <row r="49" spans="1:6" x14ac:dyDescent="0.2">
      <c r="A49" s="1" t="s">
        <v>0</v>
      </c>
      <c r="B49" s="1" t="s">
        <v>8</v>
      </c>
      <c r="C49" s="1" t="s">
        <v>55</v>
      </c>
      <c r="D49" s="1" t="s">
        <v>9</v>
      </c>
      <c r="E49" s="1" t="s">
        <v>4</v>
      </c>
      <c r="F49" s="23" t="s">
        <v>10</v>
      </c>
    </row>
    <row r="50" spans="1:6" x14ac:dyDescent="0.2">
      <c r="A50" s="6"/>
      <c r="B50" s="6"/>
      <c r="C50" s="6"/>
      <c r="D50" s="6"/>
      <c r="E50" s="6"/>
      <c r="F50" s="21">
        <v>2500</v>
      </c>
    </row>
    <row r="51" spans="1:6" x14ac:dyDescent="0.2">
      <c r="A51" s="20" t="s">
        <v>111</v>
      </c>
      <c r="B51" s="6" t="s">
        <v>110</v>
      </c>
      <c r="C51" s="6" t="s">
        <v>103</v>
      </c>
      <c r="D51" s="6"/>
      <c r="E51" s="6">
        <v>5000</v>
      </c>
      <c r="F51" s="28">
        <f>F50+E51-D51</f>
        <v>7500</v>
      </c>
    </row>
    <row r="52" spans="1:6" x14ac:dyDescent="0.2">
      <c r="A52" s="104"/>
      <c r="B52" s="104"/>
      <c r="C52" s="104"/>
      <c r="D52" s="104"/>
      <c r="E52" s="5"/>
      <c r="F52" s="24"/>
    </row>
    <row r="53" spans="1:6" x14ac:dyDescent="0.2">
      <c r="A53" s="100" t="s">
        <v>94</v>
      </c>
      <c r="B53" s="100"/>
      <c r="C53" s="100"/>
      <c r="D53" s="100"/>
      <c r="E53" s="6" t="s">
        <v>7</v>
      </c>
      <c r="F53" s="22">
        <v>201</v>
      </c>
    </row>
    <row r="54" spans="1:6" x14ac:dyDescent="0.2">
      <c r="A54" s="1" t="s">
        <v>0</v>
      </c>
      <c r="B54" s="1" t="s">
        <v>8</v>
      </c>
      <c r="C54" s="1" t="s">
        <v>55</v>
      </c>
      <c r="D54" s="1" t="s">
        <v>9</v>
      </c>
      <c r="E54" s="1" t="s">
        <v>4</v>
      </c>
      <c r="F54" s="23" t="s">
        <v>10</v>
      </c>
    </row>
    <row r="55" spans="1:6" x14ac:dyDescent="0.2">
      <c r="A55" s="20" t="s">
        <v>111</v>
      </c>
      <c r="B55" s="6" t="s">
        <v>110</v>
      </c>
      <c r="C55" s="6" t="s">
        <v>103</v>
      </c>
      <c r="D55" s="6"/>
      <c r="E55" s="6">
        <v>160</v>
      </c>
      <c r="F55" s="27">
        <f>E55-D55</f>
        <v>160</v>
      </c>
    </row>
    <row r="56" spans="1:6" x14ac:dyDescent="0.2">
      <c r="A56" s="104"/>
      <c r="B56" s="104"/>
      <c r="C56" s="104"/>
      <c r="D56" s="104"/>
      <c r="E56" s="5"/>
      <c r="F56" s="24"/>
    </row>
    <row r="57" spans="1:6" x14ac:dyDescent="0.2">
      <c r="A57" s="100" t="s">
        <v>95</v>
      </c>
      <c r="B57" s="100"/>
      <c r="C57" s="100"/>
      <c r="D57" s="100"/>
      <c r="E57" s="6" t="s">
        <v>7</v>
      </c>
      <c r="F57" s="22">
        <v>202</v>
      </c>
    </row>
    <row r="58" spans="1:6" x14ac:dyDescent="0.2">
      <c r="A58" s="1" t="s">
        <v>0</v>
      </c>
      <c r="B58" s="1" t="s">
        <v>8</v>
      </c>
      <c r="C58" s="1" t="s">
        <v>55</v>
      </c>
      <c r="D58" s="1" t="s">
        <v>9</v>
      </c>
      <c r="E58" s="1" t="s">
        <v>4</v>
      </c>
      <c r="F58" s="23" t="s">
        <v>10</v>
      </c>
    </row>
    <row r="59" spans="1:6" x14ac:dyDescent="0.2">
      <c r="A59" s="20" t="s">
        <v>111</v>
      </c>
      <c r="B59" s="6" t="s">
        <v>110</v>
      </c>
      <c r="C59" s="6" t="s">
        <v>103</v>
      </c>
      <c r="D59" s="6"/>
      <c r="E59" s="6">
        <v>1500</v>
      </c>
      <c r="F59" s="27">
        <f>E59-D59</f>
        <v>1500</v>
      </c>
    </row>
    <row r="60" spans="1:6" x14ac:dyDescent="0.2">
      <c r="A60" s="5"/>
      <c r="B60" s="5"/>
      <c r="C60" s="5"/>
      <c r="D60" s="5"/>
      <c r="E60" s="5"/>
      <c r="F60" s="24"/>
    </row>
    <row r="61" spans="1:6" x14ac:dyDescent="0.2">
      <c r="A61" s="100" t="s">
        <v>56</v>
      </c>
      <c r="B61" s="100"/>
      <c r="C61" s="100"/>
      <c r="D61" s="100"/>
      <c r="E61" s="6" t="s">
        <v>7</v>
      </c>
      <c r="F61" s="22">
        <v>203</v>
      </c>
    </row>
    <row r="62" spans="1:6" x14ac:dyDescent="0.2">
      <c r="A62" s="1" t="s">
        <v>0</v>
      </c>
      <c r="B62" s="1" t="s">
        <v>8</v>
      </c>
      <c r="C62" s="1" t="s">
        <v>55</v>
      </c>
      <c r="D62" s="1" t="s">
        <v>9</v>
      </c>
      <c r="E62" s="1" t="s">
        <v>4</v>
      </c>
      <c r="F62" s="23" t="s">
        <v>10</v>
      </c>
    </row>
    <row r="63" spans="1:6" x14ac:dyDescent="0.2">
      <c r="A63" s="20" t="s">
        <v>111</v>
      </c>
      <c r="B63" s="6" t="s">
        <v>110</v>
      </c>
      <c r="C63" s="6" t="s">
        <v>103</v>
      </c>
      <c r="D63" s="6"/>
      <c r="E63" s="6">
        <v>600</v>
      </c>
      <c r="F63" s="27">
        <f>E63-D63</f>
        <v>600</v>
      </c>
    </row>
    <row r="64" spans="1:6" x14ac:dyDescent="0.2">
      <c r="A64" s="5"/>
      <c r="B64" s="5"/>
      <c r="C64" s="5"/>
      <c r="D64" s="5"/>
      <c r="E64" s="5"/>
      <c r="F64" s="24"/>
    </row>
    <row r="65" spans="1:6" x14ac:dyDescent="0.2">
      <c r="A65" s="5"/>
      <c r="B65" s="5"/>
      <c r="C65" s="5"/>
      <c r="D65" s="5"/>
      <c r="E65" s="5"/>
      <c r="F65" s="24"/>
    </row>
    <row r="66" spans="1:6" x14ac:dyDescent="0.2">
      <c r="A66" s="101" t="s">
        <v>96</v>
      </c>
      <c r="B66" s="102"/>
      <c r="C66" s="102"/>
      <c r="D66" s="103"/>
      <c r="E66" s="6" t="s">
        <v>7</v>
      </c>
      <c r="F66" s="22">
        <v>210</v>
      </c>
    </row>
    <row r="67" spans="1:6" x14ac:dyDescent="0.2">
      <c r="A67" s="1" t="s">
        <v>0</v>
      </c>
      <c r="B67" s="1" t="s">
        <v>8</v>
      </c>
      <c r="C67" s="1" t="s">
        <v>55</v>
      </c>
      <c r="D67" s="1" t="s">
        <v>9</v>
      </c>
      <c r="E67" s="1" t="s">
        <v>4</v>
      </c>
      <c r="F67" s="23" t="s">
        <v>10</v>
      </c>
    </row>
    <row r="68" spans="1:6" x14ac:dyDescent="0.2">
      <c r="A68" s="6"/>
      <c r="B68" s="6"/>
      <c r="C68" s="6"/>
      <c r="D68" s="6"/>
      <c r="E68" s="6"/>
      <c r="F68" s="28">
        <v>6000</v>
      </c>
    </row>
    <row r="70" spans="1:6" x14ac:dyDescent="0.2">
      <c r="A70" s="101" t="s">
        <v>174</v>
      </c>
      <c r="B70" s="102"/>
      <c r="C70" s="102"/>
      <c r="D70" s="103"/>
      <c r="E70" s="6" t="s">
        <v>7</v>
      </c>
      <c r="F70" s="22">
        <v>301</v>
      </c>
    </row>
    <row r="71" spans="1:6" x14ac:dyDescent="0.2">
      <c r="A71" s="1" t="s">
        <v>0</v>
      </c>
      <c r="B71" s="1" t="s">
        <v>8</v>
      </c>
      <c r="C71" s="1" t="s">
        <v>55</v>
      </c>
      <c r="D71" s="1" t="s">
        <v>9</v>
      </c>
      <c r="E71" s="1" t="s">
        <v>4</v>
      </c>
      <c r="F71" s="23" t="s">
        <v>10</v>
      </c>
    </row>
    <row r="72" spans="1:6" x14ac:dyDescent="0.2">
      <c r="A72" s="1"/>
      <c r="B72" s="1"/>
      <c r="C72" s="1"/>
      <c r="D72" s="1"/>
      <c r="E72" s="1"/>
      <c r="F72" s="28">
        <v>22400</v>
      </c>
    </row>
    <row r="74" spans="1:6" x14ac:dyDescent="0.2">
      <c r="A74" s="100" t="s">
        <v>175</v>
      </c>
      <c r="B74" s="100"/>
      <c r="C74" s="100"/>
      <c r="D74" s="100"/>
      <c r="E74" s="6" t="s">
        <v>7</v>
      </c>
      <c r="F74" s="22">
        <v>302</v>
      </c>
    </row>
    <row r="75" spans="1:6" x14ac:dyDescent="0.2">
      <c r="A75" s="1" t="s">
        <v>0</v>
      </c>
      <c r="B75" s="1" t="s">
        <v>8</v>
      </c>
      <c r="C75" s="1" t="s">
        <v>55</v>
      </c>
      <c r="D75" s="1" t="s">
        <v>9</v>
      </c>
      <c r="E75" s="1" t="s">
        <v>4</v>
      </c>
      <c r="F75" s="23" t="s">
        <v>10</v>
      </c>
    </row>
    <row r="76" spans="1:6" x14ac:dyDescent="0.2">
      <c r="A76" s="6"/>
      <c r="B76" s="6"/>
      <c r="C76" s="6"/>
      <c r="D76" s="6"/>
      <c r="E76" s="6"/>
      <c r="F76" s="28">
        <v>3680</v>
      </c>
    </row>
    <row r="77" spans="1:6" x14ac:dyDescent="0.2">
      <c r="A77" s="5"/>
      <c r="B77" s="5"/>
      <c r="C77" s="5"/>
      <c r="D77" s="5"/>
      <c r="E77" s="5"/>
      <c r="F77" s="24"/>
    </row>
    <row r="78" spans="1:6" x14ac:dyDescent="0.2">
      <c r="A78" s="100" t="s">
        <v>176</v>
      </c>
      <c r="B78" s="100"/>
      <c r="C78" s="100"/>
      <c r="D78" s="100"/>
      <c r="E78" s="6" t="s">
        <v>7</v>
      </c>
      <c r="F78" s="22">
        <v>303</v>
      </c>
    </row>
    <row r="79" spans="1:6" x14ac:dyDescent="0.2">
      <c r="A79" s="1" t="s">
        <v>0</v>
      </c>
      <c r="B79" s="1" t="s">
        <v>8</v>
      </c>
      <c r="C79" s="1" t="s">
        <v>55</v>
      </c>
      <c r="D79" s="1" t="s">
        <v>9</v>
      </c>
      <c r="E79" s="1" t="s">
        <v>4</v>
      </c>
      <c r="F79" s="23" t="s">
        <v>10</v>
      </c>
    </row>
    <row r="80" spans="1:6" x14ac:dyDescent="0.2">
      <c r="A80" s="6"/>
      <c r="B80" s="6"/>
      <c r="C80" s="6"/>
      <c r="D80" s="6"/>
      <c r="E80" s="6"/>
      <c r="F80" s="28">
        <v>4500</v>
      </c>
    </row>
    <row r="81" spans="1:6" x14ac:dyDescent="0.2">
      <c r="A81" s="5"/>
      <c r="B81" s="5"/>
      <c r="C81" s="5"/>
      <c r="D81" s="5"/>
      <c r="E81" s="5"/>
      <c r="F81" s="24"/>
    </row>
    <row r="82" spans="1:6" x14ac:dyDescent="0.2">
      <c r="A82" s="100" t="s">
        <v>83</v>
      </c>
      <c r="B82" s="100"/>
      <c r="C82" s="100"/>
      <c r="D82" s="100"/>
      <c r="E82" s="6" t="s">
        <v>7</v>
      </c>
      <c r="F82" s="22">
        <v>401</v>
      </c>
    </row>
    <row r="83" spans="1:6" x14ac:dyDescent="0.2">
      <c r="A83" s="1" t="s">
        <v>0</v>
      </c>
      <c r="B83" s="1" t="s">
        <v>8</v>
      </c>
      <c r="C83" s="1" t="s">
        <v>55</v>
      </c>
      <c r="D83" s="1" t="s">
        <v>9</v>
      </c>
      <c r="E83" s="1" t="s">
        <v>4</v>
      </c>
      <c r="F83" s="23" t="s">
        <v>10</v>
      </c>
    </row>
    <row r="84" spans="1:6" x14ac:dyDescent="0.2">
      <c r="B84" s="6"/>
      <c r="C84" s="6"/>
      <c r="D84" s="6"/>
      <c r="E84" s="6"/>
      <c r="F84" s="21">
        <v>75000</v>
      </c>
    </row>
    <row r="85" spans="1:6" x14ac:dyDescent="0.2">
      <c r="A85" s="20" t="s">
        <v>111</v>
      </c>
      <c r="B85" s="6" t="s">
        <v>110</v>
      </c>
      <c r="C85" s="6" t="s">
        <v>103</v>
      </c>
      <c r="D85" s="6">
        <v>1500</v>
      </c>
      <c r="E85" s="6"/>
      <c r="F85" s="28">
        <f>F84+E85-D85</f>
        <v>73500</v>
      </c>
    </row>
    <row r="87" spans="1:6" x14ac:dyDescent="0.2">
      <c r="A87" s="100" t="s">
        <v>85</v>
      </c>
      <c r="B87" s="100"/>
      <c r="C87" s="100"/>
      <c r="D87" s="100"/>
      <c r="E87" s="6" t="s">
        <v>7</v>
      </c>
      <c r="F87" s="22">
        <v>402</v>
      </c>
    </row>
    <row r="88" spans="1:6" x14ac:dyDescent="0.2">
      <c r="A88" s="1" t="s">
        <v>0</v>
      </c>
      <c r="B88" s="1" t="s">
        <v>8</v>
      </c>
      <c r="C88" s="1" t="s">
        <v>55</v>
      </c>
      <c r="D88" s="1" t="s">
        <v>9</v>
      </c>
      <c r="E88" s="1" t="s">
        <v>4</v>
      </c>
      <c r="F88" s="23" t="s">
        <v>10</v>
      </c>
    </row>
    <row r="89" spans="1:6" x14ac:dyDescent="0.2">
      <c r="B89" s="6"/>
      <c r="C89" s="6"/>
      <c r="D89" s="6"/>
      <c r="E89" s="6"/>
      <c r="F89" s="26">
        <v>165</v>
      </c>
    </row>
    <row r="90" spans="1:6" x14ac:dyDescent="0.2">
      <c r="A90" s="20" t="s">
        <v>111</v>
      </c>
      <c r="B90" s="6" t="s">
        <v>110</v>
      </c>
      <c r="C90" s="6" t="s">
        <v>103</v>
      </c>
      <c r="D90" s="6"/>
      <c r="E90" s="6">
        <v>35</v>
      </c>
      <c r="F90" s="27">
        <f>F89+E90-D90</f>
        <v>200</v>
      </c>
    </row>
    <row r="92" spans="1:6" x14ac:dyDescent="0.2">
      <c r="A92" s="101" t="s">
        <v>53</v>
      </c>
      <c r="B92" s="102"/>
      <c r="C92" s="102"/>
      <c r="D92" s="103"/>
      <c r="E92" s="6" t="s">
        <v>7</v>
      </c>
      <c r="F92" s="22">
        <v>601</v>
      </c>
    </row>
    <row r="93" spans="1:6" x14ac:dyDescent="0.2">
      <c r="A93" s="1" t="s">
        <v>0</v>
      </c>
      <c r="B93" s="1" t="s">
        <v>8</v>
      </c>
      <c r="C93" s="1" t="s">
        <v>55</v>
      </c>
      <c r="D93" s="1" t="s">
        <v>9</v>
      </c>
      <c r="E93" s="1" t="s">
        <v>4</v>
      </c>
      <c r="F93" s="23" t="s">
        <v>10</v>
      </c>
    </row>
    <row r="94" spans="1:6" x14ac:dyDescent="0.2">
      <c r="A94" s="6"/>
      <c r="B94" s="6"/>
      <c r="C94" s="6"/>
      <c r="D94" s="6"/>
      <c r="E94" s="6"/>
      <c r="F94" s="21">
        <v>3680</v>
      </c>
    </row>
    <row r="95" spans="1:6" x14ac:dyDescent="0.2">
      <c r="A95" s="20" t="s">
        <v>111</v>
      </c>
      <c r="B95" s="6" t="s">
        <v>110</v>
      </c>
      <c r="C95" s="6" t="s">
        <v>103</v>
      </c>
      <c r="D95" s="6"/>
      <c r="E95" s="6">
        <v>365</v>
      </c>
      <c r="F95" s="28">
        <f>F94+D95-E95</f>
        <v>3315</v>
      </c>
    </row>
    <row r="96" spans="1:6" ht="12.75" customHeight="1" x14ac:dyDescent="0.2"/>
    <row r="97" spans="1:6" x14ac:dyDescent="0.2">
      <c r="A97" s="101" t="s">
        <v>84</v>
      </c>
      <c r="B97" s="102"/>
      <c r="C97" s="102"/>
      <c r="D97" s="103"/>
      <c r="E97" s="6" t="s">
        <v>7</v>
      </c>
      <c r="F97" s="22">
        <v>602</v>
      </c>
    </row>
    <row r="98" spans="1:6" x14ac:dyDescent="0.2">
      <c r="A98" s="1" t="s">
        <v>0</v>
      </c>
      <c r="B98" s="1" t="s">
        <v>8</v>
      </c>
      <c r="C98" s="1" t="s">
        <v>55</v>
      </c>
      <c r="D98" s="1" t="s">
        <v>9</v>
      </c>
      <c r="E98" s="1" t="s">
        <v>4</v>
      </c>
      <c r="F98" s="23" t="s">
        <v>10</v>
      </c>
    </row>
    <row r="99" spans="1:6" x14ac:dyDescent="0.2">
      <c r="A99" s="6"/>
      <c r="B99" s="6"/>
      <c r="C99" s="6"/>
      <c r="D99" s="6"/>
      <c r="E99" s="6"/>
      <c r="F99" s="21">
        <v>12350</v>
      </c>
    </row>
    <row r="100" spans="1:6" x14ac:dyDescent="0.2">
      <c r="A100" s="20" t="s">
        <v>111</v>
      </c>
      <c r="B100" s="6" t="s">
        <v>110</v>
      </c>
      <c r="C100" s="6" t="s">
        <v>103</v>
      </c>
      <c r="D100" s="6"/>
      <c r="E100" s="6">
        <v>1550</v>
      </c>
      <c r="F100" s="28">
        <f>F99+D100-E100</f>
        <v>10800</v>
      </c>
    </row>
    <row r="102" spans="1:6" x14ac:dyDescent="0.2">
      <c r="A102" s="101" t="s">
        <v>54</v>
      </c>
      <c r="B102" s="102"/>
      <c r="C102" s="102"/>
      <c r="D102" s="103"/>
      <c r="E102" s="6" t="s">
        <v>7</v>
      </c>
      <c r="F102" s="22">
        <v>603</v>
      </c>
    </row>
    <row r="103" spans="1:6" x14ac:dyDescent="0.2">
      <c r="A103" s="1" t="s">
        <v>0</v>
      </c>
      <c r="B103" s="1" t="s">
        <v>8</v>
      </c>
      <c r="C103" s="1" t="s">
        <v>55</v>
      </c>
      <c r="D103" s="1" t="s">
        <v>9</v>
      </c>
      <c r="E103" s="1" t="s">
        <v>4</v>
      </c>
      <c r="F103" s="23" t="s">
        <v>10</v>
      </c>
    </row>
    <row r="104" spans="1:6" x14ac:dyDescent="0.2">
      <c r="A104" s="6"/>
      <c r="B104" s="6"/>
      <c r="C104" s="6"/>
      <c r="D104" s="6"/>
      <c r="E104" s="6"/>
      <c r="F104" s="21">
        <v>1800</v>
      </c>
    </row>
    <row r="105" spans="1:6" x14ac:dyDescent="0.2">
      <c r="A105" s="20" t="s">
        <v>111</v>
      </c>
      <c r="B105" s="6" t="s">
        <v>110</v>
      </c>
      <c r="C105" s="6" t="s">
        <v>103</v>
      </c>
      <c r="D105" s="6"/>
      <c r="E105" s="6">
        <v>300</v>
      </c>
      <c r="F105" s="28">
        <f>F104+D105-E105</f>
        <v>1500</v>
      </c>
    </row>
    <row r="107" spans="1:6" x14ac:dyDescent="0.2">
      <c r="A107" s="101" t="s">
        <v>12</v>
      </c>
      <c r="B107" s="102"/>
      <c r="C107" s="102"/>
      <c r="D107" s="103"/>
      <c r="E107" s="6" t="s">
        <v>7</v>
      </c>
      <c r="F107" s="22">
        <v>604</v>
      </c>
    </row>
    <row r="108" spans="1:6" x14ac:dyDescent="0.2">
      <c r="A108" s="1" t="s">
        <v>0</v>
      </c>
      <c r="B108" s="1" t="s">
        <v>8</v>
      </c>
      <c r="C108" s="1" t="s">
        <v>55</v>
      </c>
      <c r="D108" s="1" t="s">
        <v>9</v>
      </c>
      <c r="E108" s="1" t="s">
        <v>4</v>
      </c>
      <c r="F108" s="23" t="s">
        <v>10</v>
      </c>
    </row>
    <row r="109" spans="1:6" x14ac:dyDescent="0.2">
      <c r="A109" s="6"/>
      <c r="B109" s="6"/>
      <c r="C109" s="6"/>
      <c r="D109" s="6"/>
      <c r="E109" s="6"/>
      <c r="F109" s="21">
        <v>27065</v>
      </c>
    </row>
    <row r="110" spans="1:6" x14ac:dyDescent="0.2">
      <c r="A110" s="20" t="s">
        <v>111</v>
      </c>
      <c r="B110" s="6" t="s">
        <v>110</v>
      </c>
      <c r="C110" s="6" t="s">
        <v>103</v>
      </c>
      <c r="D110" s="6">
        <v>600</v>
      </c>
      <c r="E110" s="6"/>
      <c r="F110" s="28">
        <f>F109+D110-E110</f>
        <v>27665</v>
      </c>
    </row>
    <row r="112" spans="1:6" x14ac:dyDescent="0.2">
      <c r="A112" s="100" t="s">
        <v>86</v>
      </c>
      <c r="B112" s="100"/>
      <c r="C112" s="100"/>
      <c r="D112" s="100"/>
      <c r="E112" s="6" t="s">
        <v>7</v>
      </c>
      <c r="F112" s="22">
        <v>605</v>
      </c>
    </row>
    <row r="113" spans="1:6" x14ac:dyDescent="0.2">
      <c r="A113" s="1" t="s">
        <v>0</v>
      </c>
      <c r="B113" s="1" t="s">
        <v>8</v>
      </c>
      <c r="C113" s="1" t="s">
        <v>55</v>
      </c>
      <c r="D113" s="1" t="s">
        <v>9</v>
      </c>
      <c r="E113" s="1" t="s">
        <v>4</v>
      </c>
      <c r="F113" s="23" t="s">
        <v>10</v>
      </c>
    </row>
    <row r="114" spans="1:6" x14ac:dyDescent="0.2">
      <c r="A114" s="20" t="s">
        <v>111</v>
      </c>
      <c r="B114" s="6" t="s">
        <v>110</v>
      </c>
      <c r="C114" s="6" t="s">
        <v>103</v>
      </c>
      <c r="D114" s="6">
        <v>8890</v>
      </c>
      <c r="E114" s="6"/>
      <c r="F114" s="27">
        <f>D114-E114</f>
        <v>8890</v>
      </c>
    </row>
    <row r="115" spans="1:6" x14ac:dyDescent="0.2">
      <c r="A115" s="5"/>
      <c r="B115" s="5"/>
      <c r="C115" s="5"/>
      <c r="D115" s="5"/>
      <c r="E115" s="5"/>
      <c r="F115" s="24"/>
    </row>
    <row r="116" spans="1:6" x14ac:dyDescent="0.2">
      <c r="A116" s="100" t="s">
        <v>87</v>
      </c>
      <c r="B116" s="100"/>
      <c r="C116" s="100"/>
      <c r="D116" s="100"/>
      <c r="E116" s="6" t="s">
        <v>7</v>
      </c>
      <c r="F116" s="22">
        <v>606</v>
      </c>
    </row>
    <row r="117" spans="1:6" x14ac:dyDescent="0.2">
      <c r="A117" s="1" t="s">
        <v>0</v>
      </c>
      <c r="B117" s="1" t="s">
        <v>8</v>
      </c>
      <c r="C117" s="1" t="s">
        <v>55</v>
      </c>
      <c r="D117" s="1" t="s">
        <v>9</v>
      </c>
      <c r="E117" s="1" t="s">
        <v>4</v>
      </c>
      <c r="F117" s="23" t="s">
        <v>10</v>
      </c>
    </row>
    <row r="118" spans="1:6" x14ac:dyDescent="0.2">
      <c r="A118" s="20" t="s">
        <v>111</v>
      </c>
      <c r="B118" s="6" t="s">
        <v>110</v>
      </c>
      <c r="C118" s="6" t="s">
        <v>103</v>
      </c>
      <c r="D118" s="6">
        <v>5000</v>
      </c>
      <c r="E118" s="6"/>
      <c r="F118" s="33">
        <f>D118-E118</f>
        <v>5000</v>
      </c>
    </row>
    <row r="119" spans="1:6" x14ac:dyDescent="0.2">
      <c r="A119" s="5"/>
      <c r="B119" s="5"/>
      <c r="C119" s="5"/>
      <c r="D119" s="5"/>
      <c r="E119" s="5"/>
      <c r="F119" s="24"/>
    </row>
    <row r="120" spans="1:6" x14ac:dyDescent="0.2">
      <c r="A120" s="100" t="s">
        <v>91</v>
      </c>
      <c r="B120" s="100"/>
      <c r="C120" s="100"/>
      <c r="D120" s="100"/>
      <c r="E120" s="6" t="s">
        <v>7</v>
      </c>
      <c r="F120" s="22">
        <v>607</v>
      </c>
    </row>
    <row r="121" spans="1:6" x14ac:dyDescent="0.2">
      <c r="A121" s="1" t="s">
        <v>0</v>
      </c>
      <c r="B121" s="1" t="s">
        <v>8</v>
      </c>
      <c r="C121" s="1" t="s">
        <v>55</v>
      </c>
      <c r="D121" s="1" t="s">
        <v>9</v>
      </c>
      <c r="E121" s="1" t="s">
        <v>4</v>
      </c>
      <c r="F121" s="23" t="s">
        <v>10</v>
      </c>
    </row>
    <row r="122" spans="1:6" x14ac:dyDescent="0.2">
      <c r="A122" s="20" t="s">
        <v>111</v>
      </c>
      <c r="B122" s="6" t="s">
        <v>110</v>
      </c>
      <c r="C122" s="6" t="s">
        <v>103</v>
      </c>
      <c r="D122" s="6">
        <v>2000</v>
      </c>
      <c r="E122" s="6"/>
      <c r="F122" s="33">
        <f>D122-E122</f>
        <v>2000</v>
      </c>
    </row>
    <row r="123" spans="1:6" x14ac:dyDescent="0.2">
      <c r="A123" s="5"/>
      <c r="B123" s="5"/>
      <c r="C123" s="5"/>
      <c r="D123" s="5"/>
      <c r="E123" s="5"/>
      <c r="F123" s="24"/>
    </row>
    <row r="124" spans="1:6" x14ac:dyDescent="0.2">
      <c r="A124" s="100" t="s">
        <v>93</v>
      </c>
      <c r="B124" s="100"/>
      <c r="C124" s="100"/>
      <c r="D124" s="100"/>
      <c r="E124" s="6" t="s">
        <v>7</v>
      </c>
      <c r="F124" s="22">
        <v>608</v>
      </c>
    </row>
    <row r="125" spans="1:6" x14ac:dyDescent="0.2">
      <c r="A125" s="1" t="s">
        <v>0</v>
      </c>
      <c r="B125" s="1" t="s">
        <v>8</v>
      </c>
      <c r="C125" s="1" t="s">
        <v>55</v>
      </c>
      <c r="D125" s="1" t="s">
        <v>9</v>
      </c>
      <c r="E125" s="1" t="s">
        <v>4</v>
      </c>
      <c r="F125" s="23" t="s">
        <v>10</v>
      </c>
    </row>
    <row r="126" spans="1:6" x14ac:dyDescent="0.2">
      <c r="A126" s="20" t="s">
        <v>111</v>
      </c>
      <c r="B126" s="6" t="s">
        <v>110</v>
      </c>
      <c r="C126" s="6" t="s">
        <v>103</v>
      </c>
      <c r="D126" s="6">
        <v>160</v>
      </c>
      <c r="E126" s="6"/>
      <c r="F126" s="33">
        <f>D126-E126</f>
        <v>160</v>
      </c>
    </row>
    <row r="127" spans="1:6" s="24" customFormat="1" x14ac:dyDescent="0.2">
      <c r="A127" s="30"/>
      <c r="B127" s="31"/>
      <c r="C127" s="31"/>
      <c r="D127" s="31"/>
      <c r="E127" s="31"/>
      <c r="F127" s="31"/>
    </row>
    <row r="128" spans="1:6" x14ac:dyDescent="0.2">
      <c r="A128" s="100" t="s">
        <v>104</v>
      </c>
      <c r="B128" s="100"/>
      <c r="C128" s="100"/>
      <c r="D128" s="100"/>
      <c r="E128" s="6" t="s">
        <v>7</v>
      </c>
      <c r="F128" s="22">
        <v>901</v>
      </c>
    </row>
    <row r="129" spans="1:6" x14ac:dyDescent="0.2">
      <c r="A129" s="1" t="s">
        <v>0</v>
      </c>
      <c r="B129" s="1" t="s">
        <v>8</v>
      </c>
      <c r="C129" s="1" t="s">
        <v>55</v>
      </c>
      <c r="D129" s="1" t="s">
        <v>9</v>
      </c>
      <c r="E129" s="1" t="s">
        <v>4</v>
      </c>
      <c r="F129" s="23" t="s">
        <v>10</v>
      </c>
    </row>
    <row r="130" spans="1:6" x14ac:dyDescent="0.2">
      <c r="A130" s="20"/>
      <c r="B130" s="6"/>
      <c r="C130" s="6"/>
      <c r="D130" s="6"/>
      <c r="E130" s="6"/>
      <c r="F130" s="27">
        <v>0</v>
      </c>
    </row>
    <row r="131" spans="1:6" x14ac:dyDescent="0.2">
      <c r="A131" s="20"/>
      <c r="B131" s="6"/>
      <c r="C131" s="6"/>
      <c r="D131" s="6"/>
      <c r="E131" s="6"/>
      <c r="F131" s="22"/>
    </row>
    <row r="132" spans="1:6" x14ac:dyDescent="0.2">
      <c r="A132" s="20"/>
      <c r="B132" s="6"/>
      <c r="C132" s="6"/>
      <c r="D132" s="6"/>
      <c r="E132" s="6"/>
      <c r="F132" s="22"/>
    </row>
    <row r="133" spans="1:6" x14ac:dyDescent="0.2">
      <c r="A133" s="5"/>
      <c r="B133" s="5"/>
      <c r="C133" s="5"/>
      <c r="D133" s="5"/>
      <c r="E133" s="5"/>
      <c r="F133" s="24"/>
    </row>
    <row r="134" spans="1:6" x14ac:dyDescent="0.2">
      <c r="A134" s="5"/>
      <c r="B134" s="5"/>
      <c r="C134" s="5"/>
      <c r="D134" s="5"/>
      <c r="E134" s="5"/>
      <c r="F134" s="24"/>
    </row>
    <row r="135" spans="1:6" x14ac:dyDescent="0.2">
      <c r="A135" s="5"/>
      <c r="B135" s="5"/>
      <c r="C135" s="5"/>
      <c r="D135" s="5"/>
      <c r="E135" s="5"/>
      <c r="F135" s="24"/>
    </row>
    <row r="136" spans="1:6" x14ac:dyDescent="0.2">
      <c r="A136" s="5"/>
      <c r="B136" s="5"/>
      <c r="C136" s="5"/>
      <c r="D136" s="5"/>
      <c r="E136" s="5"/>
      <c r="F136" s="24"/>
    </row>
    <row r="137" spans="1:6" x14ac:dyDescent="0.2">
      <c r="A137" s="5"/>
      <c r="B137" s="5"/>
      <c r="C137" s="5"/>
      <c r="D137" s="5"/>
      <c r="E137" s="5"/>
      <c r="F137" s="24"/>
    </row>
    <row r="138" spans="1:6" x14ac:dyDescent="0.2">
      <c r="A138" s="5"/>
      <c r="B138" s="5"/>
      <c r="C138" s="5"/>
      <c r="D138" s="5"/>
      <c r="E138" s="5"/>
      <c r="F138" s="24"/>
    </row>
    <row r="139" spans="1:6" x14ac:dyDescent="0.2">
      <c r="A139" s="5"/>
      <c r="B139" s="5"/>
      <c r="C139" s="5"/>
      <c r="D139" s="5"/>
      <c r="E139" s="5"/>
      <c r="F139" s="24"/>
    </row>
    <row r="140" spans="1:6" x14ac:dyDescent="0.2">
      <c r="A140" s="5"/>
      <c r="B140" s="5"/>
      <c r="C140" s="5"/>
      <c r="D140" s="5"/>
      <c r="E140" s="5"/>
      <c r="F140" s="24"/>
    </row>
    <row r="141" spans="1:6" x14ac:dyDescent="0.2">
      <c r="A141" s="5"/>
      <c r="B141" s="5"/>
      <c r="C141" s="5"/>
      <c r="D141" s="5"/>
      <c r="E141" s="5"/>
      <c r="F141" s="24"/>
    </row>
    <row r="142" spans="1:6" x14ac:dyDescent="0.2">
      <c r="A142" s="5"/>
      <c r="B142" s="5"/>
      <c r="C142" s="5"/>
      <c r="D142" s="5"/>
      <c r="E142" s="5"/>
      <c r="F142" s="24"/>
    </row>
    <row r="143" spans="1:6" x14ac:dyDescent="0.2">
      <c r="A143" s="5"/>
      <c r="B143" s="5"/>
      <c r="C143" s="5"/>
      <c r="D143" s="5"/>
      <c r="E143" s="5"/>
      <c r="F143" s="24"/>
    </row>
    <row r="144" spans="1:6" x14ac:dyDescent="0.2">
      <c r="A144" s="5"/>
      <c r="B144" s="5"/>
      <c r="C144" s="5"/>
      <c r="D144" s="5"/>
      <c r="E144" s="5"/>
      <c r="F144" s="24"/>
    </row>
    <row r="145" spans="1:6" x14ac:dyDescent="0.2">
      <c r="A145" s="5"/>
      <c r="B145" s="5"/>
      <c r="C145" s="5"/>
      <c r="D145" s="5"/>
      <c r="E145" s="5"/>
      <c r="F145" s="24"/>
    </row>
    <row r="146" spans="1:6" x14ac:dyDescent="0.2">
      <c r="A146" s="5"/>
      <c r="B146" s="5"/>
      <c r="C146" s="5"/>
      <c r="D146" s="5"/>
      <c r="E146" s="5"/>
      <c r="F146" s="24"/>
    </row>
    <row r="147" spans="1:6" x14ac:dyDescent="0.2">
      <c r="A147" s="5"/>
      <c r="B147" s="5"/>
      <c r="C147" s="5"/>
      <c r="D147" s="5"/>
      <c r="E147" s="5"/>
      <c r="F147" s="24"/>
    </row>
    <row r="148" spans="1:6" x14ac:dyDescent="0.2">
      <c r="A148" s="5"/>
      <c r="B148" s="5"/>
      <c r="C148" s="5"/>
      <c r="D148" s="5"/>
      <c r="E148" s="5"/>
      <c r="F148" s="24"/>
    </row>
    <row r="149" spans="1:6" x14ac:dyDescent="0.2">
      <c r="A149" s="5"/>
      <c r="B149" s="5"/>
      <c r="C149" s="5"/>
      <c r="D149" s="5"/>
      <c r="E149" s="5"/>
      <c r="F149" s="24"/>
    </row>
    <row r="150" spans="1:6" x14ac:dyDescent="0.2">
      <c r="A150" s="5"/>
      <c r="B150" s="5"/>
      <c r="C150" s="5"/>
      <c r="D150" s="5"/>
      <c r="E150" s="5"/>
      <c r="F150" s="24"/>
    </row>
    <row r="151" spans="1:6" x14ac:dyDescent="0.2">
      <c r="A151" s="5"/>
      <c r="B151" s="5"/>
      <c r="C151" s="5"/>
      <c r="D151" s="5"/>
      <c r="E151" s="5"/>
      <c r="F151" s="24"/>
    </row>
  </sheetData>
  <mergeCells count="32">
    <mergeCell ref="A112:D112"/>
    <mergeCell ref="A56:D56"/>
    <mergeCell ref="A1:D1"/>
    <mergeCell ref="A5:D5"/>
    <mergeCell ref="A9:D9"/>
    <mergeCell ref="A35:D35"/>
    <mergeCell ref="A31:D31"/>
    <mergeCell ref="A18:D18"/>
    <mergeCell ref="A22:D22"/>
    <mergeCell ref="A13:D13"/>
    <mergeCell ref="A26:D26"/>
    <mergeCell ref="A39:D39"/>
    <mergeCell ref="A44:D44"/>
    <mergeCell ref="A48:D48"/>
    <mergeCell ref="A52:D52"/>
    <mergeCell ref="A97:D97"/>
    <mergeCell ref="A128:D128"/>
    <mergeCell ref="A82:D82"/>
    <mergeCell ref="A92:D92"/>
    <mergeCell ref="A53:D53"/>
    <mergeCell ref="A120:D120"/>
    <mergeCell ref="A124:D124"/>
    <mergeCell ref="A78:D78"/>
    <mergeCell ref="A66:D66"/>
    <mergeCell ref="A70:D70"/>
    <mergeCell ref="A74:D74"/>
    <mergeCell ref="A116:D116"/>
    <mergeCell ref="A102:D102"/>
    <mergeCell ref="A107:D107"/>
    <mergeCell ref="A87:D87"/>
    <mergeCell ref="A57:D57"/>
    <mergeCell ref="A61:D61"/>
  </mergeCells>
  <phoneticPr fontId="3" type="noConversion"/>
  <pageMargins left="0.78740157499999996" right="0.78740157499999996" top="0.984251969" bottom="0.984251969" header="0.4921259845" footer="0.4921259845"/>
  <pageSetup paperSize="9" scale="91" orientation="portrait" horizontalDpi="300" verticalDpi="300" r:id="rId1"/>
  <headerFooter alignWithMargins="0"/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B31" sqref="B31"/>
    </sheetView>
  </sheetViews>
  <sheetFormatPr baseColWidth="10" defaultColWidth="9.140625" defaultRowHeight="12.75" x14ac:dyDescent="0.2"/>
  <cols>
    <col min="1" max="1" width="18.28515625" customWidth="1"/>
    <col min="2" max="2" width="29.42578125" customWidth="1"/>
    <col min="3" max="3" width="13" bestFit="1" customWidth="1"/>
    <col min="4" max="4" width="9.140625" customWidth="1"/>
    <col min="5" max="5" width="29.85546875" customWidth="1"/>
    <col min="6" max="6" width="22.7109375" customWidth="1"/>
    <col min="7" max="7" width="11.85546875" customWidth="1"/>
    <col min="8" max="8" width="13" bestFit="1" customWidth="1"/>
  </cols>
  <sheetData>
    <row r="1" spans="1:10" x14ac:dyDescent="0.2">
      <c r="A1" s="108" t="s">
        <v>133</v>
      </c>
      <c r="B1" s="109"/>
      <c r="C1" s="110"/>
      <c r="D1" s="34"/>
      <c r="E1" s="108" t="s">
        <v>133</v>
      </c>
      <c r="F1" s="109"/>
      <c r="G1" s="109"/>
      <c r="H1" s="110"/>
    </row>
    <row r="2" spans="1:10" x14ac:dyDescent="0.2">
      <c r="A2" s="105" t="s">
        <v>120</v>
      </c>
      <c r="B2" s="106"/>
      <c r="C2" s="107"/>
      <c r="D2" s="34"/>
      <c r="E2" s="105" t="s">
        <v>19</v>
      </c>
      <c r="F2" s="106"/>
      <c r="G2" s="106"/>
      <c r="H2" s="107"/>
    </row>
    <row r="3" spans="1:10" x14ac:dyDescent="0.2">
      <c r="A3" s="105" t="s">
        <v>159</v>
      </c>
      <c r="B3" s="106"/>
      <c r="C3" s="107"/>
      <c r="D3" s="34"/>
      <c r="E3" s="105" t="s">
        <v>160</v>
      </c>
      <c r="F3" s="106"/>
      <c r="G3" s="106"/>
      <c r="H3" s="107"/>
    </row>
    <row r="4" spans="1:10" x14ac:dyDescent="0.2">
      <c r="A4" s="66"/>
      <c r="B4" s="67"/>
      <c r="C4" s="68"/>
      <c r="D4" s="34"/>
      <c r="E4" s="35"/>
      <c r="F4" s="34"/>
      <c r="G4" s="34"/>
      <c r="H4" s="36"/>
      <c r="J4" s="50"/>
    </row>
    <row r="5" spans="1:10" x14ac:dyDescent="0.2">
      <c r="A5" s="35" t="s">
        <v>122</v>
      </c>
      <c r="B5" s="34"/>
      <c r="C5" s="36"/>
      <c r="D5" s="34"/>
      <c r="E5" s="78" t="s">
        <v>127</v>
      </c>
      <c r="F5" s="71"/>
      <c r="G5" s="71"/>
      <c r="H5" s="79"/>
    </row>
    <row r="6" spans="1:10" x14ac:dyDescent="0.2">
      <c r="A6" s="53" t="s">
        <v>27</v>
      </c>
      <c r="B6" s="34"/>
      <c r="C6" s="38">
        <f>Chiffrier!K20</f>
        <v>73500</v>
      </c>
      <c r="D6" s="34"/>
      <c r="E6" s="80" t="s">
        <v>31</v>
      </c>
      <c r="F6" s="34"/>
      <c r="G6" s="34"/>
      <c r="H6" s="55">
        <f>Chiffrier!L7</f>
        <v>7700</v>
      </c>
    </row>
    <row r="7" spans="1:10" x14ac:dyDescent="0.2">
      <c r="A7" s="54" t="s">
        <v>63</v>
      </c>
      <c r="B7" s="34"/>
      <c r="C7" s="39">
        <f>Chiffrier!K25</f>
        <v>200</v>
      </c>
      <c r="D7" s="40"/>
      <c r="E7" s="81" t="s">
        <v>32</v>
      </c>
      <c r="F7" s="34"/>
      <c r="G7" s="34"/>
      <c r="H7" s="55">
        <f>Chiffrier!L26</f>
        <v>35</v>
      </c>
    </row>
    <row r="8" spans="1:10" x14ac:dyDescent="0.2">
      <c r="A8" s="35" t="s">
        <v>124</v>
      </c>
      <c r="B8" s="34"/>
      <c r="C8" s="39"/>
      <c r="D8" s="40"/>
      <c r="E8" s="81" t="s">
        <v>22</v>
      </c>
      <c r="F8" s="34"/>
      <c r="G8" s="34"/>
      <c r="H8" s="55">
        <f>Chiffrier!L8</f>
        <v>4150</v>
      </c>
    </row>
    <row r="9" spans="1:10" x14ac:dyDescent="0.2">
      <c r="A9" s="52" t="s">
        <v>28</v>
      </c>
      <c r="B9" s="34"/>
      <c r="C9" s="39">
        <f>Chiffrier!J21</f>
        <v>3315</v>
      </c>
      <c r="D9" s="40"/>
      <c r="E9" s="81" t="s">
        <v>99</v>
      </c>
      <c r="F9" s="34"/>
      <c r="G9" s="34"/>
      <c r="H9" s="55">
        <f>Chiffrier!L9</f>
        <v>5000</v>
      </c>
    </row>
    <row r="10" spans="1:10" x14ac:dyDescent="0.2">
      <c r="A10" s="52" t="s">
        <v>75</v>
      </c>
      <c r="B10" s="34"/>
      <c r="C10" s="39">
        <f>Chiffrier!J22</f>
        <v>10800</v>
      </c>
      <c r="D10" s="40"/>
      <c r="E10" s="81" t="s">
        <v>33</v>
      </c>
      <c r="F10" s="34"/>
      <c r="G10" s="34"/>
      <c r="H10" s="55">
        <f>Chiffrier!L33</f>
        <v>1550</v>
      </c>
    </row>
    <row r="11" spans="1:10" x14ac:dyDescent="0.2">
      <c r="A11" s="52" t="s">
        <v>29</v>
      </c>
      <c r="B11" s="34"/>
      <c r="C11" s="39">
        <f>Chiffrier!J23</f>
        <v>1500</v>
      </c>
      <c r="D11" s="40"/>
      <c r="E11" s="81" t="s">
        <v>61</v>
      </c>
      <c r="F11" s="34"/>
      <c r="G11" s="34"/>
      <c r="H11" s="55">
        <f>Chiffrier!L34</f>
        <v>300</v>
      </c>
    </row>
    <row r="12" spans="1:10" x14ac:dyDescent="0.2">
      <c r="A12" s="52" t="s">
        <v>30</v>
      </c>
      <c r="B12" s="34"/>
      <c r="C12" s="39">
        <f>Chiffrier!J24</f>
        <v>27665</v>
      </c>
      <c r="D12" s="40"/>
      <c r="E12" s="81" t="s">
        <v>23</v>
      </c>
      <c r="F12" s="34"/>
      <c r="G12" s="34"/>
      <c r="H12" s="55">
        <f>Chiffrier!L10</f>
        <v>3625</v>
      </c>
    </row>
    <row r="13" spans="1:10" x14ac:dyDescent="0.2">
      <c r="A13" s="53" t="s">
        <v>67</v>
      </c>
      <c r="B13" s="34"/>
      <c r="C13" s="39">
        <f>Chiffrier!J27</f>
        <v>8890</v>
      </c>
      <c r="D13" s="40"/>
      <c r="E13" s="81" t="s">
        <v>68</v>
      </c>
      <c r="F13" s="34"/>
      <c r="G13" s="34"/>
      <c r="H13" s="55">
        <f>Chiffrier!L11</f>
        <v>1350</v>
      </c>
    </row>
    <row r="14" spans="1:10" x14ac:dyDescent="0.2">
      <c r="A14" s="53" t="s">
        <v>90</v>
      </c>
      <c r="B14" s="34"/>
      <c r="C14" s="39">
        <f>Chiffrier!J28</f>
        <v>2000</v>
      </c>
      <c r="D14" s="40"/>
      <c r="E14" s="83" t="s">
        <v>171</v>
      </c>
      <c r="F14" s="34"/>
      <c r="G14" s="34"/>
      <c r="H14" s="87">
        <f>SUM(H6:H13)</f>
        <v>23710</v>
      </c>
    </row>
    <row r="15" spans="1:10" x14ac:dyDescent="0.2">
      <c r="A15" s="53" t="s">
        <v>88</v>
      </c>
      <c r="B15" s="34"/>
      <c r="C15" s="39">
        <f>Chiffrier!J29</f>
        <v>5000</v>
      </c>
      <c r="D15" s="40"/>
      <c r="E15" s="78" t="s">
        <v>130</v>
      </c>
      <c r="F15" s="71"/>
      <c r="G15" s="71"/>
      <c r="H15" s="79"/>
    </row>
    <row r="16" spans="1:10" x14ac:dyDescent="0.2">
      <c r="A16" s="53" t="s">
        <v>60</v>
      </c>
      <c r="B16" s="34"/>
      <c r="C16" s="39">
        <f>Chiffrier!J30</f>
        <v>160</v>
      </c>
      <c r="D16" s="40"/>
      <c r="E16" s="81" t="s">
        <v>24</v>
      </c>
      <c r="F16" s="48"/>
      <c r="G16" s="57">
        <f>Chiffrier!L12</f>
        <v>20000</v>
      </c>
      <c r="H16" s="36"/>
    </row>
    <row r="17" spans="1:13" x14ac:dyDescent="0.2">
      <c r="A17" s="42" t="s">
        <v>126</v>
      </c>
      <c r="B17" s="43"/>
      <c r="C17" s="44">
        <f>(C6+C7)-SUM(C9:C16)</f>
        <v>14370</v>
      </c>
      <c r="D17" s="34"/>
      <c r="E17" s="54" t="s">
        <v>166</v>
      </c>
      <c r="F17" s="48"/>
      <c r="G17" s="86">
        <f>Chiffrier!M13</f>
        <v>8000</v>
      </c>
      <c r="H17" s="85">
        <f>G16-G17</f>
        <v>12000</v>
      </c>
    </row>
    <row r="18" spans="1:13" x14ac:dyDescent="0.2">
      <c r="A18" s="45"/>
      <c r="B18" s="45"/>
      <c r="C18" s="46"/>
      <c r="D18" s="45"/>
      <c r="E18" s="81" t="s">
        <v>26</v>
      </c>
      <c r="F18" s="34"/>
      <c r="G18" s="57">
        <f>Chiffrier!L14</f>
        <v>16000</v>
      </c>
      <c r="H18" s="36"/>
    </row>
    <row r="19" spans="1:13" x14ac:dyDescent="0.2">
      <c r="A19" s="108" t="s">
        <v>133</v>
      </c>
      <c r="B19" s="109"/>
      <c r="C19" s="110"/>
      <c r="D19" s="71"/>
      <c r="E19" s="54" t="s">
        <v>167</v>
      </c>
      <c r="F19" s="34"/>
      <c r="G19" s="86">
        <f>Chiffrier!M15</f>
        <v>7500</v>
      </c>
      <c r="H19" s="85">
        <f>G18-G19</f>
        <v>8500</v>
      </c>
    </row>
    <row r="20" spans="1:13" x14ac:dyDescent="0.2">
      <c r="A20" s="105" t="s">
        <v>121</v>
      </c>
      <c r="B20" s="106"/>
      <c r="C20" s="107"/>
      <c r="D20" s="71"/>
      <c r="E20" s="82" t="s">
        <v>172</v>
      </c>
      <c r="F20" s="34"/>
      <c r="G20" s="34"/>
      <c r="H20" s="87">
        <f>SUM(H17:H19)</f>
        <v>20500</v>
      </c>
    </row>
    <row r="21" spans="1:13" x14ac:dyDescent="0.2">
      <c r="A21" s="105" t="s">
        <v>159</v>
      </c>
      <c r="B21" s="106"/>
      <c r="C21" s="107"/>
      <c r="D21" s="71"/>
      <c r="E21" s="82" t="s">
        <v>131</v>
      </c>
      <c r="F21" s="47"/>
      <c r="G21" s="47"/>
      <c r="H21" s="37">
        <f>H14+H20</f>
        <v>44210</v>
      </c>
    </row>
    <row r="22" spans="1:13" x14ac:dyDescent="0.2">
      <c r="A22" s="66"/>
      <c r="B22" s="67"/>
      <c r="C22" s="68"/>
      <c r="D22" s="34"/>
      <c r="E22" s="78" t="s">
        <v>128</v>
      </c>
      <c r="F22" s="71"/>
      <c r="G22" s="71"/>
      <c r="H22" s="79"/>
    </row>
    <row r="23" spans="1:13" x14ac:dyDescent="0.2">
      <c r="A23" s="82" t="s">
        <v>170</v>
      </c>
      <c r="B23" s="34"/>
      <c r="C23" s="37">
        <f>Chiffrier!M17</f>
        <v>22400</v>
      </c>
      <c r="D23" s="34"/>
      <c r="E23" s="81" t="s">
        <v>59</v>
      </c>
      <c r="F23" s="34"/>
      <c r="G23" s="34"/>
      <c r="H23" s="55">
        <f>Chiffrier!M31</f>
        <v>160</v>
      </c>
    </row>
    <row r="24" spans="1:13" x14ac:dyDescent="0.2">
      <c r="A24" s="35" t="s">
        <v>123</v>
      </c>
      <c r="B24" s="34" t="s">
        <v>134</v>
      </c>
      <c r="C24" s="39">
        <f>Chiffrier!M18</f>
        <v>3680</v>
      </c>
      <c r="D24" s="34"/>
      <c r="E24" s="81" t="s">
        <v>136</v>
      </c>
      <c r="F24" s="34"/>
      <c r="G24" s="34"/>
      <c r="H24" s="55">
        <f>Chiffrier!M35</f>
        <v>600</v>
      </c>
      <c r="M24" s="24"/>
    </row>
    <row r="25" spans="1:13" x14ac:dyDescent="0.2">
      <c r="A25" s="35"/>
      <c r="B25" s="34" t="s">
        <v>135</v>
      </c>
      <c r="C25" s="39">
        <f>C17</f>
        <v>14370</v>
      </c>
      <c r="D25" s="34"/>
      <c r="E25" s="81" t="s">
        <v>62</v>
      </c>
      <c r="F25" s="34"/>
      <c r="G25" s="34"/>
      <c r="H25" s="55">
        <f>Chiffrier!M32</f>
        <v>1500</v>
      </c>
      <c r="M25" s="24"/>
    </row>
    <row r="26" spans="1:13" ht="13.5" thickBot="1" x14ac:dyDescent="0.25">
      <c r="A26" s="35" t="s">
        <v>125</v>
      </c>
      <c r="B26" s="34"/>
      <c r="C26" s="41">
        <f>Chiffrier!L19</f>
        <v>4500</v>
      </c>
      <c r="D26" s="34"/>
      <c r="E26" s="81" t="s">
        <v>98</v>
      </c>
      <c r="F26" s="34"/>
      <c r="G26" s="34"/>
      <c r="H26" s="55">
        <f>Chiffrier!M16</f>
        <v>6000</v>
      </c>
      <c r="M26" s="24"/>
    </row>
    <row r="27" spans="1:13" x14ac:dyDescent="0.2">
      <c r="A27" s="49" t="s">
        <v>173</v>
      </c>
      <c r="B27" s="43"/>
      <c r="C27" s="44">
        <f>C23+C24-C26+C25</f>
        <v>35950</v>
      </c>
      <c r="D27" s="34"/>
      <c r="E27" s="82" t="s">
        <v>129</v>
      </c>
      <c r="F27" s="34"/>
      <c r="G27" s="34"/>
      <c r="H27" s="37">
        <f>SUM(H23:H26)</f>
        <v>8260</v>
      </c>
    </row>
    <row r="28" spans="1:13" x14ac:dyDescent="0.2">
      <c r="A28" s="45"/>
      <c r="B28" s="45"/>
      <c r="C28" s="45"/>
      <c r="D28" s="34"/>
      <c r="E28" s="83" t="s">
        <v>168</v>
      </c>
      <c r="F28" s="72"/>
      <c r="G28" s="72"/>
      <c r="H28" s="84"/>
    </row>
    <row r="29" spans="1:13" x14ac:dyDescent="0.2">
      <c r="D29" s="34"/>
      <c r="E29" s="35" t="s">
        <v>169</v>
      </c>
      <c r="F29" s="48"/>
      <c r="G29" s="48"/>
      <c r="H29" s="56">
        <f>C27</f>
        <v>35950</v>
      </c>
    </row>
    <row r="30" spans="1:13" x14ac:dyDescent="0.2">
      <c r="A30" s="24"/>
      <c r="B30" s="24"/>
      <c r="C30" s="24"/>
      <c r="D30" s="24"/>
      <c r="E30" s="49" t="s">
        <v>132</v>
      </c>
      <c r="F30" s="43"/>
      <c r="G30" s="43"/>
      <c r="H30" s="44">
        <f>H27+H29</f>
        <v>44210</v>
      </c>
    </row>
    <row r="31" spans="1:13" x14ac:dyDescent="0.2">
      <c r="A31" s="24"/>
      <c r="B31" s="24"/>
      <c r="C31" s="24"/>
      <c r="D31" s="24"/>
      <c r="E31" s="24"/>
      <c r="F31" s="24"/>
      <c r="G31" s="24"/>
      <c r="H31" s="73"/>
    </row>
    <row r="32" spans="1:13" x14ac:dyDescent="0.2">
      <c r="A32" s="24"/>
      <c r="B32" s="24"/>
      <c r="C32" s="24"/>
      <c r="D32" s="24"/>
      <c r="E32" s="24"/>
      <c r="F32" s="24"/>
      <c r="G32" s="24"/>
      <c r="H32" s="24"/>
    </row>
    <row r="33" spans="1:12" x14ac:dyDescent="0.2">
      <c r="A33" s="24"/>
      <c r="B33" s="24"/>
      <c r="C33" s="24"/>
      <c r="D33" s="24"/>
      <c r="E33" s="24"/>
      <c r="F33" s="24"/>
      <c r="G33" s="24"/>
      <c r="H33" s="24"/>
      <c r="J33" s="51"/>
      <c r="K33" s="51"/>
      <c r="L33" s="51"/>
    </row>
    <row r="34" spans="1:12" x14ac:dyDescent="0.2">
      <c r="A34" s="24"/>
      <c r="B34" s="24"/>
      <c r="C34" s="24"/>
      <c r="D34" s="24"/>
      <c r="E34" s="24"/>
      <c r="F34" s="74"/>
      <c r="G34" s="74"/>
      <c r="H34" s="75"/>
      <c r="J34" s="51"/>
      <c r="K34" s="51"/>
      <c r="L34" s="51"/>
    </row>
    <row r="35" spans="1:12" x14ac:dyDescent="0.2">
      <c r="A35" s="24"/>
      <c r="B35" s="24"/>
      <c r="C35" s="24"/>
      <c r="D35" s="24"/>
      <c r="E35" s="24"/>
      <c r="F35" s="24"/>
      <c r="G35" s="24"/>
      <c r="H35" s="75"/>
      <c r="J35" s="51"/>
      <c r="K35" s="51"/>
      <c r="L35" s="51"/>
    </row>
    <row r="36" spans="1:12" x14ac:dyDescent="0.2">
      <c r="A36" s="24"/>
      <c r="B36" s="24"/>
      <c r="C36" s="24"/>
      <c r="D36" s="24"/>
      <c r="E36" s="24"/>
      <c r="F36" s="24"/>
      <c r="G36" s="24"/>
      <c r="H36" s="76"/>
      <c r="J36" s="51"/>
      <c r="K36" s="51"/>
      <c r="L36" s="51"/>
    </row>
    <row r="37" spans="1:12" x14ac:dyDescent="0.2">
      <c r="A37" s="24"/>
      <c r="B37" s="24"/>
      <c r="C37" s="24"/>
      <c r="D37" s="24"/>
      <c r="E37" s="24"/>
      <c r="F37" s="77"/>
      <c r="G37" s="77"/>
      <c r="H37" s="24"/>
      <c r="J37" s="51"/>
      <c r="K37" s="51"/>
      <c r="L37" s="51"/>
    </row>
    <row r="38" spans="1:12" x14ac:dyDescent="0.2">
      <c r="A38" s="24"/>
      <c r="B38" s="24"/>
      <c r="C38" s="24"/>
      <c r="D38" s="24"/>
      <c r="E38" s="24"/>
      <c r="F38" s="24"/>
      <c r="G38" s="24"/>
      <c r="H38" s="24"/>
      <c r="J38" s="51"/>
      <c r="K38" s="51"/>
      <c r="L38" s="51"/>
    </row>
    <row r="39" spans="1:12" x14ac:dyDescent="0.2">
      <c r="A39" s="24"/>
      <c r="B39" s="24"/>
      <c r="C39" s="24"/>
      <c r="D39" s="24"/>
      <c r="E39" s="24"/>
      <c r="F39" s="24"/>
      <c r="G39" s="24"/>
      <c r="H39" s="24"/>
      <c r="J39" s="51"/>
      <c r="K39" s="51"/>
      <c r="L39" s="51"/>
    </row>
    <row r="40" spans="1:12" x14ac:dyDescent="0.2">
      <c r="A40" s="24"/>
      <c r="B40" s="24"/>
      <c r="C40" s="24"/>
      <c r="D40" s="24"/>
      <c r="E40" s="24"/>
      <c r="F40" s="24"/>
      <c r="G40" s="24"/>
      <c r="H40" s="24"/>
    </row>
    <row r="41" spans="1:12" x14ac:dyDescent="0.2">
      <c r="A41" s="24"/>
      <c r="B41" s="24"/>
      <c r="C41" s="24"/>
      <c r="D41" s="24"/>
      <c r="E41" s="24"/>
      <c r="F41" s="24"/>
      <c r="G41" s="24"/>
      <c r="H41" s="24"/>
    </row>
  </sheetData>
  <mergeCells count="9">
    <mergeCell ref="A20:C20"/>
    <mergeCell ref="A3:C3"/>
    <mergeCell ref="A21:C21"/>
    <mergeCell ref="E1:H1"/>
    <mergeCell ref="E2:H2"/>
    <mergeCell ref="E3:H3"/>
    <mergeCell ref="A1:C1"/>
    <mergeCell ref="A19:C19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Énoncé</vt:lpstr>
      <vt:lpstr>Chiffrier</vt:lpstr>
      <vt:lpstr>Journal général</vt:lpstr>
      <vt:lpstr>GL</vt:lpstr>
      <vt:lpstr>EFs</vt:lpstr>
      <vt:lpstr>'Journal général'!Impression_des_titres</vt:lpstr>
    </vt:vector>
  </TitlesOfParts>
  <Company>Université 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Marie-Claude Bastien</dc:creator>
  <cp:lastModifiedBy>rtty</cp:lastModifiedBy>
  <cp:lastPrinted>2009-11-04T15:27:01Z</cp:lastPrinted>
  <dcterms:created xsi:type="dcterms:W3CDTF">2000-05-15T01:28:53Z</dcterms:created>
  <dcterms:modified xsi:type="dcterms:W3CDTF">2018-02-22T01:10:16Z</dcterms:modified>
</cp:coreProperties>
</file>