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omain.000\OneDrive - Université Laval\Documents\ULaval\Cours\CTB1000\Romain\CTB-1000-A19_Séance 07 _ Les\Exercices\"/>
    </mc:Choice>
  </mc:AlternateContent>
  <bookViews>
    <workbookView xWindow="0" yWindow="0" windowWidth="20490" windowHeight="7620"/>
  </bookViews>
  <sheets>
    <sheet name="JournalGénéral" sheetId="6" r:id="rId1"/>
    <sheet name="Grand livre" sheetId="7" r:id="rId2"/>
    <sheet name="État des résultats" sheetId="11" r:id="rId3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52511"/>
</workbook>
</file>

<file path=xl/calcChain.xml><?xml version="1.0" encoding="utf-8"?>
<calcChain xmlns="http://schemas.openxmlformats.org/spreadsheetml/2006/main">
  <c r="D191" i="7" l="1"/>
  <c r="E75" i="6"/>
  <c r="E83" i="6" s="1"/>
  <c r="F84" i="6" s="1"/>
  <c r="F78" i="6"/>
  <c r="D36" i="11" l="1"/>
  <c r="E9" i="6" l="1"/>
  <c r="F6" i="6"/>
  <c r="F5" i="6"/>
  <c r="D37" i="11" l="1"/>
  <c r="D35" i="11"/>
  <c r="E45" i="6" l="1"/>
  <c r="D58" i="7" s="1"/>
  <c r="E44" i="6"/>
  <c r="D51" i="7" s="1"/>
  <c r="E10" i="6"/>
  <c r="F11" i="6" s="1"/>
  <c r="E8" i="7" s="1"/>
  <c r="D48" i="7"/>
  <c r="F48" i="7" s="1"/>
  <c r="F50" i="6"/>
  <c r="E116" i="7" s="1"/>
  <c r="F49" i="6"/>
  <c r="E48" i="6" s="1"/>
  <c r="D12" i="7" s="1"/>
  <c r="E40" i="6"/>
  <c r="D57" i="7" s="1"/>
  <c r="E39" i="6"/>
  <c r="D50" i="7" s="1"/>
  <c r="F32" i="6"/>
  <c r="E115" i="7" s="1"/>
  <c r="F31" i="6"/>
  <c r="F24" i="6"/>
  <c r="F23" i="6"/>
  <c r="E15" i="6"/>
  <c r="D56" i="7" s="1"/>
  <c r="E14" i="6"/>
  <c r="E113" i="7"/>
  <c r="F113" i="7" s="1"/>
  <c r="E106" i="7"/>
  <c r="F106" i="7" s="1"/>
  <c r="F121" i="7"/>
  <c r="F73" i="6"/>
  <c r="F189" i="7"/>
  <c r="F190" i="7" s="1"/>
  <c r="D141" i="7"/>
  <c r="F81" i="7"/>
  <c r="F69" i="7"/>
  <c r="F171" i="7"/>
  <c r="F177" i="7"/>
  <c r="F178" i="7"/>
  <c r="F153" i="7"/>
  <c r="D12" i="11" s="1"/>
  <c r="D32" i="11" s="1"/>
  <c r="F165" i="7"/>
  <c r="D14" i="11"/>
  <c r="D34" i="11" s="1"/>
  <c r="F146" i="7"/>
  <c r="F147" i="7" s="1"/>
  <c r="F148" i="7" s="1"/>
  <c r="D8" i="11" s="1"/>
  <c r="D31" i="11" s="1"/>
  <c r="F139" i="7"/>
  <c r="F140" i="7"/>
  <c r="F141" i="7" s="1"/>
  <c r="F159" i="7"/>
  <c r="F160" i="7" s="1"/>
  <c r="D13" i="11" s="1"/>
  <c r="D33" i="11" s="1"/>
  <c r="F27" i="7"/>
  <c r="F28" i="7" s="1"/>
  <c r="F29" i="7" s="1"/>
  <c r="F30" i="7" s="1"/>
  <c r="E31" i="7" s="1"/>
  <c r="F69" i="6" s="1"/>
  <c r="E68" i="6" s="1"/>
  <c r="F36" i="7"/>
  <c r="F37" i="7" s="1"/>
  <c r="F132" i="7"/>
  <c r="F133" i="7"/>
  <c r="E6" i="11" s="1"/>
  <c r="E26" i="11" s="1"/>
  <c r="F134" i="7"/>
  <c r="D16" i="11"/>
  <c r="D55" i="7" l="1"/>
  <c r="F55" i="7" s="1"/>
  <c r="E22" i="6"/>
  <c r="D20" i="7" s="1"/>
  <c r="F20" i="7" s="1"/>
  <c r="E30" i="6"/>
  <c r="D21" i="7" s="1"/>
  <c r="E109" i="7"/>
  <c r="F109" i="7" s="1"/>
  <c r="E114" i="7"/>
  <c r="F114" i="7" s="1"/>
  <c r="F46" i="6"/>
  <c r="E11" i="7" s="1"/>
  <c r="E37" i="11"/>
  <c r="F16" i="6"/>
  <c r="E87" i="7" s="1"/>
  <c r="F87" i="7" s="1"/>
  <c r="E17" i="11"/>
  <c r="E3" i="6"/>
  <c r="D7" i="7" s="1"/>
  <c r="F7" i="7" s="1"/>
  <c r="F8" i="7" s="1"/>
  <c r="F9" i="7" s="1"/>
  <c r="D7" i="11"/>
  <c r="F41" i="6"/>
  <c r="E89" i="7" s="1"/>
  <c r="D49" i="7"/>
  <c r="F49" i="7" s="1"/>
  <c r="F50" i="7" s="1"/>
  <c r="F51" i="7" s="1"/>
  <c r="F56" i="7"/>
  <c r="F57" i="7" s="1"/>
  <c r="F58" i="7" s="1"/>
  <c r="F107" i="7"/>
  <c r="F108" i="7" s="1"/>
  <c r="F21" i="7"/>
  <c r="F116" i="7" l="1"/>
  <c r="F115" i="7"/>
  <c r="E35" i="6"/>
  <c r="D88" i="7" s="1"/>
  <c r="F88" i="7" s="1"/>
  <c r="F89" i="7" s="1"/>
  <c r="F36" i="6"/>
  <c r="E10" i="7" s="1"/>
  <c r="F10" i="7" s="1"/>
  <c r="F11" i="7" s="1"/>
  <c r="F12" i="7" s="1"/>
  <c r="E9" i="11"/>
  <c r="E10" i="11" s="1"/>
  <c r="E19" i="11" s="1"/>
  <c r="E27" i="11"/>
  <c r="E28" i="11" s="1"/>
  <c r="E39" i="11"/>
</calcChain>
</file>

<file path=xl/sharedStrings.xml><?xml version="1.0" encoding="utf-8"?>
<sst xmlns="http://schemas.openxmlformats.org/spreadsheetml/2006/main" count="441" uniqueCount="78">
  <si>
    <t>Encaisse</t>
  </si>
  <si>
    <t>DATE</t>
  </si>
  <si>
    <t>Intitulé des comptes et explications</t>
  </si>
  <si>
    <t xml:space="preserve">DÉBIT </t>
  </si>
  <si>
    <t>CRÉDIT</t>
  </si>
  <si>
    <t>Compte No</t>
  </si>
  <si>
    <t>DÉBIT</t>
  </si>
  <si>
    <t xml:space="preserve">SOLDE </t>
  </si>
  <si>
    <t xml:space="preserve">Compte No  </t>
  </si>
  <si>
    <r>
      <t>Compte n</t>
    </r>
    <r>
      <rPr>
        <vertAlign val="superscript"/>
        <sz val="10"/>
        <rFont val="Arial"/>
        <family val="2"/>
      </rPr>
      <t>o</t>
    </r>
  </si>
  <si>
    <t>Réf.</t>
  </si>
  <si>
    <t>EXPLICATION</t>
  </si>
  <si>
    <t>JOURNAL GÉNÉRAL - SERVICES-CONSEILS ROY</t>
  </si>
  <si>
    <t>GRAND LIVRE - SERVICES-CONSEILS ROY</t>
  </si>
  <si>
    <t>Services-Conseils Roy</t>
  </si>
  <si>
    <t>Matériel</t>
  </si>
  <si>
    <t>Mobilier</t>
  </si>
  <si>
    <t>Fournitures</t>
  </si>
  <si>
    <t>Services publics</t>
  </si>
  <si>
    <t>Retraits, Carl Roy</t>
  </si>
  <si>
    <t>Loyers et charges locatives</t>
  </si>
  <si>
    <t>Charges salariales</t>
  </si>
  <si>
    <t>Amortissement cumulés - Mobilier</t>
  </si>
  <si>
    <t>Amortissement - Matériel</t>
  </si>
  <si>
    <t>Amortissement - Mobilier</t>
  </si>
  <si>
    <t>Fournitures utilisées</t>
  </si>
  <si>
    <t>Salaires à payer</t>
  </si>
  <si>
    <t>Capital, Carl Roy</t>
  </si>
  <si>
    <t>Produits générés par  prestations de services</t>
  </si>
  <si>
    <t>Amortissement cumulés - Matériel</t>
  </si>
  <si>
    <t>Solde</t>
  </si>
  <si>
    <t>X</t>
  </si>
  <si>
    <t>Produits de prestations de services constatés d'avance</t>
  </si>
  <si>
    <t>Régularisation</t>
  </si>
  <si>
    <t>Produits générés par prestations de services</t>
  </si>
  <si>
    <t>Comptes clients</t>
  </si>
  <si>
    <t>Comptes fournisseurs</t>
  </si>
  <si>
    <t>JG2</t>
  </si>
  <si>
    <t>JG3</t>
  </si>
  <si>
    <t>Regularisation</t>
  </si>
  <si>
    <t>JG1</t>
  </si>
  <si>
    <t>Sommaire des résultats</t>
  </si>
  <si>
    <t>Stock de logiciels</t>
  </si>
  <si>
    <t>Loyers payés d'avance</t>
  </si>
  <si>
    <t>Chiffres d'affaires</t>
  </si>
  <si>
    <t>Coût des marchandises vendues</t>
  </si>
  <si>
    <t>Produits générés par la prestation de services</t>
  </si>
  <si>
    <t>Stocks de logiciels</t>
  </si>
  <si>
    <t xml:space="preserve">Chiffres d'affaires </t>
  </si>
  <si>
    <t>Amortissement cumulé - mobilier de bureau</t>
  </si>
  <si>
    <t>Amortissement - mobilier de bureau</t>
  </si>
  <si>
    <t>Amortissement - matériel</t>
  </si>
  <si>
    <t>Coûts des marchandises vendues</t>
  </si>
  <si>
    <t>Régularisations</t>
  </si>
  <si>
    <t>Chiffre d'affaires</t>
  </si>
  <si>
    <t>Stock de clôture</t>
  </si>
  <si>
    <t>Bénéfice net</t>
  </si>
  <si>
    <t>Clôture</t>
  </si>
  <si>
    <t>Amortissement cumulé - matériel</t>
  </si>
  <si>
    <t>Stocks d'ouverture</t>
  </si>
  <si>
    <t>S'il y avait eu des retraits pendant l'exercice on aurait aussi fait l'écriture</t>
  </si>
  <si>
    <t>S'il y avait eu un stock d'ouverture on aurait aussi fait l'écriture:</t>
  </si>
  <si>
    <t>TPS à payer</t>
  </si>
  <si>
    <t>TVQ à payer</t>
  </si>
  <si>
    <t>TPS</t>
  </si>
  <si>
    <t>TVQ</t>
  </si>
  <si>
    <t>TPS à recouvrer</t>
  </si>
  <si>
    <t>TVQ à recouvrer</t>
  </si>
  <si>
    <t>Pour le mois se terminant au 31 janvier 2012</t>
  </si>
  <si>
    <t>Amortissement - mobilier</t>
  </si>
  <si>
    <t xml:space="preserve"> Chiffre d'affaires</t>
  </si>
  <si>
    <t>Charges d'exploitation</t>
  </si>
  <si>
    <t>Marge brute</t>
  </si>
  <si>
    <t>État des résultats (groupements multiples)</t>
  </si>
  <si>
    <t>État des résultats (groupements simples)</t>
  </si>
  <si>
    <t>Produits</t>
  </si>
  <si>
    <t>Produits totaux</t>
  </si>
  <si>
    <t>Pour inventaire périodique!! Sera vu dans une prochaine séance!!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</si>
</sst>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 * #,##0.00_)\ _$_ ;_ * \(#,##0.00\)\ _$_ ;_ * &quot;-&quot;??_)\ _$_ ;_ @_ "/>
    <numFmt numFmtId="165" formatCode="_-* #,##0.00\ _$_-;_-* #,##0.00\ _$\-;_-* &quot;-&quot;??\ _$_-;_-@_-"/>
    <numFmt numFmtId="166" formatCode="#,##0;\(#,##0\)"/>
    <numFmt numFmtId="167" formatCode="_ * #,##0_)\ _$_ ;_ * \(#,##0\)\ _$_ ;_ * &quot;-&quot;??_)\ _$_ ;_ @_ "/>
  </numFmts>
  <fonts count="13" x14ac:knownFonts="1">
    <font>
      <sz val="10"/>
      <name val="Arial"/>
    </font>
    <font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vertAlign val="superscript"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6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sz val="10"/>
      <color theme="1"/>
      <name val="Arial"/>
      <family val="2"/>
    </font>
    <font>
      <b/>
      <sz val="10"/>
      <color theme="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4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44">
    <xf numFmtId="0" fontId="0" fillId="0" borderId="0" xfId="0"/>
    <xf numFmtId="166" fontId="0" fillId="0" borderId="0" xfId="0" applyNumberFormat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0" fillId="0" borderId="0" xfId="0" applyBorder="1"/>
    <xf numFmtId="0" fontId="0" fillId="0" borderId="1" xfId="0" applyBorder="1"/>
    <xf numFmtId="0" fontId="0" fillId="0" borderId="1" xfId="0" quotePrefix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right"/>
    </xf>
    <xf numFmtId="0" fontId="3" fillId="0" borderId="0" xfId="0" applyFont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16" fontId="0" fillId="0" borderId="2" xfId="0" applyNumberFormat="1" applyBorder="1"/>
    <xf numFmtId="16" fontId="0" fillId="0" borderId="1" xfId="0" quotePrefix="1" applyNumberFormat="1" applyBorder="1" applyAlignment="1">
      <alignment horizontal="right"/>
    </xf>
    <xf numFmtId="166" fontId="0" fillId="0" borderId="0" xfId="0" applyNumberFormat="1" applyFill="1" applyBorder="1"/>
    <xf numFmtId="0" fontId="0" fillId="0" borderId="6" xfId="0" applyBorder="1" applyAlignment="1">
      <alignment horizontal="center"/>
    </xf>
    <xf numFmtId="0" fontId="0" fillId="0" borderId="0" xfId="0" applyFill="1" applyBorder="1"/>
    <xf numFmtId="166" fontId="4" fillId="2" borderId="0" xfId="0" applyNumberFormat="1" applyFont="1" applyFill="1" applyBorder="1" applyAlignment="1">
      <alignment horizontal="center"/>
    </xf>
    <xf numFmtId="166" fontId="0" fillId="2" borderId="0" xfId="0" applyNumberFormat="1" applyFill="1" applyBorder="1"/>
    <xf numFmtId="0" fontId="0" fillId="2" borderId="0" xfId="0" applyFill="1" applyBorder="1"/>
    <xf numFmtId="166" fontId="4" fillId="2" borderId="7" xfId="0" applyNumberFormat="1" applyFont="1" applyFill="1" applyBorder="1" applyAlignment="1">
      <alignment horizontal="center"/>
    </xf>
    <xf numFmtId="166" fontId="0" fillId="2" borderId="8" xfId="0" applyNumberFormat="1" applyFill="1" applyBorder="1"/>
    <xf numFmtId="0" fontId="0" fillId="2" borderId="9" xfId="0" applyFill="1" applyBorder="1"/>
    <xf numFmtId="166" fontId="0" fillId="2" borderId="10" xfId="0" applyNumberFormat="1" applyFill="1" applyBorder="1"/>
    <xf numFmtId="166" fontId="0" fillId="2" borderId="11" xfId="0" applyNumberFormat="1" applyFill="1" applyBorder="1"/>
    <xf numFmtId="0" fontId="0" fillId="2" borderId="7" xfId="0" applyFill="1" applyBorder="1"/>
    <xf numFmtId="0" fontId="0" fillId="2" borderId="10" xfId="0" applyFill="1" applyBorder="1"/>
    <xf numFmtId="16" fontId="0" fillId="0" borderId="6" xfId="0" applyNumberFormat="1" applyBorder="1" applyAlignment="1">
      <alignment horizontal="center"/>
    </xf>
    <xf numFmtId="0" fontId="0" fillId="0" borderId="0" xfId="0" quotePrefix="1" applyBorder="1" applyAlignment="1">
      <alignment horizontal="right"/>
    </xf>
    <xf numFmtId="16" fontId="0" fillId="0" borderId="1" xfId="0" applyNumberFormat="1" applyBorder="1" applyAlignment="1">
      <alignment horizontal="right"/>
    </xf>
    <xf numFmtId="0" fontId="0" fillId="2" borderId="7" xfId="0" applyFill="1" applyBorder="1" applyAlignment="1">
      <alignment horizontal="left" indent="1"/>
    </xf>
    <xf numFmtId="0" fontId="6" fillId="0" borderId="1" xfId="0" applyFont="1" applyBorder="1"/>
    <xf numFmtId="0" fontId="6" fillId="2" borderId="7" xfId="0" applyFont="1" applyFill="1" applyBorder="1"/>
    <xf numFmtId="0" fontId="6" fillId="0" borderId="0" xfId="0" applyFont="1"/>
    <xf numFmtId="0" fontId="6" fillId="0" borderId="6" xfId="0" applyFont="1" applyBorder="1" applyAlignment="1">
      <alignment horizontal="left"/>
    </xf>
    <xf numFmtId="16" fontId="0" fillId="0" borderId="0" xfId="0" applyNumberFormat="1" applyBorder="1"/>
    <xf numFmtId="166" fontId="4" fillId="2" borderId="7" xfId="0" applyNumberFormat="1" applyFont="1" applyFill="1" applyBorder="1"/>
    <xf numFmtId="0" fontId="4" fillId="2" borderId="9" xfId="0" applyFont="1" applyFill="1" applyBorder="1" applyAlignment="1">
      <alignment horizontal="left"/>
    </xf>
    <xf numFmtId="0" fontId="6" fillId="2" borderId="0" xfId="0" applyFont="1" applyFill="1" applyBorder="1"/>
    <xf numFmtId="0" fontId="0" fillId="0" borderId="0" xfId="0" applyFill="1"/>
    <xf numFmtId="0" fontId="6" fillId="0" borderId="0" xfId="0" applyFont="1" applyFill="1" applyBorder="1"/>
    <xf numFmtId="0" fontId="8" fillId="0" borderId="0" xfId="0" applyFont="1" applyFill="1" applyBorder="1"/>
    <xf numFmtId="0" fontId="6" fillId="0" borderId="4" xfId="0" applyFont="1" applyBorder="1"/>
    <xf numFmtId="0" fontId="6" fillId="0" borderId="5" xfId="0" applyFont="1" applyBorder="1"/>
    <xf numFmtId="1" fontId="0" fillId="0" borderId="0" xfId="0" applyNumberFormat="1" applyBorder="1"/>
    <xf numFmtId="1" fontId="0" fillId="0" borderId="0" xfId="0" applyNumberFormat="1"/>
    <xf numFmtId="1" fontId="0" fillId="0" borderId="1" xfId="0" applyNumberFormat="1" applyBorder="1"/>
    <xf numFmtId="1" fontId="0" fillId="0" borderId="3" xfId="0" applyNumberFormat="1" applyBorder="1" applyAlignment="1">
      <alignment horizontal="center"/>
    </xf>
    <xf numFmtId="1" fontId="1" fillId="0" borderId="1" xfId="2" applyNumberFormat="1" applyBorder="1"/>
    <xf numFmtId="1" fontId="1" fillId="0" borderId="0" xfId="2" applyNumberFormat="1" applyBorder="1"/>
    <xf numFmtId="1" fontId="0" fillId="0" borderId="6" xfId="1" applyNumberFormat="1" applyFont="1" applyBorder="1" applyAlignment="1">
      <alignment horizontal="center"/>
    </xf>
    <xf numFmtId="1" fontId="0" fillId="0" borderId="0" xfId="1" applyNumberFormat="1" applyFon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8" fillId="0" borderId="0" xfId="0" applyFont="1" applyFill="1" applyBorder="1" applyAlignment="1">
      <alignment horizontal="right"/>
    </xf>
    <xf numFmtId="3" fontId="8" fillId="0" borderId="0" xfId="0" applyNumberFormat="1" applyFont="1" applyFill="1" applyBorder="1"/>
    <xf numFmtId="0" fontId="8" fillId="0" borderId="0" xfId="0" quotePrefix="1" applyFont="1" applyFill="1" applyBorder="1"/>
    <xf numFmtId="0" fontId="8" fillId="0" borderId="0" xfId="0" applyFont="1" applyBorder="1" applyAlignment="1">
      <alignment horizontal="right"/>
    </xf>
    <xf numFmtId="0" fontId="8" fillId="0" borderId="0" xfId="0" applyFont="1" applyBorder="1"/>
    <xf numFmtId="3" fontId="8" fillId="0" borderId="0" xfId="0" applyNumberFormat="1" applyFont="1" applyBorder="1"/>
    <xf numFmtId="0" fontId="8" fillId="0" borderId="0" xfId="0" quotePrefix="1" applyFont="1" applyBorder="1"/>
    <xf numFmtId="0" fontId="6" fillId="0" borderId="0" xfId="0" applyFont="1" applyBorder="1"/>
    <xf numFmtId="0" fontId="6" fillId="2" borderId="13" xfId="0" applyFont="1" applyFill="1" applyBorder="1"/>
    <xf numFmtId="0" fontId="0" fillId="2" borderId="12" xfId="0" applyFill="1" applyBorder="1"/>
    <xf numFmtId="0" fontId="6" fillId="0" borderId="1" xfId="0" applyFont="1" applyBorder="1" applyAlignment="1">
      <alignment horizontal="center"/>
    </xf>
    <xf numFmtId="0" fontId="6" fillId="0" borderId="1" xfId="0" applyFont="1" applyFill="1" applyBorder="1"/>
    <xf numFmtId="0" fontId="9" fillId="0" borderId="2" xfId="0" applyFont="1" applyBorder="1"/>
    <xf numFmtId="16" fontId="0" fillId="0" borderId="0" xfId="0" applyNumberFormat="1" applyFill="1" applyBorder="1"/>
    <xf numFmtId="1" fontId="0" fillId="0" borderId="0" xfId="0" applyNumberFormat="1" applyFill="1" applyBorder="1"/>
    <xf numFmtId="0" fontId="6" fillId="2" borderId="7" xfId="0" applyFont="1" applyFill="1" applyBorder="1" applyAlignment="1">
      <alignment horizontal="left"/>
    </xf>
    <xf numFmtId="167" fontId="6" fillId="0" borderId="0" xfId="3" applyNumberFormat="1" applyFont="1" applyFill="1" applyBorder="1"/>
    <xf numFmtId="167" fontId="7" fillId="0" borderId="0" xfId="3" applyNumberFormat="1" applyFont="1" applyFill="1" applyBorder="1"/>
    <xf numFmtId="167" fontId="4" fillId="2" borderId="7" xfId="3" applyNumberFormat="1" applyFont="1" applyFill="1" applyBorder="1" applyAlignment="1">
      <alignment horizontal="left"/>
    </xf>
    <xf numFmtId="0" fontId="6" fillId="0" borderId="0" xfId="0" applyFont="1" applyFill="1"/>
    <xf numFmtId="16" fontId="9" fillId="0" borderId="2" xfId="0" applyNumberFormat="1" applyFont="1" applyBorder="1"/>
    <xf numFmtId="0" fontId="6" fillId="2" borderId="10" xfId="0" applyFont="1" applyFill="1" applyBorder="1"/>
    <xf numFmtId="0" fontId="9" fillId="0" borderId="0" xfId="0" applyFont="1" applyFill="1" applyBorder="1"/>
    <xf numFmtId="16" fontId="9" fillId="0" borderId="0" xfId="0" applyNumberFormat="1" applyFont="1" applyFill="1" applyBorder="1"/>
    <xf numFmtId="16" fontId="9" fillId="0" borderId="0" xfId="0" applyNumberFormat="1" applyFont="1" applyBorder="1"/>
    <xf numFmtId="0" fontId="6" fillId="0" borderId="0" xfId="0" applyFont="1" applyBorder="1" applyAlignment="1">
      <alignment horizontal="center"/>
    </xf>
    <xf numFmtId="0" fontId="6" fillId="0" borderId="1" xfId="0" applyFont="1" applyBorder="1" applyAlignment="1"/>
    <xf numFmtId="0" fontId="6" fillId="0" borderId="1" xfId="0" applyFont="1" applyFill="1" applyBorder="1" applyAlignment="1"/>
    <xf numFmtId="1" fontId="0" fillId="0" borderId="0" xfId="0" applyNumberFormat="1" applyBorder="1" applyAlignment="1">
      <alignment horizontal="center"/>
    </xf>
    <xf numFmtId="16" fontId="0" fillId="0" borderId="0" xfId="0" quotePrefix="1" applyNumberFormat="1" applyBorder="1" applyAlignment="1">
      <alignment horizontal="right"/>
    </xf>
    <xf numFmtId="16" fontId="0" fillId="0" borderId="0" xfId="0" applyNumberFormat="1" applyBorder="1" applyAlignment="1">
      <alignment horizontal="right"/>
    </xf>
    <xf numFmtId="0" fontId="3" fillId="0" borderId="0" xfId="0" applyFont="1" applyBorder="1" applyAlignment="1"/>
    <xf numFmtId="0" fontId="0" fillId="0" borderId="0" xfId="0" applyBorder="1" applyAlignment="1"/>
    <xf numFmtId="14" fontId="0" fillId="0" borderId="6" xfId="0" applyNumberFormat="1" applyBorder="1" applyAlignment="1">
      <alignment horizontal="center"/>
    </xf>
    <xf numFmtId="2" fontId="0" fillId="0" borderId="2" xfId="0" applyNumberFormat="1" applyBorder="1"/>
    <xf numFmtId="0" fontId="6" fillId="2" borderId="7" xfId="0" applyFont="1" applyFill="1" applyBorder="1" applyAlignment="1">
      <alignment horizontal="left" indent="1"/>
    </xf>
    <xf numFmtId="166" fontId="6" fillId="0" borderId="0" xfId="0" applyNumberFormat="1" applyFont="1"/>
    <xf numFmtId="166" fontId="0" fillId="2" borderId="17" xfId="0" applyNumberFormat="1" applyFill="1" applyBorder="1"/>
    <xf numFmtId="166" fontId="0" fillId="2" borderId="18" xfId="0" applyNumberFormat="1" applyFill="1" applyBorder="1"/>
    <xf numFmtId="0" fontId="0" fillId="0" borderId="0" xfId="0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6" fontId="4" fillId="2" borderId="0" xfId="0" applyNumberFormat="1" applyFont="1" applyFill="1" applyBorder="1" applyAlignment="1">
      <alignment horizontal="center"/>
    </xf>
    <xf numFmtId="167" fontId="6" fillId="2" borderId="7" xfId="3" applyNumberFormat="1" applyFont="1" applyFill="1" applyBorder="1" applyAlignment="1"/>
    <xf numFmtId="166" fontId="6" fillId="2" borderId="7" xfId="0" applyNumberFormat="1" applyFont="1" applyFill="1" applyBorder="1" applyAlignment="1"/>
    <xf numFmtId="166" fontId="0" fillId="2" borderId="19" xfId="0" applyNumberFormat="1" applyFill="1" applyBorder="1"/>
    <xf numFmtId="0" fontId="2" fillId="0" borderId="10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10" fillId="3" borderId="7" xfId="0" applyFont="1" applyFill="1" applyBorder="1" applyAlignment="1">
      <alignment horizontal="center" vertical="center" wrapText="1"/>
    </xf>
    <xf numFmtId="0" fontId="10" fillId="3" borderId="0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6" fontId="4" fillId="2" borderId="0" xfId="0" applyNumberFormat="1" applyFont="1" applyFill="1" applyBorder="1" applyAlignment="1">
      <alignment horizontal="center"/>
    </xf>
    <xf numFmtId="166" fontId="4" fillId="2" borderId="8" xfId="0" applyNumberFormat="1" applyFont="1" applyFill="1" applyBorder="1" applyAlignment="1">
      <alignment horizontal="center"/>
    </xf>
    <xf numFmtId="166" fontId="4" fillId="2" borderId="13" xfId="0" applyNumberFormat="1" applyFont="1" applyFill="1" applyBorder="1" applyAlignment="1">
      <alignment horizontal="center"/>
    </xf>
    <xf numFmtId="166" fontId="4" fillId="2" borderId="12" xfId="0" applyNumberFormat="1" applyFont="1" applyFill="1" applyBorder="1" applyAlignment="1">
      <alignment horizontal="center"/>
    </xf>
    <xf numFmtId="166" fontId="4" fillId="2" borderId="14" xfId="0" applyNumberFormat="1" applyFont="1" applyFill="1" applyBorder="1" applyAlignment="1">
      <alignment horizontal="center"/>
    </xf>
    <xf numFmtId="1" fontId="11" fillId="0" borderId="1" xfId="2" applyNumberFormat="1" applyFont="1" applyBorder="1"/>
    <xf numFmtId="1" fontId="12" fillId="0" borderId="1" xfId="2" applyNumberFormat="1" applyFont="1" applyBorder="1"/>
    <xf numFmtId="1" fontId="12" fillId="0" borderId="1" xfId="0" applyNumberFormat="1" applyFont="1" applyBorder="1"/>
    <xf numFmtId="1" fontId="12" fillId="0" borderId="6" xfId="0" applyNumberFormat="1" applyFont="1" applyBorder="1" applyAlignment="1">
      <alignment horizontal="center"/>
    </xf>
    <xf numFmtId="16" fontId="11" fillId="0" borderId="2" xfId="0" applyNumberFormat="1" applyFont="1" applyBorder="1"/>
    <xf numFmtId="0" fontId="11" fillId="0" borderId="5" xfId="0" applyFont="1" applyBorder="1"/>
    <xf numFmtId="0" fontId="11" fillId="0" borderId="4" xfId="0" applyFont="1" applyBorder="1"/>
    <xf numFmtId="0" fontId="11" fillId="0" borderId="2" xfId="0" applyFont="1" applyBorder="1"/>
    <xf numFmtId="2" fontId="11" fillId="0" borderId="2" xfId="0" applyNumberFormat="1" applyFont="1" applyBorder="1"/>
    <xf numFmtId="16" fontId="11" fillId="0" borderId="1" xfId="0" quotePrefix="1" applyNumberFormat="1" applyFont="1" applyBorder="1" applyAlignment="1">
      <alignment horizontal="right"/>
    </xf>
    <xf numFmtId="0" fontId="11" fillId="0" borderId="1" xfId="0" applyFont="1" applyBorder="1"/>
    <xf numFmtId="0" fontId="11" fillId="0" borderId="1" xfId="0" applyFont="1" applyBorder="1" applyAlignment="1">
      <alignment horizontal="center"/>
    </xf>
    <xf numFmtId="1" fontId="11" fillId="0" borderId="1" xfId="0" applyNumberFormat="1" applyFont="1" applyBorder="1"/>
    <xf numFmtId="0" fontId="11" fillId="0" borderId="6" xfId="0" applyFont="1" applyBorder="1" applyAlignment="1">
      <alignment horizontal="center"/>
    </xf>
    <xf numFmtId="1" fontId="11" fillId="0" borderId="6" xfId="1" applyNumberFormat="1" applyFont="1" applyBorder="1" applyAlignment="1">
      <alignment horizontal="center"/>
    </xf>
    <xf numFmtId="166" fontId="11" fillId="2" borderId="0" xfId="0" applyNumberFormat="1" applyFont="1" applyFill="1" applyBorder="1"/>
    <xf numFmtId="0" fontId="11" fillId="2" borderId="0" xfId="0" applyFont="1" applyFill="1" applyBorder="1"/>
    <xf numFmtId="0" fontId="11" fillId="0" borderId="0" xfId="0" applyFont="1"/>
    <xf numFmtId="166" fontId="11" fillId="2" borderId="8" xfId="0" applyNumberFormat="1" applyFont="1" applyFill="1" applyBorder="1"/>
    <xf numFmtId="0" fontId="11" fillId="2" borderId="7" xfId="0" applyFont="1" applyFill="1" applyBorder="1" applyAlignment="1">
      <alignment horizontal="left" indent="1"/>
    </xf>
    <xf numFmtId="1" fontId="11" fillId="2" borderId="0" xfId="0" applyNumberFormat="1" applyFont="1" applyFill="1" applyBorder="1"/>
    <xf numFmtId="0" fontId="11" fillId="2" borderId="10" xfId="0" applyFont="1" applyFill="1" applyBorder="1"/>
    <xf numFmtId="166" fontId="11" fillId="0" borderId="10" xfId="0" applyNumberFormat="1" applyFont="1" applyBorder="1"/>
    <xf numFmtId="0" fontId="11" fillId="2" borderId="7" xfId="0" applyFont="1" applyFill="1" applyBorder="1" applyAlignment="1">
      <alignment horizontal="left"/>
    </xf>
    <xf numFmtId="166" fontId="11" fillId="2" borderId="10" xfId="0" applyNumberFormat="1" applyFont="1" applyFill="1" applyBorder="1"/>
    <xf numFmtId="166" fontId="11" fillId="2" borderId="11" xfId="0" applyNumberFormat="1" applyFont="1" applyFill="1" applyBorder="1"/>
    <xf numFmtId="167" fontId="11" fillId="2" borderId="7" xfId="3" applyNumberFormat="1" applyFont="1" applyFill="1" applyBorder="1" applyAlignment="1">
      <alignment horizontal="left"/>
    </xf>
    <xf numFmtId="0" fontId="11" fillId="2" borderId="9" xfId="0" applyFont="1" applyFill="1" applyBorder="1" applyAlignment="1">
      <alignment horizontal="left"/>
    </xf>
    <xf numFmtId="166" fontId="11" fillId="2" borderId="18" xfId="0" applyNumberFormat="1" applyFont="1" applyFill="1" applyBorder="1"/>
  </cellXfs>
  <cellStyles count="4">
    <cellStyle name="Comma" xfId="1" builtinId="3"/>
    <cellStyle name="Milliers_gabarit" xfId="2"/>
    <cellStyle name="Milliers_P2-2A etu-en T" xf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:AD109"/>
  <sheetViews>
    <sheetView tabSelected="1" zoomScaleNormal="100" workbookViewId="0">
      <selection sqref="A1:F1"/>
    </sheetView>
  </sheetViews>
  <sheetFormatPr defaultColWidth="9.140625" defaultRowHeight="12.75" x14ac:dyDescent="0.2"/>
  <cols>
    <col min="1" max="1" width="9.140625" customWidth="1"/>
    <col min="2" max="2" width="6.140625" customWidth="1"/>
    <col min="3" max="3" width="55.85546875" customWidth="1"/>
    <col min="4" max="4" width="9.42578125" bestFit="1" customWidth="1"/>
    <col min="5" max="6" width="9.140625" customWidth="1"/>
    <col min="7" max="16" width="1.140625" customWidth="1"/>
    <col min="19" max="19" width="9.7109375" customWidth="1"/>
    <col min="24" max="24" width="12.28515625" customWidth="1"/>
  </cols>
  <sheetData>
    <row r="1" spans="1:30" ht="13.5" customHeight="1" x14ac:dyDescent="0.2">
      <c r="A1" s="102" t="s">
        <v>12</v>
      </c>
      <c r="B1" s="102"/>
      <c r="C1" s="102"/>
      <c r="D1" s="102"/>
      <c r="E1" s="102"/>
      <c r="F1" s="102"/>
      <c r="R1" s="5"/>
      <c r="S1" s="5"/>
      <c r="T1" s="5"/>
      <c r="U1" s="5"/>
      <c r="V1" s="5"/>
      <c r="W1" s="5"/>
    </row>
    <row r="2" spans="1:30" s="3" customFormat="1" ht="13.5" customHeight="1" x14ac:dyDescent="0.2">
      <c r="A2" s="2" t="s">
        <v>1</v>
      </c>
      <c r="B2" s="103" t="s">
        <v>2</v>
      </c>
      <c r="C2" s="104"/>
      <c r="D2" s="2" t="s">
        <v>9</v>
      </c>
      <c r="E2" s="2" t="s">
        <v>3</v>
      </c>
      <c r="F2" s="2" t="s">
        <v>4</v>
      </c>
      <c r="S2" s="9"/>
      <c r="T2" s="9"/>
      <c r="U2" s="9"/>
      <c r="V2" s="9"/>
      <c r="W2" s="9"/>
    </row>
    <row r="3" spans="1:30" ht="13.5" customHeight="1" x14ac:dyDescent="0.3">
      <c r="A3" s="15">
        <v>41276</v>
      </c>
      <c r="B3" s="46" t="s">
        <v>0</v>
      </c>
      <c r="C3" s="13"/>
      <c r="D3" s="4">
        <v>101</v>
      </c>
      <c r="E3" s="91">
        <f>SUM(F4:F6)</f>
        <v>8278.2000000000007</v>
      </c>
      <c r="F3" s="91"/>
      <c r="S3" s="44"/>
      <c r="T3" s="44"/>
      <c r="U3" s="58"/>
      <c r="V3" s="58"/>
      <c r="W3" s="5"/>
    </row>
    <row r="4" spans="1:30" ht="13.5" customHeight="1" x14ac:dyDescent="0.3">
      <c r="A4" s="4"/>
      <c r="B4" s="14"/>
      <c r="C4" s="45" t="s">
        <v>46</v>
      </c>
      <c r="D4" s="4">
        <v>401</v>
      </c>
      <c r="E4" s="91"/>
      <c r="F4" s="91">
        <v>7200</v>
      </c>
      <c r="R4" s="57"/>
      <c r="S4" s="59"/>
      <c r="T4" s="44"/>
      <c r="U4" s="58"/>
      <c r="V4" s="58"/>
      <c r="W4" s="5"/>
    </row>
    <row r="5" spans="1:30" ht="13.5" customHeight="1" x14ac:dyDescent="0.3">
      <c r="A5" s="4"/>
      <c r="B5" s="14"/>
      <c r="C5" s="45" t="s">
        <v>62</v>
      </c>
      <c r="D5" s="4">
        <v>204</v>
      </c>
      <c r="E5" s="91"/>
      <c r="F5" s="91">
        <f>F4*B85</f>
        <v>360</v>
      </c>
      <c r="R5" s="57"/>
      <c r="S5" s="59"/>
      <c r="T5" s="44"/>
      <c r="U5" s="58"/>
      <c r="V5" s="58"/>
      <c r="W5" s="5"/>
    </row>
    <row r="6" spans="1:30" ht="13.5" customHeight="1" x14ac:dyDescent="0.3">
      <c r="A6" s="4"/>
      <c r="B6" s="14"/>
      <c r="C6" s="45" t="s">
        <v>63</v>
      </c>
      <c r="D6" s="4">
        <v>205</v>
      </c>
      <c r="E6" s="91"/>
      <c r="F6" s="91">
        <f>F4*B86</f>
        <v>718.2</v>
      </c>
      <c r="Q6" s="5"/>
      <c r="R6" s="57"/>
      <c r="S6" s="59"/>
      <c r="T6" s="44"/>
      <c r="U6" s="58"/>
      <c r="V6" s="58"/>
      <c r="W6" s="5"/>
      <c r="X6" s="5"/>
      <c r="Y6" s="5"/>
      <c r="Z6" s="5"/>
      <c r="AA6" s="5"/>
      <c r="AB6" s="5"/>
      <c r="AC6" s="5"/>
      <c r="AD6" s="5"/>
    </row>
    <row r="7" spans="1:30" ht="13.5" customHeight="1" x14ac:dyDescent="0.3">
      <c r="A7" s="4"/>
      <c r="B7" s="14"/>
      <c r="C7" s="45"/>
      <c r="D7" s="4"/>
      <c r="E7" s="91"/>
      <c r="F7" s="91"/>
      <c r="Q7" s="5"/>
      <c r="R7" s="57"/>
      <c r="S7" s="59"/>
      <c r="T7" s="44"/>
      <c r="U7" s="58"/>
      <c r="V7" s="58"/>
      <c r="W7" s="5"/>
      <c r="X7" s="5"/>
      <c r="Y7" s="5"/>
      <c r="Z7" s="5"/>
      <c r="AA7" s="5"/>
      <c r="AB7" s="5"/>
      <c r="AC7" s="5"/>
      <c r="AD7" s="5"/>
    </row>
    <row r="8" spans="1:30" ht="13.5" customHeight="1" x14ac:dyDescent="0.25">
      <c r="A8" s="15">
        <v>41276</v>
      </c>
      <c r="B8" s="46" t="s">
        <v>43</v>
      </c>
      <c r="C8" s="13"/>
      <c r="D8" s="4">
        <v>104</v>
      </c>
      <c r="E8" s="91">
        <v>3000</v>
      </c>
      <c r="F8" s="91"/>
      <c r="Q8" s="88"/>
      <c r="R8" s="88"/>
      <c r="S8" s="88"/>
      <c r="T8" s="88"/>
      <c r="U8" s="47"/>
      <c r="V8" s="47"/>
      <c r="W8" s="5"/>
      <c r="X8" s="5"/>
      <c r="Y8" s="5"/>
      <c r="Z8" s="5"/>
      <c r="AA8" s="5"/>
      <c r="AB8" s="5"/>
      <c r="AC8" s="5"/>
      <c r="AD8" s="5"/>
    </row>
    <row r="9" spans="1:30" ht="13.5" customHeight="1" x14ac:dyDescent="0.25">
      <c r="A9" s="15"/>
      <c r="B9" s="46" t="s">
        <v>66</v>
      </c>
      <c r="C9" s="13"/>
      <c r="D9" s="4">
        <v>106</v>
      </c>
      <c r="E9" s="91">
        <f>E8*B85</f>
        <v>150</v>
      </c>
      <c r="F9" s="91"/>
      <c r="Q9" s="88"/>
      <c r="R9" s="88"/>
      <c r="S9" s="88"/>
      <c r="T9" s="88"/>
      <c r="U9" s="47"/>
      <c r="V9" s="47"/>
      <c r="W9" s="5"/>
      <c r="X9" s="5"/>
      <c r="Y9" s="5"/>
      <c r="Z9" s="5"/>
      <c r="AA9" s="5"/>
      <c r="AB9" s="5"/>
      <c r="AC9" s="5"/>
      <c r="AD9" s="5"/>
    </row>
    <row r="10" spans="1:30" ht="13.5" customHeight="1" x14ac:dyDescent="0.25">
      <c r="A10" s="15"/>
      <c r="B10" s="46" t="s">
        <v>67</v>
      </c>
      <c r="C10" s="13"/>
      <c r="D10" s="4">
        <v>107</v>
      </c>
      <c r="E10" s="91">
        <f>E8*B86</f>
        <v>299.25</v>
      </c>
      <c r="F10" s="91"/>
      <c r="Q10" s="88"/>
      <c r="R10" s="88"/>
      <c r="S10" s="88"/>
      <c r="T10" s="88"/>
      <c r="U10" s="47"/>
      <c r="V10" s="47"/>
      <c r="W10" s="5"/>
      <c r="X10" s="5"/>
      <c r="Y10" s="5"/>
      <c r="Z10" s="5"/>
      <c r="AA10" s="5"/>
      <c r="AB10" s="5"/>
      <c r="AC10" s="5"/>
      <c r="AD10" s="5"/>
    </row>
    <row r="11" spans="1:30" ht="13.5" customHeight="1" x14ac:dyDescent="0.2">
      <c r="A11" s="4"/>
      <c r="B11" s="14"/>
      <c r="C11" s="45" t="s">
        <v>0</v>
      </c>
      <c r="D11" s="4">
        <v>101</v>
      </c>
      <c r="E11" s="91"/>
      <c r="F11" s="91">
        <f>E8+E9+E10</f>
        <v>3449.25</v>
      </c>
      <c r="Q11" s="9"/>
      <c r="R11" s="9"/>
      <c r="S11" s="9"/>
      <c r="T11" s="85"/>
      <c r="U11" s="85"/>
      <c r="V11" s="85"/>
      <c r="W11" s="5"/>
      <c r="X11" s="5"/>
      <c r="Y11" s="5"/>
      <c r="Z11" s="5"/>
      <c r="AA11" s="5"/>
      <c r="AB11" s="5"/>
      <c r="AC11" s="5"/>
      <c r="AD11" s="5"/>
    </row>
    <row r="12" spans="1:30" ht="13.5" customHeight="1" x14ac:dyDescent="0.2">
      <c r="A12" s="4"/>
      <c r="B12" s="14"/>
      <c r="C12" s="45"/>
      <c r="D12" s="4"/>
      <c r="E12" s="91"/>
      <c r="F12" s="91"/>
      <c r="Q12" s="96"/>
      <c r="R12" s="96"/>
      <c r="S12" s="96"/>
      <c r="T12" s="85"/>
      <c r="U12" s="85"/>
      <c r="V12" s="85"/>
      <c r="W12" s="5"/>
      <c r="X12" s="5"/>
      <c r="Y12" s="5"/>
      <c r="Z12" s="5"/>
      <c r="AA12" s="5"/>
      <c r="AB12" s="5"/>
      <c r="AC12" s="5"/>
      <c r="AD12" s="5"/>
    </row>
    <row r="13" spans="1:30" ht="13.5" customHeight="1" x14ac:dyDescent="0.2">
      <c r="A13" s="15">
        <v>41281</v>
      </c>
      <c r="B13" s="46" t="s">
        <v>47</v>
      </c>
      <c r="C13" s="13"/>
      <c r="D13" s="4">
        <v>103</v>
      </c>
      <c r="E13" s="91">
        <v>2000</v>
      </c>
      <c r="F13" s="91"/>
      <c r="Q13" s="86"/>
      <c r="R13" s="64"/>
      <c r="S13" s="82"/>
      <c r="T13" s="52"/>
      <c r="U13" s="52"/>
      <c r="V13" s="52"/>
      <c r="W13" s="5"/>
      <c r="X13" s="5"/>
      <c r="Y13" s="5"/>
      <c r="Z13" s="5"/>
      <c r="AA13" s="5"/>
      <c r="AB13" s="5"/>
      <c r="AC13" s="5"/>
      <c r="AD13" s="5"/>
    </row>
    <row r="14" spans="1:30" ht="13.5" customHeight="1" x14ac:dyDescent="0.2">
      <c r="A14" s="15"/>
      <c r="B14" s="46" t="s">
        <v>66</v>
      </c>
      <c r="C14" s="13"/>
      <c r="D14" s="4">
        <v>106</v>
      </c>
      <c r="E14" s="91">
        <f>E13*B85</f>
        <v>100</v>
      </c>
      <c r="F14" s="91"/>
      <c r="Q14" s="87"/>
      <c r="R14" s="5"/>
      <c r="S14" s="9"/>
      <c r="T14" s="52"/>
      <c r="U14" s="52"/>
      <c r="V14" s="52"/>
      <c r="W14" s="5"/>
      <c r="X14" s="5"/>
      <c r="Y14" s="5"/>
      <c r="Z14" s="5"/>
      <c r="AA14" s="5"/>
      <c r="AB14" s="5"/>
      <c r="AC14" s="5"/>
      <c r="AD14" s="5"/>
    </row>
    <row r="15" spans="1:30" ht="13.5" customHeight="1" x14ac:dyDescent="0.2">
      <c r="A15" s="15"/>
      <c r="B15" s="46" t="s">
        <v>67</v>
      </c>
      <c r="C15" s="13"/>
      <c r="D15" s="4">
        <v>107</v>
      </c>
      <c r="E15" s="91">
        <f>E13*B86</f>
        <v>199.5</v>
      </c>
      <c r="F15" s="91"/>
      <c r="Q15" s="86"/>
      <c r="R15" s="5"/>
      <c r="S15" s="9"/>
      <c r="T15" s="52"/>
      <c r="U15" s="52"/>
      <c r="V15" s="52"/>
      <c r="W15" s="5"/>
      <c r="X15" s="5"/>
      <c r="Y15" s="5"/>
      <c r="Z15" s="5"/>
      <c r="AA15" s="5"/>
      <c r="AB15" s="5"/>
      <c r="AC15" s="5"/>
      <c r="AD15" s="5"/>
    </row>
    <row r="16" spans="1:30" ht="13.5" customHeight="1" x14ac:dyDescent="0.2">
      <c r="A16" s="4"/>
      <c r="B16" s="14"/>
      <c r="C16" s="45" t="s">
        <v>36</v>
      </c>
      <c r="D16" s="4">
        <v>201</v>
      </c>
      <c r="E16" s="91"/>
      <c r="F16" s="91">
        <f>SUM(E13:E15)</f>
        <v>2299.5</v>
      </c>
      <c r="Q16" s="89"/>
      <c r="R16" s="89"/>
      <c r="S16" s="89"/>
      <c r="T16" s="89"/>
      <c r="U16" s="47"/>
      <c r="V16" s="47"/>
      <c r="W16" s="5"/>
      <c r="X16" s="5"/>
      <c r="Y16" s="5"/>
      <c r="Z16" s="5"/>
      <c r="AA16" s="5"/>
      <c r="AB16" s="5"/>
      <c r="AC16" s="5"/>
      <c r="AD16" s="5"/>
    </row>
    <row r="17" spans="1:30" ht="13.5" customHeight="1" x14ac:dyDescent="0.2">
      <c r="A17" s="4"/>
      <c r="B17" s="14"/>
      <c r="C17" s="45"/>
      <c r="D17" s="4"/>
      <c r="E17" s="91"/>
      <c r="F17" s="91"/>
      <c r="Q17" s="89"/>
      <c r="R17" s="89"/>
      <c r="S17" s="89"/>
      <c r="T17" s="89"/>
      <c r="U17" s="47"/>
      <c r="V17" s="47"/>
      <c r="W17" s="5"/>
      <c r="X17" s="5"/>
      <c r="Y17" s="5"/>
      <c r="Z17" s="5"/>
      <c r="AA17" s="5"/>
      <c r="AB17" s="5"/>
      <c r="AC17" s="5"/>
      <c r="AD17" s="5"/>
    </row>
    <row r="18" spans="1:30" ht="13.5" customHeight="1" x14ac:dyDescent="0.2">
      <c r="A18" s="119">
        <v>41290</v>
      </c>
      <c r="B18" s="120" t="s">
        <v>21</v>
      </c>
      <c r="C18" s="121"/>
      <c r="D18" s="122">
        <v>502</v>
      </c>
      <c r="E18" s="123">
        <v>900</v>
      </c>
      <c r="F18" s="123"/>
      <c r="Q18" s="9"/>
      <c r="R18" s="9"/>
      <c r="S18" s="9"/>
      <c r="T18" s="85"/>
      <c r="U18" s="85"/>
      <c r="V18" s="85"/>
      <c r="W18" s="5"/>
      <c r="X18" s="5"/>
      <c r="Y18" s="5"/>
      <c r="Z18" s="5"/>
      <c r="AA18" s="5"/>
      <c r="AB18" s="5"/>
      <c r="AC18" s="5"/>
      <c r="AD18" s="5"/>
    </row>
    <row r="19" spans="1:30" ht="13.5" customHeight="1" x14ac:dyDescent="0.2">
      <c r="A19" s="122"/>
      <c r="B19" s="123" t="s">
        <v>26</v>
      </c>
      <c r="C19" s="121"/>
      <c r="D19" s="122">
        <v>202</v>
      </c>
      <c r="E19" s="123">
        <v>500</v>
      </c>
      <c r="F19" s="123"/>
      <c r="Q19" s="86"/>
      <c r="R19" s="64"/>
      <c r="S19" s="82"/>
      <c r="T19" s="52"/>
      <c r="U19" s="52"/>
      <c r="V19" s="52"/>
      <c r="W19" s="5"/>
      <c r="X19" s="5"/>
      <c r="Y19" s="5"/>
      <c r="Z19" s="5"/>
      <c r="AA19" s="5"/>
      <c r="AB19" s="5"/>
      <c r="AC19" s="5"/>
      <c r="AD19" s="5"/>
    </row>
    <row r="20" spans="1:30" ht="13.5" customHeight="1" x14ac:dyDescent="0.2">
      <c r="A20" s="122"/>
      <c r="B20" s="120"/>
      <c r="C20" s="121" t="s">
        <v>0</v>
      </c>
      <c r="D20" s="122">
        <v>101</v>
      </c>
      <c r="E20" s="123"/>
      <c r="F20" s="123">
        <v>1400</v>
      </c>
      <c r="Q20" s="86"/>
      <c r="R20" s="64"/>
      <c r="S20" s="82"/>
      <c r="T20" s="52"/>
      <c r="U20" s="52"/>
      <c r="V20" s="52"/>
      <c r="W20" s="5"/>
      <c r="X20" s="5"/>
      <c r="Y20" s="5"/>
      <c r="Z20" s="5"/>
      <c r="AA20" s="5"/>
      <c r="AB20" s="5"/>
      <c r="AC20" s="5"/>
      <c r="AD20" s="5"/>
    </row>
    <row r="21" spans="1:30" ht="13.5" customHeight="1" x14ac:dyDescent="0.2">
      <c r="A21" s="4"/>
      <c r="B21" s="14"/>
      <c r="C21" s="45"/>
      <c r="D21" s="4"/>
      <c r="E21" s="91"/>
      <c r="F21" s="91"/>
      <c r="Q21" s="86"/>
      <c r="R21" s="64"/>
      <c r="S21" s="82"/>
      <c r="T21" s="52"/>
      <c r="U21" s="52"/>
      <c r="V21" s="52"/>
      <c r="W21" s="5"/>
      <c r="X21" s="5"/>
      <c r="Y21" s="5"/>
      <c r="Z21" s="5"/>
      <c r="AA21" s="5"/>
      <c r="AB21" s="5"/>
      <c r="AC21" s="5"/>
      <c r="AD21" s="5"/>
    </row>
    <row r="22" spans="1:30" ht="13.5" customHeight="1" x14ac:dyDescent="0.2">
      <c r="A22" s="15">
        <v>41292</v>
      </c>
      <c r="B22" s="46" t="s">
        <v>35</v>
      </c>
      <c r="C22" s="13"/>
      <c r="D22" s="4">
        <v>102</v>
      </c>
      <c r="E22" s="91">
        <f>SUM(F23:F25)</f>
        <v>3564.2249999999999</v>
      </c>
      <c r="F22" s="91"/>
      <c r="Q22" s="87"/>
      <c r="R22" s="5"/>
      <c r="S22" s="9"/>
      <c r="T22" s="52"/>
      <c r="U22" s="52"/>
      <c r="V22" s="52"/>
      <c r="W22" s="5"/>
      <c r="X22" s="5"/>
      <c r="Y22" s="5"/>
      <c r="Z22" s="5"/>
      <c r="AA22" s="5"/>
      <c r="AB22" s="5"/>
      <c r="AC22" s="5"/>
      <c r="AD22" s="5"/>
    </row>
    <row r="23" spans="1:30" ht="13.5" customHeight="1" x14ac:dyDescent="0.2">
      <c r="A23" s="15"/>
      <c r="B23" s="46"/>
      <c r="C23" s="45" t="s">
        <v>62</v>
      </c>
      <c r="D23" s="4">
        <v>204</v>
      </c>
      <c r="E23" s="91"/>
      <c r="F23" s="91">
        <f>F25*B85</f>
        <v>155</v>
      </c>
      <c r="Q23" s="86"/>
      <c r="R23" s="5"/>
      <c r="S23" s="9"/>
      <c r="T23" s="52"/>
      <c r="U23" s="52"/>
      <c r="V23" s="52"/>
      <c r="W23" s="5"/>
      <c r="X23" s="5"/>
      <c r="Y23" s="5"/>
      <c r="Z23" s="5"/>
      <c r="AA23" s="5"/>
      <c r="AB23" s="5"/>
      <c r="AC23" s="5"/>
      <c r="AD23" s="5"/>
    </row>
    <row r="24" spans="1:30" ht="13.5" customHeight="1" x14ac:dyDescent="0.3">
      <c r="A24" s="15"/>
      <c r="B24" s="46"/>
      <c r="C24" s="45" t="s">
        <v>63</v>
      </c>
      <c r="D24" s="4">
        <v>205</v>
      </c>
      <c r="E24" s="91"/>
      <c r="F24" s="91">
        <f>F25*B86</f>
        <v>309.22500000000002</v>
      </c>
      <c r="Q24" s="5"/>
      <c r="R24" s="57"/>
      <c r="S24" s="59"/>
      <c r="T24" s="44"/>
      <c r="U24" s="58"/>
      <c r="V24" s="58"/>
      <c r="W24" s="5"/>
      <c r="X24" s="5"/>
      <c r="Y24" s="5"/>
      <c r="Z24" s="5"/>
      <c r="AA24" s="5"/>
      <c r="AB24" s="5"/>
      <c r="AC24" s="5"/>
      <c r="AD24" s="5"/>
    </row>
    <row r="25" spans="1:30" ht="13.5" customHeight="1" x14ac:dyDescent="0.25">
      <c r="A25" s="4"/>
      <c r="B25" s="14"/>
      <c r="C25" s="45" t="s">
        <v>44</v>
      </c>
      <c r="D25" s="4">
        <v>402</v>
      </c>
      <c r="E25" s="91"/>
      <c r="F25" s="91">
        <v>3100</v>
      </c>
      <c r="Q25" s="88"/>
      <c r="R25" s="88"/>
      <c r="S25" s="88"/>
      <c r="T25" s="88"/>
      <c r="U25" s="47"/>
      <c r="V25" s="47"/>
      <c r="W25" s="5"/>
      <c r="X25" s="88"/>
      <c r="Y25" s="88"/>
      <c r="Z25" s="88"/>
      <c r="AA25" s="88"/>
      <c r="AB25" s="47"/>
      <c r="AC25" s="47"/>
      <c r="AD25" s="5"/>
    </row>
    <row r="26" spans="1:30" ht="13.5" customHeight="1" x14ac:dyDescent="0.25">
      <c r="A26" s="4"/>
      <c r="B26" s="14"/>
      <c r="C26" s="45"/>
      <c r="D26" s="4"/>
      <c r="E26" s="91"/>
      <c r="F26" s="91"/>
      <c r="Q26" s="88"/>
      <c r="R26" s="88"/>
      <c r="S26" s="88"/>
      <c r="T26" s="88"/>
      <c r="U26" s="47"/>
      <c r="V26" s="47"/>
      <c r="W26" s="5"/>
      <c r="X26" s="88"/>
      <c r="Y26" s="88"/>
      <c r="Z26" s="88"/>
      <c r="AA26" s="88"/>
      <c r="AB26" s="47"/>
      <c r="AC26" s="47"/>
      <c r="AD26" s="5"/>
    </row>
    <row r="27" spans="1:30" ht="13.5" customHeight="1" x14ac:dyDescent="0.2">
      <c r="A27" s="15">
        <v>41292</v>
      </c>
      <c r="B27" s="46" t="s">
        <v>52</v>
      </c>
      <c r="C27" s="45"/>
      <c r="D27" s="4">
        <v>403</v>
      </c>
      <c r="E27" s="91">
        <v>1400</v>
      </c>
      <c r="F27" s="91"/>
      <c r="Q27" s="9"/>
      <c r="R27" s="9"/>
      <c r="S27" s="9"/>
      <c r="T27" s="85"/>
      <c r="U27" s="85"/>
      <c r="V27" s="85"/>
      <c r="W27" s="5"/>
      <c r="X27" s="9"/>
      <c r="Y27" s="9"/>
      <c r="Z27" s="9"/>
      <c r="AA27" s="85"/>
      <c r="AB27" s="85"/>
      <c r="AC27" s="85"/>
      <c r="AD27" s="5"/>
    </row>
    <row r="28" spans="1:30" ht="13.5" customHeight="1" x14ac:dyDescent="0.2">
      <c r="A28" s="4"/>
      <c r="B28" s="14"/>
      <c r="C28" s="45" t="s">
        <v>47</v>
      </c>
      <c r="D28" s="4">
        <v>103</v>
      </c>
      <c r="E28" s="91"/>
      <c r="F28" s="91">
        <v>1400</v>
      </c>
      <c r="Q28" s="86"/>
      <c r="R28" s="64"/>
      <c r="S28" s="82"/>
      <c r="T28" s="52"/>
      <c r="U28" s="52"/>
      <c r="V28" s="52"/>
      <c r="W28" s="5"/>
      <c r="X28" s="86"/>
      <c r="Y28" s="64"/>
      <c r="Z28" s="82"/>
      <c r="AA28" s="47"/>
      <c r="AB28" s="47"/>
      <c r="AC28" s="52"/>
      <c r="AD28" s="5"/>
    </row>
    <row r="29" spans="1:30" ht="13.5" customHeight="1" x14ac:dyDescent="0.2">
      <c r="A29" s="4"/>
      <c r="B29" s="14"/>
      <c r="C29" s="45"/>
      <c r="D29" s="4"/>
      <c r="E29" s="91"/>
      <c r="F29" s="91"/>
      <c r="Q29" s="86"/>
      <c r="R29" s="64"/>
      <c r="S29" s="82"/>
      <c r="T29" s="52"/>
      <c r="U29" s="52"/>
      <c r="V29" s="52"/>
      <c r="W29" s="5"/>
      <c r="X29" s="86"/>
      <c r="Y29" s="64"/>
      <c r="Z29" s="82"/>
      <c r="AA29" s="47"/>
      <c r="AB29" s="47"/>
      <c r="AC29" s="52"/>
      <c r="AD29" s="5"/>
    </row>
    <row r="30" spans="1:30" ht="13.5" customHeight="1" x14ac:dyDescent="0.2">
      <c r="A30" s="15">
        <v>41293</v>
      </c>
      <c r="B30" s="46" t="s">
        <v>35</v>
      </c>
      <c r="C30" s="13"/>
      <c r="D30" s="4">
        <v>102</v>
      </c>
      <c r="E30" s="91">
        <f>SUM(F31:F33)</f>
        <v>1034.7750000000001</v>
      </c>
      <c r="F30" s="91"/>
      <c r="Q30" s="86"/>
      <c r="R30" s="64"/>
      <c r="S30" s="9"/>
      <c r="T30" s="47"/>
      <c r="U30" s="47"/>
      <c r="V30" s="52"/>
      <c r="W30" s="5"/>
      <c r="X30" s="86"/>
      <c r="Y30" s="64"/>
      <c r="Z30" s="9"/>
      <c r="AA30" s="47"/>
      <c r="AB30" s="47"/>
      <c r="AC30" s="52"/>
      <c r="AD30" s="5"/>
    </row>
    <row r="31" spans="1:30" ht="13.5" customHeight="1" x14ac:dyDescent="0.2">
      <c r="A31" s="15"/>
      <c r="B31" s="46"/>
      <c r="C31" s="45" t="s">
        <v>62</v>
      </c>
      <c r="D31" s="4">
        <v>204</v>
      </c>
      <c r="E31" s="91"/>
      <c r="F31" s="91">
        <f>F33*B85</f>
        <v>45</v>
      </c>
      <c r="Q31" s="86"/>
      <c r="R31" s="5"/>
      <c r="S31" s="9"/>
      <c r="T31" s="47"/>
      <c r="U31" s="47"/>
      <c r="V31" s="52"/>
      <c r="W31" s="5"/>
      <c r="X31" s="86"/>
      <c r="Y31" s="5"/>
      <c r="Z31" s="9"/>
      <c r="AA31" s="47"/>
      <c r="AB31" s="47"/>
      <c r="AC31" s="52"/>
      <c r="AD31" s="5"/>
    </row>
    <row r="32" spans="1:30" ht="13.5" customHeight="1" x14ac:dyDescent="0.2">
      <c r="A32" s="15"/>
      <c r="B32" s="46"/>
      <c r="C32" s="45" t="s">
        <v>63</v>
      </c>
      <c r="D32" s="4">
        <v>205</v>
      </c>
      <c r="E32" s="91"/>
      <c r="F32" s="91">
        <f>F33*B86</f>
        <v>89.775000000000006</v>
      </c>
      <c r="Q32" s="5"/>
      <c r="R32" s="5"/>
      <c r="S32" s="9"/>
      <c r="T32" s="47"/>
      <c r="U32" s="47"/>
      <c r="V32" s="47"/>
      <c r="W32" s="5"/>
      <c r="X32" s="5"/>
      <c r="Y32" s="5"/>
      <c r="Z32" s="5"/>
      <c r="AA32" s="5"/>
      <c r="AB32" s="5"/>
      <c r="AC32" s="5"/>
      <c r="AD32" s="5"/>
    </row>
    <row r="33" spans="1:30" ht="13.5" customHeight="1" x14ac:dyDescent="0.2">
      <c r="A33" s="4"/>
      <c r="B33" s="14"/>
      <c r="C33" s="45" t="s">
        <v>46</v>
      </c>
      <c r="D33" s="4">
        <v>401</v>
      </c>
      <c r="E33" s="91"/>
      <c r="F33" s="91">
        <v>900</v>
      </c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</row>
    <row r="34" spans="1:30" ht="13.5" customHeight="1" x14ac:dyDescent="0.2">
      <c r="A34" s="4"/>
      <c r="B34" s="14"/>
      <c r="C34" s="45"/>
      <c r="D34" s="4"/>
      <c r="E34" s="91"/>
      <c r="F34" s="91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</row>
    <row r="35" spans="1:30" ht="13.5" customHeight="1" x14ac:dyDescent="0.2">
      <c r="A35" s="15">
        <v>41295</v>
      </c>
      <c r="B35" s="46" t="s">
        <v>36</v>
      </c>
      <c r="C35" s="13"/>
      <c r="D35" s="4">
        <v>201</v>
      </c>
      <c r="E35" s="91">
        <f>F16</f>
        <v>2299.5</v>
      </c>
      <c r="F35" s="91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</row>
    <row r="36" spans="1:30" ht="13.5" customHeight="1" x14ac:dyDescent="0.2">
      <c r="A36" s="4"/>
      <c r="B36" s="14"/>
      <c r="C36" s="45" t="s">
        <v>0</v>
      </c>
      <c r="D36" s="4">
        <v>101</v>
      </c>
      <c r="E36" s="91"/>
      <c r="F36" s="91">
        <f>F16</f>
        <v>2299.5</v>
      </c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</row>
    <row r="37" spans="1:30" ht="13.5" customHeight="1" x14ac:dyDescent="0.2">
      <c r="A37" s="4"/>
      <c r="B37" s="14"/>
      <c r="C37" s="45"/>
      <c r="D37" s="4"/>
      <c r="E37" s="91"/>
      <c r="F37" s="91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</row>
    <row r="38" spans="1:30" ht="13.5" customHeight="1" x14ac:dyDescent="0.2">
      <c r="A38" s="15">
        <v>41296</v>
      </c>
      <c r="B38" s="46" t="s">
        <v>47</v>
      </c>
      <c r="C38" s="13"/>
      <c r="D38" s="4">
        <v>103</v>
      </c>
      <c r="E38" s="91">
        <v>4600</v>
      </c>
      <c r="F38" s="91"/>
      <c r="W38" s="5"/>
    </row>
    <row r="39" spans="1:30" ht="13.5" customHeight="1" x14ac:dyDescent="0.2">
      <c r="A39" s="15"/>
      <c r="B39" s="46" t="s">
        <v>66</v>
      </c>
      <c r="C39" s="13"/>
      <c r="D39" s="4">
        <v>106</v>
      </c>
      <c r="E39" s="91">
        <f>E38*B85</f>
        <v>230</v>
      </c>
      <c r="F39" s="91"/>
      <c r="W39" s="5"/>
    </row>
    <row r="40" spans="1:30" ht="13.5" customHeight="1" x14ac:dyDescent="0.3">
      <c r="A40" s="15"/>
      <c r="B40" s="46" t="s">
        <v>67</v>
      </c>
      <c r="C40" s="13"/>
      <c r="D40" s="4">
        <v>107</v>
      </c>
      <c r="E40" s="91">
        <f>E38*B86</f>
        <v>458.85</v>
      </c>
      <c r="F40" s="91"/>
      <c r="R40" s="60"/>
      <c r="S40" s="61"/>
      <c r="T40" s="62"/>
      <c r="U40" s="58"/>
      <c r="V40" s="58"/>
      <c r="W40" s="5"/>
    </row>
    <row r="41" spans="1:30" ht="13.5" customHeight="1" x14ac:dyDescent="0.3">
      <c r="A41" s="4"/>
      <c r="B41" s="14"/>
      <c r="C41" s="45" t="s">
        <v>36</v>
      </c>
      <c r="D41" s="4">
        <v>201</v>
      </c>
      <c r="E41" s="91"/>
      <c r="F41" s="91">
        <f>SUM(E38:E40)</f>
        <v>5288.85</v>
      </c>
      <c r="R41" s="60"/>
      <c r="S41" s="63"/>
      <c r="T41" s="62"/>
      <c r="U41" s="58"/>
      <c r="V41" s="58"/>
      <c r="W41" s="5"/>
    </row>
    <row r="42" spans="1:30" ht="13.5" customHeight="1" x14ac:dyDescent="0.3">
      <c r="A42" s="4"/>
      <c r="B42" s="14"/>
      <c r="C42" s="45"/>
      <c r="D42" s="4"/>
      <c r="E42" s="91"/>
      <c r="F42" s="91"/>
      <c r="R42" s="60"/>
      <c r="S42" s="63"/>
      <c r="T42" s="62"/>
      <c r="U42" s="58"/>
      <c r="V42" s="58"/>
      <c r="W42" s="5"/>
    </row>
    <row r="43" spans="1:30" ht="13.5" customHeight="1" x14ac:dyDescent="0.2">
      <c r="A43" s="15">
        <v>41298</v>
      </c>
      <c r="B43" s="46" t="s">
        <v>18</v>
      </c>
      <c r="C43" s="13"/>
      <c r="D43" s="4">
        <v>503</v>
      </c>
      <c r="E43" s="91">
        <v>300</v>
      </c>
      <c r="F43" s="91"/>
      <c r="R43" s="5"/>
      <c r="S43" s="5"/>
      <c r="T43" s="5"/>
      <c r="U43" s="5"/>
      <c r="V43" s="5"/>
      <c r="W43" s="5"/>
    </row>
    <row r="44" spans="1:30" ht="13.5" customHeight="1" x14ac:dyDescent="0.2">
      <c r="A44" s="15"/>
      <c r="B44" s="46" t="s">
        <v>66</v>
      </c>
      <c r="C44" s="13"/>
      <c r="D44" s="4">
        <v>106</v>
      </c>
      <c r="E44" s="91">
        <f>E43*B85</f>
        <v>15</v>
      </c>
      <c r="F44" s="91"/>
      <c r="R44" s="5"/>
      <c r="S44" s="5"/>
      <c r="T44" s="5"/>
      <c r="U44" s="5"/>
      <c r="V44" s="5"/>
      <c r="W44" s="5"/>
    </row>
    <row r="45" spans="1:30" ht="13.5" customHeight="1" x14ac:dyDescent="0.2">
      <c r="A45" s="15"/>
      <c r="B45" s="46" t="s">
        <v>67</v>
      </c>
      <c r="C45" s="13"/>
      <c r="D45" s="4">
        <v>107</v>
      </c>
      <c r="E45" s="91">
        <f>E43*B86</f>
        <v>29.925000000000001</v>
      </c>
      <c r="F45" s="91"/>
      <c r="R45" s="5"/>
      <c r="S45" s="5"/>
      <c r="T45" s="5"/>
      <c r="U45" s="5"/>
      <c r="V45" s="5"/>
      <c r="W45" s="5"/>
    </row>
    <row r="46" spans="1:30" ht="13.5" customHeight="1" x14ac:dyDescent="0.2">
      <c r="A46" s="4"/>
      <c r="B46" s="14"/>
      <c r="C46" s="45" t="s">
        <v>0</v>
      </c>
      <c r="D46" s="4">
        <v>101</v>
      </c>
      <c r="E46" s="91"/>
      <c r="F46" s="91">
        <f>E43+E44+E45</f>
        <v>344.92500000000001</v>
      </c>
      <c r="R46" s="5"/>
      <c r="S46" s="5"/>
      <c r="T46" s="5"/>
      <c r="U46" s="5"/>
      <c r="V46" s="5"/>
      <c r="W46" s="5"/>
    </row>
    <row r="47" spans="1:30" ht="13.5" customHeight="1" x14ac:dyDescent="0.2">
      <c r="A47" s="4"/>
      <c r="B47" s="14"/>
      <c r="C47" s="45"/>
      <c r="D47" s="4"/>
      <c r="E47" s="91"/>
      <c r="F47" s="91"/>
      <c r="R47" s="5"/>
      <c r="S47" s="5"/>
      <c r="T47" s="5"/>
      <c r="U47" s="5"/>
      <c r="V47" s="5"/>
      <c r="W47" s="5"/>
    </row>
    <row r="48" spans="1:30" ht="13.5" customHeight="1" x14ac:dyDescent="0.2">
      <c r="A48" s="15">
        <v>41302</v>
      </c>
      <c r="B48" s="46" t="s">
        <v>0</v>
      </c>
      <c r="C48" s="13"/>
      <c r="D48" s="4">
        <v>101</v>
      </c>
      <c r="E48" s="91">
        <f>SUM(F49:F51)</f>
        <v>4599</v>
      </c>
      <c r="F48" s="91"/>
      <c r="Q48" s="42"/>
    </row>
    <row r="49" spans="1:17" ht="13.5" customHeight="1" x14ac:dyDescent="0.2">
      <c r="A49" s="15"/>
      <c r="B49" s="46"/>
      <c r="C49" s="45" t="s">
        <v>62</v>
      </c>
      <c r="D49" s="4">
        <v>204</v>
      </c>
      <c r="E49" s="91"/>
      <c r="F49" s="91">
        <f>F51*B85</f>
        <v>200</v>
      </c>
      <c r="Q49" s="42"/>
    </row>
    <row r="50" spans="1:17" ht="13.5" customHeight="1" x14ac:dyDescent="0.2">
      <c r="A50" s="15"/>
      <c r="B50" s="46"/>
      <c r="C50" s="45" t="s">
        <v>63</v>
      </c>
      <c r="D50" s="4">
        <v>205</v>
      </c>
      <c r="E50" s="91"/>
      <c r="F50" s="91">
        <f>F51*B86</f>
        <v>399</v>
      </c>
      <c r="Q50" s="42"/>
    </row>
    <row r="51" spans="1:17" ht="13.5" customHeight="1" x14ac:dyDescent="0.2">
      <c r="A51" s="4"/>
      <c r="B51" s="14"/>
      <c r="C51" s="45" t="s">
        <v>48</v>
      </c>
      <c r="D51" s="4">
        <v>402</v>
      </c>
      <c r="E51" s="91"/>
      <c r="F51" s="91">
        <v>4000</v>
      </c>
      <c r="Q51" s="76"/>
    </row>
    <row r="52" spans="1:17" ht="13.5" customHeight="1" x14ac:dyDescent="0.2">
      <c r="A52" s="4"/>
      <c r="B52" s="14"/>
      <c r="C52" s="45"/>
      <c r="D52" s="4"/>
      <c r="E52" s="91"/>
      <c r="F52" s="91"/>
      <c r="Q52" s="76"/>
    </row>
    <row r="53" spans="1:17" ht="13.5" customHeight="1" x14ac:dyDescent="0.2">
      <c r="A53" s="15">
        <v>41302</v>
      </c>
      <c r="B53" s="46" t="s">
        <v>45</v>
      </c>
      <c r="C53" s="45"/>
      <c r="D53" s="4">
        <v>403</v>
      </c>
      <c r="E53" s="91">
        <v>2210</v>
      </c>
      <c r="F53" s="91"/>
      <c r="Q53" s="43"/>
    </row>
    <row r="54" spans="1:17" ht="13.5" customHeight="1" x14ac:dyDescent="0.2">
      <c r="A54" s="4"/>
      <c r="B54" s="14"/>
      <c r="C54" s="45" t="s">
        <v>47</v>
      </c>
      <c r="D54" s="4">
        <v>103</v>
      </c>
      <c r="E54" s="91"/>
      <c r="F54" s="91">
        <v>2210</v>
      </c>
      <c r="Q54" s="76"/>
    </row>
    <row r="55" spans="1:17" ht="13.5" customHeight="1" x14ac:dyDescent="0.2">
      <c r="A55" s="69" t="s">
        <v>53</v>
      </c>
      <c r="B55" s="14"/>
      <c r="C55" s="45"/>
      <c r="D55" s="4"/>
      <c r="E55" s="91"/>
      <c r="F55" s="91"/>
      <c r="Q55" s="76"/>
    </row>
    <row r="56" spans="1:17" ht="13.5" customHeight="1" x14ac:dyDescent="0.2">
      <c r="A56" s="15">
        <v>41305</v>
      </c>
      <c r="B56" s="46" t="s">
        <v>21</v>
      </c>
      <c r="C56" s="13"/>
      <c r="D56" s="4">
        <v>502</v>
      </c>
      <c r="E56" s="91">
        <v>1400</v>
      </c>
      <c r="F56" s="91"/>
      <c r="Q56" s="76"/>
    </row>
    <row r="57" spans="1:17" ht="13.5" customHeight="1" x14ac:dyDescent="0.2">
      <c r="A57" s="4"/>
      <c r="B57" s="14"/>
      <c r="C57" s="45" t="s">
        <v>26</v>
      </c>
      <c r="D57" s="4">
        <v>202</v>
      </c>
      <c r="E57" s="91"/>
      <c r="F57" s="91">
        <v>1400</v>
      </c>
      <c r="Q57" s="42"/>
    </row>
    <row r="58" spans="1:17" ht="13.5" customHeight="1" x14ac:dyDescent="0.2">
      <c r="A58" s="4"/>
      <c r="B58" s="14"/>
      <c r="C58" s="45"/>
      <c r="D58" s="4"/>
      <c r="E58" s="91"/>
      <c r="F58" s="91"/>
      <c r="Q58" s="42"/>
    </row>
    <row r="59" spans="1:17" ht="13.5" customHeight="1" x14ac:dyDescent="0.2">
      <c r="A59" s="15">
        <v>41305</v>
      </c>
      <c r="B59" s="46" t="s">
        <v>20</v>
      </c>
      <c r="C59" s="13"/>
      <c r="D59" s="4">
        <v>501</v>
      </c>
      <c r="E59" s="91">
        <v>1000</v>
      </c>
      <c r="F59" s="91"/>
    </row>
    <row r="60" spans="1:17" ht="13.5" customHeight="1" x14ac:dyDescent="0.2">
      <c r="A60" s="15"/>
      <c r="B60" s="46"/>
      <c r="C60" s="45" t="s">
        <v>43</v>
      </c>
      <c r="D60" s="4">
        <v>104</v>
      </c>
      <c r="E60" s="91"/>
      <c r="F60" s="91">
        <v>1000</v>
      </c>
      <c r="G60" s="5"/>
    </row>
    <row r="61" spans="1:17" ht="13.5" customHeight="1" x14ac:dyDescent="0.2">
      <c r="A61" s="15"/>
      <c r="B61" s="46"/>
      <c r="C61" s="45"/>
      <c r="D61" s="4"/>
      <c r="E61" s="91"/>
      <c r="F61" s="91"/>
      <c r="G61" s="5"/>
    </row>
    <row r="62" spans="1:17" ht="13.5" customHeight="1" x14ac:dyDescent="0.2">
      <c r="A62" s="15">
        <v>41305</v>
      </c>
      <c r="B62" s="46" t="s">
        <v>50</v>
      </c>
      <c r="C62" s="13"/>
      <c r="D62" s="4">
        <v>511</v>
      </c>
      <c r="E62" s="91">
        <v>60</v>
      </c>
      <c r="F62" s="91"/>
    </row>
    <row r="63" spans="1:17" ht="13.5" customHeight="1" x14ac:dyDescent="0.2">
      <c r="A63" s="15"/>
      <c r="B63" s="46"/>
      <c r="C63" s="45" t="s">
        <v>49</v>
      </c>
      <c r="D63" s="4">
        <v>122</v>
      </c>
      <c r="E63" s="91"/>
      <c r="F63" s="91">
        <v>60</v>
      </c>
    </row>
    <row r="64" spans="1:17" ht="13.5" customHeight="1" x14ac:dyDescent="0.2">
      <c r="A64" s="15"/>
      <c r="B64" s="46"/>
      <c r="C64" s="45"/>
      <c r="D64" s="4"/>
      <c r="E64" s="91"/>
      <c r="F64" s="91"/>
    </row>
    <row r="65" spans="1:6" ht="13.5" customHeight="1" x14ac:dyDescent="0.2">
      <c r="A65" s="15">
        <v>41305</v>
      </c>
      <c r="B65" s="46" t="s">
        <v>51</v>
      </c>
      <c r="C65" s="13"/>
      <c r="D65" s="4">
        <v>510</v>
      </c>
      <c r="E65" s="91">
        <v>33</v>
      </c>
      <c r="F65" s="91"/>
    </row>
    <row r="66" spans="1:6" ht="13.5" customHeight="1" x14ac:dyDescent="0.2">
      <c r="A66" s="15"/>
      <c r="B66" s="46"/>
      <c r="C66" s="45" t="s">
        <v>58</v>
      </c>
      <c r="D66" s="4">
        <v>121</v>
      </c>
      <c r="E66" s="91"/>
      <c r="F66" s="91">
        <v>33</v>
      </c>
    </row>
    <row r="67" spans="1:6" ht="13.5" customHeight="1" x14ac:dyDescent="0.2">
      <c r="A67" s="15"/>
      <c r="B67" s="46"/>
      <c r="C67" s="45"/>
      <c r="D67" s="4"/>
      <c r="E67" s="91"/>
      <c r="F67" s="91"/>
    </row>
    <row r="68" spans="1:6" x14ac:dyDescent="0.2">
      <c r="A68" s="15">
        <v>41305</v>
      </c>
      <c r="B68" s="46" t="s">
        <v>52</v>
      </c>
      <c r="C68" s="13"/>
      <c r="D68" s="4">
        <v>403</v>
      </c>
      <c r="E68" s="91">
        <f>F69</f>
        <v>230</v>
      </c>
      <c r="F68" s="91"/>
    </row>
    <row r="69" spans="1:6" x14ac:dyDescent="0.2">
      <c r="A69" s="15"/>
      <c r="B69" s="46"/>
      <c r="C69" s="45" t="s">
        <v>47</v>
      </c>
      <c r="D69" s="4">
        <v>103</v>
      </c>
      <c r="E69" s="91"/>
      <c r="F69" s="91">
        <f>'Grand livre'!E31</f>
        <v>230</v>
      </c>
    </row>
    <row r="70" spans="1:6" x14ac:dyDescent="0.2">
      <c r="A70" s="77" t="s">
        <v>57</v>
      </c>
      <c r="B70" s="46"/>
      <c r="C70" s="13"/>
      <c r="D70" s="4"/>
      <c r="E70" s="91"/>
      <c r="F70" s="91"/>
    </row>
    <row r="71" spans="1:6" x14ac:dyDescent="0.2">
      <c r="A71" s="15">
        <v>41305</v>
      </c>
      <c r="B71" s="46" t="s">
        <v>54</v>
      </c>
      <c r="C71" s="13"/>
      <c r="D71" s="4">
        <v>402</v>
      </c>
      <c r="E71" s="91">
        <v>7100</v>
      </c>
      <c r="F71" s="91"/>
    </row>
    <row r="72" spans="1:6" x14ac:dyDescent="0.2">
      <c r="A72" s="15"/>
      <c r="B72" s="46" t="s">
        <v>46</v>
      </c>
      <c r="C72" s="13"/>
      <c r="D72" s="4">
        <v>401</v>
      </c>
      <c r="E72" s="91">
        <v>8100</v>
      </c>
      <c r="F72" s="91"/>
    </row>
    <row r="73" spans="1:6" x14ac:dyDescent="0.2">
      <c r="A73" s="15"/>
      <c r="B73" s="46"/>
      <c r="C73" s="45" t="s">
        <v>41</v>
      </c>
      <c r="D73" s="4">
        <v>901</v>
      </c>
      <c r="E73" s="91"/>
      <c r="F73" s="91">
        <f>E71+E72</f>
        <v>15200</v>
      </c>
    </row>
    <row r="74" spans="1:6" x14ac:dyDescent="0.2">
      <c r="A74" s="15"/>
      <c r="B74" s="46"/>
      <c r="C74" s="45"/>
      <c r="D74" s="4"/>
      <c r="E74" s="91"/>
      <c r="F74" s="91"/>
    </row>
    <row r="75" spans="1:6" x14ac:dyDescent="0.2">
      <c r="A75" s="119">
        <v>41305</v>
      </c>
      <c r="B75" s="120" t="s">
        <v>41</v>
      </c>
      <c r="C75" s="121"/>
      <c r="D75" s="122">
        <v>901</v>
      </c>
      <c r="E75" s="123">
        <f>SUM(F76:F81)</f>
        <v>7533</v>
      </c>
      <c r="F75" s="123"/>
    </row>
    <row r="76" spans="1:6" x14ac:dyDescent="0.2">
      <c r="A76" s="119"/>
      <c r="B76" s="120"/>
      <c r="C76" s="121" t="s">
        <v>52</v>
      </c>
      <c r="D76" s="122">
        <v>403</v>
      </c>
      <c r="E76" s="123"/>
      <c r="F76" s="123">
        <v>3840</v>
      </c>
    </row>
    <row r="77" spans="1:6" x14ac:dyDescent="0.2">
      <c r="A77" s="119"/>
      <c r="B77" s="120"/>
      <c r="C77" s="121" t="s">
        <v>20</v>
      </c>
      <c r="D77" s="122">
        <v>501</v>
      </c>
      <c r="E77" s="123"/>
      <c r="F77" s="123">
        <v>1000</v>
      </c>
    </row>
    <row r="78" spans="1:6" x14ac:dyDescent="0.2">
      <c r="A78" s="119"/>
      <c r="B78" s="120"/>
      <c r="C78" s="121" t="s">
        <v>21</v>
      </c>
      <c r="D78" s="122">
        <v>502</v>
      </c>
      <c r="E78" s="123"/>
      <c r="F78" s="123">
        <f>900+1400</f>
        <v>2300</v>
      </c>
    </row>
    <row r="79" spans="1:6" x14ac:dyDescent="0.2">
      <c r="A79" s="119"/>
      <c r="B79" s="120"/>
      <c r="C79" s="121" t="s">
        <v>18</v>
      </c>
      <c r="D79" s="122">
        <v>503</v>
      </c>
      <c r="E79" s="123"/>
      <c r="F79" s="123">
        <v>300</v>
      </c>
    </row>
    <row r="80" spans="1:6" x14ac:dyDescent="0.2">
      <c r="A80" s="119"/>
      <c r="B80" s="120"/>
      <c r="C80" s="121" t="s">
        <v>50</v>
      </c>
      <c r="D80" s="122">
        <v>510</v>
      </c>
      <c r="E80" s="123"/>
      <c r="F80" s="123">
        <v>60</v>
      </c>
    </row>
    <row r="81" spans="1:7" x14ac:dyDescent="0.2">
      <c r="A81" s="119"/>
      <c r="B81" s="120"/>
      <c r="C81" s="121" t="s">
        <v>51</v>
      </c>
      <c r="D81" s="122">
        <v>511</v>
      </c>
      <c r="E81" s="123"/>
      <c r="F81" s="123">
        <v>33</v>
      </c>
    </row>
    <row r="82" spans="1:7" x14ac:dyDescent="0.2">
      <c r="A82" s="119"/>
      <c r="B82" s="120"/>
      <c r="C82" s="121"/>
      <c r="D82" s="122"/>
      <c r="E82" s="123"/>
      <c r="F82" s="123"/>
    </row>
    <row r="83" spans="1:7" x14ac:dyDescent="0.2">
      <c r="A83" s="119">
        <v>41305</v>
      </c>
      <c r="B83" s="120" t="s">
        <v>41</v>
      </c>
      <c r="C83" s="121"/>
      <c r="D83" s="122">
        <v>901</v>
      </c>
      <c r="E83" s="123">
        <f>F73-E75</f>
        <v>7667</v>
      </c>
      <c r="F83" s="123"/>
    </row>
    <row r="84" spans="1:7" x14ac:dyDescent="0.2">
      <c r="A84" s="119"/>
      <c r="B84" s="120"/>
      <c r="C84" s="121" t="s">
        <v>27</v>
      </c>
      <c r="D84" s="122">
        <v>301</v>
      </c>
      <c r="E84" s="123"/>
      <c r="F84" s="123">
        <f>E83</f>
        <v>7667</v>
      </c>
    </row>
    <row r="85" spans="1:7" x14ac:dyDescent="0.2">
      <c r="A85" s="83" t="s">
        <v>64</v>
      </c>
      <c r="B85" s="83">
        <v>0.05</v>
      </c>
    </row>
    <row r="86" spans="1:7" x14ac:dyDescent="0.2">
      <c r="A86" s="83" t="s">
        <v>65</v>
      </c>
      <c r="B86" s="84">
        <v>9.9750000000000005E-2</v>
      </c>
    </row>
    <row r="88" spans="1:7" ht="12.75" customHeight="1" x14ac:dyDescent="0.2">
      <c r="A88" s="65" t="s">
        <v>61</v>
      </c>
      <c r="B88" s="66"/>
      <c r="C88" s="66"/>
      <c r="D88" s="105" t="s">
        <v>77</v>
      </c>
      <c r="E88" s="106"/>
      <c r="F88" s="106"/>
      <c r="G88" s="106"/>
    </row>
    <row r="89" spans="1:7" x14ac:dyDescent="0.2">
      <c r="A89" s="35" t="s">
        <v>41</v>
      </c>
      <c r="B89" s="22"/>
      <c r="C89" s="22"/>
      <c r="D89" s="105"/>
      <c r="E89" s="106"/>
      <c r="F89" s="106"/>
      <c r="G89" s="106"/>
    </row>
    <row r="90" spans="1:7" x14ac:dyDescent="0.2">
      <c r="A90" s="28"/>
      <c r="B90" s="41" t="s">
        <v>59</v>
      </c>
      <c r="C90" s="22"/>
      <c r="D90" s="105"/>
      <c r="E90" s="106"/>
      <c r="F90" s="106"/>
      <c r="G90" s="106"/>
    </row>
    <row r="91" spans="1:7" x14ac:dyDescent="0.2">
      <c r="A91" s="35" t="s">
        <v>55</v>
      </c>
      <c r="B91" s="22"/>
      <c r="C91" s="22"/>
      <c r="D91" s="105"/>
      <c r="E91" s="106"/>
      <c r="F91" s="106"/>
      <c r="G91" s="106"/>
    </row>
    <row r="92" spans="1:7" x14ac:dyDescent="0.2">
      <c r="A92" s="28"/>
      <c r="B92" s="41" t="s">
        <v>41</v>
      </c>
      <c r="C92" s="22"/>
      <c r="D92" s="105"/>
      <c r="E92" s="106"/>
      <c r="F92" s="106"/>
      <c r="G92" s="106"/>
    </row>
    <row r="93" spans="1:7" x14ac:dyDescent="0.2">
      <c r="A93" s="35" t="s">
        <v>60</v>
      </c>
      <c r="B93" s="22"/>
      <c r="C93" s="22"/>
      <c r="D93" s="105"/>
      <c r="E93" s="106"/>
      <c r="F93" s="106"/>
      <c r="G93" s="106"/>
    </row>
    <row r="94" spans="1:7" x14ac:dyDescent="0.2">
      <c r="A94" s="35" t="s">
        <v>27</v>
      </c>
      <c r="B94" s="22"/>
      <c r="C94" s="22"/>
      <c r="D94" s="105"/>
      <c r="E94" s="106"/>
      <c r="F94" s="106"/>
      <c r="G94" s="106"/>
    </row>
    <row r="95" spans="1:7" x14ac:dyDescent="0.2">
      <c r="A95" s="25"/>
      <c r="B95" s="78" t="s">
        <v>19</v>
      </c>
      <c r="C95" s="29"/>
      <c r="D95" s="105"/>
      <c r="E95" s="106"/>
      <c r="F95" s="106"/>
      <c r="G95" s="106"/>
    </row>
    <row r="96" spans="1:7" x14ac:dyDescent="0.2">
      <c r="A96" s="5"/>
      <c r="B96" s="5"/>
      <c r="C96" s="5"/>
      <c r="D96" s="5"/>
      <c r="E96" s="5"/>
      <c r="F96" s="5"/>
    </row>
    <row r="97" spans="1:6" x14ac:dyDescent="0.2">
      <c r="A97" s="38"/>
      <c r="B97" s="64"/>
      <c r="C97" s="5"/>
      <c r="D97" s="5"/>
      <c r="E97" s="5"/>
      <c r="F97" s="5"/>
    </row>
    <row r="98" spans="1:6" x14ac:dyDescent="0.2">
      <c r="A98" s="38"/>
      <c r="B98" s="64"/>
      <c r="C98" s="5"/>
      <c r="D98" s="5"/>
      <c r="E98" s="5"/>
      <c r="F98" s="5"/>
    </row>
    <row r="99" spans="1:6" x14ac:dyDescent="0.2">
      <c r="A99" s="38"/>
      <c r="B99" s="64"/>
      <c r="C99" s="5"/>
      <c r="D99" s="5"/>
      <c r="E99" s="5"/>
      <c r="F99" s="5"/>
    </row>
    <row r="100" spans="1:6" x14ac:dyDescent="0.2">
      <c r="A100" s="38"/>
      <c r="B100" s="64"/>
      <c r="C100" s="5"/>
      <c r="D100" s="5"/>
      <c r="E100" s="5"/>
      <c r="F100" s="5"/>
    </row>
    <row r="101" spans="1:6" x14ac:dyDescent="0.2">
      <c r="A101" s="38"/>
      <c r="B101" s="64"/>
      <c r="C101" s="5"/>
      <c r="D101" s="5"/>
      <c r="E101" s="5"/>
      <c r="F101" s="5"/>
    </row>
    <row r="102" spans="1:6" x14ac:dyDescent="0.2">
      <c r="A102" s="38"/>
      <c r="B102" s="64"/>
      <c r="C102" s="5"/>
      <c r="D102" s="5"/>
      <c r="E102" s="5"/>
      <c r="F102" s="5"/>
    </row>
    <row r="103" spans="1:6" x14ac:dyDescent="0.2">
      <c r="A103" s="38"/>
      <c r="B103" s="64"/>
      <c r="C103" s="5"/>
      <c r="D103" s="5"/>
      <c r="E103" s="5"/>
      <c r="F103" s="5"/>
    </row>
    <row r="104" spans="1:6" x14ac:dyDescent="0.2">
      <c r="A104" s="38"/>
      <c r="B104" s="64"/>
      <c r="C104" s="5"/>
      <c r="D104" s="5"/>
      <c r="E104" s="5"/>
      <c r="F104" s="5"/>
    </row>
    <row r="105" spans="1:6" x14ac:dyDescent="0.2">
      <c r="A105" s="38"/>
      <c r="B105" s="64"/>
      <c r="C105" s="5"/>
      <c r="D105" s="5"/>
      <c r="E105" s="5"/>
      <c r="F105" s="5"/>
    </row>
    <row r="106" spans="1:6" x14ac:dyDescent="0.2">
      <c r="A106" s="38"/>
      <c r="B106" s="64"/>
      <c r="C106" s="5"/>
      <c r="D106" s="5"/>
      <c r="E106" s="5"/>
      <c r="F106" s="5"/>
    </row>
    <row r="107" spans="1:6" x14ac:dyDescent="0.2">
      <c r="A107" s="38"/>
      <c r="B107" s="64"/>
      <c r="C107" s="5"/>
      <c r="D107" s="5"/>
      <c r="E107" s="5"/>
      <c r="F107" s="5"/>
    </row>
    <row r="108" spans="1:6" x14ac:dyDescent="0.2">
      <c r="A108" s="38"/>
      <c r="B108" s="64"/>
      <c r="C108" s="5"/>
      <c r="D108" s="5"/>
      <c r="E108" s="5"/>
      <c r="F108" s="5"/>
    </row>
    <row r="109" spans="1:6" x14ac:dyDescent="0.2">
      <c r="A109" s="38"/>
      <c r="B109" s="64"/>
      <c r="C109" s="5"/>
      <c r="D109" s="5"/>
      <c r="E109" s="5"/>
      <c r="F109" s="5"/>
    </row>
  </sheetData>
  <mergeCells count="3">
    <mergeCell ref="A1:F1"/>
    <mergeCell ref="B2:C2"/>
    <mergeCell ref="D88:G95"/>
  </mergeCells>
  <phoneticPr fontId="0" type="noConversion"/>
  <pageMargins left="0.49" right="0.55000000000000004" top="0.38" bottom="0.42" header="0.19" footer="0.25"/>
  <pageSetup scale="97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/>
  <dimension ref="A1:X212"/>
  <sheetViews>
    <sheetView topLeftCell="A166" zoomScaleNormal="100" workbookViewId="0">
      <selection activeCell="A94" sqref="A94:F96"/>
    </sheetView>
  </sheetViews>
  <sheetFormatPr defaultColWidth="9.140625" defaultRowHeight="12.75" x14ac:dyDescent="0.2"/>
  <cols>
    <col min="1" max="1" width="11.42578125" customWidth="1"/>
    <col min="2" max="2" width="34.28515625" customWidth="1"/>
    <col min="3" max="3" width="6.28515625" style="3" customWidth="1"/>
    <col min="4" max="4" width="13.42578125" style="48" bestFit="1" customWidth="1"/>
    <col min="5" max="5" width="13" style="48" bestFit="1" customWidth="1"/>
    <col min="6" max="6" width="13.85546875" style="48" bestFit="1" customWidth="1"/>
    <col min="7" max="13" width="1.85546875" customWidth="1"/>
    <col min="17" max="17" width="9.5703125" customWidth="1"/>
  </cols>
  <sheetData>
    <row r="1" spans="1:22" x14ac:dyDescent="0.2">
      <c r="A1" s="5"/>
      <c r="B1" s="5"/>
      <c r="C1" s="9"/>
      <c r="D1" s="47"/>
      <c r="E1" s="47"/>
      <c r="F1" s="47"/>
    </row>
    <row r="2" spans="1:22" ht="15.75" x14ac:dyDescent="0.25">
      <c r="A2" s="11" t="s">
        <v>13</v>
      </c>
    </row>
    <row r="4" spans="1:22" ht="16.5" thickBot="1" x14ac:dyDescent="0.3">
      <c r="A4" s="107" t="s">
        <v>0</v>
      </c>
      <c r="B4" s="107"/>
      <c r="C4" s="107"/>
      <c r="D4" s="107"/>
      <c r="E4" s="49" t="s">
        <v>8</v>
      </c>
      <c r="F4" s="49">
        <v>101</v>
      </c>
    </row>
    <row r="5" spans="1:22" x14ac:dyDescent="0.2">
      <c r="A5" s="12" t="s">
        <v>1</v>
      </c>
      <c r="B5" s="12" t="s">
        <v>11</v>
      </c>
      <c r="C5" s="12" t="s">
        <v>10</v>
      </c>
      <c r="D5" s="50" t="s">
        <v>6</v>
      </c>
      <c r="E5" s="50" t="s">
        <v>4</v>
      </c>
      <c r="F5" s="50" t="s">
        <v>7</v>
      </c>
      <c r="U5" s="19"/>
    </row>
    <row r="6" spans="1:22" x14ac:dyDescent="0.2">
      <c r="A6" s="16">
        <v>41639</v>
      </c>
      <c r="B6" s="34" t="s">
        <v>30</v>
      </c>
      <c r="C6" s="67" t="s">
        <v>31</v>
      </c>
      <c r="D6" s="51"/>
      <c r="E6" s="51"/>
      <c r="F6" s="51">
        <v>7200</v>
      </c>
      <c r="U6" s="19"/>
      <c r="V6" s="5"/>
    </row>
    <row r="7" spans="1:22" x14ac:dyDescent="0.2">
      <c r="A7" s="16">
        <v>41276</v>
      </c>
      <c r="B7" s="34"/>
      <c r="C7" s="67" t="s">
        <v>40</v>
      </c>
      <c r="D7" s="51">
        <f>JournalGénéral!E3</f>
        <v>8278.2000000000007</v>
      </c>
      <c r="E7" s="51"/>
      <c r="F7" s="51">
        <f>F6+D7</f>
        <v>15478.2</v>
      </c>
      <c r="U7" s="19"/>
      <c r="V7" s="5"/>
    </row>
    <row r="8" spans="1:22" x14ac:dyDescent="0.2">
      <c r="A8" s="16">
        <v>41276</v>
      </c>
      <c r="B8" s="34"/>
      <c r="C8" s="67" t="s">
        <v>40</v>
      </c>
      <c r="D8" s="51"/>
      <c r="E8" s="51">
        <f>JournalGénéral!F11</f>
        <v>3449.25</v>
      </c>
      <c r="F8" s="51">
        <f>F7-E8</f>
        <v>12028.95</v>
      </c>
      <c r="U8" s="19"/>
      <c r="V8" s="5"/>
    </row>
    <row r="9" spans="1:22" x14ac:dyDescent="0.2">
      <c r="A9" s="16">
        <v>41290</v>
      </c>
      <c r="B9" s="34"/>
      <c r="C9" s="67" t="s">
        <v>40</v>
      </c>
      <c r="D9" s="51"/>
      <c r="E9" s="51">
        <v>1400</v>
      </c>
      <c r="F9" s="51">
        <f>F8-E9</f>
        <v>10628.95</v>
      </c>
      <c r="U9" s="19"/>
      <c r="V9" s="5"/>
    </row>
    <row r="10" spans="1:22" x14ac:dyDescent="0.2">
      <c r="A10" s="16">
        <v>41295</v>
      </c>
      <c r="B10" s="34"/>
      <c r="C10" s="67" t="s">
        <v>40</v>
      </c>
      <c r="D10" s="51"/>
      <c r="E10" s="51">
        <f>JournalGénéral!F36</f>
        <v>2299.5</v>
      </c>
      <c r="F10" s="51">
        <f>F9-E10</f>
        <v>8329.4500000000007</v>
      </c>
      <c r="U10" s="19"/>
      <c r="V10" s="5"/>
    </row>
    <row r="11" spans="1:22" x14ac:dyDescent="0.2">
      <c r="A11" s="16">
        <v>41298</v>
      </c>
      <c r="B11" s="34"/>
      <c r="C11" s="67" t="s">
        <v>40</v>
      </c>
      <c r="D11" s="51"/>
      <c r="E11" s="51">
        <f>JournalGénéral!F46</f>
        <v>344.92500000000001</v>
      </c>
      <c r="F11" s="51">
        <f>F10-E11</f>
        <v>7984.5250000000005</v>
      </c>
      <c r="U11" s="19"/>
      <c r="V11" s="5"/>
    </row>
    <row r="12" spans="1:22" x14ac:dyDescent="0.2">
      <c r="A12" s="16">
        <v>41302</v>
      </c>
      <c r="B12" s="34"/>
      <c r="C12" s="67" t="s">
        <v>40</v>
      </c>
      <c r="D12" s="51">
        <f>JournalGénéral!E48</f>
        <v>4599</v>
      </c>
      <c r="E12" s="51"/>
      <c r="F12" s="51">
        <f>F11+D12</f>
        <v>12583.525000000001</v>
      </c>
      <c r="U12" s="19"/>
      <c r="V12" s="5"/>
    </row>
    <row r="13" spans="1:22" x14ac:dyDescent="0.2">
      <c r="A13" s="16"/>
      <c r="B13" s="34"/>
      <c r="C13" s="67"/>
      <c r="D13" s="51"/>
      <c r="E13" s="51"/>
      <c r="F13" s="51"/>
      <c r="U13" s="19"/>
      <c r="V13" s="5"/>
    </row>
    <row r="14" spans="1:22" x14ac:dyDescent="0.2">
      <c r="A14" s="16"/>
      <c r="B14" s="34"/>
      <c r="C14" s="2"/>
      <c r="D14" s="51"/>
      <c r="E14" s="51"/>
      <c r="F14" s="51"/>
      <c r="U14" s="19"/>
      <c r="V14" s="5"/>
    </row>
    <row r="15" spans="1:22" x14ac:dyDescent="0.2">
      <c r="A15" s="8"/>
      <c r="B15" s="6"/>
      <c r="C15" s="2"/>
      <c r="D15" s="51"/>
      <c r="E15" s="51"/>
      <c r="F15" s="51"/>
      <c r="U15" s="19"/>
      <c r="V15" s="5"/>
    </row>
    <row r="16" spans="1:22" x14ac:dyDescent="0.2">
      <c r="U16" s="19"/>
      <c r="V16" s="5"/>
    </row>
    <row r="17" spans="1:22" ht="16.5" thickBot="1" x14ac:dyDescent="0.3">
      <c r="A17" s="107" t="s">
        <v>35</v>
      </c>
      <c r="B17" s="107"/>
      <c r="C17" s="107"/>
      <c r="D17" s="107"/>
      <c r="E17" s="49" t="s">
        <v>8</v>
      </c>
      <c r="F17" s="49">
        <v>102</v>
      </c>
      <c r="U17" s="19"/>
      <c r="V17" s="5"/>
    </row>
    <row r="18" spans="1:22" x14ac:dyDescent="0.2">
      <c r="A18" s="12" t="s">
        <v>1</v>
      </c>
      <c r="B18" s="12" t="s">
        <v>11</v>
      </c>
      <c r="C18" s="12" t="s">
        <v>10</v>
      </c>
      <c r="D18" s="50" t="s">
        <v>6</v>
      </c>
      <c r="E18" s="50" t="s">
        <v>4</v>
      </c>
      <c r="F18" s="50" t="s">
        <v>7</v>
      </c>
      <c r="U18" s="19"/>
      <c r="V18" s="5"/>
    </row>
    <row r="19" spans="1:22" x14ac:dyDescent="0.2">
      <c r="A19" s="32">
        <v>41639</v>
      </c>
      <c r="B19" s="68" t="s">
        <v>30</v>
      </c>
      <c r="C19" s="67" t="s">
        <v>31</v>
      </c>
      <c r="D19" s="51"/>
      <c r="E19" s="51"/>
      <c r="F19" s="51">
        <v>1500</v>
      </c>
      <c r="U19" s="19"/>
      <c r="V19" s="5"/>
    </row>
    <row r="20" spans="1:22" x14ac:dyDescent="0.2">
      <c r="A20" s="16">
        <v>41292</v>
      </c>
      <c r="B20" s="6"/>
      <c r="C20" s="67" t="s">
        <v>40</v>
      </c>
      <c r="D20" s="51">
        <f>JournalGénéral!E22</f>
        <v>3564.2249999999999</v>
      </c>
      <c r="E20" s="51"/>
      <c r="F20" s="51">
        <f>F19+D20</f>
        <v>5064.2250000000004</v>
      </c>
      <c r="U20" s="19"/>
      <c r="V20" s="5"/>
    </row>
    <row r="21" spans="1:22" x14ac:dyDescent="0.2">
      <c r="A21" s="16">
        <v>41293</v>
      </c>
      <c r="B21" s="34"/>
      <c r="C21" s="67" t="s">
        <v>40</v>
      </c>
      <c r="D21" s="51">
        <f>JournalGénéral!E30</f>
        <v>1034.7750000000001</v>
      </c>
      <c r="E21" s="51"/>
      <c r="F21" s="51">
        <f>F20+D21</f>
        <v>6099</v>
      </c>
      <c r="U21" s="19"/>
      <c r="V21" s="5"/>
    </row>
    <row r="22" spans="1:22" x14ac:dyDescent="0.2">
      <c r="A22" s="16"/>
      <c r="B22" s="6"/>
      <c r="C22" s="67"/>
      <c r="D22" s="51"/>
      <c r="E22" s="51"/>
      <c r="F22" s="51"/>
      <c r="U22" s="19"/>
      <c r="V22" s="5"/>
    </row>
    <row r="23" spans="1:22" x14ac:dyDescent="0.2">
      <c r="A23" s="7"/>
      <c r="B23" s="6"/>
      <c r="C23" s="2"/>
      <c r="D23" s="51"/>
      <c r="E23" s="51"/>
      <c r="F23" s="51"/>
      <c r="U23" s="19"/>
    </row>
    <row r="24" spans="1:22" x14ac:dyDescent="0.2">
      <c r="U24" s="19"/>
    </row>
    <row r="25" spans="1:22" ht="16.5" thickBot="1" x14ac:dyDescent="0.3">
      <c r="A25" s="107" t="s">
        <v>42</v>
      </c>
      <c r="B25" s="107"/>
      <c r="C25" s="107"/>
      <c r="D25" s="107"/>
      <c r="E25" s="49" t="s">
        <v>8</v>
      </c>
      <c r="F25" s="49">
        <v>103</v>
      </c>
      <c r="U25" s="19"/>
      <c r="V25" s="5"/>
    </row>
    <row r="26" spans="1:22" x14ac:dyDescent="0.2">
      <c r="A26" s="12" t="s">
        <v>1</v>
      </c>
      <c r="B26" s="12" t="s">
        <v>11</v>
      </c>
      <c r="C26" s="12" t="s">
        <v>10</v>
      </c>
      <c r="D26" s="50" t="s">
        <v>6</v>
      </c>
      <c r="E26" s="50" t="s">
        <v>4</v>
      </c>
      <c r="F26" s="50" t="s">
        <v>7</v>
      </c>
      <c r="U26" s="19"/>
      <c r="V26" s="5"/>
    </row>
    <row r="27" spans="1:22" x14ac:dyDescent="0.2">
      <c r="A27" s="32">
        <v>41281</v>
      </c>
      <c r="B27" s="68"/>
      <c r="C27" s="67" t="s">
        <v>40</v>
      </c>
      <c r="D27" s="51">
        <v>2000</v>
      </c>
      <c r="E27" s="51"/>
      <c r="F27" s="51">
        <f>D27</f>
        <v>2000</v>
      </c>
      <c r="N27" s="19"/>
      <c r="O27" s="70"/>
      <c r="P27" s="43"/>
      <c r="Q27" s="19"/>
      <c r="R27" s="19"/>
      <c r="S27" s="71"/>
      <c r="T27" s="19"/>
      <c r="U27" s="19"/>
      <c r="V27" s="5"/>
    </row>
    <row r="28" spans="1:22" x14ac:dyDescent="0.2">
      <c r="A28" s="16">
        <v>41292</v>
      </c>
      <c r="B28" s="6"/>
      <c r="C28" s="67" t="s">
        <v>40</v>
      </c>
      <c r="D28" s="51"/>
      <c r="E28" s="51">
        <v>1400</v>
      </c>
      <c r="F28" s="51">
        <f>F27-E28</f>
        <v>600</v>
      </c>
      <c r="N28" s="19"/>
      <c r="O28" s="19"/>
      <c r="P28" s="19"/>
      <c r="Q28" s="43"/>
      <c r="R28" s="19"/>
      <c r="S28" s="19"/>
      <c r="T28" s="71"/>
      <c r="U28" s="19"/>
      <c r="V28" s="5"/>
    </row>
    <row r="29" spans="1:22" x14ac:dyDescent="0.2">
      <c r="A29" s="16">
        <v>41296</v>
      </c>
      <c r="B29" s="6"/>
      <c r="C29" s="67" t="s">
        <v>40</v>
      </c>
      <c r="D29" s="51">
        <v>4600</v>
      </c>
      <c r="E29" s="51"/>
      <c r="F29" s="51">
        <f>F28+D29</f>
        <v>5200</v>
      </c>
      <c r="N29" s="19"/>
      <c r="O29" s="19"/>
      <c r="P29" s="19"/>
      <c r="Q29" s="43"/>
      <c r="R29" s="19"/>
      <c r="S29" s="19"/>
      <c r="T29" s="71"/>
      <c r="U29" s="19"/>
      <c r="V29" s="5"/>
    </row>
    <row r="30" spans="1:22" x14ac:dyDescent="0.2">
      <c r="A30" s="16">
        <v>41302</v>
      </c>
      <c r="B30" s="6"/>
      <c r="C30" s="67" t="s">
        <v>40</v>
      </c>
      <c r="D30" s="51"/>
      <c r="E30" s="51">
        <v>2210</v>
      </c>
      <c r="F30" s="51">
        <f>F29-E30</f>
        <v>2990</v>
      </c>
      <c r="N30" s="19"/>
      <c r="O30" s="19"/>
      <c r="P30" s="19"/>
      <c r="Q30" s="43"/>
      <c r="R30" s="19"/>
      <c r="S30" s="19"/>
      <c r="T30" s="71"/>
      <c r="U30" s="19"/>
      <c r="V30" s="5"/>
    </row>
    <row r="31" spans="1:22" x14ac:dyDescent="0.2">
      <c r="A31" s="16">
        <v>41305</v>
      </c>
      <c r="B31" s="34" t="s">
        <v>33</v>
      </c>
      <c r="C31" s="2" t="s">
        <v>37</v>
      </c>
      <c r="D31" s="51"/>
      <c r="E31" s="51">
        <f>F30-F31</f>
        <v>230</v>
      </c>
      <c r="F31" s="51">
        <v>2760</v>
      </c>
      <c r="N31" s="19"/>
      <c r="O31" s="70"/>
      <c r="P31" s="43"/>
      <c r="Q31" s="19"/>
      <c r="R31" s="19"/>
      <c r="S31" s="19"/>
      <c r="T31" s="19"/>
      <c r="U31" s="19"/>
    </row>
    <row r="32" spans="1:22" x14ac:dyDescent="0.2">
      <c r="A32" s="16"/>
      <c r="B32" s="34"/>
      <c r="C32" s="2"/>
      <c r="D32" s="51"/>
      <c r="E32" s="51"/>
      <c r="F32" s="51"/>
      <c r="N32" s="19"/>
      <c r="O32" s="70"/>
      <c r="P32" s="43"/>
      <c r="Q32" s="19"/>
      <c r="R32" s="19"/>
      <c r="S32" s="19"/>
      <c r="T32" s="19"/>
      <c r="U32" s="19"/>
    </row>
    <row r="33" spans="1:22" x14ac:dyDescent="0.2">
      <c r="N33" s="19"/>
      <c r="O33" s="19"/>
      <c r="P33" s="19"/>
      <c r="Q33" s="43"/>
      <c r="R33" s="19"/>
      <c r="S33" s="19"/>
      <c r="T33" s="19"/>
      <c r="U33" s="19"/>
    </row>
    <row r="34" spans="1:22" ht="16.5" thickBot="1" x14ac:dyDescent="0.3">
      <c r="A34" s="107" t="s">
        <v>43</v>
      </c>
      <c r="B34" s="107"/>
      <c r="C34" s="107"/>
      <c r="D34" s="107"/>
      <c r="E34" s="49" t="s">
        <v>8</v>
      </c>
      <c r="F34" s="49">
        <v>104</v>
      </c>
      <c r="N34" s="19"/>
      <c r="O34" s="70"/>
      <c r="P34" s="43"/>
      <c r="Q34" s="19"/>
      <c r="R34" s="19"/>
      <c r="S34" s="19"/>
      <c r="T34" s="19"/>
      <c r="U34" s="19"/>
      <c r="V34" s="5"/>
    </row>
    <row r="35" spans="1:22" x14ac:dyDescent="0.2">
      <c r="A35" s="12" t="s">
        <v>1</v>
      </c>
      <c r="B35" s="12" t="s">
        <v>11</v>
      </c>
      <c r="C35" s="12" t="s">
        <v>10</v>
      </c>
      <c r="D35" s="50" t="s">
        <v>6</v>
      </c>
      <c r="E35" s="50" t="s">
        <v>4</v>
      </c>
      <c r="F35" s="50" t="s">
        <v>7</v>
      </c>
      <c r="N35" s="19"/>
      <c r="O35" s="19"/>
      <c r="P35" s="19"/>
      <c r="Q35" s="43"/>
      <c r="R35" s="19"/>
      <c r="S35" s="19"/>
      <c r="T35" s="19"/>
      <c r="U35" s="19"/>
      <c r="V35" s="5"/>
    </row>
    <row r="36" spans="1:22" x14ac:dyDescent="0.2">
      <c r="A36" s="32">
        <v>41276</v>
      </c>
      <c r="B36" s="68"/>
      <c r="C36" s="67" t="s">
        <v>40</v>
      </c>
      <c r="D36" s="51">
        <v>3000</v>
      </c>
      <c r="E36" s="51"/>
      <c r="F36" s="51">
        <f>D36</f>
        <v>3000</v>
      </c>
      <c r="N36" s="19"/>
      <c r="O36" s="70"/>
      <c r="P36" s="43"/>
      <c r="Q36" s="19"/>
      <c r="R36" s="19"/>
      <c r="S36" s="19"/>
      <c r="T36" s="19"/>
      <c r="U36" s="19"/>
      <c r="V36" s="5"/>
    </row>
    <row r="37" spans="1:22" x14ac:dyDescent="0.2">
      <c r="A37" s="16">
        <v>41305</v>
      </c>
      <c r="B37" s="34" t="s">
        <v>39</v>
      </c>
      <c r="C37" s="3" t="s">
        <v>37</v>
      </c>
      <c r="D37" s="51"/>
      <c r="E37" s="51">
        <v>1000</v>
      </c>
      <c r="F37" s="51">
        <f>F36-E37</f>
        <v>2000</v>
      </c>
      <c r="N37" s="19"/>
      <c r="O37" s="19"/>
      <c r="P37" s="19"/>
      <c r="Q37" s="43"/>
      <c r="R37" s="19"/>
      <c r="S37" s="19"/>
      <c r="T37" s="19"/>
      <c r="U37" s="19"/>
      <c r="V37" s="5"/>
    </row>
    <row r="38" spans="1:22" x14ac:dyDescent="0.2">
      <c r="A38" s="7"/>
      <c r="B38" s="6"/>
      <c r="C38" s="2"/>
      <c r="D38" s="51"/>
      <c r="E38" s="51"/>
      <c r="F38" s="51"/>
      <c r="N38" s="19"/>
      <c r="O38" s="70"/>
      <c r="P38" s="43"/>
      <c r="Q38" s="19"/>
      <c r="R38" s="19"/>
      <c r="S38" s="19"/>
      <c r="T38" s="19"/>
      <c r="U38" s="19"/>
    </row>
    <row r="39" spans="1:22" x14ac:dyDescent="0.2">
      <c r="N39" s="19"/>
      <c r="O39" s="19"/>
      <c r="P39" s="19"/>
      <c r="Q39" s="43"/>
      <c r="R39" s="19"/>
      <c r="S39" s="19"/>
      <c r="T39" s="19"/>
      <c r="U39" s="19"/>
    </row>
    <row r="40" spans="1:22" ht="16.5" thickBot="1" x14ac:dyDescent="0.3">
      <c r="A40" s="107" t="s">
        <v>17</v>
      </c>
      <c r="B40" s="107"/>
      <c r="C40" s="107"/>
      <c r="D40" s="107"/>
      <c r="E40" s="49" t="s">
        <v>5</v>
      </c>
      <c r="F40" s="49">
        <v>105</v>
      </c>
      <c r="N40" s="19"/>
      <c r="O40" s="70"/>
      <c r="P40" s="43"/>
      <c r="Q40" s="43"/>
      <c r="R40" s="19"/>
      <c r="S40" s="19"/>
      <c r="T40" s="19"/>
      <c r="U40" s="19"/>
    </row>
    <row r="41" spans="1:22" x14ac:dyDescent="0.2">
      <c r="A41" s="12" t="s">
        <v>1</v>
      </c>
      <c r="B41" s="12" t="s">
        <v>11</v>
      </c>
      <c r="C41" s="12" t="s">
        <v>10</v>
      </c>
      <c r="D41" s="50" t="s">
        <v>6</v>
      </c>
      <c r="E41" s="50" t="s">
        <v>4</v>
      </c>
      <c r="F41" s="50" t="s">
        <v>7</v>
      </c>
      <c r="N41" s="19"/>
      <c r="O41" s="19"/>
      <c r="P41" s="19"/>
      <c r="Q41" s="43"/>
      <c r="R41" s="19"/>
      <c r="S41" s="19"/>
      <c r="T41" s="19"/>
      <c r="U41" s="19"/>
    </row>
    <row r="42" spans="1:22" x14ac:dyDescent="0.2">
      <c r="A42" s="16"/>
      <c r="B42" s="34"/>
      <c r="C42" s="67"/>
      <c r="D42" s="51"/>
      <c r="E42" s="51"/>
      <c r="F42" s="51"/>
      <c r="N42" s="43"/>
      <c r="O42" s="70"/>
      <c r="P42" s="43"/>
      <c r="Q42" s="19"/>
      <c r="R42" s="19"/>
      <c r="S42" s="19"/>
      <c r="T42" s="19"/>
      <c r="U42" s="19"/>
    </row>
    <row r="43" spans="1:22" x14ac:dyDescent="0.2">
      <c r="A43" s="8"/>
      <c r="B43" s="6"/>
      <c r="C43" s="2"/>
      <c r="D43" s="51"/>
      <c r="E43" s="51"/>
      <c r="F43" s="51"/>
      <c r="N43" s="19"/>
      <c r="O43" s="19"/>
      <c r="P43" s="19"/>
      <c r="Q43" s="43"/>
      <c r="R43" s="19"/>
      <c r="S43" s="19"/>
      <c r="T43" s="19"/>
      <c r="U43" s="19"/>
    </row>
    <row r="44" spans="1:22" x14ac:dyDescent="0.2">
      <c r="A44" s="7"/>
      <c r="B44" s="6"/>
      <c r="C44" s="2"/>
      <c r="D44" s="51"/>
      <c r="E44" s="51"/>
      <c r="F44" s="51"/>
      <c r="N44" s="43"/>
      <c r="O44" s="70"/>
      <c r="P44" s="43"/>
      <c r="Q44" s="19"/>
      <c r="R44" s="19"/>
      <c r="S44" s="19"/>
      <c r="T44" s="19"/>
      <c r="U44" s="19"/>
    </row>
    <row r="45" spans="1:22" x14ac:dyDescent="0.2">
      <c r="A45" s="108"/>
      <c r="B45" s="108"/>
      <c r="C45" s="108"/>
      <c r="D45" s="108"/>
      <c r="E45" s="47"/>
      <c r="F45" s="47"/>
      <c r="N45" s="19"/>
      <c r="O45" s="70"/>
      <c r="P45" s="43"/>
      <c r="Q45" s="43"/>
      <c r="R45" s="19"/>
      <c r="S45" s="19"/>
      <c r="T45" s="19"/>
      <c r="U45" s="19"/>
    </row>
    <row r="46" spans="1:22" ht="16.5" thickBot="1" x14ac:dyDescent="0.3">
      <c r="A46" s="107" t="s">
        <v>66</v>
      </c>
      <c r="B46" s="107"/>
      <c r="C46" s="107"/>
      <c r="D46" s="107"/>
      <c r="E46" s="49" t="s">
        <v>5</v>
      </c>
      <c r="F46" s="49">
        <v>106</v>
      </c>
      <c r="N46" s="19"/>
      <c r="O46" s="70"/>
      <c r="P46" s="43"/>
      <c r="Q46" s="43"/>
      <c r="R46" s="19"/>
      <c r="S46" s="19"/>
      <c r="T46" s="19"/>
      <c r="U46" s="19"/>
    </row>
    <row r="47" spans="1:22" x14ac:dyDescent="0.2">
      <c r="A47" s="12" t="s">
        <v>1</v>
      </c>
      <c r="B47" s="12" t="s">
        <v>11</v>
      </c>
      <c r="C47" s="12" t="s">
        <v>10</v>
      </c>
      <c r="D47" s="50" t="s">
        <v>6</v>
      </c>
      <c r="E47" s="50" t="s">
        <v>4</v>
      </c>
      <c r="F47" s="50" t="s">
        <v>7</v>
      </c>
      <c r="N47" s="19"/>
      <c r="O47" s="19"/>
      <c r="P47" s="19"/>
      <c r="Q47" s="43"/>
      <c r="R47" s="19"/>
      <c r="S47" s="19"/>
      <c r="T47" s="19"/>
      <c r="U47" s="19"/>
    </row>
    <row r="48" spans="1:22" x14ac:dyDescent="0.2">
      <c r="A48" s="16">
        <v>41276</v>
      </c>
      <c r="B48" s="34"/>
      <c r="C48" s="56" t="s">
        <v>40</v>
      </c>
      <c r="D48" s="51">
        <f>JournalGénéral!E9</f>
        <v>150</v>
      </c>
      <c r="E48" s="51"/>
      <c r="F48" s="51">
        <f>D48</f>
        <v>150</v>
      </c>
      <c r="N48" s="43"/>
      <c r="O48" s="70"/>
      <c r="P48" s="43"/>
      <c r="Q48" s="19"/>
      <c r="R48" s="19"/>
      <c r="S48" s="19"/>
      <c r="T48" s="19"/>
      <c r="U48" s="19"/>
    </row>
    <row r="49" spans="1:22" x14ac:dyDescent="0.2">
      <c r="A49" s="32">
        <v>41281</v>
      </c>
      <c r="B49" s="6"/>
      <c r="C49" s="56" t="s">
        <v>40</v>
      </c>
      <c r="D49" s="51">
        <f>JournalGénéral!E14</f>
        <v>100</v>
      </c>
      <c r="E49" s="51"/>
      <c r="F49" s="51">
        <f>F48+D49</f>
        <v>250</v>
      </c>
      <c r="N49" s="19"/>
      <c r="O49" s="19"/>
      <c r="P49" s="19"/>
      <c r="Q49" s="43"/>
      <c r="R49" s="19"/>
      <c r="S49" s="19"/>
      <c r="T49" s="19"/>
      <c r="U49" s="19"/>
    </row>
    <row r="50" spans="1:22" x14ac:dyDescent="0.2">
      <c r="A50" s="32">
        <v>41296</v>
      </c>
      <c r="B50" s="6"/>
      <c r="C50" s="56" t="s">
        <v>40</v>
      </c>
      <c r="D50" s="51">
        <f>JournalGénéral!E39</f>
        <v>230</v>
      </c>
      <c r="E50" s="51"/>
      <c r="F50" s="51">
        <f>F49+D50</f>
        <v>480</v>
      </c>
      <c r="N50" s="19"/>
      <c r="O50" s="19"/>
      <c r="P50" s="19"/>
      <c r="Q50" s="43"/>
      <c r="R50" s="19"/>
      <c r="S50" s="19"/>
      <c r="T50" s="19"/>
      <c r="U50" s="19"/>
    </row>
    <row r="51" spans="1:22" x14ac:dyDescent="0.2">
      <c r="A51" s="16">
        <v>41298</v>
      </c>
      <c r="B51" s="6"/>
      <c r="C51" s="56" t="s">
        <v>40</v>
      </c>
      <c r="D51" s="51">
        <f>JournalGénéral!E44</f>
        <v>15</v>
      </c>
      <c r="E51" s="51"/>
      <c r="F51" s="51">
        <f>F50+D51</f>
        <v>495</v>
      </c>
      <c r="N51" s="43"/>
      <c r="O51" s="70"/>
      <c r="P51" s="43"/>
      <c r="Q51" s="19"/>
      <c r="R51" s="19"/>
      <c r="S51" s="19"/>
      <c r="T51" s="19"/>
      <c r="U51" s="19"/>
    </row>
    <row r="52" spans="1:22" x14ac:dyDescent="0.2">
      <c r="A52" s="108"/>
      <c r="B52" s="108"/>
      <c r="C52" s="108"/>
      <c r="D52" s="108"/>
      <c r="E52" s="47"/>
      <c r="F52" s="47"/>
      <c r="N52" s="19"/>
      <c r="O52" s="70"/>
      <c r="P52" s="43"/>
      <c r="Q52" s="43"/>
      <c r="R52" s="19"/>
      <c r="S52" s="19"/>
      <c r="T52" s="19"/>
      <c r="U52" s="19"/>
    </row>
    <row r="53" spans="1:22" ht="16.5" thickBot="1" x14ac:dyDescent="0.3">
      <c r="A53" s="107" t="s">
        <v>67</v>
      </c>
      <c r="B53" s="107"/>
      <c r="C53" s="107"/>
      <c r="D53" s="107"/>
      <c r="E53" s="49" t="s">
        <v>5</v>
      </c>
      <c r="F53" s="49">
        <v>107</v>
      </c>
      <c r="N53" s="19"/>
      <c r="O53" s="70"/>
      <c r="P53" s="43"/>
      <c r="Q53" s="43"/>
      <c r="R53" s="19"/>
      <c r="S53" s="19"/>
      <c r="T53" s="19"/>
      <c r="U53" s="19"/>
    </row>
    <row r="54" spans="1:22" x14ac:dyDescent="0.2">
      <c r="A54" s="12" t="s">
        <v>1</v>
      </c>
      <c r="B54" s="12" t="s">
        <v>11</v>
      </c>
      <c r="C54" s="12" t="s">
        <v>10</v>
      </c>
      <c r="D54" s="50" t="s">
        <v>6</v>
      </c>
      <c r="E54" s="50" t="s">
        <v>4</v>
      </c>
      <c r="F54" s="50" t="s">
        <v>7</v>
      </c>
      <c r="N54" s="19"/>
      <c r="O54" s="19"/>
      <c r="P54" s="19"/>
      <c r="Q54" s="43"/>
      <c r="R54" s="19"/>
      <c r="S54" s="19"/>
      <c r="T54" s="19"/>
      <c r="U54" s="19"/>
    </row>
    <row r="55" spans="1:22" x14ac:dyDescent="0.2">
      <c r="A55" s="90">
        <v>41276</v>
      </c>
      <c r="B55" s="18"/>
      <c r="C55" s="18" t="s">
        <v>40</v>
      </c>
      <c r="D55" s="55">
        <f>JournalGénéral!E10</f>
        <v>299.25</v>
      </c>
      <c r="E55" s="55"/>
      <c r="F55" s="55">
        <f>D55</f>
        <v>299.25</v>
      </c>
      <c r="N55" s="19"/>
      <c r="O55" s="19"/>
      <c r="P55" s="19"/>
      <c r="Q55" s="43"/>
      <c r="R55" s="19"/>
      <c r="S55" s="19"/>
      <c r="T55" s="19"/>
      <c r="U55" s="19"/>
    </row>
    <row r="56" spans="1:22" x14ac:dyDescent="0.2">
      <c r="A56" s="16">
        <v>41281</v>
      </c>
      <c r="B56" s="34"/>
      <c r="C56" s="56" t="s">
        <v>40</v>
      </c>
      <c r="D56" s="51">
        <f>JournalGénéral!E15</f>
        <v>199.5</v>
      </c>
      <c r="E56" s="51"/>
      <c r="F56" s="51">
        <f>F55+D56</f>
        <v>498.75</v>
      </c>
      <c r="N56" s="43"/>
      <c r="O56" s="70"/>
      <c r="P56" s="43"/>
      <c r="Q56" s="19"/>
      <c r="R56" s="19"/>
      <c r="S56" s="19"/>
      <c r="T56" s="19"/>
      <c r="U56" s="19"/>
    </row>
    <row r="57" spans="1:22" x14ac:dyDescent="0.2">
      <c r="A57" s="32">
        <v>41296</v>
      </c>
      <c r="B57" s="6"/>
      <c r="C57" s="56" t="s">
        <v>40</v>
      </c>
      <c r="D57" s="51">
        <f>JournalGénéral!E40</f>
        <v>458.85</v>
      </c>
      <c r="E57" s="51"/>
      <c r="F57" s="51">
        <f>F56+D57</f>
        <v>957.6</v>
      </c>
      <c r="N57" s="19"/>
      <c r="O57" s="19"/>
      <c r="P57" s="19"/>
      <c r="Q57" s="43"/>
      <c r="R57" s="19"/>
      <c r="S57" s="19"/>
      <c r="T57" s="19"/>
      <c r="U57" s="19"/>
    </row>
    <row r="58" spans="1:22" x14ac:dyDescent="0.2">
      <c r="A58" s="16">
        <v>41298</v>
      </c>
      <c r="B58" s="6"/>
      <c r="C58" s="56" t="s">
        <v>40</v>
      </c>
      <c r="D58" s="51">
        <f>JournalGénéral!E45</f>
        <v>29.925000000000001</v>
      </c>
      <c r="E58" s="51"/>
      <c r="F58" s="51">
        <f>F57+D58</f>
        <v>987.52499999999998</v>
      </c>
      <c r="N58" s="43"/>
      <c r="O58" s="70"/>
      <c r="P58" s="43"/>
      <c r="Q58" s="19"/>
      <c r="R58" s="19"/>
      <c r="S58" s="19"/>
      <c r="T58" s="19"/>
      <c r="U58" s="19"/>
    </row>
    <row r="59" spans="1:22" x14ac:dyDescent="0.2">
      <c r="A59" s="108"/>
      <c r="B59" s="108"/>
      <c r="C59" s="108"/>
      <c r="D59" s="108"/>
      <c r="E59" s="47"/>
      <c r="F59" s="47"/>
      <c r="N59" s="19"/>
      <c r="O59" s="70"/>
      <c r="P59" s="43"/>
      <c r="Q59" s="43"/>
      <c r="R59" s="19"/>
      <c r="S59" s="19"/>
      <c r="T59" s="19"/>
      <c r="U59" s="19"/>
    </row>
    <row r="60" spans="1:22" ht="16.5" thickBot="1" x14ac:dyDescent="0.3">
      <c r="A60" s="107" t="s">
        <v>15</v>
      </c>
      <c r="B60" s="107"/>
      <c r="C60" s="107"/>
      <c r="D60" s="107"/>
      <c r="E60" s="49" t="s">
        <v>5</v>
      </c>
      <c r="F60" s="49">
        <v>110</v>
      </c>
      <c r="N60" s="43"/>
      <c r="O60" s="70"/>
      <c r="P60" s="43"/>
      <c r="Q60" s="19"/>
      <c r="R60" s="19"/>
      <c r="S60" s="19"/>
      <c r="T60" s="19"/>
      <c r="U60" s="19"/>
    </row>
    <row r="61" spans="1:22" x14ac:dyDescent="0.2">
      <c r="A61" s="12" t="s">
        <v>1</v>
      </c>
      <c r="B61" s="12" t="s">
        <v>11</v>
      </c>
      <c r="C61" s="12" t="s">
        <v>10</v>
      </c>
      <c r="D61" s="50" t="s">
        <v>6</v>
      </c>
      <c r="E61" s="50" t="s">
        <v>4</v>
      </c>
      <c r="F61" s="50" t="s">
        <v>7</v>
      </c>
      <c r="O61" s="70"/>
      <c r="P61" s="43"/>
      <c r="Q61" s="43"/>
      <c r="R61" s="19"/>
      <c r="S61" s="19"/>
      <c r="T61" s="19"/>
      <c r="U61" s="19"/>
    </row>
    <row r="62" spans="1:22" x14ac:dyDescent="0.2">
      <c r="A62" s="16">
        <v>41639</v>
      </c>
      <c r="B62" s="34" t="s">
        <v>30</v>
      </c>
      <c r="C62" s="3" t="s">
        <v>31</v>
      </c>
      <c r="D62" s="51"/>
      <c r="E62" s="51"/>
      <c r="F62" s="51">
        <v>2000</v>
      </c>
      <c r="N62" s="43"/>
      <c r="O62" s="70"/>
      <c r="P62" s="43"/>
      <c r="Q62" s="19"/>
      <c r="R62" s="19"/>
      <c r="S62" s="19"/>
      <c r="T62" s="19"/>
      <c r="U62" s="19"/>
    </row>
    <row r="63" spans="1:22" x14ac:dyDescent="0.2">
      <c r="A63" s="7"/>
      <c r="B63" s="6"/>
      <c r="C63" s="2"/>
      <c r="D63" s="51"/>
      <c r="E63" s="51"/>
      <c r="F63" s="51"/>
      <c r="N63" s="19"/>
      <c r="O63" s="70"/>
      <c r="P63" s="43"/>
      <c r="Q63" s="43"/>
      <c r="R63" s="19"/>
      <c r="S63" s="19"/>
      <c r="T63" s="19"/>
      <c r="U63" s="19"/>
    </row>
    <row r="64" spans="1:22" x14ac:dyDescent="0.2">
      <c r="A64" s="8"/>
      <c r="B64" s="6"/>
      <c r="C64" s="2"/>
      <c r="D64" s="51"/>
      <c r="E64" s="51"/>
      <c r="F64" s="51"/>
      <c r="N64" s="42"/>
      <c r="O64" s="42"/>
      <c r="P64" s="76"/>
      <c r="Q64" s="42"/>
      <c r="R64" s="42"/>
      <c r="S64" s="42"/>
      <c r="T64" s="42"/>
      <c r="U64" s="42"/>
      <c r="V64" s="42"/>
    </row>
    <row r="65" spans="1:22" x14ac:dyDescent="0.2">
      <c r="A65" s="10"/>
      <c r="B65" s="5"/>
      <c r="C65" s="9"/>
      <c r="D65" s="52"/>
      <c r="E65" s="52"/>
      <c r="F65" s="52"/>
      <c r="G65" s="5"/>
      <c r="H65" s="5"/>
      <c r="N65" s="42"/>
      <c r="O65" s="42"/>
      <c r="P65" s="43"/>
      <c r="Q65" s="42"/>
      <c r="R65" s="42"/>
      <c r="S65" s="42"/>
      <c r="T65" s="42"/>
      <c r="U65" s="42"/>
      <c r="V65" s="42"/>
    </row>
    <row r="66" spans="1:22" ht="16.5" thickBot="1" x14ac:dyDescent="0.3">
      <c r="A66" s="107" t="s">
        <v>29</v>
      </c>
      <c r="B66" s="107"/>
      <c r="C66" s="107"/>
      <c r="D66" s="107"/>
      <c r="E66" s="49" t="s">
        <v>5</v>
      </c>
      <c r="F66" s="49">
        <v>121</v>
      </c>
      <c r="G66" s="5"/>
      <c r="H66" s="5"/>
      <c r="N66" s="42"/>
      <c r="O66" s="42"/>
      <c r="P66" s="42"/>
      <c r="Q66" s="42"/>
      <c r="R66" s="42"/>
      <c r="S66" s="42"/>
      <c r="T66" s="42"/>
      <c r="U66" s="42"/>
      <c r="V66" s="42"/>
    </row>
    <row r="67" spans="1:22" x14ac:dyDescent="0.2">
      <c r="A67" s="12" t="s">
        <v>1</v>
      </c>
      <c r="B67" s="12" t="s">
        <v>11</v>
      </c>
      <c r="C67" s="12" t="s">
        <v>10</v>
      </c>
      <c r="D67" s="50" t="s">
        <v>6</v>
      </c>
      <c r="E67" s="50" t="s">
        <v>4</v>
      </c>
      <c r="F67" s="50" t="s">
        <v>7</v>
      </c>
      <c r="N67" s="42"/>
      <c r="O67" s="42"/>
      <c r="P67" s="42"/>
      <c r="Q67" s="42"/>
      <c r="R67" s="42"/>
      <c r="S67" s="42"/>
      <c r="T67" s="42"/>
      <c r="U67" s="42"/>
      <c r="V67" s="42"/>
    </row>
    <row r="68" spans="1:22" x14ac:dyDescent="0.2">
      <c r="A68" s="16">
        <v>41639</v>
      </c>
      <c r="B68" s="34" t="s">
        <v>30</v>
      </c>
      <c r="C68" s="2"/>
      <c r="D68" s="49"/>
      <c r="E68" s="49">
        <v>33</v>
      </c>
      <c r="F68" s="51">
        <v>33</v>
      </c>
      <c r="N68" s="42"/>
      <c r="O68" s="42"/>
      <c r="P68" s="42"/>
      <c r="Q68" s="42"/>
      <c r="R68" s="42"/>
      <c r="S68" s="42"/>
      <c r="T68" s="42"/>
      <c r="U68" s="42"/>
      <c r="V68" s="42"/>
    </row>
    <row r="69" spans="1:22" x14ac:dyDescent="0.2">
      <c r="A69" s="16">
        <v>41305</v>
      </c>
      <c r="B69" s="34" t="s">
        <v>33</v>
      </c>
      <c r="C69" s="2" t="s">
        <v>37</v>
      </c>
      <c r="D69" s="49"/>
      <c r="E69" s="49">
        <v>33</v>
      </c>
      <c r="F69" s="51">
        <f>F68+E69</f>
        <v>66</v>
      </c>
      <c r="N69" s="42"/>
      <c r="O69" s="42"/>
      <c r="P69" s="42"/>
      <c r="Q69" s="42"/>
      <c r="R69" s="42"/>
      <c r="S69" s="42"/>
      <c r="T69" s="42"/>
      <c r="U69" s="42"/>
      <c r="V69" s="42"/>
    </row>
    <row r="70" spans="1:22" x14ac:dyDescent="0.2">
      <c r="A70" s="7"/>
      <c r="B70" s="6"/>
      <c r="C70" s="2"/>
      <c r="D70" s="49"/>
      <c r="E70" s="49"/>
      <c r="F70" s="51"/>
      <c r="N70" s="42"/>
      <c r="O70" s="42"/>
      <c r="P70" s="42"/>
      <c r="Q70" s="42"/>
      <c r="R70" s="42"/>
      <c r="S70" s="42"/>
      <c r="T70" s="42"/>
      <c r="U70" s="42"/>
      <c r="V70" s="42"/>
    </row>
    <row r="71" spans="1:22" x14ac:dyDescent="0.2">
      <c r="A71" s="10"/>
      <c r="B71" s="5"/>
      <c r="C71" s="9"/>
      <c r="D71" s="52"/>
      <c r="E71" s="52"/>
      <c r="F71" s="52"/>
      <c r="N71" s="42"/>
      <c r="O71" s="42"/>
      <c r="P71" s="42"/>
      <c r="Q71" s="42"/>
      <c r="R71" s="42"/>
      <c r="S71" s="42"/>
      <c r="T71" s="42"/>
      <c r="U71" s="42"/>
      <c r="V71" s="42"/>
    </row>
    <row r="72" spans="1:22" ht="16.5" thickBot="1" x14ac:dyDescent="0.3">
      <c r="A72" s="107" t="s">
        <v>16</v>
      </c>
      <c r="B72" s="107"/>
      <c r="C72" s="107"/>
      <c r="D72" s="107"/>
      <c r="E72" s="49" t="s">
        <v>5</v>
      </c>
      <c r="F72" s="49">
        <v>111</v>
      </c>
      <c r="N72" s="42"/>
      <c r="O72" s="42"/>
      <c r="P72" s="42"/>
      <c r="Q72" s="42"/>
      <c r="R72" s="42"/>
      <c r="S72" s="42"/>
      <c r="T72" s="42"/>
      <c r="U72" s="42"/>
      <c r="V72" s="42"/>
    </row>
    <row r="73" spans="1:22" x14ac:dyDescent="0.2">
      <c r="A73" s="12" t="s">
        <v>1</v>
      </c>
      <c r="B73" s="12" t="s">
        <v>11</v>
      </c>
      <c r="C73" s="12" t="s">
        <v>10</v>
      </c>
      <c r="D73" s="50" t="s">
        <v>6</v>
      </c>
      <c r="E73" s="50" t="s">
        <v>4</v>
      </c>
      <c r="F73" s="50" t="s">
        <v>7</v>
      </c>
      <c r="N73" s="42"/>
      <c r="O73" s="42"/>
      <c r="P73" s="42"/>
      <c r="Q73" s="42"/>
      <c r="R73" s="42"/>
      <c r="S73" s="42"/>
      <c r="T73" s="42"/>
      <c r="U73" s="42"/>
      <c r="V73" s="42"/>
    </row>
    <row r="74" spans="1:22" x14ac:dyDescent="0.2">
      <c r="A74" s="16">
        <v>41639</v>
      </c>
      <c r="B74" s="34" t="s">
        <v>30</v>
      </c>
      <c r="C74" s="9" t="s">
        <v>31</v>
      </c>
      <c r="D74" s="51"/>
      <c r="E74" s="51"/>
      <c r="F74" s="51">
        <v>3600</v>
      </c>
      <c r="N74" s="42"/>
      <c r="O74" s="42"/>
      <c r="P74" s="42"/>
      <c r="Q74" s="42"/>
      <c r="R74" s="42"/>
      <c r="S74" s="42"/>
      <c r="T74" s="42"/>
      <c r="U74" s="42"/>
      <c r="V74" s="42"/>
    </row>
    <row r="75" spans="1:22" x14ac:dyDescent="0.2">
      <c r="A75" s="7"/>
      <c r="B75" s="6"/>
      <c r="C75" s="2"/>
      <c r="D75" s="51"/>
      <c r="E75" s="51"/>
      <c r="F75" s="51"/>
      <c r="N75" s="42"/>
      <c r="O75" s="42"/>
      <c r="P75" s="42"/>
      <c r="Q75" s="42"/>
      <c r="R75" s="42"/>
      <c r="S75" s="42"/>
      <c r="T75" s="42"/>
      <c r="U75" s="42"/>
      <c r="V75" s="42"/>
    </row>
    <row r="76" spans="1:22" x14ac:dyDescent="0.2">
      <c r="A76" s="8"/>
      <c r="B76" s="6"/>
      <c r="C76" s="2"/>
      <c r="D76" s="51"/>
      <c r="E76" s="51"/>
      <c r="F76" s="51"/>
      <c r="N76" s="42"/>
      <c r="O76" s="42"/>
      <c r="P76" s="42"/>
      <c r="Q76" s="42"/>
      <c r="R76" s="42"/>
      <c r="S76" s="42"/>
      <c r="T76" s="42"/>
      <c r="U76" s="42"/>
      <c r="V76" s="42"/>
    </row>
    <row r="77" spans="1:22" x14ac:dyDescent="0.2">
      <c r="A77" s="31"/>
      <c r="B77" s="5"/>
      <c r="C77" s="9"/>
      <c r="D77" s="52"/>
      <c r="E77" s="52"/>
      <c r="F77" s="52"/>
      <c r="N77" s="42"/>
      <c r="O77" s="42"/>
      <c r="P77" s="42"/>
      <c r="Q77" s="42"/>
      <c r="R77" s="42"/>
      <c r="S77" s="42"/>
      <c r="T77" s="42"/>
      <c r="U77" s="42"/>
      <c r="V77" s="42"/>
    </row>
    <row r="78" spans="1:22" ht="16.5" thickBot="1" x14ac:dyDescent="0.3">
      <c r="A78" s="107" t="s">
        <v>22</v>
      </c>
      <c r="B78" s="107"/>
      <c r="C78" s="107"/>
      <c r="D78" s="107"/>
      <c r="E78" s="49" t="s">
        <v>5</v>
      </c>
      <c r="F78" s="49">
        <v>122</v>
      </c>
      <c r="N78" s="42"/>
      <c r="O78" s="42"/>
      <c r="P78" s="42"/>
      <c r="Q78" s="42"/>
      <c r="R78" s="42"/>
      <c r="S78" s="42"/>
      <c r="T78" s="42"/>
      <c r="U78" s="42"/>
      <c r="V78" s="42"/>
    </row>
    <row r="79" spans="1:22" x14ac:dyDescent="0.2">
      <c r="A79" s="12" t="s">
        <v>1</v>
      </c>
      <c r="B79" s="12" t="s">
        <v>11</v>
      </c>
      <c r="C79" s="12" t="s">
        <v>10</v>
      </c>
      <c r="D79" s="50" t="s">
        <v>6</v>
      </c>
      <c r="E79" s="50" t="s">
        <v>4</v>
      </c>
      <c r="F79" s="50" t="s">
        <v>7</v>
      </c>
      <c r="N79" s="42"/>
      <c r="O79" s="42"/>
      <c r="P79" s="42"/>
      <c r="Q79" s="42"/>
      <c r="R79" s="42"/>
      <c r="S79" s="42"/>
      <c r="T79" s="42"/>
      <c r="U79" s="42"/>
      <c r="V79" s="42"/>
    </row>
    <row r="80" spans="1:22" x14ac:dyDescent="0.2">
      <c r="A80" s="16">
        <v>41639</v>
      </c>
      <c r="B80" s="34" t="s">
        <v>30</v>
      </c>
      <c r="C80" s="2" t="s">
        <v>31</v>
      </c>
      <c r="D80" s="49"/>
      <c r="E80" s="49">
        <v>60</v>
      </c>
      <c r="F80" s="51">
        <v>60</v>
      </c>
      <c r="N80" s="42"/>
      <c r="O80" s="42"/>
      <c r="P80" s="42"/>
      <c r="Q80" s="42"/>
      <c r="R80" s="42"/>
      <c r="S80" s="42"/>
      <c r="T80" s="42"/>
      <c r="U80" s="42"/>
      <c r="V80" s="42"/>
    </row>
    <row r="81" spans="1:24" x14ac:dyDescent="0.2">
      <c r="A81" s="16">
        <v>41305</v>
      </c>
      <c r="B81" s="34" t="s">
        <v>33</v>
      </c>
      <c r="C81" s="2" t="s">
        <v>37</v>
      </c>
      <c r="D81" s="49"/>
      <c r="E81" s="49">
        <v>60</v>
      </c>
      <c r="F81" s="51">
        <f>F80+E81</f>
        <v>120</v>
      </c>
      <c r="N81" s="42"/>
      <c r="O81" s="42"/>
      <c r="P81" s="42"/>
      <c r="Q81" s="42"/>
      <c r="R81" s="42"/>
      <c r="S81" s="42"/>
      <c r="T81" s="42"/>
      <c r="U81" s="42"/>
      <c r="V81" s="42"/>
    </row>
    <row r="82" spans="1:24" x14ac:dyDescent="0.2">
      <c r="A82" s="7"/>
      <c r="B82" s="6"/>
      <c r="C82" s="2"/>
      <c r="D82" s="49"/>
      <c r="E82" s="49"/>
      <c r="F82" s="51"/>
      <c r="N82" s="42"/>
      <c r="O82" s="42"/>
      <c r="P82" s="42"/>
      <c r="Q82" s="42"/>
      <c r="R82" s="42"/>
      <c r="S82" s="42"/>
      <c r="T82" s="42"/>
      <c r="U82" s="42"/>
      <c r="V82" s="42"/>
    </row>
    <row r="83" spans="1:24" s="5" customFormat="1" x14ac:dyDescent="0.2">
      <c r="A83" s="31"/>
      <c r="C83" s="9"/>
      <c r="D83" s="47"/>
      <c r="E83" s="47"/>
      <c r="F83" s="52"/>
      <c r="N83" s="19"/>
      <c r="O83" s="19"/>
      <c r="P83" s="19"/>
      <c r="Q83" s="19"/>
      <c r="R83" s="19"/>
      <c r="S83" s="19"/>
      <c r="T83" s="19"/>
      <c r="U83" s="19"/>
      <c r="V83" s="19"/>
    </row>
    <row r="84" spans="1:24" ht="16.5" thickBot="1" x14ac:dyDescent="0.3">
      <c r="A84" s="107" t="s">
        <v>36</v>
      </c>
      <c r="B84" s="107"/>
      <c r="C84" s="107"/>
      <c r="D84" s="107"/>
      <c r="E84" s="49" t="s">
        <v>5</v>
      </c>
      <c r="F84" s="49">
        <v>201</v>
      </c>
      <c r="N84" s="42"/>
      <c r="O84" s="42"/>
      <c r="P84" s="42"/>
      <c r="Q84" s="42"/>
      <c r="R84" s="42"/>
      <c r="S84" s="42"/>
      <c r="T84" s="42"/>
      <c r="U84" s="42"/>
      <c r="V84" s="42"/>
    </row>
    <row r="85" spans="1:24" x14ac:dyDescent="0.2">
      <c r="A85" s="12" t="s">
        <v>1</v>
      </c>
      <c r="B85" s="12" t="s">
        <v>11</v>
      </c>
      <c r="C85" s="12" t="s">
        <v>10</v>
      </c>
      <c r="D85" s="50" t="s">
        <v>6</v>
      </c>
      <c r="E85" s="50" t="s">
        <v>4</v>
      </c>
      <c r="F85" s="50" t="s">
        <v>7</v>
      </c>
      <c r="N85" s="42"/>
      <c r="O85" s="42"/>
      <c r="P85" s="42"/>
      <c r="Q85" s="42"/>
      <c r="R85" s="42"/>
      <c r="S85" s="42"/>
      <c r="T85" s="42"/>
      <c r="U85" s="42"/>
      <c r="V85" s="42"/>
    </row>
    <row r="86" spans="1:24" x14ac:dyDescent="0.2">
      <c r="A86" s="30">
        <v>41639</v>
      </c>
      <c r="B86" s="37" t="s">
        <v>30</v>
      </c>
      <c r="C86" s="18" t="s">
        <v>31</v>
      </c>
      <c r="D86" s="53"/>
      <c r="E86" s="53"/>
      <c r="F86" s="51">
        <v>3600</v>
      </c>
      <c r="N86" s="42"/>
      <c r="O86" s="42"/>
      <c r="P86" s="42"/>
      <c r="Q86" s="42"/>
      <c r="R86" s="42"/>
      <c r="S86" s="42"/>
      <c r="T86" s="42"/>
      <c r="U86" s="42"/>
      <c r="V86" s="42"/>
    </row>
    <row r="87" spans="1:24" x14ac:dyDescent="0.2">
      <c r="A87" s="30">
        <v>41281</v>
      </c>
      <c r="B87" s="18"/>
      <c r="C87" s="56" t="s">
        <v>40</v>
      </c>
      <c r="D87" s="53"/>
      <c r="E87" s="53">
        <f>JournalGénéral!F16</f>
        <v>2299.5</v>
      </c>
      <c r="F87" s="51">
        <f>F86+E87</f>
        <v>5899.5</v>
      </c>
      <c r="N87" s="42"/>
      <c r="O87" s="42"/>
      <c r="P87" s="42"/>
      <c r="Q87" s="42"/>
      <c r="R87" s="42"/>
      <c r="S87" s="42"/>
      <c r="T87" s="42"/>
      <c r="U87" s="42"/>
      <c r="V87" s="42"/>
    </row>
    <row r="88" spans="1:24" x14ac:dyDescent="0.2">
      <c r="A88" s="30">
        <v>41295</v>
      </c>
      <c r="B88" s="18"/>
      <c r="C88" s="56" t="s">
        <v>40</v>
      </c>
      <c r="D88" s="53">
        <f>JournalGénéral!E35</f>
        <v>2299.5</v>
      </c>
      <c r="E88" s="53"/>
      <c r="F88" s="51">
        <f>F87-D88</f>
        <v>3600</v>
      </c>
      <c r="N88" s="42"/>
      <c r="O88" s="42"/>
      <c r="P88" s="42"/>
      <c r="Q88" s="42"/>
      <c r="R88" s="42"/>
      <c r="S88" s="42"/>
      <c r="T88" s="42"/>
      <c r="U88" s="42"/>
      <c r="V88" s="42"/>
    </row>
    <row r="89" spans="1:24" x14ac:dyDescent="0.2">
      <c r="A89" s="30">
        <v>41296</v>
      </c>
      <c r="B89" s="18"/>
      <c r="C89" s="56" t="s">
        <v>40</v>
      </c>
      <c r="D89" s="53"/>
      <c r="E89" s="53">
        <f>JournalGénéral!F41</f>
        <v>5288.85</v>
      </c>
      <c r="F89" s="51">
        <f>F88+E89</f>
        <v>8888.85</v>
      </c>
      <c r="N89" s="42"/>
      <c r="O89" s="42"/>
      <c r="P89" s="42"/>
      <c r="Q89" s="42"/>
      <c r="R89" s="42"/>
      <c r="S89" s="42"/>
      <c r="T89" s="42"/>
      <c r="U89" s="42"/>
      <c r="V89" s="42"/>
    </row>
    <row r="90" spans="1:24" x14ac:dyDescent="0.2">
      <c r="A90" s="7"/>
      <c r="B90" s="6"/>
      <c r="C90" s="2"/>
      <c r="D90" s="53"/>
      <c r="E90" s="53"/>
      <c r="F90" s="51"/>
      <c r="N90" s="42"/>
      <c r="O90" s="42"/>
      <c r="P90" s="42"/>
      <c r="Q90" s="42"/>
      <c r="R90" s="42"/>
      <c r="S90" s="42"/>
      <c r="T90" s="42"/>
      <c r="U90" s="42"/>
      <c r="V90" s="42"/>
    </row>
    <row r="91" spans="1:24" s="5" customFormat="1" x14ac:dyDescent="0.2">
      <c r="A91" s="10"/>
      <c r="C91" s="9"/>
      <c r="D91" s="54"/>
      <c r="E91" s="54"/>
      <c r="F91" s="52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</row>
    <row r="92" spans="1:24" ht="16.5" thickBot="1" x14ac:dyDescent="0.3">
      <c r="A92" s="107" t="s">
        <v>26</v>
      </c>
      <c r="B92" s="107"/>
      <c r="C92" s="107"/>
      <c r="D92" s="107"/>
      <c r="E92" s="49" t="s">
        <v>5</v>
      </c>
      <c r="F92" s="49">
        <v>202</v>
      </c>
      <c r="N92" s="42"/>
      <c r="O92" s="42"/>
      <c r="P92" s="19"/>
      <c r="Q92" s="19"/>
      <c r="R92" s="19"/>
      <c r="S92" s="19"/>
      <c r="T92" s="19"/>
      <c r="U92" s="19"/>
      <c r="V92" s="19"/>
      <c r="W92" s="19"/>
      <c r="X92" s="19"/>
    </row>
    <row r="93" spans="1:24" x14ac:dyDescent="0.2">
      <c r="A93" s="12" t="s">
        <v>1</v>
      </c>
      <c r="B93" s="12" t="s">
        <v>11</v>
      </c>
      <c r="C93" s="12" t="s">
        <v>10</v>
      </c>
      <c r="D93" s="50" t="s">
        <v>6</v>
      </c>
      <c r="E93" s="50" t="s">
        <v>4</v>
      </c>
      <c r="F93" s="50" t="s">
        <v>7</v>
      </c>
      <c r="N93" s="42"/>
      <c r="O93" s="42"/>
      <c r="P93" s="70"/>
      <c r="Q93" s="43"/>
      <c r="R93" s="19"/>
      <c r="S93" s="19"/>
      <c r="T93" s="19"/>
      <c r="U93" s="19"/>
      <c r="V93" s="19"/>
      <c r="W93" s="19"/>
      <c r="X93" s="19"/>
    </row>
    <row r="94" spans="1:24" x14ac:dyDescent="0.2">
      <c r="A94" s="124">
        <v>41639</v>
      </c>
      <c r="B94" s="125" t="s">
        <v>30</v>
      </c>
      <c r="C94" s="126" t="s">
        <v>31</v>
      </c>
      <c r="D94" s="127"/>
      <c r="E94" s="127"/>
      <c r="F94" s="115">
        <v>500</v>
      </c>
      <c r="N94" s="42"/>
      <c r="O94" s="42"/>
      <c r="P94" s="19"/>
      <c r="Q94" s="19"/>
      <c r="R94" s="43"/>
      <c r="S94" s="19"/>
      <c r="T94" s="19"/>
      <c r="U94" s="19"/>
      <c r="V94" s="19"/>
      <c r="W94" s="19"/>
      <c r="X94" s="19"/>
    </row>
    <row r="95" spans="1:24" x14ac:dyDescent="0.2">
      <c r="A95" s="124">
        <v>41290</v>
      </c>
      <c r="B95" s="128"/>
      <c r="C95" s="128" t="s">
        <v>40</v>
      </c>
      <c r="D95" s="129">
        <v>500</v>
      </c>
      <c r="E95" s="129"/>
      <c r="F95" s="115">
        <v>0</v>
      </c>
      <c r="N95" s="42"/>
      <c r="O95" s="42"/>
      <c r="P95" s="70"/>
      <c r="Q95" s="43"/>
      <c r="R95" s="19"/>
      <c r="S95" s="19"/>
      <c r="T95" s="19"/>
      <c r="U95" s="19"/>
      <c r="V95" s="19"/>
      <c r="W95" s="19"/>
      <c r="X95" s="19"/>
    </row>
    <row r="96" spans="1:24" x14ac:dyDescent="0.2">
      <c r="A96" s="124">
        <v>41305</v>
      </c>
      <c r="B96" s="125" t="s">
        <v>33</v>
      </c>
      <c r="C96" s="126" t="s">
        <v>37</v>
      </c>
      <c r="D96" s="127"/>
      <c r="E96" s="127">
        <v>1400</v>
      </c>
      <c r="F96" s="115">
        <v>1400</v>
      </c>
      <c r="N96" s="42"/>
      <c r="O96" s="42"/>
      <c r="P96" s="19"/>
      <c r="Q96" s="19"/>
      <c r="R96" s="43"/>
      <c r="S96" s="19"/>
      <c r="T96" s="19"/>
      <c r="U96" s="19"/>
      <c r="V96" s="19"/>
      <c r="W96" s="19"/>
      <c r="X96" s="19"/>
    </row>
    <row r="97" spans="1:24" x14ac:dyDescent="0.2">
      <c r="A97" s="31"/>
      <c r="B97" s="5"/>
      <c r="C97" s="9"/>
      <c r="D97" s="47"/>
      <c r="E97" s="47"/>
      <c r="F97" s="52"/>
      <c r="N97" s="42"/>
      <c r="O97" s="42"/>
      <c r="P97" s="70"/>
      <c r="Q97" s="43"/>
      <c r="R97" s="19"/>
      <c r="S97" s="19"/>
      <c r="T97" s="19"/>
      <c r="U97" s="19"/>
      <c r="V97" s="19"/>
      <c r="W97" s="19"/>
      <c r="X97" s="19"/>
    </row>
    <row r="98" spans="1:24" ht="16.5" thickBot="1" x14ac:dyDescent="0.3">
      <c r="A98" s="107" t="s">
        <v>32</v>
      </c>
      <c r="B98" s="107"/>
      <c r="C98" s="107"/>
      <c r="D98" s="107"/>
      <c r="E98" s="49" t="s">
        <v>5</v>
      </c>
      <c r="F98" s="49">
        <v>203</v>
      </c>
      <c r="N98" s="42"/>
      <c r="O98" s="42"/>
      <c r="P98" s="19"/>
      <c r="Q98" s="19"/>
      <c r="R98" s="43"/>
      <c r="S98" s="19"/>
      <c r="T98" s="19"/>
      <c r="U98" s="19"/>
      <c r="V98" s="19"/>
      <c r="W98" s="19"/>
      <c r="X98" s="19"/>
    </row>
    <row r="99" spans="1:24" x14ac:dyDescent="0.2">
      <c r="A99" s="12" t="s">
        <v>1</v>
      </c>
      <c r="B99" s="12" t="s">
        <v>11</v>
      </c>
      <c r="C99" s="12" t="s">
        <v>10</v>
      </c>
      <c r="D99" s="50" t="s">
        <v>6</v>
      </c>
      <c r="E99" s="50" t="s">
        <v>4</v>
      </c>
      <c r="F99" s="50" t="s">
        <v>7</v>
      </c>
      <c r="N99" s="42"/>
      <c r="O99" s="42"/>
      <c r="P99" s="70"/>
      <c r="Q99" s="43"/>
      <c r="R99" s="19"/>
      <c r="S99" s="19"/>
      <c r="T99" s="19"/>
      <c r="U99" s="19"/>
      <c r="V99" s="19"/>
      <c r="W99" s="19"/>
      <c r="X99" s="19"/>
    </row>
    <row r="100" spans="1:24" x14ac:dyDescent="0.2">
      <c r="A100" s="16"/>
      <c r="B100" s="34"/>
      <c r="C100" s="67"/>
      <c r="D100" s="49"/>
      <c r="E100" s="49"/>
      <c r="F100" s="51"/>
      <c r="N100" s="42"/>
      <c r="O100" s="42"/>
      <c r="P100" s="19"/>
      <c r="Q100" s="19"/>
      <c r="R100" s="43"/>
      <c r="S100" s="19"/>
      <c r="T100" s="19"/>
      <c r="U100" s="19"/>
      <c r="V100" s="19"/>
      <c r="W100" s="19"/>
      <c r="X100" s="19"/>
    </row>
    <row r="101" spans="1:24" x14ac:dyDescent="0.2">
      <c r="A101" s="16"/>
      <c r="B101" s="34"/>
      <c r="C101" s="2"/>
      <c r="D101" s="49"/>
      <c r="E101" s="49"/>
      <c r="F101" s="51"/>
      <c r="N101" s="42"/>
      <c r="O101" s="42"/>
      <c r="P101" s="70"/>
      <c r="Q101" s="43"/>
      <c r="R101" s="43"/>
      <c r="S101" s="19"/>
      <c r="T101" s="19"/>
      <c r="U101" s="19"/>
      <c r="V101" s="19"/>
      <c r="W101" s="19"/>
      <c r="X101" s="19"/>
    </row>
    <row r="102" spans="1:24" x14ac:dyDescent="0.2">
      <c r="A102" s="7"/>
      <c r="B102" s="6"/>
      <c r="C102" s="2"/>
      <c r="D102" s="49"/>
      <c r="E102" s="49"/>
      <c r="F102" s="51"/>
      <c r="N102" s="42"/>
      <c r="O102" s="42"/>
      <c r="P102" s="19"/>
      <c r="Q102" s="19"/>
      <c r="R102" s="43"/>
      <c r="S102" s="19"/>
      <c r="T102" s="19"/>
      <c r="U102" s="19"/>
      <c r="V102" s="19"/>
      <c r="W102" s="19"/>
      <c r="X102" s="19"/>
    </row>
    <row r="103" spans="1:24" x14ac:dyDescent="0.2">
      <c r="N103" s="42"/>
      <c r="O103" s="76"/>
      <c r="P103" s="70"/>
      <c r="Q103" s="43"/>
      <c r="R103" s="19"/>
      <c r="S103" s="19"/>
      <c r="T103" s="19"/>
      <c r="U103" s="19"/>
      <c r="V103" s="19"/>
      <c r="W103" s="19"/>
      <c r="X103" s="19"/>
    </row>
    <row r="104" spans="1:24" ht="16.5" thickBot="1" x14ac:dyDescent="0.3">
      <c r="A104" s="107" t="s">
        <v>62</v>
      </c>
      <c r="B104" s="107"/>
      <c r="C104" s="107"/>
      <c r="D104" s="107"/>
      <c r="E104" s="49" t="s">
        <v>5</v>
      </c>
      <c r="F104" s="49">
        <v>204</v>
      </c>
      <c r="N104" s="42"/>
      <c r="O104" s="42"/>
      <c r="P104" s="19"/>
      <c r="Q104" s="19"/>
      <c r="R104" s="43"/>
      <c r="S104" s="19"/>
      <c r="T104" s="19"/>
      <c r="U104" s="19"/>
      <c r="V104" s="19"/>
      <c r="W104" s="19"/>
      <c r="X104" s="19"/>
    </row>
    <row r="105" spans="1:24" x14ac:dyDescent="0.2">
      <c r="A105" s="12" t="s">
        <v>1</v>
      </c>
      <c r="B105" s="12" t="s">
        <v>11</v>
      </c>
      <c r="C105" s="12" t="s">
        <v>10</v>
      </c>
      <c r="D105" s="50" t="s">
        <v>6</v>
      </c>
      <c r="E105" s="50" t="s">
        <v>4</v>
      </c>
      <c r="F105" s="50" t="s">
        <v>7</v>
      </c>
      <c r="N105" s="42"/>
      <c r="O105" s="42"/>
      <c r="P105" s="70"/>
      <c r="Q105" s="43"/>
      <c r="R105" s="19"/>
      <c r="S105" s="19"/>
      <c r="T105" s="19"/>
      <c r="U105" s="19"/>
      <c r="V105" s="19"/>
      <c r="W105" s="19"/>
      <c r="X105" s="19"/>
    </row>
    <row r="106" spans="1:24" x14ac:dyDescent="0.2">
      <c r="A106" s="16">
        <v>41276</v>
      </c>
      <c r="B106" s="34"/>
      <c r="C106" s="56" t="s">
        <v>40</v>
      </c>
      <c r="D106" s="51"/>
      <c r="E106" s="51">
        <f>JournalGénéral!F5</f>
        <v>360</v>
      </c>
      <c r="F106" s="51">
        <f>E106</f>
        <v>360</v>
      </c>
      <c r="N106" s="42"/>
      <c r="O106" s="42"/>
      <c r="P106" s="19"/>
      <c r="Q106" s="19"/>
      <c r="R106" s="43"/>
      <c r="S106" s="19"/>
      <c r="T106" s="19"/>
      <c r="U106" s="19"/>
      <c r="V106" s="19"/>
      <c r="W106" s="19"/>
      <c r="X106" s="19"/>
    </row>
    <row r="107" spans="1:24" x14ac:dyDescent="0.2">
      <c r="A107" s="16">
        <v>41292</v>
      </c>
      <c r="B107" s="34"/>
      <c r="C107" s="56" t="s">
        <v>40</v>
      </c>
      <c r="D107" s="49"/>
      <c r="E107" s="49">
        <v>155</v>
      </c>
      <c r="F107" s="51">
        <f>F106+E107</f>
        <v>515</v>
      </c>
      <c r="N107" s="42"/>
      <c r="O107" s="42"/>
      <c r="P107" s="70"/>
      <c r="Q107" s="43"/>
      <c r="R107" s="43"/>
      <c r="S107" s="19"/>
      <c r="T107" s="19"/>
      <c r="U107" s="19"/>
      <c r="V107" s="19"/>
      <c r="W107" s="19"/>
      <c r="X107" s="19"/>
    </row>
    <row r="108" spans="1:24" x14ac:dyDescent="0.2">
      <c r="A108" s="16">
        <v>41293</v>
      </c>
      <c r="B108" s="6"/>
      <c r="C108" s="56" t="s">
        <v>40</v>
      </c>
      <c r="D108" s="49"/>
      <c r="E108" s="49">
        <v>45</v>
      </c>
      <c r="F108" s="51">
        <f>F107+E108</f>
        <v>560</v>
      </c>
      <c r="N108" s="42"/>
      <c r="O108" s="42"/>
      <c r="P108" s="19"/>
      <c r="Q108" s="19"/>
      <c r="R108" s="43"/>
      <c r="S108" s="19"/>
      <c r="T108" s="19"/>
      <c r="U108" s="19"/>
      <c r="V108" s="19"/>
      <c r="W108" s="19"/>
      <c r="X108" s="19"/>
    </row>
    <row r="109" spans="1:24" x14ac:dyDescent="0.2">
      <c r="A109" s="16">
        <v>41302</v>
      </c>
      <c r="B109" s="6"/>
      <c r="C109" s="56" t="s">
        <v>40</v>
      </c>
      <c r="D109" s="49"/>
      <c r="E109" s="49">
        <f>JournalGénéral!F49</f>
        <v>200</v>
      </c>
      <c r="F109" s="51">
        <f>F108+E109</f>
        <v>760</v>
      </c>
      <c r="N109" s="42"/>
      <c r="O109" s="42"/>
      <c r="P109" s="19"/>
      <c r="Q109" s="19"/>
      <c r="R109" s="43"/>
      <c r="S109" s="19"/>
      <c r="T109" s="19"/>
      <c r="U109" s="19"/>
      <c r="V109" s="19"/>
      <c r="W109" s="19"/>
      <c r="X109" s="19"/>
    </row>
    <row r="110" spans="1:24" x14ac:dyDescent="0.2">
      <c r="N110" s="42"/>
      <c r="O110" s="76"/>
      <c r="P110" s="70"/>
      <c r="Q110" s="43"/>
      <c r="R110" s="19"/>
      <c r="S110" s="19"/>
      <c r="T110" s="19"/>
      <c r="U110" s="19"/>
      <c r="V110" s="19"/>
      <c r="W110" s="19"/>
      <c r="X110" s="19"/>
    </row>
    <row r="111" spans="1:24" ht="16.5" thickBot="1" x14ac:dyDescent="0.3">
      <c r="A111" s="107" t="s">
        <v>63</v>
      </c>
      <c r="B111" s="107"/>
      <c r="C111" s="107"/>
      <c r="D111" s="107"/>
      <c r="E111" s="49" t="s">
        <v>5</v>
      </c>
      <c r="F111" s="49">
        <v>205</v>
      </c>
      <c r="N111" s="42"/>
      <c r="O111" s="42"/>
      <c r="P111" s="19"/>
      <c r="Q111" s="19"/>
      <c r="R111" s="43"/>
      <c r="S111" s="19"/>
      <c r="T111" s="19"/>
      <c r="U111" s="19"/>
      <c r="V111" s="19"/>
      <c r="W111" s="19"/>
      <c r="X111" s="19"/>
    </row>
    <row r="112" spans="1:24" x14ac:dyDescent="0.2">
      <c r="A112" s="12" t="s">
        <v>1</v>
      </c>
      <c r="B112" s="12" t="s">
        <v>11</v>
      </c>
      <c r="C112" s="12" t="s">
        <v>10</v>
      </c>
      <c r="D112" s="50" t="s">
        <v>6</v>
      </c>
      <c r="E112" s="50" t="s">
        <v>4</v>
      </c>
      <c r="F112" s="50" t="s">
        <v>7</v>
      </c>
      <c r="N112" s="42"/>
      <c r="O112" s="42"/>
      <c r="P112" s="70"/>
      <c r="Q112" s="43"/>
      <c r="R112" s="19"/>
      <c r="S112" s="19"/>
      <c r="T112" s="19"/>
      <c r="U112" s="19"/>
      <c r="V112" s="19"/>
      <c r="W112" s="19"/>
      <c r="X112" s="19"/>
    </row>
    <row r="113" spans="1:24" x14ac:dyDescent="0.2">
      <c r="A113" s="16">
        <v>41276</v>
      </c>
      <c r="B113" s="34"/>
      <c r="C113" s="56" t="s">
        <v>40</v>
      </c>
      <c r="D113" s="49"/>
      <c r="E113" s="49">
        <f>JournalGénéral!F6</f>
        <v>718.2</v>
      </c>
      <c r="F113" s="51">
        <f>E113</f>
        <v>718.2</v>
      </c>
      <c r="N113" s="42"/>
      <c r="O113" s="42"/>
      <c r="P113" s="19"/>
      <c r="Q113" s="19"/>
      <c r="R113" s="43"/>
      <c r="S113" s="19"/>
      <c r="T113" s="19"/>
      <c r="U113" s="19"/>
      <c r="V113" s="19"/>
      <c r="W113" s="19"/>
      <c r="X113" s="19"/>
    </row>
    <row r="114" spans="1:24" x14ac:dyDescent="0.2">
      <c r="A114" s="16">
        <v>41292</v>
      </c>
      <c r="B114" s="34"/>
      <c r="C114" s="56" t="s">
        <v>40</v>
      </c>
      <c r="D114" s="49"/>
      <c r="E114" s="49">
        <f>JournalGénéral!F24</f>
        <v>309.22500000000002</v>
      </c>
      <c r="F114" s="51">
        <f>F113+E114</f>
        <v>1027.4250000000002</v>
      </c>
      <c r="N114" s="42"/>
      <c r="O114" s="42"/>
      <c r="P114" s="70"/>
      <c r="Q114" s="43"/>
      <c r="R114" s="43"/>
      <c r="S114" s="19"/>
      <c r="T114" s="19"/>
      <c r="U114" s="19"/>
      <c r="V114" s="19"/>
      <c r="W114" s="19"/>
      <c r="X114" s="19"/>
    </row>
    <row r="115" spans="1:24" x14ac:dyDescent="0.2">
      <c r="A115" s="16">
        <v>41293</v>
      </c>
      <c r="B115" s="6"/>
      <c r="C115" s="56" t="s">
        <v>40</v>
      </c>
      <c r="D115" s="49"/>
      <c r="E115" s="49">
        <f>JournalGénéral!F32</f>
        <v>89.775000000000006</v>
      </c>
      <c r="F115" s="51">
        <f>F114+E115</f>
        <v>1117.2000000000003</v>
      </c>
      <c r="N115" s="42"/>
      <c r="O115" s="42"/>
      <c r="P115" s="19"/>
      <c r="Q115" s="19"/>
      <c r="R115" s="43"/>
      <c r="S115" s="19"/>
      <c r="T115" s="19"/>
      <c r="U115" s="19"/>
      <c r="V115" s="19"/>
      <c r="W115" s="19"/>
      <c r="X115" s="19"/>
    </row>
    <row r="116" spans="1:24" x14ac:dyDescent="0.2">
      <c r="A116" s="16">
        <v>41293</v>
      </c>
      <c r="B116" s="6"/>
      <c r="C116" s="56" t="s">
        <v>40</v>
      </c>
      <c r="D116" s="49"/>
      <c r="E116" s="49">
        <f>JournalGénéral!F50</f>
        <v>399</v>
      </c>
      <c r="F116" s="51">
        <f>F114+E116</f>
        <v>1426.4250000000002</v>
      </c>
      <c r="N116" s="42"/>
      <c r="O116" s="42"/>
      <c r="P116" s="19"/>
      <c r="Q116" s="19"/>
      <c r="R116" s="43"/>
      <c r="S116" s="19"/>
      <c r="T116" s="19"/>
      <c r="U116" s="19"/>
      <c r="V116" s="19"/>
      <c r="W116" s="19"/>
      <c r="X116" s="19"/>
    </row>
    <row r="117" spans="1:24" x14ac:dyDescent="0.2">
      <c r="N117" s="42"/>
      <c r="O117" s="76"/>
      <c r="P117" s="70"/>
      <c r="Q117" s="43"/>
      <c r="R117" s="19"/>
      <c r="S117" s="19"/>
      <c r="T117" s="19"/>
      <c r="U117" s="19"/>
      <c r="V117" s="19"/>
      <c r="W117" s="19"/>
      <c r="X117" s="19"/>
    </row>
    <row r="118" spans="1:24" ht="16.5" thickBot="1" x14ac:dyDescent="0.3">
      <c r="A118" s="107" t="s">
        <v>27</v>
      </c>
      <c r="B118" s="107"/>
      <c r="C118" s="107"/>
      <c r="D118" s="107"/>
      <c r="E118" s="49" t="s">
        <v>5</v>
      </c>
      <c r="F118" s="49">
        <v>301</v>
      </c>
      <c r="N118" s="42"/>
      <c r="O118" s="42"/>
      <c r="P118" s="19"/>
      <c r="Q118" s="19"/>
      <c r="R118" s="43"/>
      <c r="S118" s="19"/>
      <c r="T118" s="19"/>
      <c r="U118" s="19"/>
      <c r="V118" s="19"/>
      <c r="W118" s="19"/>
      <c r="X118" s="19"/>
    </row>
    <row r="119" spans="1:24" x14ac:dyDescent="0.2">
      <c r="A119" s="12" t="s">
        <v>1</v>
      </c>
      <c r="B119" s="12" t="s">
        <v>11</v>
      </c>
      <c r="C119" s="12" t="s">
        <v>10</v>
      </c>
      <c r="D119" s="50" t="s">
        <v>6</v>
      </c>
      <c r="E119" s="50" t="s">
        <v>4</v>
      </c>
      <c r="F119" s="50" t="s">
        <v>7</v>
      </c>
      <c r="N119" s="42"/>
      <c r="O119" s="76"/>
      <c r="P119" s="70"/>
      <c r="Q119" s="43"/>
      <c r="R119" s="19"/>
      <c r="S119" s="19"/>
      <c r="T119" s="19"/>
      <c r="U119" s="19"/>
      <c r="V119" s="19"/>
      <c r="W119" s="19"/>
      <c r="X119" s="19"/>
    </row>
    <row r="120" spans="1:24" x14ac:dyDescent="0.2">
      <c r="A120" s="16">
        <v>41639</v>
      </c>
      <c r="B120" s="6" t="s">
        <v>30</v>
      </c>
      <c r="C120" s="2" t="s">
        <v>31</v>
      </c>
      <c r="D120" s="49"/>
      <c r="E120" s="49"/>
      <c r="F120" s="51">
        <v>9607</v>
      </c>
      <c r="N120" s="42"/>
      <c r="O120" s="42"/>
      <c r="P120" s="70"/>
      <c r="Q120" s="43"/>
      <c r="R120" s="43"/>
      <c r="S120" s="19"/>
      <c r="T120" s="19"/>
      <c r="U120" s="19"/>
      <c r="V120" s="19"/>
      <c r="W120" s="19"/>
      <c r="X120" s="19"/>
    </row>
    <row r="121" spans="1:24" x14ac:dyDescent="0.2">
      <c r="A121" s="16">
        <v>41305</v>
      </c>
      <c r="B121" s="34" t="s">
        <v>57</v>
      </c>
      <c r="C121" s="2" t="s">
        <v>38</v>
      </c>
      <c r="D121" s="49"/>
      <c r="E121" s="49">
        <v>7167</v>
      </c>
      <c r="F121" s="51">
        <f>F120+E121</f>
        <v>16774</v>
      </c>
      <c r="N121" s="42"/>
      <c r="O121" s="76"/>
      <c r="P121" s="70"/>
      <c r="Q121" s="43"/>
      <c r="R121" s="19"/>
      <c r="S121" s="19"/>
      <c r="T121" s="19"/>
      <c r="U121" s="19"/>
      <c r="V121" s="19"/>
      <c r="W121" s="19"/>
      <c r="X121" s="19"/>
    </row>
    <row r="122" spans="1:24" x14ac:dyDescent="0.2">
      <c r="A122" s="16"/>
      <c r="B122" s="34"/>
      <c r="C122" s="2"/>
      <c r="D122" s="49"/>
      <c r="E122" s="49"/>
      <c r="F122" s="51"/>
      <c r="N122" s="42"/>
      <c r="O122" s="42"/>
      <c r="P122" s="70"/>
      <c r="Q122" s="43"/>
      <c r="R122" s="43"/>
      <c r="S122" s="19"/>
      <c r="T122" s="19"/>
      <c r="U122" s="19"/>
      <c r="V122" s="19"/>
      <c r="W122" s="19"/>
      <c r="X122" s="19"/>
    </row>
    <row r="123" spans="1:24" x14ac:dyDescent="0.2">
      <c r="N123" s="42"/>
      <c r="O123" s="76"/>
      <c r="P123" s="70"/>
      <c r="Q123" s="43"/>
      <c r="R123" s="19"/>
      <c r="S123" s="19"/>
      <c r="T123" s="19"/>
      <c r="U123" s="19"/>
      <c r="V123" s="19"/>
      <c r="W123" s="19"/>
      <c r="X123" s="19"/>
    </row>
    <row r="124" spans="1:24" ht="16.5" thickBot="1" x14ac:dyDescent="0.3">
      <c r="A124" s="107" t="s">
        <v>19</v>
      </c>
      <c r="B124" s="107"/>
      <c r="C124" s="107"/>
      <c r="D124" s="107"/>
      <c r="E124" s="49" t="s">
        <v>5</v>
      </c>
      <c r="F124" s="49">
        <v>302</v>
      </c>
      <c r="N124" s="42"/>
      <c r="O124" s="42"/>
      <c r="P124" s="70"/>
      <c r="Q124" s="43"/>
      <c r="R124" s="43"/>
      <c r="S124" s="19"/>
      <c r="T124" s="19"/>
      <c r="U124" s="19"/>
      <c r="V124" s="19"/>
      <c r="W124" s="19"/>
      <c r="X124" s="19"/>
    </row>
    <row r="125" spans="1:24" x14ac:dyDescent="0.2">
      <c r="A125" s="12" t="s">
        <v>1</v>
      </c>
      <c r="B125" s="12" t="s">
        <v>11</v>
      </c>
      <c r="C125" s="12" t="s">
        <v>10</v>
      </c>
      <c r="D125" s="50" t="s">
        <v>6</v>
      </c>
      <c r="E125" s="50" t="s">
        <v>4</v>
      </c>
      <c r="F125" s="50" t="s">
        <v>7</v>
      </c>
      <c r="N125" s="42"/>
      <c r="O125" s="42"/>
      <c r="P125" s="19"/>
      <c r="Q125" s="43"/>
      <c r="R125" s="19"/>
      <c r="S125" s="19"/>
      <c r="T125" s="19"/>
      <c r="U125" s="19"/>
      <c r="V125" s="19"/>
      <c r="W125" s="19"/>
      <c r="X125" s="19"/>
    </row>
    <row r="126" spans="1:24" x14ac:dyDescent="0.2">
      <c r="A126" s="16">
        <v>41639</v>
      </c>
      <c r="B126" s="34" t="s">
        <v>30</v>
      </c>
      <c r="C126" s="2"/>
      <c r="D126" s="49"/>
      <c r="E126" s="49"/>
      <c r="F126" s="51">
        <v>0</v>
      </c>
      <c r="N126" s="42"/>
      <c r="O126" s="42"/>
      <c r="P126" s="19"/>
      <c r="Q126" s="43"/>
      <c r="R126" s="19"/>
      <c r="S126" s="19"/>
      <c r="T126" s="19"/>
      <c r="U126" s="19"/>
      <c r="V126" s="19"/>
      <c r="W126" s="19"/>
      <c r="X126" s="19"/>
    </row>
    <row r="127" spans="1:24" x14ac:dyDescent="0.2">
      <c r="A127" s="16"/>
      <c r="B127" s="34"/>
      <c r="C127" s="2"/>
      <c r="D127" s="49"/>
      <c r="E127" s="49"/>
      <c r="F127" s="51"/>
      <c r="N127" s="42"/>
      <c r="O127" s="42"/>
      <c r="P127" s="19"/>
      <c r="Q127" s="19"/>
      <c r="R127" s="19"/>
      <c r="S127" s="19"/>
      <c r="T127" s="19"/>
      <c r="U127" s="19"/>
      <c r="V127" s="19"/>
      <c r="W127" s="19"/>
      <c r="X127" s="19"/>
    </row>
    <row r="128" spans="1:24" x14ac:dyDescent="0.2">
      <c r="A128" s="7"/>
      <c r="B128" s="6"/>
      <c r="C128" s="2"/>
      <c r="D128" s="49"/>
      <c r="E128" s="49"/>
      <c r="F128" s="51"/>
      <c r="P128" s="19"/>
      <c r="Q128" s="19"/>
      <c r="R128" s="19"/>
      <c r="S128" s="19"/>
      <c r="T128" s="19"/>
      <c r="U128" s="19"/>
      <c r="V128" s="19"/>
      <c r="W128" s="19"/>
      <c r="X128" s="19"/>
    </row>
    <row r="129" spans="1:24" x14ac:dyDescent="0.2">
      <c r="P129" s="19"/>
      <c r="Q129" s="19"/>
      <c r="R129" s="19"/>
      <c r="S129" s="19"/>
      <c r="T129" s="19"/>
      <c r="U129" s="19"/>
      <c r="V129" s="19"/>
      <c r="W129" s="19"/>
      <c r="X129" s="19"/>
    </row>
    <row r="130" spans="1:24" ht="16.5" thickBot="1" x14ac:dyDescent="0.3">
      <c r="A130" s="107" t="s">
        <v>28</v>
      </c>
      <c r="B130" s="107"/>
      <c r="C130" s="107"/>
      <c r="D130" s="107"/>
      <c r="E130" s="49" t="s">
        <v>5</v>
      </c>
      <c r="F130" s="49">
        <v>401</v>
      </c>
      <c r="P130" s="19"/>
      <c r="Q130" s="19"/>
      <c r="R130" s="19"/>
      <c r="S130" s="19"/>
      <c r="T130" s="19"/>
      <c r="U130" s="19"/>
      <c r="V130" s="19"/>
      <c r="W130" s="19"/>
      <c r="X130" s="19"/>
    </row>
    <row r="131" spans="1:24" x14ac:dyDescent="0.2">
      <c r="A131" s="12" t="s">
        <v>1</v>
      </c>
      <c r="B131" s="12" t="s">
        <v>11</v>
      </c>
      <c r="C131" s="12" t="s">
        <v>10</v>
      </c>
      <c r="D131" s="50" t="s">
        <v>6</v>
      </c>
      <c r="E131" s="50" t="s">
        <v>4</v>
      </c>
      <c r="F131" s="50" t="s">
        <v>7</v>
      </c>
      <c r="P131" s="70"/>
      <c r="Q131" s="43"/>
      <c r="R131" s="19"/>
      <c r="S131" s="19"/>
      <c r="T131" s="19"/>
      <c r="U131" s="19"/>
      <c r="V131" s="19"/>
      <c r="W131" s="19"/>
      <c r="X131" s="19"/>
    </row>
    <row r="132" spans="1:24" x14ac:dyDescent="0.2">
      <c r="A132" s="16">
        <v>41276</v>
      </c>
      <c r="B132" s="34"/>
      <c r="C132" s="67" t="s">
        <v>40</v>
      </c>
      <c r="D132" s="49"/>
      <c r="E132" s="49">
        <v>7200</v>
      </c>
      <c r="F132" s="51">
        <f>E132</f>
        <v>7200</v>
      </c>
      <c r="P132" s="70"/>
      <c r="Q132" s="43"/>
      <c r="R132" s="19"/>
      <c r="S132" s="19"/>
      <c r="T132" s="19"/>
      <c r="U132" s="19"/>
      <c r="V132" s="19"/>
      <c r="W132" s="19"/>
      <c r="X132" s="19"/>
    </row>
    <row r="133" spans="1:24" x14ac:dyDescent="0.2">
      <c r="A133" s="16">
        <v>41293</v>
      </c>
      <c r="B133" s="34"/>
      <c r="C133" s="67" t="s">
        <v>40</v>
      </c>
      <c r="D133" s="49"/>
      <c r="E133" s="49">
        <v>900</v>
      </c>
      <c r="F133" s="51">
        <f>F132+E133</f>
        <v>8100</v>
      </c>
      <c r="P133" s="70"/>
      <c r="Q133" s="43"/>
      <c r="R133" s="43"/>
      <c r="S133" s="19"/>
      <c r="T133" s="19"/>
      <c r="U133" s="19"/>
      <c r="V133" s="19"/>
      <c r="W133" s="19"/>
      <c r="X133" s="19"/>
    </row>
    <row r="134" spans="1:24" x14ac:dyDescent="0.2">
      <c r="A134" s="16">
        <v>41305</v>
      </c>
      <c r="B134" s="34" t="s">
        <v>57</v>
      </c>
      <c r="C134" s="2" t="s">
        <v>38</v>
      </c>
      <c r="D134" s="49">
        <v>8100</v>
      </c>
      <c r="E134" s="49"/>
      <c r="F134" s="51">
        <f>F133-D134</f>
        <v>0</v>
      </c>
      <c r="P134" s="70"/>
      <c r="Q134" s="43"/>
      <c r="R134" s="19"/>
      <c r="S134" s="19"/>
      <c r="T134" s="19"/>
      <c r="U134" s="19"/>
      <c r="V134" s="19"/>
      <c r="W134" s="19"/>
      <c r="X134" s="19"/>
    </row>
    <row r="135" spans="1:24" x14ac:dyDescent="0.2">
      <c r="A135" s="16"/>
      <c r="B135" s="34"/>
      <c r="C135" s="2"/>
      <c r="D135" s="49"/>
      <c r="E135" s="49"/>
      <c r="F135" s="51"/>
      <c r="P135" s="70"/>
      <c r="Q135" s="43"/>
      <c r="R135" s="19"/>
      <c r="S135" s="19"/>
      <c r="T135" s="19"/>
      <c r="U135" s="19"/>
      <c r="V135" s="19"/>
      <c r="W135" s="19"/>
      <c r="X135" s="19"/>
    </row>
    <row r="136" spans="1:24" x14ac:dyDescent="0.2">
      <c r="P136" s="70"/>
      <c r="Q136" s="43"/>
      <c r="R136" s="19"/>
      <c r="S136" s="19"/>
      <c r="T136" s="19"/>
      <c r="U136" s="19"/>
      <c r="V136" s="19"/>
      <c r="W136" s="19"/>
      <c r="X136" s="19"/>
    </row>
    <row r="137" spans="1:24" ht="16.5" thickBot="1" x14ac:dyDescent="0.3">
      <c r="A137" s="107" t="s">
        <v>44</v>
      </c>
      <c r="B137" s="107"/>
      <c r="C137" s="107"/>
      <c r="D137" s="107"/>
      <c r="E137" s="49" t="s">
        <v>5</v>
      </c>
      <c r="F137" s="49">
        <v>402</v>
      </c>
      <c r="P137" s="70"/>
      <c r="Q137" s="43"/>
      <c r="R137" s="19"/>
      <c r="S137" s="19"/>
      <c r="T137" s="19"/>
      <c r="U137" s="19"/>
      <c r="V137" s="19"/>
      <c r="W137" s="19"/>
      <c r="X137" s="19"/>
    </row>
    <row r="138" spans="1:24" x14ac:dyDescent="0.2">
      <c r="A138" s="12" t="s">
        <v>1</v>
      </c>
      <c r="B138" s="12" t="s">
        <v>11</v>
      </c>
      <c r="C138" s="12" t="s">
        <v>10</v>
      </c>
      <c r="D138" s="50" t="s">
        <v>6</v>
      </c>
      <c r="E138" s="50" t="s">
        <v>4</v>
      </c>
      <c r="F138" s="50" t="s">
        <v>7</v>
      </c>
      <c r="P138" s="70"/>
      <c r="Q138" s="43"/>
      <c r="R138" s="19"/>
      <c r="S138" s="19"/>
      <c r="T138" s="19"/>
      <c r="U138" s="19"/>
      <c r="V138" s="19"/>
      <c r="W138" s="19"/>
      <c r="X138" s="19"/>
    </row>
    <row r="139" spans="1:24" x14ac:dyDescent="0.2">
      <c r="A139" s="16">
        <v>41292</v>
      </c>
      <c r="B139" s="34"/>
      <c r="C139" s="67" t="s">
        <v>40</v>
      </c>
      <c r="D139" s="49"/>
      <c r="E139" s="49">
        <v>3100</v>
      </c>
      <c r="F139" s="51">
        <f>E139</f>
        <v>3100</v>
      </c>
      <c r="P139" s="70"/>
      <c r="Q139" s="43"/>
      <c r="R139" s="43"/>
      <c r="S139" s="19"/>
      <c r="T139" s="19"/>
      <c r="U139" s="19"/>
      <c r="V139" s="19"/>
      <c r="W139" s="19"/>
      <c r="X139" s="19"/>
    </row>
    <row r="140" spans="1:24" x14ac:dyDescent="0.2">
      <c r="A140" s="16">
        <v>41302</v>
      </c>
      <c r="B140" s="34"/>
      <c r="C140" s="67" t="s">
        <v>40</v>
      </c>
      <c r="D140" s="49"/>
      <c r="E140" s="49">
        <v>4000</v>
      </c>
      <c r="F140" s="51">
        <f>F139+E140</f>
        <v>7100</v>
      </c>
      <c r="P140" s="70"/>
      <c r="Q140" s="43"/>
      <c r="R140" s="43"/>
      <c r="S140" s="19"/>
      <c r="T140" s="19"/>
      <c r="U140" s="19"/>
      <c r="V140" s="19"/>
      <c r="W140" s="19"/>
      <c r="X140" s="19"/>
    </row>
    <row r="141" spans="1:24" x14ac:dyDescent="0.2">
      <c r="A141" s="16">
        <v>41305</v>
      </c>
      <c r="B141" s="34" t="s">
        <v>57</v>
      </c>
      <c r="C141" s="2" t="s">
        <v>38</v>
      </c>
      <c r="D141" s="49">
        <f>7100</f>
        <v>7100</v>
      </c>
      <c r="E141" s="49"/>
      <c r="F141" s="51">
        <f>F140-D141</f>
        <v>0</v>
      </c>
      <c r="P141" s="70"/>
      <c r="Q141" s="43"/>
      <c r="R141" s="19"/>
      <c r="S141" s="19"/>
      <c r="T141" s="19"/>
      <c r="U141" s="19"/>
      <c r="V141" s="19"/>
      <c r="W141" s="19"/>
      <c r="X141" s="19"/>
    </row>
    <row r="142" spans="1:24" x14ac:dyDescent="0.2">
      <c r="A142" s="16"/>
      <c r="B142" s="34"/>
      <c r="C142" s="2"/>
      <c r="D142" s="49"/>
      <c r="E142" s="49"/>
      <c r="F142" s="51"/>
      <c r="P142" s="70"/>
      <c r="Q142" s="43"/>
      <c r="R142" s="43"/>
      <c r="S142" s="19"/>
      <c r="T142" s="19"/>
      <c r="U142" s="19"/>
      <c r="V142" s="19"/>
      <c r="W142" s="19"/>
      <c r="X142" s="19"/>
    </row>
    <row r="143" spans="1:24" x14ac:dyDescent="0.2">
      <c r="P143" s="70"/>
      <c r="Q143" s="43"/>
      <c r="R143" s="19"/>
      <c r="S143" s="19"/>
      <c r="T143" s="19"/>
      <c r="U143" s="19"/>
      <c r="V143" s="19"/>
      <c r="W143" s="19"/>
      <c r="X143" s="19"/>
    </row>
    <row r="144" spans="1:24" ht="16.5" thickBot="1" x14ac:dyDescent="0.3">
      <c r="A144" s="107" t="s">
        <v>45</v>
      </c>
      <c r="B144" s="107"/>
      <c r="C144" s="107"/>
      <c r="D144" s="107"/>
      <c r="E144" s="49" t="s">
        <v>5</v>
      </c>
      <c r="F144" s="49">
        <v>403</v>
      </c>
      <c r="P144" s="70"/>
      <c r="Q144" s="43"/>
      <c r="R144" s="43"/>
      <c r="S144" s="19"/>
      <c r="T144" s="19"/>
      <c r="U144" s="19"/>
      <c r="V144" s="19"/>
      <c r="W144" s="19"/>
      <c r="X144" s="19"/>
    </row>
    <row r="145" spans="1:24" x14ac:dyDescent="0.2">
      <c r="A145" s="12" t="s">
        <v>1</v>
      </c>
      <c r="B145" s="12" t="s">
        <v>11</v>
      </c>
      <c r="C145" s="12" t="s">
        <v>10</v>
      </c>
      <c r="D145" s="50" t="s">
        <v>6</v>
      </c>
      <c r="E145" s="50" t="s">
        <v>4</v>
      </c>
      <c r="F145" s="50" t="s">
        <v>7</v>
      </c>
      <c r="P145" s="70"/>
      <c r="Q145" s="43"/>
      <c r="R145" s="19"/>
      <c r="S145" s="19"/>
      <c r="T145" s="19"/>
      <c r="U145" s="19"/>
      <c r="V145" s="19"/>
      <c r="W145" s="19"/>
      <c r="X145" s="19"/>
    </row>
    <row r="146" spans="1:24" x14ac:dyDescent="0.2">
      <c r="A146" s="16">
        <v>41292</v>
      </c>
      <c r="B146" s="34"/>
      <c r="C146" s="67" t="s">
        <v>40</v>
      </c>
      <c r="D146" s="49">
        <v>1400</v>
      </c>
      <c r="E146" s="49"/>
      <c r="F146" s="51">
        <f>D146</f>
        <v>1400</v>
      </c>
      <c r="N146" s="36"/>
      <c r="P146" s="70"/>
      <c r="Q146" s="43"/>
      <c r="R146" s="43"/>
      <c r="S146" s="19"/>
      <c r="T146" s="19"/>
      <c r="U146" s="19"/>
      <c r="V146" s="19"/>
      <c r="W146" s="19"/>
      <c r="X146" s="19"/>
    </row>
    <row r="147" spans="1:24" x14ac:dyDescent="0.2">
      <c r="A147" s="16">
        <v>41302</v>
      </c>
      <c r="B147" s="34"/>
      <c r="C147" s="67" t="s">
        <v>40</v>
      </c>
      <c r="D147" s="49">
        <v>2210</v>
      </c>
      <c r="E147" s="49"/>
      <c r="F147" s="51">
        <f>F146+D147</f>
        <v>3610</v>
      </c>
      <c r="N147" s="36"/>
      <c r="P147" s="71"/>
      <c r="Q147" s="19"/>
      <c r="R147" s="19"/>
      <c r="S147" s="19"/>
      <c r="T147" s="19"/>
      <c r="U147" s="19"/>
      <c r="V147" s="19"/>
      <c r="W147" s="19"/>
      <c r="X147" s="19"/>
    </row>
    <row r="148" spans="1:24" x14ac:dyDescent="0.2">
      <c r="A148" s="16">
        <v>41305</v>
      </c>
      <c r="B148" s="34" t="s">
        <v>33</v>
      </c>
      <c r="C148" s="2" t="s">
        <v>37</v>
      </c>
      <c r="D148" s="49">
        <v>230</v>
      </c>
      <c r="E148" s="49"/>
      <c r="F148" s="51">
        <f>F147+D148</f>
        <v>3840</v>
      </c>
      <c r="N148" s="36"/>
      <c r="P148" s="19"/>
      <c r="Q148" s="19"/>
      <c r="R148" s="19"/>
      <c r="S148" s="19"/>
      <c r="T148" s="19"/>
      <c r="U148" s="19"/>
      <c r="V148" s="19"/>
      <c r="W148" s="19"/>
      <c r="X148" s="19"/>
    </row>
    <row r="149" spans="1:24" x14ac:dyDescent="0.2">
      <c r="A149" s="16">
        <v>41305</v>
      </c>
      <c r="B149" s="34" t="s">
        <v>57</v>
      </c>
      <c r="C149" s="2" t="s">
        <v>38</v>
      </c>
      <c r="D149" s="49"/>
      <c r="E149" s="49">
        <v>3840</v>
      </c>
      <c r="F149" s="51">
        <v>0</v>
      </c>
      <c r="N149" s="36"/>
      <c r="P149" s="19"/>
      <c r="Q149" s="19"/>
      <c r="R149" s="19"/>
      <c r="S149" s="19"/>
      <c r="T149" s="19"/>
      <c r="U149" s="19"/>
      <c r="V149" s="19"/>
      <c r="W149" s="19"/>
      <c r="X149" s="19"/>
    </row>
    <row r="150" spans="1:24" x14ac:dyDescent="0.2">
      <c r="P150" s="71"/>
      <c r="Q150" s="19"/>
      <c r="R150" s="19"/>
      <c r="S150" s="19"/>
      <c r="T150" s="19"/>
      <c r="U150" s="19"/>
      <c r="V150" s="19"/>
      <c r="W150" s="19"/>
      <c r="X150" s="19"/>
    </row>
    <row r="151" spans="1:24" ht="16.5" thickBot="1" x14ac:dyDescent="0.3">
      <c r="A151" s="107" t="s">
        <v>20</v>
      </c>
      <c r="B151" s="107"/>
      <c r="C151" s="107"/>
      <c r="D151" s="107"/>
      <c r="E151" s="49" t="s">
        <v>5</v>
      </c>
      <c r="F151" s="49">
        <v>501</v>
      </c>
      <c r="P151" s="19"/>
      <c r="Q151" s="19"/>
      <c r="R151" s="19"/>
      <c r="S151" s="19"/>
      <c r="T151" s="19"/>
      <c r="U151" s="19"/>
      <c r="V151" s="19"/>
      <c r="W151" s="19"/>
      <c r="X151" s="19"/>
    </row>
    <row r="152" spans="1:24" x14ac:dyDescent="0.2">
      <c r="A152" s="12" t="s">
        <v>1</v>
      </c>
      <c r="B152" s="12" t="s">
        <v>11</v>
      </c>
      <c r="C152" s="12" t="s">
        <v>10</v>
      </c>
      <c r="D152" s="50" t="s">
        <v>6</v>
      </c>
      <c r="E152" s="50" t="s">
        <v>4</v>
      </c>
      <c r="F152" s="50" t="s">
        <v>7</v>
      </c>
      <c r="P152" s="19"/>
      <c r="Q152" s="19"/>
      <c r="R152" s="19"/>
      <c r="S152" s="19"/>
      <c r="T152" s="19"/>
      <c r="U152" s="19"/>
      <c r="V152" s="19"/>
      <c r="W152" s="19"/>
      <c r="X152" s="19"/>
    </row>
    <row r="153" spans="1:24" x14ac:dyDescent="0.2">
      <c r="A153" s="16">
        <v>41305</v>
      </c>
      <c r="B153" s="34" t="s">
        <v>33</v>
      </c>
      <c r="C153" s="2" t="s">
        <v>37</v>
      </c>
      <c r="D153" s="49">
        <v>1000</v>
      </c>
      <c r="E153" s="49"/>
      <c r="F153" s="51">
        <f>D153</f>
        <v>1000</v>
      </c>
      <c r="P153" s="19"/>
      <c r="Q153" s="19"/>
      <c r="R153" s="19"/>
      <c r="S153" s="19"/>
      <c r="T153" s="19"/>
      <c r="U153" s="19"/>
      <c r="V153" s="19"/>
      <c r="W153" s="19"/>
      <c r="X153" s="19"/>
    </row>
    <row r="154" spans="1:24" x14ac:dyDescent="0.2">
      <c r="A154" s="16">
        <v>41305</v>
      </c>
      <c r="B154" s="34" t="s">
        <v>57</v>
      </c>
      <c r="C154" s="2" t="s">
        <v>38</v>
      </c>
      <c r="D154" s="49"/>
      <c r="E154" s="49">
        <v>1000</v>
      </c>
      <c r="F154" s="51">
        <v>0</v>
      </c>
      <c r="P154" s="19"/>
      <c r="Q154" s="19"/>
      <c r="R154" s="19"/>
      <c r="S154" s="19"/>
      <c r="T154" s="19"/>
      <c r="U154" s="19"/>
      <c r="V154" s="19"/>
      <c r="W154" s="19"/>
      <c r="X154" s="19"/>
    </row>
    <row r="155" spans="1:24" x14ac:dyDescent="0.2">
      <c r="A155" s="7"/>
      <c r="B155" s="6"/>
      <c r="C155" s="2"/>
      <c r="D155" s="49"/>
      <c r="E155" s="49"/>
      <c r="F155" s="51"/>
      <c r="P155" s="19"/>
      <c r="Q155" s="19"/>
      <c r="R155" s="19"/>
      <c r="S155" s="19"/>
      <c r="T155" s="19"/>
      <c r="U155" s="19"/>
      <c r="V155" s="19"/>
      <c r="W155" s="19"/>
      <c r="X155" s="19"/>
    </row>
    <row r="156" spans="1:24" x14ac:dyDescent="0.2">
      <c r="P156" s="19"/>
      <c r="Q156" s="19"/>
      <c r="R156" s="19"/>
      <c r="S156" s="19"/>
      <c r="T156" s="19"/>
      <c r="U156" s="19"/>
      <c r="V156" s="19"/>
      <c r="W156" s="19"/>
      <c r="X156" s="19"/>
    </row>
    <row r="157" spans="1:24" ht="16.5" thickBot="1" x14ac:dyDescent="0.3">
      <c r="A157" s="107" t="s">
        <v>21</v>
      </c>
      <c r="B157" s="107"/>
      <c r="C157" s="107"/>
      <c r="D157" s="107"/>
      <c r="E157" s="49" t="s">
        <v>5</v>
      </c>
      <c r="F157" s="49">
        <v>502</v>
      </c>
      <c r="P157" s="19"/>
      <c r="Q157" s="19"/>
      <c r="R157" s="19"/>
      <c r="S157" s="19"/>
      <c r="T157" s="19"/>
      <c r="U157" s="19"/>
      <c r="V157" s="19"/>
      <c r="W157" s="19"/>
      <c r="X157" s="19"/>
    </row>
    <row r="158" spans="1:24" x14ac:dyDescent="0.2">
      <c r="A158" s="12" t="s">
        <v>1</v>
      </c>
      <c r="B158" s="12" t="s">
        <v>11</v>
      </c>
      <c r="C158" s="12" t="s">
        <v>10</v>
      </c>
      <c r="D158" s="50" t="s">
        <v>6</v>
      </c>
      <c r="E158" s="50" t="s">
        <v>4</v>
      </c>
      <c r="F158" s="50" t="s">
        <v>7</v>
      </c>
      <c r="P158" s="19"/>
      <c r="Q158" s="19"/>
      <c r="R158" s="19"/>
      <c r="S158" s="19"/>
      <c r="T158" s="19"/>
      <c r="U158" s="19"/>
      <c r="V158" s="19"/>
      <c r="W158" s="19"/>
      <c r="X158" s="19"/>
    </row>
    <row r="159" spans="1:24" x14ac:dyDescent="0.2">
      <c r="A159" s="16">
        <v>41290</v>
      </c>
      <c r="B159" s="34"/>
      <c r="C159" s="67" t="s">
        <v>40</v>
      </c>
      <c r="D159" s="117">
        <v>900</v>
      </c>
      <c r="E159" s="49"/>
      <c r="F159" s="116">
        <f>D159</f>
        <v>900</v>
      </c>
      <c r="P159" s="19"/>
      <c r="Q159" s="19"/>
      <c r="R159" s="19"/>
      <c r="S159" s="19"/>
      <c r="T159" s="19"/>
      <c r="U159" s="19"/>
      <c r="V159" s="19"/>
      <c r="W159" s="19"/>
      <c r="X159" s="19"/>
    </row>
    <row r="160" spans="1:24" x14ac:dyDescent="0.2">
      <c r="A160" s="16">
        <v>41305</v>
      </c>
      <c r="B160" s="34" t="s">
        <v>33</v>
      </c>
      <c r="C160" s="2" t="s">
        <v>37</v>
      </c>
      <c r="D160" s="49">
        <v>1400</v>
      </c>
      <c r="E160" s="49"/>
      <c r="F160" s="116">
        <f>F159+D160</f>
        <v>2300</v>
      </c>
      <c r="P160" s="19"/>
      <c r="Q160" s="19"/>
      <c r="R160" s="19"/>
      <c r="S160" s="19"/>
      <c r="T160" s="19"/>
      <c r="U160" s="19"/>
      <c r="V160" s="19"/>
      <c r="W160" s="19"/>
      <c r="X160" s="19"/>
    </row>
    <row r="161" spans="1:24" x14ac:dyDescent="0.2">
      <c r="A161" s="16">
        <v>41305</v>
      </c>
      <c r="B161" s="34" t="s">
        <v>57</v>
      </c>
      <c r="C161" s="2" t="s">
        <v>38</v>
      </c>
      <c r="D161" s="49"/>
      <c r="E161" s="117">
        <v>2300</v>
      </c>
      <c r="F161" s="115">
        <v>0</v>
      </c>
      <c r="P161" s="19"/>
      <c r="Q161" s="19"/>
      <c r="R161" s="19"/>
      <c r="S161" s="19"/>
      <c r="T161" s="19"/>
      <c r="U161" s="19"/>
      <c r="V161" s="19"/>
      <c r="W161" s="19"/>
      <c r="X161" s="19"/>
    </row>
    <row r="162" spans="1:24" x14ac:dyDescent="0.2">
      <c r="P162" s="19"/>
      <c r="Q162" s="19"/>
      <c r="R162" s="19"/>
      <c r="S162" s="19"/>
      <c r="T162" s="19"/>
      <c r="U162" s="19"/>
      <c r="V162" s="19"/>
      <c r="W162" s="19"/>
      <c r="X162" s="19"/>
    </row>
    <row r="163" spans="1:24" ht="16.5" thickBot="1" x14ac:dyDescent="0.3">
      <c r="A163" s="107" t="s">
        <v>18</v>
      </c>
      <c r="B163" s="107"/>
      <c r="C163" s="107"/>
      <c r="D163" s="107"/>
      <c r="E163" s="49" t="s">
        <v>5</v>
      </c>
      <c r="F163" s="49">
        <v>503</v>
      </c>
      <c r="P163" s="19"/>
      <c r="Q163" s="19"/>
      <c r="R163" s="19"/>
      <c r="S163" s="19"/>
      <c r="T163" s="19"/>
      <c r="U163" s="19"/>
      <c r="V163" s="19"/>
      <c r="W163" s="19"/>
      <c r="X163" s="19"/>
    </row>
    <row r="164" spans="1:24" x14ac:dyDescent="0.2">
      <c r="A164" s="12" t="s">
        <v>1</v>
      </c>
      <c r="B164" s="12" t="s">
        <v>11</v>
      </c>
      <c r="C164" s="12" t="s">
        <v>10</v>
      </c>
      <c r="D164" s="50" t="s">
        <v>6</v>
      </c>
      <c r="E164" s="50" t="s">
        <v>4</v>
      </c>
      <c r="F164" s="50" t="s">
        <v>7</v>
      </c>
      <c r="P164" s="19"/>
      <c r="Q164" s="19"/>
      <c r="R164" s="19"/>
      <c r="S164" s="19"/>
      <c r="T164" s="19"/>
      <c r="U164" s="19"/>
      <c r="V164" s="19"/>
      <c r="W164" s="19"/>
      <c r="X164" s="19"/>
    </row>
    <row r="165" spans="1:24" x14ac:dyDescent="0.2">
      <c r="A165" s="16">
        <v>41298</v>
      </c>
      <c r="B165" s="34"/>
      <c r="C165" s="67" t="s">
        <v>40</v>
      </c>
      <c r="D165" s="49">
        <v>300</v>
      </c>
      <c r="E165" s="49"/>
      <c r="F165" s="51">
        <f>D165</f>
        <v>300</v>
      </c>
      <c r="P165" s="19"/>
      <c r="Q165" s="19"/>
      <c r="R165" s="19"/>
      <c r="S165" s="19"/>
      <c r="T165" s="19"/>
      <c r="U165" s="19"/>
      <c r="V165" s="19"/>
      <c r="W165" s="19"/>
      <c r="X165" s="19"/>
    </row>
    <row r="166" spans="1:24" x14ac:dyDescent="0.2">
      <c r="A166" s="16">
        <v>41305</v>
      </c>
      <c r="B166" s="34" t="s">
        <v>57</v>
      </c>
      <c r="C166" s="2" t="s">
        <v>38</v>
      </c>
      <c r="D166" s="49"/>
      <c r="E166" s="49">
        <v>300</v>
      </c>
      <c r="F166" s="51">
        <v>0</v>
      </c>
      <c r="P166" s="19"/>
      <c r="Q166" s="19"/>
      <c r="R166" s="19"/>
      <c r="S166" s="19"/>
      <c r="T166" s="19"/>
      <c r="U166" s="19"/>
      <c r="V166" s="19"/>
      <c r="W166" s="19"/>
      <c r="X166" s="19"/>
    </row>
    <row r="167" spans="1:24" x14ac:dyDescent="0.2">
      <c r="A167" s="7"/>
      <c r="B167" s="6"/>
      <c r="C167" s="2"/>
      <c r="D167" s="49"/>
      <c r="E167" s="49"/>
      <c r="F167" s="51"/>
      <c r="P167" s="19"/>
      <c r="Q167" s="19"/>
      <c r="R167" s="19"/>
      <c r="S167" s="19"/>
      <c r="T167" s="19"/>
      <c r="U167" s="19"/>
      <c r="V167" s="19"/>
      <c r="W167" s="19"/>
      <c r="X167" s="19"/>
    </row>
    <row r="168" spans="1:24" x14ac:dyDescent="0.2">
      <c r="P168" s="19"/>
      <c r="Q168" s="19"/>
      <c r="R168" s="19"/>
      <c r="S168" s="19"/>
      <c r="T168" s="19"/>
      <c r="U168" s="19"/>
      <c r="V168" s="19"/>
      <c r="W168" s="19"/>
      <c r="X168" s="19"/>
    </row>
    <row r="169" spans="1:24" ht="16.5" thickBot="1" x14ac:dyDescent="0.3">
      <c r="A169" s="107" t="s">
        <v>23</v>
      </c>
      <c r="B169" s="107"/>
      <c r="C169" s="107"/>
      <c r="D169" s="107"/>
      <c r="E169" s="49" t="s">
        <v>5</v>
      </c>
      <c r="F169" s="49">
        <v>510</v>
      </c>
      <c r="P169" s="19"/>
      <c r="Q169" s="19"/>
      <c r="R169" s="19"/>
      <c r="S169" s="19"/>
      <c r="T169" s="19"/>
      <c r="U169" s="19"/>
      <c r="V169" s="19"/>
      <c r="W169" s="19"/>
      <c r="X169" s="19"/>
    </row>
    <row r="170" spans="1:24" x14ac:dyDescent="0.2">
      <c r="A170" s="12" t="s">
        <v>1</v>
      </c>
      <c r="B170" s="12" t="s">
        <v>11</v>
      </c>
      <c r="C170" s="12" t="s">
        <v>10</v>
      </c>
      <c r="D170" s="50" t="s">
        <v>6</v>
      </c>
      <c r="E170" s="50" t="s">
        <v>4</v>
      </c>
      <c r="F170" s="50" t="s">
        <v>7</v>
      </c>
      <c r="P170" s="19"/>
      <c r="Q170" s="19"/>
      <c r="R170" s="19"/>
      <c r="S170" s="19"/>
      <c r="T170" s="19"/>
      <c r="U170" s="19"/>
      <c r="V170" s="19"/>
      <c r="W170" s="19"/>
      <c r="X170" s="19"/>
    </row>
    <row r="171" spans="1:24" x14ac:dyDescent="0.2">
      <c r="A171" s="16">
        <v>41305</v>
      </c>
      <c r="B171" s="34" t="s">
        <v>33</v>
      </c>
      <c r="C171" s="2" t="s">
        <v>37</v>
      </c>
      <c r="D171" s="49">
        <v>33</v>
      </c>
      <c r="E171" s="49"/>
      <c r="F171" s="51">
        <f>D171</f>
        <v>33</v>
      </c>
      <c r="P171" s="19"/>
      <c r="Q171" s="19"/>
      <c r="R171" s="19"/>
      <c r="S171" s="19"/>
      <c r="T171" s="19"/>
      <c r="U171" s="19"/>
      <c r="V171" s="19"/>
      <c r="W171" s="19"/>
      <c r="X171" s="19"/>
    </row>
    <row r="172" spans="1:24" x14ac:dyDescent="0.2">
      <c r="A172" s="16">
        <v>41305</v>
      </c>
      <c r="B172" s="34" t="s">
        <v>57</v>
      </c>
      <c r="C172" s="2" t="s">
        <v>38</v>
      </c>
      <c r="D172" s="49"/>
      <c r="E172" s="49">
        <v>33</v>
      </c>
      <c r="F172" s="51">
        <v>0</v>
      </c>
      <c r="P172" s="19"/>
      <c r="Q172" s="19"/>
      <c r="R172" s="19"/>
      <c r="S172" s="19"/>
      <c r="T172" s="19"/>
      <c r="U172" s="19"/>
      <c r="V172" s="19"/>
      <c r="W172" s="19"/>
      <c r="X172" s="19"/>
    </row>
    <row r="173" spans="1:24" x14ac:dyDescent="0.2">
      <c r="A173" s="7"/>
      <c r="B173" s="6"/>
      <c r="C173" s="2"/>
      <c r="D173" s="49"/>
      <c r="E173" s="49"/>
      <c r="F173" s="51"/>
      <c r="O173" s="19"/>
      <c r="P173" s="38"/>
      <c r="Q173" s="64"/>
      <c r="R173" s="5"/>
      <c r="S173" s="5"/>
      <c r="T173" s="5"/>
      <c r="U173" s="5"/>
      <c r="V173" s="19"/>
      <c r="W173" s="19"/>
      <c r="X173" s="19"/>
    </row>
    <row r="174" spans="1:24" x14ac:dyDescent="0.2">
      <c r="O174" s="19"/>
      <c r="P174" s="5"/>
      <c r="Q174" s="5"/>
      <c r="R174" s="64"/>
      <c r="S174" s="5"/>
      <c r="T174" s="5"/>
      <c r="U174" s="5"/>
      <c r="V174" s="19"/>
      <c r="W174" s="19"/>
      <c r="X174" s="19"/>
    </row>
    <row r="175" spans="1:24" ht="16.5" thickBot="1" x14ac:dyDescent="0.3">
      <c r="A175" s="107" t="s">
        <v>24</v>
      </c>
      <c r="B175" s="107"/>
      <c r="C175" s="107"/>
      <c r="D175" s="107"/>
      <c r="E175" s="49" t="s">
        <v>5</v>
      </c>
      <c r="F175" s="49">
        <v>511</v>
      </c>
      <c r="O175" s="19"/>
      <c r="P175" s="38"/>
      <c r="Q175" s="64"/>
      <c r="R175" s="5"/>
      <c r="S175" s="5"/>
      <c r="T175" s="5"/>
      <c r="U175" s="5"/>
      <c r="V175" s="19"/>
      <c r="W175" s="19"/>
      <c r="X175" s="19"/>
    </row>
    <row r="176" spans="1:24" x14ac:dyDescent="0.2">
      <c r="A176" s="12" t="s">
        <v>1</v>
      </c>
      <c r="B176" s="12" t="s">
        <v>11</v>
      </c>
      <c r="C176" s="12" t="s">
        <v>10</v>
      </c>
      <c r="D176" s="50" t="s">
        <v>6</v>
      </c>
      <c r="E176" s="50" t="s">
        <v>4</v>
      </c>
      <c r="F176" s="50" t="s">
        <v>7</v>
      </c>
      <c r="O176" s="19"/>
      <c r="P176" s="38"/>
      <c r="Q176" s="64"/>
      <c r="R176" s="64"/>
      <c r="S176" s="5"/>
      <c r="T176" s="5"/>
      <c r="U176" s="5"/>
      <c r="V176" s="19"/>
      <c r="W176" s="19"/>
      <c r="X176" s="19"/>
    </row>
    <row r="177" spans="1:24" x14ac:dyDescent="0.2">
      <c r="A177" s="16">
        <v>41305</v>
      </c>
      <c r="B177" s="34" t="s">
        <v>33</v>
      </c>
      <c r="C177" s="2" t="s">
        <v>37</v>
      </c>
      <c r="D177" s="49">
        <v>60</v>
      </c>
      <c r="E177" s="49"/>
      <c r="F177" s="51">
        <f>D177</f>
        <v>60</v>
      </c>
      <c r="O177" s="19"/>
      <c r="P177" s="38"/>
      <c r="Q177" s="64"/>
      <c r="R177" s="5"/>
      <c r="S177" s="5"/>
      <c r="T177" s="5"/>
      <c r="U177" s="5"/>
      <c r="V177" s="19"/>
      <c r="W177" s="19"/>
      <c r="X177" s="19"/>
    </row>
    <row r="178" spans="1:24" x14ac:dyDescent="0.2">
      <c r="A178" s="16">
        <v>41305</v>
      </c>
      <c r="B178" s="34" t="s">
        <v>57</v>
      </c>
      <c r="C178" s="2" t="s">
        <v>38</v>
      </c>
      <c r="D178" s="49"/>
      <c r="E178" s="49">
        <v>60</v>
      </c>
      <c r="F178" s="51">
        <f>F177-E178</f>
        <v>0</v>
      </c>
      <c r="O178" s="19"/>
      <c r="P178" s="38"/>
      <c r="Q178" s="64"/>
      <c r="R178" s="64"/>
      <c r="S178" s="5"/>
      <c r="T178" s="5"/>
      <c r="U178" s="5"/>
      <c r="V178" s="19"/>
      <c r="W178" s="19"/>
      <c r="X178" s="19"/>
    </row>
    <row r="179" spans="1:24" x14ac:dyDescent="0.2">
      <c r="A179" s="7"/>
      <c r="B179" s="6"/>
      <c r="C179" s="2"/>
      <c r="D179" s="49"/>
      <c r="E179" s="49"/>
      <c r="F179" s="51"/>
      <c r="O179" s="19"/>
      <c r="P179" s="38"/>
      <c r="Q179" s="64"/>
      <c r="R179" s="5"/>
      <c r="S179" s="5"/>
      <c r="T179" s="5"/>
      <c r="U179" s="5"/>
      <c r="V179" s="19"/>
      <c r="W179" s="19"/>
      <c r="X179" s="19"/>
    </row>
    <row r="180" spans="1:24" x14ac:dyDescent="0.2">
      <c r="O180" s="19"/>
      <c r="P180" s="38"/>
      <c r="Q180" s="64"/>
      <c r="R180" s="64"/>
      <c r="S180" s="5"/>
      <c r="T180" s="5"/>
      <c r="U180" s="5"/>
      <c r="V180" s="19"/>
      <c r="W180" s="19"/>
      <c r="X180" s="19"/>
    </row>
    <row r="181" spans="1:24" ht="16.5" thickBot="1" x14ac:dyDescent="0.3">
      <c r="A181" s="107" t="s">
        <v>25</v>
      </c>
      <c r="B181" s="107"/>
      <c r="C181" s="107"/>
      <c r="D181" s="107"/>
      <c r="E181" s="49" t="s">
        <v>5</v>
      </c>
      <c r="F181" s="49">
        <v>512</v>
      </c>
      <c r="O181" s="19"/>
      <c r="P181" s="38"/>
      <c r="Q181" s="64"/>
      <c r="R181" s="5"/>
      <c r="S181" s="5"/>
      <c r="T181" s="47"/>
      <c r="U181" s="5"/>
      <c r="V181" s="19"/>
      <c r="W181" s="19"/>
      <c r="X181" s="19"/>
    </row>
    <row r="182" spans="1:24" x14ac:dyDescent="0.2">
      <c r="A182" s="12" t="s">
        <v>1</v>
      </c>
      <c r="B182" s="12" t="s">
        <v>11</v>
      </c>
      <c r="C182" s="12" t="s">
        <v>10</v>
      </c>
      <c r="D182" s="50" t="s">
        <v>6</v>
      </c>
      <c r="E182" s="50" t="s">
        <v>4</v>
      </c>
      <c r="F182" s="50" t="s">
        <v>7</v>
      </c>
      <c r="O182" s="19"/>
      <c r="P182" s="38"/>
      <c r="Q182" s="64"/>
      <c r="R182" s="64"/>
      <c r="S182" s="5"/>
      <c r="T182" s="5"/>
      <c r="U182" s="47"/>
      <c r="V182" s="19"/>
      <c r="W182" s="19"/>
      <c r="X182" s="19"/>
    </row>
    <row r="183" spans="1:24" x14ac:dyDescent="0.2">
      <c r="A183" s="16"/>
      <c r="B183" s="34"/>
      <c r="C183" s="2"/>
      <c r="D183" s="49"/>
      <c r="E183" s="49"/>
      <c r="F183" s="51"/>
      <c r="O183" s="19"/>
      <c r="P183" s="81"/>
      <c r="Q183" s="64"/>
      <c r="R183" s="5"/>
      <c r="S183" s="5"/>
      <c r="T183" s="5"/>
      <c r="U183" s="5"/>
      <c r="V183" s="71"/>
      <c r="W183" s="19"/>
      <c r="X183" s="19"/>
    </row>
    <row r="184" spans="1:24" x14ac:dyDescent="0.2">
      <c r="A184" s="16"/>
      <c r="B184" s="34"/>
      <c r="C184" s="2"/>
      <c r="D184" s="49"/>
      <c r="E184" s="49"/>
      <c r="F184" s="51"/>
      <c r="O184" s="19"/>
      <c r="P184" s="38"/>
      <c r="Q184" s="64"/>
      <c r="R184" s="5"/>
      <c r="S184" s="5"/>
      <c r="T184" s="5"/>
      <c r="U184" s="5"/>
      <c r="V184" s="19"/>
      <c r="W184" s="19"/>
      <c r="X184" s="19"/>
    </row>
    <row r="185" spans="1:24" x14ac:dyDescent="0.2">
      <c r="A185" s="7"/>
      <c r="B185" s="6"/>
      <c r="C185" s="2"/>
      <c r="D185" s="49"/>
      <c r="E185" s="49"/>
      <c r="F185" s="51"/>
      <c r="O185" s="19"/>
      <c r="P185" s="38"/>
      <c r="Q185" s="64"/>
      <c r="R185" s="5"/>
      <c r="S185" s="5"/>
      <c r="T185" s="5"/>
      <c r="U185" s="5"/>
      <c r="V185" s="71"/>
      <c r="W185" s="19"/>
      <c r="X185" s="19"/>
    </row>
    <row r="186" spans="1:24" x14ac:dyDescent="0.2">
      <c r="O186" s="19"/>
      <c r="P186" s="38"/>
      <c r="Q186" s="64"/>
      <c r="R186" s="64"/>
      <c r="S186" s="5"/>
      <c r="T186" s="5"/>
      <c r="U186" s="5"/>
      <c r="V186" s="71"/>
      <c r="W186" s="19"/>
      <c r="X186" s="19"/>
    </row>
    <row r="187" spans="1:24" ht="16.5" thickBot="1" x14ac:dyDescent="0.3">
      <c r="A187" s="107" t="s">
        <v>41</v>
      </c>
      <c r="B187" s="107"/>
      <c r="C187" s="107"/>
      <c r="D187" s="107"/>
      <c r="E187" s="49" t="s">
        <v>5</v>
      </c>
      <c r="F187" s="49">
        <v>901</v>
      </c>
      <c r="O187" s="19"/>
      <c r="P187" s="38"/>
      <c r="Q187" s="64"/>
      <c r="R187" s="5"/>
      <c r="S187" s="5"/>
      <c r="T187" s="5"/>
      <c r="U187" s="5"/>
      <c r="V187" s="71"/>
      <c r="W187" s="19"/>
      <c r="X187" s="19"/>
    </row>
    <row r="188" spans="1:24" x14ac:dyDescent="0.2">
      <c r="A188" s="12" t="s">
        <v>1</v>
      </c>
      <c r="B188" s="12" t="s">
        <v>11</v>
      </c>
      <c r="C188" s="12" t="s">
        <v>10</v>
      </c>
      <c r="D188" s="50" t="s">
        <v>6</v>
      </c>
      <c r="E188" s="50" t="s">
        <v>4</v>
      </c>
      <c r="F188" s="50" t="s">
        <v>7</v>
      </c>
      <c r="O188" s="19"/>
      <c r="P188" s="38"/>
      <c r="Q188" s="64"/>
      <c r="R188" s="5"/>
      <c r="S188" s="5"/>
      <c r="T188" s="5"/>
      <c r="U188" s="5"/>
      <c r="V188" s="19"/>
      <c r="W188" s="19"/>
      <c r="X188" s="19"/>
    </row>
    <row r="189" spans="1:24" x14ac:dyDescent="0.2">
      <c r="A189" s="30">
        <v>41305</v>
      </c>
      <c r="B189" s="37" t="s">
        <v>57</v>
      </c>
      <c r="C189" s="18" t="s">
        <v>38</v>
      </c>
      <c r="D189" s="55"/>
      <c r="E189" s="55">
        <v>15200</v>
      </c>
      <c r="F189" s="55">
        <f>E189</f>
        <v>15200</v>
      </c>
      <c r="O189" s="19"/>
      <c r="P189" s="38"/>
      <c r="Q189" s="64"/>
      <c r="R189" s="5"/>
      <c r="S189" s="5"/>
      <c r="T189" s="5"/>
      <c r="U189" s="5"/>
      <c r="V189" s="71"/>
      <c r="W189" s="19"/>
      <c r="X189" s="19"/>
    </row>
    <row r="190" spans="1:24" x14ac:dyDescent="0.2">
      <c r="A190" s="30">
        <v>41305</v>
      </c>
      <c r="B190" s="37" t="s">
        <v>57</v>
      </c>
      <c r="C190" s="18" t="s">
        <v>38</v>
      </c>
      <c r="D190" s="118">
        <v>7533</v>
      </c>
      <c r="E190" s="55"/>
      <c r="F190" s="118">
        <f>F189-D190</f>
        <v>7667</v>
      </c>
      <c r="O190" s="19"/>
      <c r="P190" s="38"/>
      <c r="Q190" s="64"/>
      <c r="R190" s="5"/>
      <c r="S190" s="5"/>
      <c r="T190" s="5"/>
      <c r="U190" s="5"/>
      <c r="V190" s="19"/>
      <c r="W190" s="19"/>
      <c r="X190" s="19"/>
    </row>
    <row r="191" spans="1:24" x14ac:dyDescent="0.2">
      <c r="A191" s="30">
        <v>41305</v>
      </c>
      <c r="B191" s="37" t="s">
        <v>57</v>
      </c>
      <c r="C191" s="18" t="s">
        <v>38</v>
      </c>
      <c r="D191" s="118">
        <f>F190</f>
        <v>7667</v>
      </c>
      <c r="E191" s="55"/>
      <c r="F191" s="55">
        <v>0</v>
      </c>
      <c r="O191" s="19"/>
      <c r="P191" s="38"/>
      <c r="Q191" s="64"/>
      <c r="R191" s="5"/>
      <c r="S191" s="5"/>
      <c r="T191" s="5"/>
      <c r="U191" s="5"/>
      <c r="V191" s="19"/>
      <c r="W191" s="19"/>
      <c r="X191" s="19"/>
    </row>
    <row r="192" spans="1:24" x14ac:dyDescent="0.2">
      <c r="A192" s="16"/>
      <c r="B192" s="34"/>
      <c r="C192" s="2"/>
      <c r="D192" s="49"/>
      <c r="E192" s="49"/>
      <c r="F192" s="51"/>
      <c r="O192" s="19"/>
      <c r="P192" s="38"/>
      <c r="Q192" s="64"/>
      <c r="R192" s="64"/>
      <c r="S192" s="5"/>
      <c r="T192" s="5"/>
      <c r="U192" s="5"/>
      <c r="V192" s="19"/>
      <c r="W192" s="19"/>
      <c r="X192" s="19"/>
    </row>
    <row r="193" spans="1:24" x14ac:dyDescent="0.2">
      <c r="A193" s="7"/>
      <c r="B193" s="6"/>
      <c r="C193" s="2"/>
      <c r="D193" s="49"/>
      <c r="E193" s="49"/>
      <c r="F193" s="51"/>
      <c r="O193" s="19"/>
      <c r="P193" s="38"/>
      <c r="Q193" s="64"/>
      <c r="R193" s="64"/>
      <c r="S193" s="5"/>
      <c r="T193" s="5"/>
      <c r="U193" s="5"/>
      <c r="V193" s="19"/>
      <c r="W193" s="19"/>
      <c r="X193" s="19"/>
    </row>
    <row r="194" spans="1:24" x14ac:dyDescent="0.2">
      <c r="A194" s="7"/>
      <c r="B194" s="6"/>
      <c r="C194" s="2"/>
      <c r="D194" s="49"/>
      <c r="E194" s="49"/>
      <c r="F194" s="51"/>
      <c r="O194" s="19"/>
      <c r="P194" s="38"/>
      <c r="Q194" s="64"/>
      <c r="R194" s="5"/>
      <c r="S194" s="5"/>
      <c r="T194" s="5"/>
      <c r="U194" s="5"/>
      <c r="V194" s="19"/>
      <c r="W194" s="19"/>
      <c r="X194" s="19"/>
    </row>
    <row r="195" spans="1:24" x14ac:dyDescent="0.2">
      <c r="O195" s="19"/>
      <c r="P195" s="38"/>
      <c r="Q195" s="64"/>
      <c r="R195" s="64"/>
      <c r="S195" s="5"/>
      <c r="T195" s="5"/>
      <c r="U195" s="5"/>
      <c r="V195" s="19"/>
      <c r="W195" s="19"/>
      <c r="X195" s="19"/>
    </row>
    <row r="196" spans="1:24" x14ac:dyDescent="0.2">
      <c r="P196" s="19"/>
      <c r="Q196" s="70"/>
      <c r="R196" s="43"/>
      <c r="S196" s="19"/>
      <c r="T196" s="19"/>
      <c r="U196" s="19"/>
      <c r="V196" s="19"/>
      <c r="W196" s="19"/>
      <c r="X196" s="19"/>
    </row>
    <row r="197" spans="1:24" x14ac:dyDescent="0.2">
      <c r="P197" s="19"/>
      <c r="Q197" s="19"/>
      <c r="R197" s="19"/>
      <c r="S197" s="43"/>
      <c r="T197" s="19"/>
      <c r="U197" s="19"/>
      <c r="V197" s="19"/>
      <c r="W197" s="19"/>
      <c r="X197" s="19"/>
    </row>
    <row r="198" spans="1:24" x14ac:dyDescent="0.2">
      <c r="P198" s="19"/>
      <c r="Q198" s="70"/>
      <c r="R198" s="43"/>
      <c r="S198" s="43"/>
      <c r="T198" s="19"/>
      <c r="U198" s="19"/>
      <c r="V198" s="19"/>
      <c r="W198" s="19"/>
      <c r="X198" s="19"/>
    </row>
    <row r="199" spans="1:24" x14ac:dyDescent="0.2">
      <c r="P199" s="19"/>
      <c r="Q199" s="19"/>
      <c r="R199" s="19"/>
      <c r="S199" s="43"/>
      <c r="T199" s="19"/>
      <c r="U199" s="19"/>
      <c r="V199" s="19"/>
      <c r="W199" s="19"/>
      <c r="X199" s="19"/>
    </row>
    <row r="200" spans="1:24" x14ac:dyDescent="0.2">
      <c r="P200" s="19"/>
      <c r="Q200" s="79"/>
      <c r="R200" s="19"/>
      <c r="S200" s="43"/>
      <c r="T200" s="19"/>
      <c r="U200" s="19"/>
      <c r="V200" s="19"/>
      <c r="W200" s="19"/>
      <c r="X200" s="19"/>
    </row>
    <row r="201" spans="1:24" x14ac:dyDescent="0.2">
      <c r="P201" s="19"/>
      <c r="Q201" s="70"/>
      <c r="R201" s="43"/>
      <c r="S201" s="19"/>
      <c r="T201" s="19"/>
      <c r="U201" s="19"/>
      <c r="V201" s="19"/>
      <c r="W201" s="19"/>
      <c r="X201" s="19"/>
    </row>
    <row r="202" spans="1:24" x14ac:dyDescent="0.2">
      <c r="P202" s="19"/>
      <c r="Q202" s="19"/>
      <c r="R202" s="19"/>
      <c r="S202" s="43"/>
      <c r="T202" s="19"/>
      <c r="U202" s="19"/>
      <c r="V202" s="19"/>
      <c r="W202" s="19"/>
      <c r="X202" s="19"/>
    </row>
    <row r="203" spans="1:24" x14ac:dyDescent="0.2">
      <c r="P203" s="19"/>
      <c r="Q203" s="70"/>
      <c r="R203" s="43"/>
      <c r="S203" s="19"/>
      <c r="T203" s="19"/>
      <c r="U203" s="19"/>
      <c r="V203" s="19"/>
      <c r="W203" s="19"/>
      <c r="X203" s="19"/>
    </row>
    <row r="204" spans="1:24" x14ac:dyDescent="0.2">
      <c r="P204" s="19"/>
      <c r="Q204" s="70"/>
      <c r="R204" s="43"/>
      <c r="S204" s="43"/>
      <c r="T204" s="19"/>
      <c r="U204" s="19"/>
      <c r="V204" s="19"/>
      <c r="W204" s="19"/>
      <c r="X204" s="19"/>
    </row>
    <row r="205" spans="1:24" x14ac:dyDescent="0.2">
      <c r="P205" s="19"/>
      <c r="Q205" s="70"/>
      <c r="R205" s="43"/>
      <c r="S205" s="19"/>
      <c r="T205" s="19"/>
      <c r="U205" s="19"/>
      <c r="V205" s="19"/>
      <c r="W205" s="19"/>
      <c r="X205" s="19"/>
    </row>
    <row r="206" spans="1:24" x14ac:dyDescent="0.2">
      <c r="P206" s="19"/>
      <c r="Q206" s="70"/>
      <c r="R206" s="43"/>
      <c r="S206" s="43"/>
      <c r="T206" s="19"/>
      <c r="U206" s="19"/>
      <c r="V206" s="19"/>
      <c r="W206" s="19"/>
      <c r="X206" s="19"/>
    </row>
    <row r="207" spans="1:24" x14ac:dyDescent="0.2">
      <c r="P207" s="19"/>
      <c r="Q207" s="70"/>
      <c r="R207" s="43"/>
      <c r="S207" s="19"/>
      <c r="T207" s="19"/>
      <c r="U207" s="19"/>
      <c r="V207" s="19"/>
      <c r="W207" s="19"/>
      <c r="X207" s="19"/>
    </row>
    <row r="208" spans="1:24" x14ac:dyDescent="0.2">
      <c r="P208" s="19"/>
      <c r="Q208" s="70"/>
      <c r="R208" s="43"/>
      <c r="S208" s="43"/>
      <c r="T208" s="19"/>
      <c r="U208" s="19"/>
      <c r="V208" s="19"/>
      <c r="W208" s="19"/>
      <c r="X208" s="19"/>
    </row>
    <row r="209" spans="16:24" x14ac:dyDescent="0.2">
      <c r="P209" s="19"/>
      <c r="Q209" s="70"/>
      <c r="R209" s="43"/>
      <c r="S209" s="19"/>
      <c r="T209" s="19"/>
      <c r="U209" s="71"/>
      <c r="V209" s="19"/>
      <c r="W209" s="19"/>
      <c r="X209" s="19"/>
    </row>
    <row r="210" spans="16:24" x14ac:dyDescent="0.2">
      <c r="P210" s="19"/>
      <c r="Q210" s="70"/>
      <c r="R210" s="43"/>
      <c r="S210" s="43"/>
      <c r="T210" s="19"/>
      <c r="U210" s="19"/>
      <c r="V210" s="71"/>
      <c r="W210" s="19"/>
      <c r="X210" s="19"/>
    </row>
    <row r="211" spans="16:24" x14ac:dyDescent="0.2">
      <c r="P211" s="19"/>
      <c r="Q211" s="80"/>
      <c r="R211" s="43"/>
      <c r="S211" s="19"/>
      <c r="T211" s="19"/>
      <c r="U211" s="19"/>
      <c r="V211" s="19"/>
      <c r="W211" s="19"/>
      <c r="X211" s="19"/>
    </row>
    <row r="212" spans="16:24" x14ac:dyDescent="0.2">
      <c r="P212" s="19"/>
      <c r="Q212" s="19"/>
      <c r="R212" s="19"/>
      <c r="S212" s="19"/>
      <c r="T212" s="19"/>
      <c r="U212" s="19"/>
      <c r="V212" s="19"/>
      <c r="W212" s="19"/>
      <c r="X212" s="19"/>
    </row>
  </sheetData>
  <mergeCells count="31">
    <mergeCell ref="A187:D187"/>
    <mergeCell ref="A169:D169"/>
    <mergeCell ref="A175:D175"/>
    <mergeCell ref="A118:D118"/>
    <mergeCell ref="A124:D124"/>
    <mergeCell ref="A181:D181"/>
    <mergeCell ref="A151:D151"/>
    <mergeCell ref="A163:D163"/>
    <mergeCell ref="A157:D157"/>
    <mergeCell ref="A130:D130"/>
    <mergeCell ref="A78:D78"/>
    <mergeCell ref="A98:D98"/>
    <mergeCell ref="A104:D104"/>
    <mergeCell ref="A111:D111"/>
    <mergeCell ref="A144:D144"/>
    <mergeCell ref="A137:D137"/>
    <mergeCell ref="A84:D84"/>
    <mergeCell ref="A92:D92"/>
    <mergeCell ref="A4:D4"/>
    <mergeCell ref="A34:D34"/>
    <mergeCell ref="A53:D53"/>
    <mergeCell ref="A60:D60"/>
    <mergeCell ref="A72:D72"/>
    <mergeCell ref="A17:D17"/>
    <mergeCell ref="A25:D25"/>
    <mergeCell ref="A40:D40"/>
    <mergeCell ref="A45:D45"/>
    <mergeCell ref="A46:D46"/>
    <mergeCell ref="A52:D52"/>
    <mergeCell ref="A59:D59"/>
    <mergeCell ref="A66:D66"/>
  </mergeCells>
  <phoneticPr fontId="0" type="noConversion"/>
  <pageMargins left="0.39" right="0.51" top="0.66" bottom="0.62" header="0.25" footer="0.4"/>
  <pageSetup orientation="portrait" r:id="rId1"/>
  <headerFooter alignWithMargins="0">
    <oddHeader>&amp;LENTREPRISE :</oddHeader>
  </headerFooter>
  <rowBreaks count="2" manualBreakCount="2">
    <brk id="52" max="16383" man="1"/>
    <brk id="103" max="16383" man="1"/>
  </rowBreaks>
  <ignoredErrors>
    <ignoredError sqref="F29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zoomScaleNormal="100" workbookViewId="0">
      <selection activeCell="A30" sqref="A30:F39"/>
    </sheetView>
  </sheetViews>
  <sheetFormatPr defaultColWidth="9.140625" defaultRowHeight="12.75" x14ac:dyDescent="0.2"/>
  <cols>
    <col min="1" max="1" width="9.42578125" customWidth="1"/>
    <col min="2" max="2" width="26.5703125" customWidth="1"/>
    <col min="3" max="4" width="9.140625" customWidth="1"/>
    <col min="5" max="5" width="13.140625" customWidth="1"/>
    <col min="6" max="7" width="9.140625" customWidth="1"/>
    <col min="8" max="8" width="9.42578125" customWidth="1"/>
    <col min="10" max="10" width="11.140625" customWidth="1"/>
  </cols>
  <sheetData>
    <row r="1" spans="1:16" x14ac:dyDescent="0.2">
      <c r="A1" s="112" t="s">
        <v>14</v>
      </c>
      <c r="B1" s="113"/>
      <c r="C1" s="113"/>
      <c r="D1" s="113"/>
      <c r="E1" s="113"/>
      <c r="F1" s="114"/>
      <c r="G1" s="1"/>
      <c r="N1" s="17"/>
      <c r="O1" s="19"/>
    </row>
    <row r="2" spans="1:16" x14ac:dyDescent="0.2">
      <c r="A2" s="109" t="s">
        <v>73</v>
      </c>
      <c r="B2" s="110"/>
      <c r="C2" s="110"/>
      <c r="D2" s="110"/>
      <c r="E2" s="110"/>
      <c r="F2" s="111"/>
      <c r="G2" s="1"/>
      <c r="N2" s="17"/>
      <c r="O2" s="19"/>
    </row>
    <row r="3" spans="1:16" x14ac:dyDescent="0.2">
      <c r="A3" s="109" t="s">
        <v>68</v>
      </c>
      <c r="B3" s="110"/>
      <c r="C3" s="110"/>
      <c r="D3" s="110"/>
      <c r="E3" s="110"/>
      <c r="F3" s="111"/>
      <c r="G3" s="93"/>
      <c r="N3" s="17"/>
      <c r="O3" s="19"/>
    </row>
    <row r="4" spans="1:16" x14ac:dyDescent="0.2">
      <c r="A4" s="23"/>
      <c r="B4" s="20"/>
      <c r="C4" s="20"/>
      <c r="D4" s="20"/>
      <c r="E4" s="20"/>
      <c r="F4" s="24"/>
      <c r="G4" s="1"/>
      <c r="N4" s="19"/>
      <c r="O4" s="19"/>
    </row>
    <row r="5" spans="1:16" x14ac:dyDescent="0.2">
      <c r="A5" s="39"/>
      <c r="B5" s="21"/>
      <c r="C5" s="21"/>
      <c r="D5" s="21"/>
      <c r="E5" s="21"/>
      <c r="F5" s="24"/>
      <c r="G5" s="1"/>
      <c r="N5" s="19"/>
      <c r="O5" s="19"/>
    </row>
    <row r="6" spans="1:16" x14ac:dyDescent="0.2">
      <c r="A6" s="99" t="s">
        <v>34</v>
      </c>
      <c r="B6" s="21"/>
      <c r="C6" s="21"/>
      <c r="D6" s="21"/>
      <c r="E6" s="21">
        <f>'Grand livre'!F133</f>
        <v>8100</v>
      </c>
      <c r="F6" s="24"/>
      <c r="G6" s="1"/>
      <c r="N6" s="19"/>
      <c r="O6" s="19"/>
    </row>
    <row r="7" spans="1:16" x14ac:dyDescent="0.2">
      <c r="A7" s="100" t="s">
        <v>70</v>
      </c>
      <c r="B7" s="21"/>
      <c r="C7" s="21"/>
      <c r="D7" s="21">
        <f>'Grand livre'!F140</f>
        <v>7100</v>
      </c>
      <c r="F7" s="24"/>
      <c r="G7" s="1"/>
      <c r="N7" s="19"/>
      <c r="O7" s="19"/>
      <c r="P7" s="19"/>
    </row>
    <row r="8" spans="1:16" x14ac:dyDescent="0.2">
      <c r="A8" s="99" t="s">
        <v>45</v>
      </c>
      <c r="B8" s="21"/>
      <c r="C8" s="22"/>
      <c r="D8" s="21">
        <f>'Grand livre'!F148</f>
        <v>3840</v>
      </c>
      <c r="E8" s="22"/>
      <c r="F8" s="24"/>
      <c r="G8" s="1"/>
      <c r="N8" s="73"/>
      <c r="O8" s="19"/>
      <c r="P8" s="19"/>
    </row>
    <row r="9" spans="1:16" x14ac:dyDescent="0.2">
      <c r="A9" s="99" t="s">
        <v>72</v>
      </c>
      <c r="B9" s="21"/>
      <c r="C9" s="22"/>
      <c r="D9" s="21"/>
      <c r="E9" s="94">
        <f>D7-D8</f>
        <v>3260</v>
      </c>
      <c r="F9" s="24"/>
      <c r="G9" s="1"/>
      <c r="N9" s="74"/>
      <c r="O9" s="19"/>
      <c r="P9" s="19"/>
    </row>
    <row r="10" spans="1:16" x14ac:dyDescent="0.2">
      <c r="B10" s="21"/>
      <c r="C10" s="22"/>
      <c r="D10" s="21"/>
      <c r="E10" s="21">
        <f>E6+E9</f>
        <v>11360</v>
      </c>
      <c r="F10" s="24"/>
      <c r="G10" s="1"/>
      <c r="N10" s="74"/>
      <c r="O10" s="19"/>
      <c r="P10" s="19"/>
    </row>
    <row r="11" spans="1:16" x14ac:dyDescent="0.2">
      <c r="A11" s="75" t="s">
        <v>71</v>
      </c>
      <c r="B11" s="21"/>
      <c r="C11" s="22"/>
      <c r="D11" s="21"/>
      <c r="F11" s="24"/>
      <c r="G11" s="1"/>
      <c r="N11" s="74"/>
      <c r="O11" s="19"/>
      <c r="P11" s="19"/>
    </row>
    <row r="12" spans="1:16" x14ac:dyDescent="0.2">
      <c r="A12" s="92" t="s">
        <v>20</v>
      </c>
      <c r="B12" s="21"/>
      <c r="C12" s="22"/>
      <c r="D12" s="21">
        <f>'Grand livre'!F153</f>
        <v>1000</v>
      </c>
      <c r="E12" s="22"/>
      <c r="F12" s="24"/>
      <c r="G12" s="1"/>
      <c r="N12" s="74"/>
      <c r="O12" s="19"/>
      <c r="P12" s="19"/>
    </row>
    <row r="13" spans="1:16" x14ac:dyDescent="0.2">
      <c r="A13" s="33" t="s">
        <v>21</v>
      </c>
      <c r="B13" s="21"/>
      <c r="C13" s="22"/>
      <c r="D13" s="21">
        <f>'Grand livre'!F160</f>
        <v>2300</v>
      </c>
      <c r="E13" s="22"/>
      <c r="F13" s="24"/>
      <c r="G13" s="1"/>
      <c r="N13" s="74"/>
      <c r="O13" s="19"/>
      <c r="P13" s="19"/>
    </row>
    <row r="14" spans="1:16" x14ac:dyDescent="0.2">
      <c r="A14" s="33" t="s">
        <v>18</v>
      </c>
      <c r="B14" s="21"/>
      <c r="C14" s="22"/>
      <c r="D14" s="21">
        <f>'Grand livre'!F165</f>
        <v>300</v>
      </c>
      <c r="E14" s="22"/>
      <c r="F14" s="24"/>
      <c r="G14" s="1"/>
      <c r="N14" s="74"/>
      <c r="O14" s="19"/>
      <c r="P14" s="19"/>
    </row>
    <row r="15" spans="1:16" x14ac:dyDescent="0.2">
      <c r="A15" s="92" t="s">
        <v>51</v>
      </c>
      <c r="B15" s="21"/>
      <c r="C15" s="22"/>
      <c r="D15" s="21">
        <v>33</v>
      </c>
      <c r="E15" s="22"/>
      <c r="F15" s="24"/>
      <c r="G15" s="1"/>
      <c r="N15" s="74"/>
      <c r="O15" s="19"/>
      <c r="P15" s="19"/>
    </row>
    <row r="16" spans="1:16" hidden="1" x14ac:dyDescent="0.2">
      <c r="A16" s="33" t="s">
        <v>25</v>
      </c>
      <c r="B16" s="21"/>
      <c r="C16" s="22"/>
      <c r="D16" s="21" t="e">
        <f>#REF!</f>
        <v>#REF!</v>
      </c>
      <c r="E16" s="22"/>
      <c r="F16" s="24"/>
      <c r="G16" s="1"/>
      <c r="N16" s="19"/>
      <c r="O16" s="19"/>
      <c r="P16" s="19"/>
    </row>
    <row r="17" spans="1:16" x14ac:dyDescent="0.2">
      <c r="A17" s="92" t="s">
        <v>69</v>
      </c>
      <c r="B17" s="21"/>
      <c r="C17" s="22"/>
      <c r="D17" s="26">
        <v>60</v>
      </c>
      <c r="E17" s="26">
        <f>D12+D13+D14+D15+D17</f>
        <v>3693</v>
      </c>
      <c r="F17" s="24"/>
      <c r="G17" s="1"/>
      <c r="N17" s="19"/>
      <c r="O17" s="19"/>
      <c r="P17" s="19"/>
    </row>
    <row r="18" spans="1:16" x14ac:dyDescent="0.2">
      <c r="A18" s="72"/>
      <c r="B18" s="21"/>
      <c r="C18" s="22"/>
      <c r="D18" s="21"/>
      <c r="F18" s="24"/>
      <c r="G18" s="1"/>
      <c r="N18" s="19"/>
      <c r="O18" s="19"/>
      <c r="P18" s="19"/>
    </row>
    <row r="19" spans="1:16" ht="13.5" thickBot="1" x14ac:dyDescent="0.25">
      <c r="A19" s="40" t="s">
        <v>56</v>
      </c>
      <c r="B19" s="26"/>
      <c r="C19" s="29"/>
      <c r="D19" s="26"/>
      <c r="E19" s="95">
        <f>E10-E17</f>
        <v>7667</v>
      </c>
      <c r="F19" s="27"/>
      <c r="G19" s="1"/>
      <c r="N19" s="19"/>
      <c r="O19" s="19"/>
      <c r="P19" s="19"/>
    </row>
    <row r="20" spans="1:16" ht="13.5" thickTop="1" x14ac:dyDescent="0.2"/>
    <row r="21" spans="1:16" x14ac:dyDescent="0.2">
      <c r="A21" s="112" t="s">
        <v>14</v>
      </c>
      <c r="B21" s="113"/>
      <c r="C21" s="113"/>
      <c r="D21" s="113"/>
      <c r="E21" s="113"/>
      <c r="F21" s="114"/>
    </row>
    <row r="22" spans="1:16" x14ac:dyDescent="0.2">
      <c r="A22" s="109" t="s">
        <v>74</v>
      </c>
      <c r="B22" s="110"/>
      <c r="C22" s="110"/>
      <c r="D22" s="110"/>
      <c r="E22" s="110"/>
      <c r="F22" s="111"/>
    </row>
    <row r="23" spans="1:16" x14ac:dyDescent="0.2">
      <c r="A23" s="109" t="s">
        <v>68</v>
      </c>
      <c r="B23" s="110"/>
      <c r="C23" s="110"/>
      <c r="D23" s="110"/>
      <c r="E23" s="110"/>
      <c r="F23" s="111"/>
    </row>
    <row r="24" spans="1:16" x14ac:dyDescent="0.2">
      <c r="A24" s="97"/>
      <c r="B24" s="98"/>
      <c r="C24" s="98"/>
      <c r="D24" s="98"/>
      <c r="E24" s="98"/>
      <c r="F24" s="24"/>
    </row>
    <row r="25" spans="1:16" x14ac:dyDescent="0.2">
      <c r="A25" s="39" t="s">
        <v>75</v>
      </c>
      <c r="B25" s="21"/>
      <c r="C25" s="21"/>
      <c r="D25" s="21"/>
      <c r="E25" s="21"/>
      <c r="F25" s="24"/>
    </row>
    <row r="26" spans="1:16" x14ac:dyDescent="0.2">
      <c r="A26" s="99" t="s">
        <v>34</v>
      </c>
      <c r="B26" s="21"/>
      <c r="C26" s="21"/>
      <c r="D26" s="21"/>
      <c r="E26" s="21">
        <f>E6</f>
        <v>8100</v>
      </c>
      <c r="F26" s="24"/>
    </row>
    <row r="27" spans="1:16" x14ac:dyDescent="0.2">
      <c r="A27" s="100" t="s">
        <v>70</v>
      </c>
      <c r="B27" s="21"/>
      <c r="C27" s="21"/>
      <c r="D27" s="21"/>
      <c r="E27" s="1">
        <f>D7</f>
        <v>7100</v>
      </c>
      <c r="F27" s="24"/>
    </row>
    <row r="28" spans="1:16" ht="13.5" thickBot="1" x14ac:dyDescent="0.25">
      <c r="A28" s="99" t="s">
        <v>76</v>
      </c>
      <c r="B28" s="21"/>
      <c r="C28" s="22"/>
      <c r="D28" s="21"/>
      <c r="E28" s="101">
        <f>SUM(E26:E27)</f>
        <v>15200</v>
      </c>
      <c r="F28" s="24"/>
    </row>
    <row r="29" spans="1:16" ht="13.5" thickTop="1" x14ac:dyDescent="0.2">
      <c r="A29" s="99"/>
      <c r="B29" s="21"/>
      <c r="C29" s="22"/>
      <c r="D29" s="21"/>
      <c r="E29" s="21"/>
      <c r="F29" s="24"/>
    </row>
    <row r="30" spans="1:16" x14ac:dyDescent="0.2">
      <c r="A30" s="141" t="s">
        <v>71</v>
      </c>
      <c r="B30" s="130"/>
      <c r="C30" s="131"/>
      <c r="D30" s="130"/>
      <c r="E30" s="132"/>
      <c r="F30" s="133"/>
    </row>
    <row r="31" spans="1:16" x14ac:dyDescent="0.2">
      <c r="A31" s="134" t="s">
        <v>45</v>
      </c>
      <c r="B31" s="132"/>
      <c r="C31" s="132"/>
      <c r="D31" s="131">
        <f>D8</f>
        <v>3840</v>
      </c>
      <c r="E31" s="131"/>
      <c r="F31" s="133"/>
    </row>
    <row r="32" spans="1:16" x14ac:dyDescent="0.2">
      <c r="A32" s="134" t="s">
        <v>20</v>
      </c>
      <c r="B32" s="130"/>
      <c r="C32" s="131"/>
      <c r="D32" s="131">
        <f>D12</f>
        <v>1000</v>
      </c>
      <c r="E32" s="131"/>
      <c r="F32" s="133"/>
    </row>
    <row r="33" spans="1:6" x14ac:dyDescent="0.2">
      <c r="A33" s="134" t="s">
        <v>21</v>
      </c>
      <c r="B33" s="130"/>
      <c r="C33" s="131"/>
      <c r="D33" s="131">
        <f>D13</f>
        <v>2300</v>
      </c>
      <c r="E33" s="131"/>
      <c r="F33" s="133"/>
    </row>
    <row r="34" spans="1:6" x14ac:dyDescent="0.2">
      <c r="A34" s="134" t="s">
        <v>18</v>
      </c>
      <c r="B34" s="130"/>
      <c r="C34" s="131"/>
      <c r="D34" s="131">
        <f>D14</f>
        <v>300</v>
      </c>
      <c r="E34" s="131"/>
      <c r="F34" s="133"/>
    </row>
    <row r="35" spans="1:6" x14ac:dyDescent="0.2">
      <c r="A35" s="134" t="s">
        <v>51</v>
      </c>
      <c r="B35" s="130"/>
      <c r="C35" s="131"/>
      <c r="D35" s="131">
        <f>D15</f>
        <v>33</v>
      </c>
      <c r="E35" s="131"/>
      <c r="F35" s="133"/>
    </row>
    <row r="36" spans="1:6" x14ac:dyDescent="0.2">
      <c r="A36" s="134" t="s">
        <v>25</v>
      </c>
      <c r="B36" s="130"/>
      <c r="C36" s="131"/>
      <c r="D36" s="135">
        <f>'Grand livre'!F183</f>
        <v>0</v>
      </c>
      <c r="E36" s="130"/>
      <c r="F36" s="133"/>
    </row>
    <row r="37" spans="1:6" x14ac:dyDescent="0.2">
      <c r="A37" s="134" t="s">
        <v>69</v>
      </c>
      <c r="B37" s="132"/>
      <c r="C37" s="132"/>
      <c r="D37" s="136">
        <f>D17</f>
        <v>60</v>
      </c>
      <c r="E37" s="137">
        <f>D31+D32+D33+D34+D35+D37</f>
        <v>7533</v>
      </c>
      <c r="F37" s="133"/>
    </row>
    <row r="38" spans="1:6" x14ac:dyDescent="0.2">
      <c r="A38" s="138"/>
      <c r="B38" s="130"/>
      <c r="C38" s="131"/>
      <c r="D38" s="130"/>
      <c r="E38" s="132"/>
      <c r="F38" s="133"/>
    </row>
    <row r="39" spans="1:6" ht="13.5" thickBot="1" x14ac:dyDescent="0.25">
      <c r="A39" s="142" t="s">
        <v>56</v>
      </c>
      <c r="B39" s="139"/>
      <c r="C39" s="136"/>
      <c r="D39" s="139"/>
      <c r="E39" s="143">
        <f>E28-E37</f>
        <v>7667</v>
      </c>
      <c r="F39" s="140"/>
    </row>
    <row r="40" spans="1:6" ht="13.5" thickTop="1" x14ac:dyDescent="0.2"/>
  </sheetData>
  <mergeCells count="6">
    <mergeCell ref="A23:F23"/>
    <mergeCell ref="A3:F3"/>
    <mergeCell ref="A2:F2"/>
    <mergeCell ref="A1:F1"/>
    <mergeCell ref="A21:F21"/>
    <mergeCell ref="A22:F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JournalGénéral</vt:lpstr>
      <vt:lpstr>Grand livre</vt:lpstr>
      <vt:lpstr>État des résultats</vt:lpstr>
    </vt:vector>
  </TitlesOfParts>
  <Company>Université Laval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LeBel</dc:creator>
  <cp:lastModifiedBy>Romain Oberson</cp:lastModifiedBy>
  <cp:lastPrinted>2017-10-12T10:40:09Z</cp:lastPrinted>
  <dcterms:created xsi:type="dcterms:W3CDTF">2001-09-27T15:17:47Z</dcterms:created>
  <dcterms:modified xsi:type="dcterms:W3CDTF">2019-11-07T23:25:31Z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{9239781E-7559-42EA-92B3-673AA97BB4E3}</vt:lpwstr>
  </property>
</Properties>
</file>