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main.000\OneDrive - Université Laval\Documents\ULaval\Cours\CTB1000\Romain\CTB-1000-A19_Séance 08_ Les opérations\Exercices\"/>
    </mc:Choice>
  </mc:AlternateContent>
  <bookViews>
    <workbookView xWindow="0" yWindow="0" windowWidth="20490" windowHeight="7620"/>
  </bookViews>
  <sheets>
    <sheet name="Travail à faire" sheetId="13" r:id="rId1"/>
    <sheet name="JournalGénéral" sheetId="14" r:id="rId2"/>
    <sheet name="GL" sheetId="15" r:id="rId3"/>
    <sheet name="État des résultats" sheetId="16" r:id="rId4"/>
  </sheets>
  <externalReferences>
    <externalReference r:id="rId5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F104" i="15" l="1"/>
  <c r="F105" i="15"/>
  <c r="F97" i="15"/>
  <c r="E98" i="15"/>
  <c r="E97" i="15"/>
  <c r="E96" i="15"/>
  <c r="D23" i="15"/>
  <c r="F19" i="16" l="1"/>
  <c r="E157" i="15"/>
  <c r="D155" i="15"/>
  <c r="E13" i="16" l="1"/>
  <c r="F20" i="16" l="1"/>
  <c r="F18" i="16"/>
  <c r="F7" i="16"/>
  <c r="G6" i="16"/>
  <c r="G22" i="16" l="1"/>
  <c r="F142" i="15" l="1"/>
  <c r="F135" i="15"/>
  <c r="F136" i="15" s="1"/>
  <c r="F185" i="15"/>
  <c r="F173" i="15"/>
  <c r="F174" i="15" s="1"/>
  <c r="F167" i="15"/>
  <c r="F161" i="15"/>
  <c r="F155" i="15"/>
  <c r="F156" i="15" s="1"/>
  <c r="E70" i="14" s="1"/>
  <c r="F149" i="15"/>
  <c r="D130" i="15"/>
  <c r="F128" i="15"/>
  <c r="F129" i="15" s="1"/>
  <c r="F130" i="15" s="1"/>
  <c r="F121" i="15"/>
  <c r="F122" i="15" s="1"/>
  <c r="F123" i="15" s="1"/>
  <c r="E105" i="15"/>
  <c r="E104" i="15"/>
  <c r="E103" i="15"/>
  <c r="E102" i="15"/>
  <c r="F102" i="15" s="1"/>
  <c r="E95" i="15"/>
  <c r="F95" i="15" s="1"/>
  <c r="E78" i="15"/>
  <c r="E76" i="15"/>
  <c r="F76" i="15" s="1"/>
  <c r="F70" i="15"/>
  <c r="F58" i="15"/>
  <c r="D47" i="15"/>
  <c r="D46" i="15"/>
  <c r="D45" i="15"/>
  <c r="D44" i="15"/>
  <c r="F44" i="15" s="1"/>
  <c r="D40" i="15"/>
  <c r="D39" i="15"/>
  <c r="D38" i="15"/>
  <c r="D37" i="15"/>
  <c r="F37" i="15" s="1"/>
  <c r="F28" i="15"/>
  <c r="F29" i="15" s="1"/>
  <c r="D19" i="15"/>
  <c r="D18" i="15"/>
  <c r="F18" i="15" s="1"/>
  <c r="D12" i="15"/>
  <c r="E11" i="15"/>
  <c r="E10" i="15"/>
  <c r="E8" i="15"/>
  <c r="D7" i="15"/>
  <c r="F7" i="15" s="1"/>
  <c r="F137" i="15" l="1"/>
  <c r="E10" i="16"/>
  <c r="F143" i="15"/>
  <c r="E11" i="16"/>
  <c r="F98" i="15"/>
  <c r="F38" i="15"/>
  <c r="F39" i="15" s="1"/>
  <c r="F40" i="15" s="1"/>
  <c r="F45" i="15"/>
  <c r="F46" i="15" s="1"/>
  <c r="F47" i="15" s="1"/>
  <c r="D77" i="15"/>
  <c r="F77" i="15" s="1"/>
  <c r="F78" i="15" s="1"/>
  <c r="F8" i="15"/>
  <c r="F9" i="15" s="1"/>
  <c r="F10" i="15" s="1"/>
  <c r="F11" i="15" s="1"/>
  <c r="F12" i="15" s="1"/>
  <c r="F103" i="15"/>
  <c r="F19" i="15"/>
  <c r="F96" i="15"/>
  <c r="E12" i="16" l="1"/>
  <c r="F14" i="16" s="1"/>
  <c r="G15" i="16" s="1"/>
  <c r="G16" i="16" s="1"/>
  <c r="G24" i="16" s="1"/>
  <c r="E75" i="14" l="1"/>
  <c r="E187" i="15" s="1"/>
  <c r="E68" i="14"/>
  <c r="E67" i="14"/>
  <c r="D16" i="14"/>
  <c r="D15" i="14"/>
  <c r="E64" i="14"/>
  <c r="E47" i="14"/>
  <c r="E46" i="14"/>
  <c r="D45" i="14" s="1"/>
  <c r="D42" i="14"/>
  <c r="D41" i="14"/>
  <c r="E43" i="14" s="1"/>
  <c r="D37" i="14"/>
  <c r="D36" i="14"/>
  <c r="E30" i="14"/>
  <c r="E29" i="14"/>
  <c r="E25" i="14"/>
  <c r="E24" i="14"/>
  <c r="D23" i="14" s="1"/>
  <c r="D10" i="14"/>
  <c r="D9" i="14"/>
  <c r="E11" i="14" s="1"/>
  <c r="E6" i="14"/>
  <c r="E5" i="14"/>
  <c r="D66" i="14" l="1"/>
  <c r="D186" i="15" s="1"/>
  <c r="F186" i="15" s="1"/>
  <c r="F187" i="15" s="1"/>
  <c r="E38" i="14"/>
  <c r="D3" i="14"/>
  <c r="D28" i="14"/>
  <c r="E17" i="14"/>
  <c r="E34" i="14" s="1"/>
  <c r="D76" i="14" l="1"/>
  <c r="D188" i="15" s="1"/>
  <c r="F188" i="15" s="1"/>
  <c r="D33" i="14"/>
  <c r="E77" i="14" l="1"/>
  <c r="E110" i="15" s="1"/>
  <c r="F110" i="15" s="1"/>
</calcChain>
</file>

<file path=xl/sharedStrings.xml><?xml version="1.0" encoding="utf-8"?>
<sst xmlns="http://schemas.openxmlformats.org/spreadsheetml/2006/main" count="429" uniqueCount="82">
  <si>
    <t>Encaisse</t>
  </si>
  <si>
    <t>DATE</t>
  </si>
  <si>
    <t>Intitulé des comptes et explications</t>
  </si>
  <si>
    <t xml:space="preserve">DÉBIT </t>
  </si>
  <si>
    <t>CRÉDIT</t>
  </si>
  <si>
    <t>JOURNAL GÉNÉRAL - SERVICES-CONSEILS ROY</t>
  </si>
  <si>
    <t>Services publics</t>
  </si>
  <si>
    <t>Loyers et charges locatives</t>
  </si>
  <si>
    <t>Charges salariales</t>
  </si>
  <si>
    <t>Salaires à payer</t>
  </si>
  <si>
    <t>Capital, Carl Roy</t>
  </si>
  <si>
    <t>Comptes clients</t>
  </si>
  <si>
    <t>Comptes fournisseurs</t>
  </si>
  <si>
    <t>Sommaire des résultats</t>
  </si>
  <si>
    <t>Loyers payés d'avance</t>
  </si>
  <si>
    <t>Produits générés par la prestation de services</t>
  </si>
  <si>
    <t>Amortissement cumulé - mobilier de bureau</t>
  </si>
  <si>
    <t>Amortissement - mobilier de bureau</t>
  </si>
  <si>
    <t>Amortissement - matériel</t>
  </si>
  <si>
    <t>Chiffre d'affaires</t>
  </si>
  <si>
    <t>Amortissement cumulé - matériel</t>
  </si>
  <si>
    <t>Achats</t>
  </si>
  <si>
    <t>Frais de transport sur achats</t>
  </si>
  <si>
    <t>Stocks (stocks de clôture)</t>
  </si>
  <si>
    <t>Travail à faire</t>
  </si>
  <si>
    <t>TPS à payer</t>
  </si>
  <si>
    <t>TVQ à payer</t>
  </si>
  <si>
    <t>TPS à recouvrer</t>
  </si>
  <si>
    <t>TVQ à recouvrer</t>
  </si>
  <si>
    <t>Chiffres d'affaires</t>
  </si>
  <si>
    <t xml:space="preserve">Chiffres d'affaires </t>
  </si>
  <si>
    <t>Régularisations (JG2)</t>
  </si>
  <si>
    <t>Clôture (JG3)</t>
  </si>
  <si>
    <t>TPS</t>
  </si>
  <si>
    <t>TVQ</t>
  </si>
  <si>
    <t>Frais de transport</t>
  </si>
  <si>
    <t>1. Refaire l'exercice du chapitre 5, mais en utilisant le système d'inventaire périodique.</t>
  </si>
  <si>
    <t>GRAND LIVRE - SERVICES-CONSEILS ROY</t>
  </si>
  <si>
    <t xml:space="preserve">Compte No  </t>
  </si>
  <si>
    <t>EXPLICATION</t>
  </si>
  <si>
    <t>Réf.</t>
  </si>
  <si>
    <t>DÉBIT</t>
  </si>
  <si>
    <t xml:space="preserve">SOLDE </t>
  </si>
  <si>
    <t>Solde</t>
  </si>
  <si>
    <t>X</t>
  </si>
  <si>
    <t>JG1</t>
  </si>
  <si>
    <t>Stock de logiciels</t>
  </si>
  <si>
    <t>Régularisation</t>
  </si>
  <si>
    <t>JG2</t>
  </si>
  <si>
    <t>Regularisation</t>
  </si>
  <si>
    <t>Fournitures</t>
  </si>
  <si>
    <t>Compte No</t>
  </si>
  <si>
    <t>Matériel</t>
  </si>
  <si>
    <t>Amortissement cumulés - Matériel</t>
  </si>
  <si>
    <t>Mobilier</t>
  </si>
  <si>
    <t>Amortissement cumulés - Mobilier</t>
  </si>
  <si>
    <t>Produits de prestations de services constatés d'avance</t>
  </si>
  <si>
    <t>Clôture</t>
  </si>
  <si>
    <t>JG3</t>
  </si>
  <si>
    <t>Retraits, Carl Roy</t>
  </si>
  <si>
    <t>Produits générés par  prestations de services</t>
  </si>
  <si>
    <t>Coût des marchandises vendues</t>
  </si>
  <si>
    <t>Amortissement - Matériel</t>
  </si>
  <si>
    <t>Amortissement - Mobilier</t>
  </si>
  <si>
    <t>Fournitures utilisées</t>
  </si>
  <si>
    <t>Frais de transport à l'achat</t>
  </si>
  <si>
    <t>Services-Conseils Roy</t>
  </si>
  <si>
    <t>État des résultats</t>
  </si>
  <si>
    <t>Pour le mois se terminant au 31 janvier 2012</t>
  </si>
  <si>
    <t>Produits générés par prestations de services</t>
  </si>
  <si>
    <t xml:space="preserve"> Chiffre d'affaires</t>
  </si>
  <si>
    <t xml:space="preserve"> Marge brute</t>
  </si>
  <si>
    <t>Amortissement - mobilier</t>
  </si>
  <si>
    <t>Bénéfice net</t>
  </si>
  <si>
    <t>Stock d'ouverture</t>
  </si>
  <si>
    <t>Coût des marchandises dispo. vente</t>
  </si>
  <si>
    <t>Moins: stock de clôture</t>
  </si>
  <si>
    <t xml:space="preserve">    Coût des marchandises vendues</t>
  </si>
  <si>
    <t>Charges d'expoitation</t>
  </si>
  <si>
    <t>Même écriture que pour inventaire permanent</t>
  </si>
  <si>
    <t>Mais seulement une des deux écritures</t>
  </si>
  <si>
    <t>salaires à payer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</si>
</sst>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)\ _$_ ;_ * \(#,##0.00\)\ _$_ ;_ * &quot;-&quot;??_)\ _$_ ;_ @_ "/>
    <numFmt numFmtId="165" formatCode="#,##0;\(#,##0\)"/>
    <numFmt numFmtId="166" formatCode="_ * #,##0_)\ _$_ ;_ * \(#,##0\)\ _$_ ;_ * &quot;-&quot;??_)\ _$_ ;_ @_ "/>
  </numFmts>
  <fonts count="11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13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16" fontId="0" fillId="0" borderId="2" xfId="0" applyNumberFormat="1" applyBorder="1"/>
    <xf numFmtId="0" fontId="3" fillId="0" borderId="3" xfId="0" applyFont="1" applyBorder="1"/>
    <xf numFmtId="0" fontId="3" fillId="0" borderId="4" xfId="0" applyFont="1" applyBorder="1"/>
    <xf numFmtId="3" fontId="4" fillId="0" borderId="0" xfId="0" applyNumberFormat="1" applyFont="1" applyFill="1" applyBorder="1"/>
    <xf numFmtId="0" fontId="4" fillId="0" borderId="0" xfId="0" applyFont="1" applyBorder="1" applyAlignment="1">
      <alignment horizontal="right"/>
    </xf>
    <xf numFmtId="0" fontId="7" fillId="0" borderId="2" xfId="0" applyFont="1" applyBorder="1"/>
    <xf numFmtId="0" fontId="3" fillId="0" borderId="0" xfId="0" applyFont="1" applyBorder="1" applyAlignment="1"/>
    <xf numFmtId="16" fontId="0" fillId="0" borderId="2" xfId="0" applyNumberFormat="1" applyFill="1" applyBorder="1"/>
    <xf numFmtId="0" fontId="2" fillId="0" borderId="4" xfId="0" applyFont="1" applyBorder="1"/>
    <xf numFmtId="0" fontId="2" fillId="0" borderId="3" xfId="0" applyFont="1" applyFill="1" applyBorder="1"/>
    <xf numFmtId="0" fontId="2" fillId="0" borderId="4" xfId="0" applyFont="1" applyFill="1" applyBorder="1"/>
    <xf numFmtId="0" fontId="5" fillId="0" borderId="0" xfId="0" applyFont="1"/>
    <xf numFmtId="16" fontId="7" fillId="0" borderId="2" xfId="0" applyNumberFormat="1" applyFont="1" applyBorder="1"/>
    <xf numFmtId="0" fontId="3" fillId="0" borderId="1" xfId="0" applyFont="1" applyBorder="1" applyAlignment="1"/>
    <xf numFmtId="0" fontId="4" fillId="0" borderId="0" xfId="0" applyFont="1" applyFill="1" applyBorder="1"/>
    <xf numFmtId="0" fontId="3" fillId="0" borderId="1" xfId="0" applyFont="1" applyFill="1" applyBorder="1" applyAlignment="1"/>
    <xf numFmtId="0" fontId="4" fillId="0" borderId="0" xfId="0" quotePrefix="1" applyFont="1" applyFill="1" applyBorder="1"/>
    <xf numFmtId="16" fontId="0" fillId="0" borderId="0" xfId="0" quotePrefix="1" applyNumberFormat="1" applyBorder="1" applyAlignment="1">
      <alignment horizontal="right"/>
    </xf>
    <xf numFmtId="0" fontId="3" fillId="0" borderId="0" xfId="0" applyFont="1" applyBorder="1" applyAlignment="1">
      <alignment horizontal="center"/>
    </xf>
    <xf numFmtId="16" fontId="0" fillId="0" borderId="0" xfId="0" applyNumberFormat="1" applyBorder="1" applyAlignment="1">
      <alignment horizontal="right"/>
    </xf>
    <xf numFmtId="0" fontId="0" fillId="0" borderId="0" xfId="0" applyBorder="1" applyAlignment="1"/>
    <xf numFmtId="0" fontId="6" fillId="0" borderId="0" xfId="0" applyFont="1" applyBorder="1" applyAlignment="1"/>
    <xf numFmtId="0" fontId="7" fillId="0" borderId="0" xfId="0" applyFont="1" applyBorder="1" applyAlignment="1">
      <alignment vertical="center"/>
    </xf>
    <xf numFmtId="1" fontId="3" fillId="0" borderId="0" xfId="1" applyNumberFormat="1" applyBorder="1" applyAlignment="1"/>
    <xf numFmtId="1" fontId="0" fillId="0" borderId="0" xfId="0" applyNumberFormat="1" applyBorder="1" applyAlignment="1"/>
    <xf numFmtId="3" fontId="4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0" fillId="0" borderId="0" xfId="0" applyFill="1" applyBorder="1" applyAlignment="1"/>
    <xf numFmtId="2" fontId="0" fillId="0" borderId="2" xfId="0" applyNumberFormat="1" applyBorder="1"/>
    <xf numFmtId="0" fontId="2" fillId="0" borderId="3" xfId="0" applyFont="1" applyBorder="1"/>
    <xf numFmtId="0" fontId="4" fillId="0" borderId="0" xfId="0" applyFont="1" applyFill="1" applyBorder="1" applyAlignment="1"/>
    <xf numFmtId="0" fontId="4" fillId="0" borderId="0" xfId="0" quotePrefix="1" applyFont="1" applyFill="1" applyBorder="1" applyAlignment="1"/>
    <xf numFmtId="1" fontId="0" fillId="0" borderId="2" xfId="0" applyNumberFormat="1" applyFill="1" applyBorder="1"/>
    <xf numFmtId="0" fontId="0" fillId="0" borderId="0" xfId="0" applyFill="1"/>
    <xf numFmtId="1" fontId="0" fillId="0" borderId="0" xfId="0" applyNumberFormat="1" applyBorder="1"/>
    <xf numFmtId="0" fontId="6" fillId="0" borderId="0" xfId="0" applyFont="1"/>
    <xf numFmtId="1" fontId="0" fillId="0" borderId="0" xfId="0" applyNumberFormat="1"/>
    <xf numFmtId="1" fontId="0" fillId="0" borderId="1" xfId="0" applyNumberFormat="1" applyBorder="1"/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0" xfId="0" applyFill="1" applyBorder="1"/>
    <xf numFmtId="16" fontId="0" fillId="0" borderId="1" xfId="0" quotePrefix="1" applyNumberForma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" fontId="3" fillId="0" borderId="1" xfId="1" applyNumberFormat="1" applyBorder="1"/>
    <xf numFmtId="0" fontId="0" fillId="0" borderId="1" xfId="0" applyBorder="1" applyAlignment="1">
      <alignment horizontal="right"/>
    </xf>
    <xf numFmtId="0" fontId="0" fillId="0" borderId="1" xfId="0" applyBorder="1"/>
    <xf numFmtId="16" fontId="0" fillId="0" borderId="1" xfId="0" applyNumberFormat="1" applyBorder="1" applyAlignment="1">
      <alignment horizontal="right"/>
    </xf>
    <xf numFmtId="0" fontId="3" fillId="0" borderId="1" xfId="0" applyFont="1" applyFill="1" applyBorder="1"/>
    <xf numFmtId="0" fontId="0" fillId="0" borderId="1" xfId="0" quotePrefix="1" applyBorder="1" applyAlignment="1">
      <alignment horizontal="right"/>
    </xf>
    <xf numFmtId="16" fontId="0" fillId="0" borderId="0" xfId="0" applyNumberFormat="1" applyFill="1" applyBorder="1"/>
    <xf numFmtId="0" fontId="3" fillId="0" borderId="0" xfId="0" applyFont="1" applyFill="1" applyBorder="1"/>
    <xf numFmtId="1" fontId="0" fillId="0" borderId="0" xfId="0" applyNumberFormat="1" applyFill="1" applyBorder="1"/>
    <xf numFmtId="0" fontId="3" fillId="0" borderId="9" xfId="0" applyFon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3" fillId="0" borderId="0" xfId="0" applyFont="1" applyFill="1"/>
    <xf numFmtId="0" fontId="0" fillId="0" borderId="0" xfId="0" applyBorder="1" applyAlignment="1">
      <alignment horizontal="right"/>
    </xf>
    <xf numFmtId="1" fontId="3" fillId="0" borderId="0" xfId="1" applyNumberFormat="1" applyBorder="1"/>
    <xf numFmtId="0" fontId="0" fillId="0" borderId="0" xfId="0" quotePrefix="1" applyBorder="1" applyAlignment="1">
      <alignment horizontal="right"/>
    </xf>
    <xf numFmtId="16" fontId="0" fillId="0" borderId="9" xfId="0" applyNumberFormat="1" applyBorder="1" applyAlignment="1">
      <alignment horizontal="center"/>
    </xf>
    <xf numFmtId="0" fontId="3" fillId="0" borderId="9" xfId="0" applyFont="1" applyBorder="1" applyAlignment="1">
      <alignment horizontal="left"/>
    </xf>
    <xf numFmtId="1" fontId="0" fillId="0" borderId="9" xfId="2" applyNumberFormat="1" applyFont="1" applyBorder="1" applyAlignment="1">
      <alignment horizontal="center"/>
    </xf>
    <xf numFmtId="1" fontId="0" fillId="0" borderId="0" xfId="2" applyNumberFormat="1" applyFont="1" applyBorder="1" applyAlignment="1">
      <alignment horizontal="center"/>
    </xf>
    <xf numFmtId="0" fontId="3" fillId="0" borderId="0" xfId="0" applyFont="1"/>
    <xf numFmtId="16" fontId="0" fillId="0" borderId="0" xfId="0" applyNumberFormat="1" applyBorder="1"/>
    <xf numFmtId="0" fontId="3" fillId="0" borderId="0" xfId="0" applyFont="1" applyBorder="1"/>
    <xf numFmtId="16" fontId="7" fillId="0" borderId="0" xfId="0" applyNumberFormat="1" applyFont="1" applyBorder="1"/>
    <xf numFmtId="0" fontId="7" fillId="0" borderId="0" xfId="0" applyFont="1" applyFill="1" applyBorder="1"/>
    <xf numFmtId="16" fontId="7" fillId="0" borderId="0" xfId="0" applyNumberFormat="1" applyFont="1" applyFill="1" applyBorder="1"/>
    <xf numFmtId="2" fontId="0" fillId="0" borderId="9" xfId="2" applyNumberFormat="1" applyFont="1" applyBorder="1" applyAlignment="1">
      <alignment horizontal="center"/>
    </xf>
    <xf numFmtId="2" fontId="3" fillId="0" borderId="1" xfId="1" applyNumberFormat="1" applyBorder="1"/>
    <xf numFmtId="165" fontId="2" fillId="2" borderId="13" xfId="0" applyNumberFormat="1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14" xfId="0" applyNumberFormat="1" applyFill="1" applyBorder="1"/>
    <xf numFmtId="165" fontId="2" fillId="2" borderId="13" xfId="0" applyNumberFormat="1" applyFont="1" applyFill="1" applyBorder="1"/>
    <xf numFmtId="165" fontId="0" fillId="2" borderId="0" xfId="0" applyNumberFormat="1" applyFill="1" applyBorder="1"/>
    <xf numFmtId="166" fontId="3" fillId="2" borderId="13" xfId="3" applyNumberFormat="1" applyFont="1" applyFill="1" applyBorder="1" applyAlignment="1">
      <alignment horizontal="left" indent="1"/>
    </xf>
    <xf numFmtId="166" fontId="3" fillId="2" borderId="13" xfId="3" applyNumberFormat="1" applyFont="1" applyFill="1" applyBorder="1" applyAlignment="1">
      <alignment horizontal="left"/>
    </xf>
    <xf numFmtId="0" fontId="0" fillId="2" borderId="0" xfId="0" applyFill="1" applyBorder="1"/>
    <xf numFmtId="165" fontId="0" fillId="2" borderId="15" xfId="0" applyNumberFormat="1" applyFill="1" applyBorder="1"/>
    <xf numFmtId="166" fontId="2" fillId="2" borderId="13" xfId="3" applyNumberFormat="1" applyFont="1" applyFill="1" applyBorder="1" applyAlignment="1">
      <alignment horizontal="left"/>
    </xf>
    <xf numFmtId="0" fontId="3" fillId="2" borderId="13" xfId="0" applyFont="1" applyFill="1" applyBorder="1" applyAlignment="1">
      <alignment horizontal="left" indent="1"/>
    </xf>
    <xf numFmtId="0" fontId="0" fillId="2" borderId="13" xfId="0" applyFill="1" applyBorder="1" applyAlignment="1">
      <alignment horizontal="left" indent="1"/>
    </xf>
    <xf numFmtId="165" fontId="0" fillId="2" borderId="5" xfId="0" applyNumberFormat="1" applyFill="1" applyBorder="1"/>
    <xf numFmtId="0" fontId="3" fillId="2" borderId="13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0" fillId="2" borderId="5" xfId="0" applyFill="1" applyBorder="1"/>
    <xf numFmtId="165" fontId="0" fillId="2" borderId="17" xfId="0" applyNumberFormat="1" applyFill="1" applyBorder="1"/>
    <xf numFmtId="165" fontId="0" fillId="2" borderId="18" xfId="0" applyNumberFormat="1" applyFill="1" applyBorder="1"/>
    <xf numFmtId="165" fontId="2" fillId="2" borderId="0" xfId="0" applyNumberFormat="1" applyFont="1" applyFill="1" applyBorder="1"/>
    <xf numFmtId="166" fontId="3" fillId="2" borderId="0" xfId="3" applyNumberFormat="1" applyFont="1" applyFill="1" applyBorder="1" applyAlignment="1">
      <alignment horizontal="left" indent="1"/>
    </xf>
    <xf numFmtId="165" fontId="3" fillId="2" borderId="0" xfId="0" applyNumberFormat="1" applyFont="1" applyFill="1" applyBorder="1" applyAlignment="1">
      <alignment horizontal="left" indent="1"/>
    </xf>
    <xf numFmtId="166" fontId="3" fillId="2" borderId="0" xfId="3" applyNumberFormat="1" applyFont="1" applyFill="1" applyBorder="1" applyAlignment="1">
      <alignment horizontal="left"/>
    </xf>
    <xf numFmtId="166" fontId="2" fillId="2" borderId="0" xfId="3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 indent="1"/>
    </xf>
    <xf numFmtId="0" fontId="0" fillId="2" borderId="0" xfId="0" applyFill="1" applyBorder="1" applyAlignment="1">
      <alignment horizontal="left" indent="1"/>
    </xf>
    <xf numFmtId="0" fontId="3" fillId="2" borderId="0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1" fontId="0" fillId="2" borderId="0" xfId="0" applyNumberFormat="1" applyFill="1" applyBorder="1"/>
    <xf numFmtId="166" fontId="3" fillId="2" borderId="13" xfId="3" applyNumberFormat="1" applyFont="1" applyFill="1" applyBorder="1" applyAlignment="1"/>
    <xf numFmtId="165" fontId="3" fillId="2" borderId="13" xfId="0" applyNumberFormat="1" applyFont="1" applyFill="1" applyBorder="1" applyAlignment="1"/>
    <xf numFmtId="1" fontId="0" fillId="2" borderId="15" xfId="0" applyNumberFormat="1" applyFill="1" applyBorder="1"/>
    <xf numFmtId="0" fontId="0" fillId="3" borderId="0" xfId="0" applyFill="1" applyBorder="1"/>
    <xf numFmtId="0" fontId="0" fillId="3" borderId="0" xfId="0" applyFill="1"/>
    <xf numFmtId="0" fontId="9" fillId="0" borderId="0" xfId="0" applyFont="1"/>
    <xf numFmtId="0" fontId="3" fillId="0" borderId="0" xfId="0" applyFont="1" applyAlignment="1">
      <alignment horizontal="left" wrapText="1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2" fillId="2" borderId="12" xfId="0" applyNumberFormat="1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" fontId="10" fillId="0" borderId="1" xfId="0" quotePrefix="1" applyNumberFormat="1" applyFont="1" applyBorder="1" applyAlignment="1">
      <alignment horizontal="right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1" fontId="10" fillId="0" borderId="1" xfId="0" applyNumberFormat="1" applyFont="1" applyBorder="1"/>
    <xf numFmtId="1" fontId="10" fillId="0" borderId="1" xfId="1" applyNumberFormat="1" applyFont="1" applyBorder="1"/>
    <xf numFmtId="0" fontId="10" fillId="0" borderId="9" xfId="0" applyFont="1" applyBorder="1" applyAlignment="1">
      <alignment horizontal="center"/>
    </xf>
    <xf numFmtId="1" fontId="10" fillId="0" borderId="9" xfId="2" applyNumberFormat="1" applyFont="1" applyBorder="1" applyAlignment="1">
      <alignment horizontal="center"/>
    </xf>
  </cellXfs>
  <cellStyles count="4">
    <cellStyle name="Comma" xfId="2" builtinId="3"/>
    <cellStyle name="Milliers_gabarit" xfId="1"/>
    <cellStyle name="Milliers_P2-2A etu-en T" xf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es%20Documents%20UL\Cours\CTB-1000\S&#233;ance%206\S6-Services-ConseilsRoy-SolutionAvecTa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urnalGénéral"/>
      <sheetName val="Grand livre"/>
      <sheetName val="État des résultats"/>
    </sheetNames>
    <sheetDataSet>
      <sheetData sheetId="0">
        <row r="3">
          <cell r="E3">
            <v>8278.2000000000007</v>
          </cell>
        </row>
        <row r="5">
          <cell r="F5">
            <v>360</v>
          </cell>
        </row>
        <row r="6">
          <cell r="F6">
            <v>718.2</v>
          </cell>
        </row>
        <row r="9">
          <cell r="E9">
            <v>150</v>
          </cell>
        </row>
        <row r="10">
          <cell r="E10">
            <v>299.25</v>
          </cell>
        </row>
        <row r="11">
          <cell r="F11">
            <v>3449.25</v>
          </cell>
        </row>
        <row r="14">
          <cell r="E14">
            <v>100</v>
          </cell>
        </row>
        <row r="15">
          <cell r="E15">
            <v>199.5</v>
          </cell>
        </row>
        <row r="16">
          <cell r="F16">
            <v>2299.5</v>
          </cell>
        </row>
        <row r="21">
          <cell r="E21">
            <v>3564.2249999999999</v>
          </cell>
        </row>
        <row r="23">
          <cell r="F23">
            <v>309.22500000000002</v>
          </cell>
        </row>
        <row r="29">
          <cell r="E29">
            <v>1034.7750000000001</v>
          </cell>
        </row>
        <row r="31">
          <cell r="F31">
            <v>89.775000000000006</v>
          </cell>
        </row>
        <row r="35">
          <cell r="F35">
            <v>2299.5</v>
          </cell>
        </row>
        <row r="38">
          <cell r="E38">
            <v>230</v>
          </cell>
        </row>
        <row r="39">
          <cell r="E39">
            <v>458.85</v>
          </cell>
        </row>
        <row r="40">
          <cell r="F40">
            <v>5288.85</v>
          </cell>
        </row>
        <row r="43">
          <cell r="E43">
            <v>15</v>
          </cell>
        </row>
        <row r="44">
          <cell r="E44">
            <v>29.925000000000001</v>
          </cell>
        </row>
        <row r="45">
          <cell r="F45">
            <v>344.92500000000001</v>
          </cell>
        </row>
        <row r="47">
          <cell r="E47">
            <v>4599</v>
          </cell>
        </row>
        <row r="49">
          <cell r="F49">
            <v>399</v>
          </cell>
        </row>
      </sheetData>
      <sheetData sheetId="1">
        <row r="133">
          <cell r="F133">
            <v>8100</v>
          </cell>
        </row>
        <row r="140">
          <cell r="F140">
            <v>7100</v>
          </cell>
        </row>
        <row r="153">
          <cell r="F153">
            <v>1000</v>
          </cell>
        </row>
        <row r="165">
          <cell r="F165">
            <v>300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"/>
  <sheetViews>
    <sheetView tabSelected="1" workbookViewId="0">
      <selection activeCell="F13" sqref="F13"/>
    </sheetView>
  </sheetViews>
  <sheetFormatPr defaultColWidth="11.42578125" defaultRowHeight="12.75" x14ac:dyDescent="0.2"/>
  <sheetData>
    <row r="3" spans="1:10" x14ac:dyDescent="0.2">
      <c r="A3" s="19" t="s">
        <v>24</v>
      </c>
    </row>
    <row r="5" spans="1:10" ht="12.75" customHeight="1" x14ac:dyDescent="0.2">
      <c r="A5" s="115" t="s">
        <v>36</v>
      </c>
      <c r="B5" s="115"/>
      <c r="C5" s="115"/>
      <c r="D5" s="115"/>
      <c r="E5" s="115"/>
      <c r="F5" s="115"/>
      <c r="G5" s="115"/>
      <c r="H5" s="115"/>
      <c r="I5" s="115"/>
      <c r="J5" s="115"/>
    </row>
    <row r="6" spans="1:10" x14ac:dyDescent="0.2">
      <c r="A6" s="115"/>
      <c r="B6" s="115"/>
      <c r="C6" s="115"/>
      <c r="D6" s="115"/>
      <c r="E6" s="115"/>
      <c r="F6" s="115"/>
      <c r="G6" s="115"/>
      <c r="H6" s="115"/>
      <c r="I6" s="115"/>
      <c r="J6" s="115"/>
    </row>
  </sheetData>
  <mergeCells count="1">
    <mergeCell ref="A5:J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zoomScaleNormal="100" workbookViewId="0">
      <selection activeCell="E70" sqref="E70"/>
    </sheetView>
  </sheetViews>
  <sheetFormatPr defaultColWidth="11.42578125" defaultRowHeight="12.75" x14ac:dyDescent="0.2"/>
  <cols>
    <col min="2" max="2" width="5.5703125" customWidth="1"/>
    <col min="3" max="3" width="46.7109375" customWidth="1"/>
    <col min="7" max="7" width="8.7109375" customWidth="1"/>
    <col min="8" max="8" width="9.140625" bestFit="1" customWidth="1"/>
  </cols>
  <sheetData>
    <row r="1" spans="1:14" ht="12" customHeight="1" x14ac:dyDescent="0.2">
      <c r="A1" s="116" t="s">
        <v>5</v>
      </c>
      <c r="B1" s="116"/>
      <c r="C1" s="116"/>
      <c r="D1" s="116"/>
      <c r="E1" s="116"/>
      <c r="H1" s="4"/>
      <c r="I1" s="4"/>
      <c r="J1" s="112" t="s">
        <v>79</v>
      </c>
      <c r="K1" s="112"/>
      <c r="L1" s="112"/>
      <c r="M1" s="112"/>
    </row>
    <row r="2" spans="1:14" ht="12" customHeight="1" x14ac:dyDescent="0.2">
      <c r="A2" s="1" t="s">
        <v>1</v>
      </c>
      <c r="B2" s="117" t="s">
        <v>2</v>
      </c>
      <c r="C2" s="118"/>
      <c r="D2" s="1" t="s">
        <v>3</v>
      </c>
      <c r="E2" s="1" t="s">
        <v>4</v>
      </c>
      <c r="F2" s="2"/>
      <c r="G2" s="2"/>
      <c r="H2" s="2"/>
      <c r="I2" s="5"/>
      <c r="J2" s="5"/>
      <c r="K2" s="5"/>
      <c r="L2" s="5"/>
      <c r="M2" s="5"/>
      <c r="N2" s="2"/>
    </row>
    <row r="3" spans="1:14" ht="12" customHeight="1" x14ac:dyDescent="0.3">
      <c r="A3" s="8">
        <v>41276</v>
      </c>
      <c r="B3" s="10" t="s">
        <v>0</v>
      </c>
      <c r="C3" s="6"/>
      <c r="D3" s="36">
        <f>SUM(E4:E6)</f>
        <v>8278.2000000000007</v>
      </c>
      <c r="E3" s="36"/>
      <c r="F3" s="113"/>
      <c r="G3" s="21" t="s">
        <v>33</v>
      </c>
      <c r="H3" s="21">
        <v>0.05</v>
      </c>
      <c r="I3" s="22"/>
      <c r="J3" s="22"/>
      <c r="K3" s="11"/>
      <c r="L3" s="11"/>
      <c r="M3" s="4"/>
    </row>
    <row r="4" spans="1:14" ht="12" customHeight="1" x14ac:dyDescent="0.3">
      <c r="A4" s="3"/>
      <c r="B4" s="7"/>
      <c r="C4" s="9" t="s">
        <v>15</v>
      </c>
      <c r="D4" s="36"/>
      <c r="E4" s="36">
        <v>7200</v>
      </c>
      <c r="F4" s="113"/>
      <c r="G4" s="21" t="s">
        <v>34</v>
      </c>
      <c r="H4" s="23">
        <v>9.9750000000000005E-2</v>
      </c>
      <c r="I4" s="24"/>
      <c r="J4" s="22"/>
      <c r="K4" s="11"/>
      <c r="L4" s="11"/>
      <c r="M4" s="4"/>
    </row>
    <row r="5" spans="1:14" ht="12" customHeight="1" x14ac:dyDescent="0.3">
      <c r="A5" s="3"/>
      <c r="B5" s="7"/>
      <c r="C5" s="9" t="s">
        <v>25</v>
      </c>
      <c r="D5" s="36"/>
      <c r="E5" s="36">
        <f>E4*H3</f>
        <v>360</v>
      </c>
      <c r="F5" s="113"/>
      <c r="G5" s="14"/>
      <c r="H5" s="14"/>
      <c r="I5" s="24"/>
      <c r="J5" s="22"/>
      <c r="K5" s="11"/>
      <c r="L5" s="11"/>
      <c r="M5" s="4"/>
    </row>
    <row r="6" spans="1:14" ht="12" customHeight="1" x14ac:dyDescent="0.2">
      <c r="A6" s="3"/>
      <c r="B6" s="7"/>
      <c r="C6" s="9" t="s">
        <v>26</v>
      </c>
      <c r="D6" s="36"/>
      <c r="E6" s="36">
        <f>E4*H4</f>
        <v>718.2</v>
      </c>
      <c r="F6" s="113"/>
      <c r="G6" s="30"/>
      <c r="H6" s="30"/>
      <c r="I6" s="30"/>
      <c r="J6" s="30"/>
      <c r="K6" s="30"/>
      <c r="L6" s="30"/>
      <c r="M6" s="30"/>
      <c r="N6" s="30"/>
    </row>
    <row r="7" spans="1:14" ht="12" customHeight="1" x14ac:dyDescent="0.2">
      <c r="A7" s="3"/>
      <c r="B7" s="7"/>
      <c r="C7" s="9"/>
      <c r="D7" s="36"/>
      <c r="E7" s="36"/>
      <c r="G7" s="30"/>
      <c r="H7" s="30"/>
      <c r="I7" s="30"/>
      <c r="J7" s="30"/>
      <c r="K7" s="30"/>
      <c r="L7" s="30"/>
      <c r="M7" s="30"/>
      <c r="N7" s="30"/>
    </row>
    <row r="8" spans="1:14" ht="12" customHeight="1" x14ac:dyDescent="0.2">
      <c r="A8" s="8">
        <v>41276</v>
      </c>
      <c r="B8" s="10" t="s">
        <v>14</v>
      </c>
      <c r="C8" s="6"/>
      <c r="D8" s="36">
        <v>3000</v>
      </c>
      <c r="E8" s="36"/>
      <c r="F8" s="113"/>
      <c r="G8" s="30"/>
      <c r="H8" s="30"/>
      <c r="I8" s="30"/>
      <c r="J8" s="30"/>
      <c r="K8" s="30"/>
      <c r="L8" s="30"/>
      <c r="M8" s="30"/>
      <c r="N8" s="30"/>
    </row>
    <row r="9" spans="1:14" ht="12" customHeight="1" x14ac:dyDescent="0.2">
      <c r="A9" s="8"/>
      <c r="B9" s="10" t="s">
        <v>27</v>
      </c>
      <c r="C9" s="6"/>
      <c r="D9" s="36">
        <f>D8*H3</f>
        <v>150</v>
      </c>
      <c r="E9" s="36"/>
      <c r="F9" s="113"/>
      <c r="G9" s="30"/>
      <c r="H9" s="30"/>
      <c r="I9" s="30"/>
      <c r="J9" s="30"/>
      <c r="K9" s="30"/>
      <c r="L9" s="30"/>
      <c r="M9" s="30"/>
      <c r="N9" s="30"/>
    </row>
    <row r="10" spans="1:14" ht="12" customHeight="1" x14ac:dyDescent="0.2">
      <c r="A10" s="8"/>
      <c r="B10" s="10" t="s">
        <v>28</v>
      </c>
      <c r="C10" s="6"/>
      <c r="D10" s="36">
        <f>D8*H4</f>
        <v>299.25</v>
      </c>
      <c r="E10" s="36"/>
      <c r="F10" s="113"/>
      <c r="G10" s="30"/>
      <c r="H10" s="30"/>
      <c r="I10" s="30"/>
      <c r="J10" s="30"/>
      <c r="K10" s="30"/>
      <c r="L10" s="30"/>
      <c r="M10" s="30"/>
      <c r="N10" s="30"/>
    </row>
    <row r="11" spans="1:14" ht="12" customHeight="1" x14ac:dyDescent="0.2">
      <c r="A11" s="3"/>
      <c r="B11" s="7"/>
      <c r="C11" s="9" t="s">
        <v>0</v>
      </c>
      <c r="D11" s="36"/>
      <c r="E11" s="36">
        <f>D8+D9+D10</f>
        <v>3449.25</v>
      </c>
      <c r="F11" s="113"/>
      <c r="G11" s="30"/>
      <c r="H11" s="30"/>
      <c r="I11" s="30"/>
      <c r="J11" s="30"/>
      <c r="K11" s="30"/>
      <c r="L11" s="30"/>
      <c r="M11" s="30"/>
      <c r="N11" s="30"/>
    </row>
    <row r="12" spans="1:14" ht="12" customHeight="1" x14ac:dyDescent="0.2">
      <c r="A12" s="3"/>
      <c r="B12" s="7"/>
      <c r="C12" s="9"/>
      <c r="D12" s="36"/>
      <c r="E12" s="36"/>
      <c r="G12" s="30"/>
      <c r="H12" s="30"/>
      <c r="I12" s="30"/>
      <c r="J12" s="30"/>
      <c r="K12" s="30"/>
      <c r="L12" s="30"/>
      <c r="M12" s="30"/>
      <c r="N12" s="30"/>
    </row>
    <row r="13" spans="1:14" ht="12" customHeight="1" x14ac:dyDescent="0.2">
      <c r="A13" s="8">
        <v>41281</v>
      </c>
      <c r="B13" s="16" t="s">
        <v>21</v>
      </c>
      <c r="C13" s="6"/>
      <c r="D13" s="36">
        <v>1900</v>
      </c>
      <c r="E13" s="36"/>
      <c r="G13" s="25"/>
      <c r="H13" s="14"/>
      <c r="I13" s="26"/>
      <c r="J13" s="31"/>
      <c r="K13" s="31"/>
      <c r="L13" s="31"/>
      <c r="M13" s="28"/>
      <c r="N13" s="28"/>
    </row>
    <row r="14" spans="1:14" ht="12" customHeight="1" x14ac:dyDescent="0.2">
      <c r="A14" s="8"/>
      <c r="B14" s="16" t="s">
        <v>35</v>
      </c>
      <c r="C14" s="6"/>
      <c r="D14" s="36">
        <v>100</v>
      </c>
      <c r="E14" s="36"/>
      <c r="G14" s="25"/>
      <c r="H14" s="14"/>
      <c r="I14" s="26"/>
      <c r="J14" s="31"/>
      <c r="K14" s="31"/>
      <c r="L14" s="31"/>
      <c r="M14" s="28"/>
      <c r="N14" s="28"/>
    </row>
    <row r="15" spans="1:14" ht="12" customHeight="1" x14ac:dyDescent="0.2">
      <c r="A15" s="8"/>
      <c r="B15" s="10" t="s">
        <v>27</v>
      </c>
      <c r="C15" s="6"/>
      <c r="D15" s="36">
        <f>(D13+D14)*H3</f>
        <v>100</v>
      </c>
      <c r="E15" s="36"/>
      <c r="G15" s="27"/>
      <c r="H15" s="28"/>
      <c r="I15" s="5"/>
      <c r="J15" s="31"/>
      <c r="K15" s="31"/>
      <c r="L15" s="31"/>
      <c r="M15" s="28"/>
      <c r="N15" s="28"/>
    </row>
    <row r="16" spans="1:14" ht="12" customHeight="1" x14ac:dyDescent="0.2">
      <c r="A16" s="8"/>
      <c r="B16" s="10" t="s">
        <v>28</v>
      </c>
      <c r="C16" s="6"/>
      <c r="D16" s="36">
        <f>(D13+D14)*H4</f>
        <v>199.5</v>
      </c>
      <c r="E16" s="36"/>
      <c r="G16" s="25"/>
      <c r="H16" s="28"/>
      <c r="I16" s="5"/>
      <c r="J16" s="31"/>
      <c r="K16" s="31"/>
      <c r="L16" s="31"/>
      <c r="M16" s="28"/>
      <c r="N16" s="28"/>
    </row>
    <row r="17" spans="1:14" ht="12" customHeight="1" x14ac:dyDescent="0.2">
      <c r="A17" s="3"/>
      <c r="B17" s="7"/>
      <c r="C17" s="9" t="s">
        <v>12</v>
      </c>
      <c r="D17" s="36"/>
      <c r="E17" s="36">
        <f>SUM(D13:D16)</f>
        <v>2299.5</v>
      </c>
      <c r="G17" s="28"/>
      <c r="H17" s="28"/>
      <c r="I17" s="28"/>
      <c r="J17" s="28"/>
      <c r="K17" s="32"/>
      <c r="L17" s="32"/>
      <c r="M17" s="28"/>
      <c r="N17" s="28"/>
    </row>
    <row r="18" spans="1:14" ht="12" customHeight="1" x14ac:dyDescent="0.2">
      <c r="A18" s="3"/>
      <c r="B18" s="7"/>
      <c r="C18" s="9"/>
      <c r="D18" s="36"/>
      <c r="E18" s="36"/>
      <c r="G18" s="28"/>
      <c r="H18" s="28"/>
      <c r="I18" s="28"/>
      <c r="J18" s="28"/>
      <c r="K18" s="32"/>
      <c r="L18" s="32"/>
      <c r="M18" s="28"/>
      <c r="N18" s="28"/>
    </row>
    <row r="19" spans="1:14" ht="12" customHeight="1" x14ac:dyDescent="0.2">
      <c r="A19" s="8">
        <v>41290</v>
      </c>
      <c r="B19" s="10" t="s">
        <v>8</v>
      </c>
      <c r="C19" s="6"/>
      <c r="D19" s="36">
        <v>900</v>
      </c>
      <c r="E19" s="36"/>
      <c r="F19" s="114"/>
      <c r="G19" s="28"/>
      <c r="H19" s="28"/>
      <c r="I19" s="28"/>
      <c r="J19" s="28"/>
      <c r="K19" s="28"/>
      <c r="L19" s="28"/>
      <c r="M19" s="28"/>
      <c r="N19" s="28"/>
    </row>
    <row r="20" spans="1:14" ht="12" customHeight="1" x14ac:dyDescent="0.2">
      <c r="A20" s="8"/>
      <c r="B20" s="10" t="s">
        <v>81</v>
      </c>
      <c r="C20" s="6"/>
      <c r="D20" s="36">
        <v>500</v>
      </c>
      <c r="E20" s="36"/>
      <c r="F20" s="114"/>
      <c r="G20" s="28"/>
      <c r="H20" s="28"/>
      <c r="I20" s="28"/>
      <c r="J20" s="28"/>
      <c r="K20" s="28"/>
      <c r="L20" s="28"/>
      <c r="M20" s="28"/>
      <c r="N20" s="28"/>
    </row>
    <row r="21" spans="1:14" ht="12" customHeight="1" x14ac:dyDescent="0.2">
      <c r="A21" s="3"/>
      <c r="B21" s="7"/>
      <c r="C21" s="9" t="s">
        <v>0</v>
      </c>
      <c r="D21" s="36"/>
      <c r="E21" s="36">
        <v>1400</v>
      </c>
      <c r="G21" s="28"/>
      <c r="H21" s="14"/>
      <c r="I21" s="28"/>
      <c r="J21" s="28"/>
      <c r="K21" s="28"/>
      <c r="L21" s="28"/>
      <c r="M21" s="28"/>
      <c r="N21" s="28"/>
    </row>
    <row r="22" spans="1:14" ht="12" customHeight="1" x14ac:dyDescent="0.2">
      <c r="A22" s="3"/>
      <c r="B22" s="7"/>
      <c r="C22" s="9"/>
      <c r="D22" s="36"/>
      <c r="E22" s="36"/>
      <c r="G22" s="28"/>
      <c r="H22" s="14"/>
      <c r="I22" s="28"/>
      <c r="J22" s="28"/>
      <c r="K22" s="28"/>
      <c r="L22" s="28"/>
      <c r="M22" s="28"/>
      <c r="N22" s="28"/>
    </row>
    <row r="23" spans="1:14" ht="12" customHeight="1" x14ac:dyDescent="0.2">
      <c r="A23" s="8">
        <v>41292</v>
      </c>
      <c r="B23" s="10" t="s">
        <v>11</v>
      </c>
      <c r="C23" s="6"/>
      <c r="D23" s="36">
        <f>SUM(E24:E26)</f>
        <v>3564.2249999999999</v>
      </c>
      <c r="E23" s="36"/>
      <c r="F23" s="119" t="s">
        <v>80</v>
      </c>
      <c r="G23" s="120"/>
      <c r="H23" s="28"/>
      <c r="I23" s="28"/>
      <c r="J23" s="28"/>
      <c r="K23" s="28"/>
      <c r="L23" s="28"/>
      <c r="M23" s="28"/>
      <c r="N23" s="28"/>
    </row>
    <row r="24" spans="1:14" ht="12" customHeight="1" x14ac:dyDescent="0.2">
      <c r="A24" s="8"/>
      <c r="B24" s="10"/>
      <c r="C24" s="9" t="s">
        <v>25</v>
      </c>
      <c r="D24" s="36"/>
      <c r="E24" s="36">
        <f>E26*H3</f>
        <v>155</v>
      </c>
      <c r="F24" s="119"/>
      <c r="G24" s="120"/>
      <c r="H24" s="28"/>
      <c r="I24" s="28"/>
      <c r="J24" s="28"/>
      <c r="K24" s="28"/>
      <c r="L24" s="28"/>
      <c r="M24" s="28"/>
      <c r="N24" s="28"/>
    </row>
    <row r="25" spans="1:14" ht="12" customHeight="1" x14ac:dyDescent="0.2">
      <c r="A25" s="8"/>
      <c r="B25" s="10"/>
      <c r="C25" s="9" t="s">
        <v>26</v>
      </c>
      <c r="D25" s="36"/>
      <c r="E25" s="36">
        <f>E26*H4</f>
        <v>309.22500000000002</v>
      </c>
      <c r="F25" s="119"/>
      <c r="G25" s="120"/>
      <c r="H25" s="28"/>
      <c r="I25" s="28"/>
      <c r="J25" s="28"/>
      <c r="K25" s="28"/>
      <c r="L25" s="28"/>
      <c r="M25" s="28"/>
      <c r="N25" s="28"/>
    </row>
    <row r="26" spans="1:14" ht="12" customHeight="1" x14ac:dyDescent="0.25">
      <c r="A26" s="3"/>
      <c r="B26" s="7"/>
      <c r="C26" s="9" t="s">
        <v>29</v>
      </c>
      <c r="D26" s="36"/>
      <c r="E26" s="36">
        <v>3100</v>
      </c>
      <c r="F26" s="119"/>
      <c r="G26" s="120"/>
      <c r="H26" s="29"/>
      <c r="I26" s="29"/>
      <c r="J26" s="29"/>
      <c r="K26" s="32"/>
      <c r="L26" s="32"/>
      <c r="M26" s="28"/>
      <c r="N26" s="29"/>
    </row>
    <row r="27" spans="1:14" ht="12" customHeight="1" x14ac:dyDescent="0.25">
      <c r="A27" s="3"/>
      <c r="B27" s="7"/>
      <c r="C27" s="9"/>
      <c r="D27" s="36"/>
      <c r="E27" s="36"/>
      <c r="G27" s="29"/>
      <c r="H27" s="29"/>
      <c r="I27" s="29"/>
      <c r="J27" s="29"/>
      <c r="K27" s="32"/>
      <c r="L27" s="32"/>
      <c r="M27" s="28"/>
      <c r="N27" s="29"/>
    </row>
    <row r="28" spans="1:14" ht="12" customHeight="1" x14ac:dyDescent="0.2">
      <c r="A28" s="8">
        <v>41293</v>
      </c>
      <c r="B28" s="10" t="s">
        <v>11</v>
      </c>
      <c r="C28" s="6"/>
      <c r="D28" s="36">
        <f>SUM(E29:E31)</f>
        <v>1034.7750000000001</v>
      </c>
      <c r="E28" s="36"/>
      <c r="F28" s="113"/>
      <c r="G28" s="25"/>
      <c r="H28" s="14"/>
      <c r="I28" s="5"/>
      <c r="J28" s="32"/>
      <c r="K28" s="32"/>
      <c r="L28" s="31"/>
      <c r="M28" s="28"/>
      <c r="N28" s="25"/>
    </row>
    <row r="29" spans="1:14" ht="12" customHeight="1" x14ac:dyDescent="0.2">
      <c r="A29" s="8"/>
      <c r="B29" s="10"/>
      <c r="C29" s="9" t="s">
        <v>25</v>
      </c>
      <c r="D29" s="36"/>
      <c r="E29" s="36">
        <f>E31*H3</f>
        <v>45</v>
      </c>
      <c r="F29" s="113"/>
      <c r="G29" s="25"/>
      <c r="H29" s="28"/>
      <c r="I29" s="5"/>
      <c r="J29" s="32"/>
      <c r="K29" s="32"/>
      <c r="L29" s="31"/>
      <c r="M29" s="28"/>
      <c r="N29" s="25"/>
    </row>
    <row r="30" spans="1:14" ht="12" customHeight="1" x14ac:dyDescent="0.2">
      <c r="A30" s="8"/>
      <c r="B30" s="10"/>
      <c r="C30" s="9" t="s">
        <v>26</v>
      </c>
      <c r="D30" s="36"/>
      <c r="E30" s="36">
        <f>E31*H4</f>
        <v>89.775000000000006</v>
      </c>
      <c r="F30" s="113"/>
      <c r="G30" s="28"/>
      <c r="H30" s="28"/>
      <c r="I30" s="5"/>
      <c r="J30" s="32"/>
      <c r="K30" s="32"/>
      <c r="L30" s="32"/>
      <c r="M30" s="28"/>
      <c r="N30" s="28"/>
    </row>
    <row r="31" spans="1:14" ht="12" customHeight="1" x14ac:dyDescent="0.2">
      <c r="A31" s="3"/>
      <c r="B31" s="7"/>
      <c r="C31" s="9" t="s">
        <v>15</v>
      </c>
      <c r="D31" s="36"/>
      <c r="E31" s="36">
        <v>900</v>
      </c>
      <c r="F31" s="113"/>
      <c r="G31" s="28"/>
      <c r="H31" s="28"/>
      <c r="I31" s="28"/>
      <c r="J31" s="28"/>
      <c r="K31" s="28"/>
      <c r="L31" s="28"/>
      <c r="M31" s="28"/>
      <c r="N31" s="28"/>
    </row>
    <row r="32" spans="1:14" ht="12" customHeight="1" x14ac:dyDescent="0.2">
      <c r="A32" s="3"/>
      <c r="B32" s="7"/>
      <c r="C32" s="9"/>
      <c r="D32" s="36"/>
      <c r="E32" s="36"/>
      <c r="G32" s="28"/>
      <c r="H32" s="28"/>
      <c r="I32" s="28"/>
      <c r="J32" s="28"/>
      <c r="K32" s="28"/>
      <c r="L32" s="28"/>
      <c r="M32" s="28"/>
      <c r="N32" s="28"/>
    </row>
    <row r="33" spans="1:14" ht="12" customHeight="1" x14ac:dyDescent="0.2">
      <c r="A33" s="8">
        <v>41295</v>
      </c>
      <c r="B33" s="10" t="s">
        <v>12</v>
      </c>
      <c r="C33" s="6"/>
      <c r="D33" s="36">
        <f>E17</f>
        <v>2299.5</v>
      </c>
      <c r="E33" s="36"/>
      <c r="F33" s="113"/>
      <c r="G33" s="28"/>
      <c r="H33" s="28"/>
      <c r="I33" s="28"/>
      <c r="J33" s="28"/>
      <c r="K33" s="28"/>
      <c r="L33" s="28"/>
      <c r="M33" s="28"/>
      <c r="N33" s="28"/>
    </row>
    <row r="34" spans="1:14" ht="12" customHeight="1" x14ac:dyDescent="0.2">
      <c r="A34" s="3"/>
      <c r="B34" s="7"/>
      <c r="C34" s="9" t="s">
        <v>0</v>
      </c>
      <c r="D34" s="36"/>
      <c r="E34" s="36">
        <f>E17</f>
        <v>2299.5</v>
      </c>
      <c r="F34" s="113"/>
      <c r="G34" s="28"/>
      <c r="H34" s="28"/>
      <c r="I34" s="28"/>
      <c r="J34" s="28"/>
      <c r="K34" s="28"/>
      <c r="L34" s="28"/>
      <c r="M34" s="28"/>
      <c r="N34" s="28"/>
    </row>
    <row r="35" spans="1:14" ht="12" customHeight="1" x14ac:dyDescent="0.2">
      <c r="A35" s="8">
        <v>41296</v>
      </c>
      <c r="B35" s="16" t="s">
        <v>21</v>
      </c>
      <c r="C35" s="6"/>
      <c r="D35" s="36">
        <v>4600</v>
      </c>
      <c r="E35" s="36"/>
      <c r="G35" s="28"/>
      <c r="H35" s="28"/>
      <c r="I35" s="28"/>
      <c r="J35" s="28"/>
      <c r="K35" s="28"/>
      <c r="L35" s="28"/>
      <c r="M35" s="28"/>
      <c r="N35" s="28"/>
    </row>
    <row r="36" spans="1:14" ht="12" customHeight="1" x14ac:dyDescent="0.2">
      <c r="A36" s="8"/>
      <c r="B36" s="10" t="s">
        <v>27</v>
      </c>
      <c r="C36" s="6"/>
      <c r="D36" s="36">
        <f>D35*H3</f>
        <v>230</v>
      </c>
      <c r="E36" s="36"/>
      <c r="G36" s="28"/>
      <c r="H36" s="28"/>
      <c r="I36" s="28"/>
      <c r="J36" s="28"/>
      <c r="K36" s="28"/>
      <c r="L36" s="28"/>
      <c r="M36" s="28"/>
      <c r="N36" s="28"/>
    </row>
    <row r="37" spans="1:14" ht="15" customHeight="1" x14ac:dyDescent="0.3">
      <c r="A37" s="8"/>
      <c r="B37" s="10" t="s">
        <v>28</v>
      </c>
      <c r="C37" s="6"/>
      <c r="D37" s="36">
        <f>D35*H4</f>
        <v>458.85</v>
      </c>
      <c r="E37" s="36"/>
      <c r="G37" s="28"/>
      <c r="H37" s="12"/>
      <c r="I37" s="38"/>
      <c r="J37" s="33"/>
      <c r="K37" s="33"/>
      <c r="L37" s="33"/>
      <c r="M37" s="28"/>
      <c r="N37" s="28"/>
    </row>
    <row r="38" spans="1:14" ht="15.75" customHeight="1" x14ac:dyDescent="0.3">
      <c r="A38" s="3"/>
      <c r="B38" s="7"/>
      <c r="C38" s="9" t="s">
        <v>12</v>
      </c>
      <c r="D38" s="36"/>
      <c r="E38" s="36">
        <f>SUM(D35:D37)</f>
        <v>5288.85</v>
      </c>
      <c r="G38" s="28"/>
      <c r="H38" s="12"/>
      <c r="I38" s="39"/>
      <c r="J38" s="33"/>
      <c r="K38" s="33"/>
      <c r="L38" s="33"/>
      <c r="M38" s="28"/>
      <c r="N38" s="28"/>
    </row>
    <row r="39" spans="1:14" ht="15.75" customHeight="1" x14ac:dyDescent="0.3">
      <c r="A39" s="3"/>
      <c r="B39" s="7"/>
      <c r="C39" s="9"/>
      <c r="D39" s="36"/>
      <c r="E39" s="36"/>
      <c r="G39" s="28"/>
      <c r="H39" s="12"/>
      <c r="I39" s="39"/>
      <c r="J39" s="33"/>
      <c r="K39" s="33"/>
      <c r="L39" s="33"/>
      <c r="M39" s="28"/>
      <c r="N39" s="28"/>
    </row>
    <row r="40" spans="1:14" ht="12" customHeight="1" x14ac:dyDescent="0.2">
      <c r="A40" s="8">
        <v>41298</v>
      </c>
      <c r="B40" s="10" t="s">
        <v>6</v>
      </c>
      <c r="C40" s="6"/>
      <c r="D40" s="36">
        <v>300</v>
      </c>
      <c r="E40" s="36"/>
      <c r="F40" s="113"/>
      <c r="G40" s="28"/>
      <c r="H40" s="28"/>
      <c r="I40" s="28"/>
      <c r="J40" s="28"/>
      <c r="K40" s="28"/>
      <c r="L40" s="28"/>
      <c r="M40" s="28"/>
      <c r="N40" s="28"/>
    </row>
    <row r="41" spans="1:14" ht="12" customHeight="1" x14ac:dyDescent="0.2">
      <c r="A41" s="8"/>
      <c r="B41" s="10" t="s">
        <v>27</v>
      </c>
      <c r="C41" s="6"/>
      <c r="D41" s="36">
        <f>D40*H3</f>
        <v>15</v>
      </c>
      <c r="E41" s="36"/>
      <c r="F41" s="113"/>
      <c r="G41" s="28"/>
      <c r="H41" s="28"/>
      <c r="I41" s="28"/>
      <c r="J41" s="28"/>
      <c r="K41" s="28"/>
      <c r="L41" s="28"/>
      <c r="M41" s="28"/>
      <c r="N41" s="28"/>
    </row>
    <row r="42" spans="1:14" ht="12" customHeight="1" x14ac:dyDescent="0.2">
      <c r="A42" s="8"/>
      <c r="B42" s="10" t="s">
        <v>28</v>
      </c>
      <c r="C42" s="6"/>
      <c r="D42" s="36">
        <f>D40*H4</f>
        <v>29.925000000000001</v>
      </c>
      <c r="E42" s="36"/>
      <c r="F42" s="113"/>
      <c r="G42" s="28"/>
      <c r="H42" s="28"/>
      <c r="I42" s="28"/>
      <c r="J42" s="28"/>
      <c r="K42" s="28"/>
      <c r="L42" s="28"/>
      <c r="M42" s="28"/>
      <c r="N42" s="28"/>
    </row>
    <row r="43" spans="1:14" ht="12" customHeight="1" x14ac:dyDescent="0.2">
      <c r="A43" s="3"/>
      <c r="B43" s="7"/>
      <c r="C43" s="9" t="s">
        <v>0</v>
      </c>
      <c r="D43" s="36"/>
      <c r="E43" s="36">
        <f>D40+D41+D42</f>
        <v>344.92500000000001</v>
      </c>
      <c r="F43" s="113"/>
      <c r="G43" s="28"/>
      <c r="H43" s="28"/>
      <c r="I43" s="28"/>
      <c r="J43" s="28"/>
      <c r="K43" s="28"/>
      <c r="L43" s="28"/>
      <c r="M43" s="28"/>
      <c r="N43" s="28"/>
    </row>
    <row r="44" spans="1:14" ht="12" customHeight="1" x14ac:dyDescent="0.2">
      <c r="A44" s="3"/>
      <c r="B44" s="7"/>
      <c r="C44" s="9"/>
      <c r="D44" s="36"/>
      <c r="E44" s="36"/>
      <c r="G44" s="28"/>
      <c r="H44" s="28"/>
      <c r="I44" s="28"/>
      <c r="J44" s="28"/>
      <c r="K44" s="28"/>
      <c r="L44" s="28"/>
      <c r="M44" s="28"/>
      <c r="N44" s="28"/>
    </row>
    <row r="45" spans="1:14" ht="12" customHeight="1" x14ac:dyDescent="0.2">
      <c r="A45" s="8">
        <v>41302</v>
      </c>
      <c r="B45" s="10" t="s">
        <v>0</v>
      </c>
      <c r="C45" s="6"/>
      <c r="D45" s="36">
        <f>SUM(E46:E48)</f>
        <v>4599</v>
      </c>
      <c r="E45" s="36"/>
      <c r="F45" s="113"/>
      <c r="G45" s="35"/>
      <c r="H45" s="28"/>
      <c r="I45" s="28"/>
      <c r="J45" s="28"/>
      <c r="K45" s="28"/>
      <c r="L45" s="28"/>
      <c r="M45" s="28"/>
      <c r="N45" s="28"/>
    </row>
    <row r="46" spans="1:14" ht="12" customHeight="1" x14ac:dyDescent="0.2">
      <c r="A46" s="8"/>
      <c r="B46" s="10"/>
      <c r="C46" s="9" t="s">
        <v>25</v>
      </c>
      <c r="D46" s="36"/>
      <c r="E46" s="36">
        <f>E48*H3</f>
        <v>200</v>
      </c>
      <c r="F46" s="113"/>
      <c r="G46" s="35"/>
      <c r="H46" s="28"/>
      <c r="I46" s="28"/>
      <c r="J46" s="28"/>
      <c r="K46" s="28"/>
      <c r="L46" s="28"/>
      <c r="M46" s="28"/>
      <c r="N46" s="28"/>
    </row>
    <row r="47" spans="1:14" ht="12" customHeight="1" x14ac:dyDescent="0.2">
      <c r="A47" s="8"/>
      <c r="B47" s="10"/>
      <c r="C47" s="9" t="s">
        <v>26</v>
      </c>
      <c r="D47" s="36"/>
      <c r="E47" s="36">
        <f>E48*H4</f>
        <v>399</v>
      </c>
      <c r="F47" s="113"/>
      <c r="G47" s="35"/>
      <c r="H47" s="28"/>
      <c r="I47" s="28"/>
      <c r="J47" s="28"/>
      <c r="K47" s="28"/>
      <c r="L47" s="28"/>
      <c r="M47" s="28"/>
      <c r="N47" s="28"/>
    </row>
    <row r="48" spans="1:14" ht="12" customHeight="1" x14ac:dyDescent="0.2">
      <c r="A48" s="3"/>
      <c r="B48" s="7"/>
      <c r="C48" s="9" t="s">
        <v>30</v>
      </c>
      <c r="D48" s="36"/>
      <c r="E48" s="36">
        <v>4000</v>
      </c>
      <c r="F48" s="113"/>
      <c r="G48" s="34"/>
      <c r="H48" s="28"/>
      <c r="I48" s="28"/>
      <c r="J48" s="28"/>
      <c r="K48" s="28"/>
      <c r="L48" s="28"/>
      <c r="M48" s="28"/>
      <c r="N48" s="28"/>
    </row>
    <row r="49" spans="1:14" ht="12" customHeight="1" x14ac:dyDescent="0.2">
      <c r="A49" s="13" t="s">
        <v>31</v>
      </c>
      <c r="B49" s="7"/>
      <c r="C49" s="9"/>
      <c r="D49" s="36"/>
      <c r="E49" s="36"/>
      <c r="G49" s="34"/>
      <c r="H49" s="28"/>
      <c r="I49" s="28"/>
      <c r="J49" s="28"/>
      <c r="K49" s="28"/>
      <c r="L49" s="28"/>
      <c r="M49" s="28"/>
      <c r="N49" s="28"/>
    </row>
    <row r="50" spans="1:14" ht="12" customHeight="1" x14ac:dyDescent="0.2">
      <c r="A50" s="8">
        <v>41305</v>
      </c>
      <c r="B50" s="10" t="s">
        <v>8</v>
      </c>
      <c r="C50" s="6"/>
      <c r="D50" s="36">
        <v>1400</v>
      </c>
      <c r="E50" s="36"/>
      <c r="F50" s="113"/>
      <c r="G50" s="34"/>
      <c r="H50" s="28"/>
      <c r="I50" s="28"/>
      <c r="J50" s="28"/>
      <c r="K50" s="28"/>
      <c r="L50" s="28"/>
      <c r="M50" s="28"/>
      <c r="N50" s="28"/>
    </row>
    <row r="51" spans="1:14" ht="12" customHeight="1" x14ac:dyDescent="0.2">
      <c r="A51" s="3"/>
      <c r="B51" s="7"/>
      <c r="C51" s="9" t="s">
        <v>9</v>
      </c>
      <c r="D51" s="36"/>
      <c r="E51" s="36">
        <v>1400</v>
      </c>
      <c r="F51" s="113"/>
      <c r="G51" s="35"/>
      <c r="H51" s="28"/>
      <c r="I51" s="28"/>
      <c r="J51" s="28"/>
      <c r="K51" s="28"/>
      <c r="L51" s="28"/>
      <c r="M51" s="28"/>
      <c r="N51" s="28"/>
    </row>
    <row r="52" spans="1:14" ht="12" customHeight="1" x14ac:dyDescent="0.2">
      <c r="A52" s="3"/>
      <c r="B52" s="7"/>
      <c r="C52" s="9"/>
      <c r="D52" s="36"/>
      <c r="E52" s="36"/>
      <c r="F52" s="113"/>
      <c r="G52" s="35"/>
      <c r="H52" s="28"/>
      <c r="I52" s="28"/>
      <c r="J52" s="28"/>
      <c r="K52" s="28"/>
      <c r="L52" s="28"/>
      <c r="M52" s="28"/>
      <c r="N52" s="28"/>
    </row>
    <row r="53" spans="1:14" ht="12" customHeight="1" x14ac:dyDescent="0.2">
      <c r="A53" s="8">
        <v>41305</v>
      </c>
      <c r="B53" s="10" t="s">
        <v>7</v>
      </c>
      <c r="C53" s="6"/>
      <c r="D53" s="36">
        <v>1000</v>
      </c>
      <c r="E53" s="36"/>
      <c r="F53" s="113"/>
      <c r="G53" s="28"/>
      <c r="H53" s="28"/>
      <c r="I53" s="28"/>
      <c r="J53" s="28"/>
      <c r="K53" s="28"/>
      <c r="L53" s="28"/>
      <c r="M53" s="28"/>
      <c r="N53" s="28"/>
    </row>
    <row r="54" spans="1:14" ht="12" customHeight="1" x14ac:dyDescent="0.2">
      <c r="A54" s="8"/>
      <c r="B54" s="10"/>
      <c r="C54" s="9" t="s">
        <v>14</v>
      </c>
      <c r="D54" s="36"/>
      <c r="E54" s="36">
        <v>1000</v>
      </c>
      <c r="F54" s="112"/>
      <c r="G54" s="28"/>
      <c r="H54" s="28"/>
      <c r="I54" s="28"/>
      <c r="J54" s="28"/>
      <c r="K54" s="28"/>
      <c r="L54" s="28"/>
      <c r="M54" s="28"/>
      <c r="N54" s="28"/>
    </row>
    <row r="55" spans="1:14" ht="12" customHeight="1" x14ac:dyDescent="0.2">
      <c r="A55" s="8"/>
      <c r="B55" s="10"/>
      <c r="C55" s="9"/>
      <c r="D55" s="36"/>
      <c r="E55" s="36"/>
      <c r="F55" s="112"/>
      <c r="G55" s="28"/>
      <c r="H55" s="28"/>
      <c r="I55" s="28"/>
      <c r="J55" s="28"/>
      <c r="K55" s="28"/>
      <c r="L55" s="28"/>
      <c r="M55" s="28"/>
      <c r="N55" s="28"/>
    </row>
    <row r="56" spans="1:14" ht="12" customHeight="1" x14ac:dyDescent="0.2">
      <c r="A56" s="8">
        <v>41305</v>
      </c>
      <c r="B56" s="10" t="s">
        <v>17</v>
      </c>
      <c r="C56" s="6"/>
      <c r="D56" s="36">
        <v>60</v>
      </c>
      <c r="E56" s="36"/>
      <c r="F56" s="113"/>
      <c r="G56" s="28"/>
      <c r="H56" s="28"/>
      <c r="I56" s="28"/>
      <c r="J56" s="28"/>
      <c r="K56" s="28"/>
      <c r="L56" s="28"/>
      <c r="M56" s="28"/>
      <c r="N56" s="28"/>
    </row>
    <row r="57" spans="1:14" ht="12" customHeight="1" x14ac:dyDescent="0.2">
      <c r="A57" s="8"/>
      <c r="B57" s="10"/>
      <c r="C57" s="9" t="s">
        <v>16</v>
      </c>
      <c r="D57" s="36"/>
      <c r="E57" s="36">
        <v>60</v>
      </c>
      <c r="F57" s="113"/>
      <c r="G57" s="28"/>
      <c r="H57" s="28"/>
      <c r="I57" s="28"/>
      <c r="J57" s="28"/>
      <c r="K57" s="28"/>
      <c r="L57" s="28"/>
      <c r="M57" s="28"/>
      <c r="N57" s="28"/>
    </row>
    <row r="58" spans="1:14" ht="12" customHeight="1" x14ac:dyDescent="0.2">
      <c r="A58" s="8"/>
      <c r="B58" s="10"/>
      <c r="C58" s="9"/>
      <c r="D58" s="36"/>
      <c r="E58" s="36"/>
      <c r="F58" s="113"/>
      <c r="G58" s="28"/>
      <c r="H58" s="28"/>
      <c r="I58" s="28"/>
      <c r="J58" s="28"/>
      <c r="K58" s="28"/>
      <c r="L58" s="28"/>
      <c r="M58" s="28"/>
      <c r="N58" s="28"/>
    </row>
    <row r="59" spans="1:14" ht="12" customHeight="1" x14ac:dyDescent="0.2">
      <c r="A59" s="8">
        <v>41305</v>
      </c>
      <c r="B59" s="10" t="s">
        <v>18</v>
      </c>
      <c r="C59" s="6"/>
      <c r="D59" s="36">
        <v>33</v>
      </c>
      <c r="E59" s="36"/>
      <c r="F59" s="113"/>
      <c r="G59" s="28"/>
      <c r="H59" s="28"/>
      <c r="I59" s="28"/>
      <c r="J59" s="28"/>
      <c r="K59" s="28"/>
      <c r="L59" s="28"/>
      <c r="M59" s="28"/>
      <c r="N59" s="28"/>
    </row>
    <row r="60" spans="1:14" ht="12" customHeight="1" x14ac:dyDescent="0.2">
      <c r="A60" s="8"/>
      <c r="B60" s="10"/>
      <c r="C60" s="9" t="s">
        <v>20</v>
      </c>
      <c r="D60" s="36"/>
      <c r="E60" s="36">
        <v>33</v>
      </c>
      <c r="F60" s="113"/>
      <c r="G60" s="28"/>
      <c r="H60" s="28"/>
      <c r="I60" s="28"/>
      <c r="J60" s="28"/>
      <c r="K60" s="28"/>
      <c r="L60" s="28"/>
      <c r="M60" s="28"/>
      <c r="N60" s="28"/>
    </row>
    <row r="61" spans="1:14" ht="12" customHeight="1" x14ac:dyDescent="0.2">
      <c r="A61" s="20" t="s">
        <v>32</v>
      </c>
      <c r="B61" s="10"/>
      <c r="C61" s="6"/>
      <c r="D61" s="36"/>
      <c r="E61" s="36"/>
      <c r="G61" s="28"/>
      <c r="H61" s="28"/>
      <c r="I61" s="28"/>
      <c r="J61" s="28"/>
      <c r="K61" s="28"/>
      <c r="L61" s="28"/>
      <c r="M61" s="28"/>
      <c r="N61" s="28"/>
    </row>
    <row r="62" spans="1:14" ht="12" customHeight="1" x14ac:dyDescent="0.2">
      <c r="A62" s="8">
        <v>41305</v>
      </c>
      <c r="B62" s="10" t="s">
        <v>19</v>
      </c>
      <c r="C62" s="6"/>
      <c r="D62" s="36">
        <v>7100</v>
      </c>
      <c r="E62" s="36"/>
      <c r="F62" s="113"/>
      <c r="G62" s="28"/>
      <c r="H62" s="28"/>
      <c r="I62" s="28"/>
      <c r="J62" s="28"/>
      <c r="K62" s="28"/>
      <c r="L62" s="28"/>
      <c r="M62" s="28"/>
      <c r="N62" s="28"/>
    </row>
    <row r="63" spans="1:14" ht="12" customHeight="1" x14ac:dyDescent="0.2">
      <c r="A63" s="8"/>
      <c r="B63" s="10" t="s">
        <v>15</v>
      </c>
      <c r="C63" s="6"/>
      <c r="D63" s="36">
        <v>8100</v>
      </c>
      <c r="E63" s="36"/>
      <c r="F63" s="113"/>
      <c r="G63" s="28"/>
      <c r="H63" s="28"/>
      <c r="I63" s="28"/>
      <c r="J63" s="28"/>
      <c r="K63" s="28"/>
      <c r="L63" s="28"/>
      <c r="M63" s="28"/>
      <c r="N63" s="28"/>
    </row>
    <row r="64" spans="1:14" ht="12" customHeight="1" x14ac:dyDescent="0.2">
      <c r="A64" s="8"/>
      <c r="B64" s="10"/>
      <c r="C64" s="9" t="s">
        <v>13</v>
      </c>
      <c r="D64" s="36"/>
      <c r="E64" s="36">
        <f>D62+D63</f>
        <v>15200</v>
      </c>
      <c r="F64" s="113"/>
      <c r="G64" s="28"/>
      <c r="H64" s="28"/>
      <c r="I64" s="28"/>
      <c r="J64" s="28"/>
      <c r="K64" s="28"/>
      <c r="L64" s="28"/>
      <c r="M64" s="28"/>
      <c r="N64" s="28"/>
    </row>
    <row r="65" spans="1:14" ht="12" customHeight="1" x14ac:dyDescent="0.2">
      <c r="A65" s="8"/>
      <c r="B65" s="10"/>
      <c r="C65" s="9"/>
      <c r="D65" s="36"/>
      <c r="E65" s="36"/>
      <c r="G65" s="28"/>
      <c r="H65" s="28"/>
      <c r="I65" s="28"/>
      <c r="J65" s="28"/>
      <c r="K65" s="28"/>
      <c r="L65" s="28"/>
      <c r="M65" s="28"/>
      <c r="N65" s="28"/>
    </row>
    <row r="66" spans="1:14" ht="12" customHeight="1" x14ac:dyDescent="0.2">
      <c r="A66" s="8">
        <v>41305</v>
      </c>
      <c r="B66" s="10" t="s">
        <v>13</v>
      </c>
      <c r="C66" s="6"/>
      <c r="D66" s="36">
        <f>SUM(E67:E73)</f>
        <v>10293</v>
      </c>
      <c r="E66" s="36"/>
      <c r="G66" s="28"/>
      <c r="H66" s="28"/>
      <c r="I66" s="28"/>
      <c r="J66" s="28"/>
      <c r="K66" s="28"/>
      <c r="L66" s="28"/>
      <c r="M66" s="28"/>
      <c r="N66" s="28"/>
    </row>
    <row r="67" spans="1:14" x14ac:dyDescent="0.2">
      <c r="A67" s="8"/>
      <c r="B67" s="10"/>
      <c r="C67" s="37" t="s">
        <v>21</v>
      </c>
      <c r="D67" s="36"/>
      <c r="E67" s="36">
        <f>D13+D35</f>
        <v>6500</v>
      </c>
      <c r="G67" s="28"/>
      <c r="H67" s="28"/>
      <c r="I67" s="28"/>
      <c r="J67" s="28"/>
      <c r="K67" s="28"/>
      <c r="L67" s="28"/>
      <c r="M67" s="28"/>
      <c r="N67" s="28"/>
    </row>
    <row r="68" spans="1:14" x14ac:dyDescent="0.2">
      <c r="A68" s="8"/>
      <c r="B68" s="10"/>
      <c r="C68" s="37" t="s">
        <v>22</v>
      </c>
      <c r="D68" s="36"/>
      <c r="E68" s="36">
        <f>D14</f>
        <v>100</v>
      </c>
      <c r="G68" s="28"/>
      <c r="H68" s="28"/>
      <c r="I68" s="28"/>
      <c r="J68" s="28"/>
      <c r="K68" s="28"/>
      <c r="L68" s="28"/>
      <c r="M68" s="28"/>
      <c r="N68" s="28"/>
    </row>
    <row r="69" spans="1:14" x14ac:dyDescent="0.2">
      <c r="A69" s="8"/>
      <c r="B69" s="10"/>
      <c r="C69" s="6" t="s">
        <v>7</v>
      </c>
      <c r="D69" s="36"/>
      <c r="E69" s="36">
        <v>1000</v>
      </c>
      <c r="G69" s="28"/>
      <c r="H69" s="28"/>
      <c r="I69" s="28"/>
      <c r="J69" s="28"/>
      <c r="K69" s="28"/>
      <c r="L69" s="28"/>
      <c r="M69" s="28"/>
      <c r="N69" s="28"/>
    </row>
    <row r="70" spans="1:14" x14ac:dyDescent="0.2">
      <c r="A70" s="8"/>
      <c r="B70" s="10"/>
      <c r="C70" s="6" t="s">
        <v>8</v>
      </c>
      <c r="D70" s="36"/>
      <c r="E70" s="36">
        <f>GL!F156</f>
        <v>2300</v>
      </c>
      <c r="G70" s="28"/>
      <c r="H70" s="28"/>
      <c r="I70" s="28"/>
      <c r="J70" s="28"/>
      <c r="K70" s="28"/>
      <c r="L70" s="28"/>
      <c r="M70" s="28"/>
      <c r="N70" s="28"/>
    </row>
    <row r="71" spans="1:14" x14ac:dyDescent="0.2">
      <c r="A71" s="8"/>
      <c r="B71" s="10"/>
      <c r="C71" s="6" t="s">
        <v>6</v>
      </c>
      <c r="D71" s="36"/>
      <c r="E71" s="36">
        <v>300</v>
      </c>
      <c r="G71" s="28"/>
      <c r="H71" s="28"/>
      <c r="I71" s="28"/>
      <c r="J71" s="28"/>
      <c r="K71" s="28"/>
      <c r="L71" s="28"/>
      <c r="M71" s="28"/>
      <c r="N71" s="28"/>
    </row>
    <row r="72" spans="1:14" x14ac:dyDescent="0.2">
      <c r="A72" s="8"/>
      <c r="B72" s="10"/>
      <c r="C72" s="9" t="s">
        <v>17</v>
      </c>
      <c r="D72" s="36"/>
      <c r="E72" s="36">
        <v>60</v>
      </c>
      <c r="G72" s="28"/>
      <c r="H72" s="28"/>
      <c r="I72" s="28"/>
      <c r="J72" s="28"/>
      <c r="K72" s="28"/>
      <c r="L72" s="28"/>
      <c r="M72" s="28"/>
      <c r="N72" s="28"/>
    </row>
    <row r="73" spans="1:14" x14ac:dyDescent="0.2">
      <c r="A73" s="8"/>
      <c r="B73" s="10"/>
      <c r="C73" s="9" t="s">
        <v>18</v>
      </c>
      <c r="D73" s="36"/>
      <c r="E73" s="36">
        <v>33</v>
      </c>
      <c r="G73" s="35"/>
      <c r="H73" s="35"/>
      <c r="I73" s="35"/>
      <c r="J73" s="35"/>
      <c r="K73" s="35"/>
      <c r="L73" s="35"/>
      <c r="M73" s="35"/>
      <c r="N73" s="28"/>
    </row>
    <row r="74" spans="1:14" x14ac:dyDescent="0.2">
      <c r="A74" s="15">
        <v>41305</v>
      </c>
      <c r="B74" s="18" t="s">
        <v>23</v>
      </c>
      <c r="C74" s="17"/>
      <c r="D74" s="40">
        <v>2760</v>
      </c>
      <c r="E74" s="40"/>
      <c r="G74" s="34"/>
      <c r="H74" s="35"/>
      <c r="I74" s="35"/>
      <c r="J74" s="35"/>
      <c r="K74" s="35"/>
      <c r="L74" s="35"/>
      <c r="M74" s="35"/>
      <c r="N74" s="28"/>
    </row>
    <row r="75" spans="1:14" x14ac:dyDescent="0.2">
      <c r="A75" s="15"/>
      <c r="B75" s="18"/>
      <c r="C75" s="17" t="s">
        <v>13</v>
      </c>
      <c r="D75" s="40"/>
      <c r="E75" s="40">
        <f>D74</f>
        <v>2760</v>
      </c>
      <c r="G75" s="34"/>
      <c r="H75" s="35"/>
      <c r="I75" s="35"/>
      <c r="J75" s="35"/>
      <c r="K75" s="35"/>
      <c r="L75" s="35"/>
      <c r="M75" s="35"/>
      <c r="N75" s="28"/>
    </row>
    <row r="76" spans="1:14" x14ac:dyDescent="0.2">
      <c r="A76" s="8">
        <v>41305</v>
      </c>
      <c r="B76" s="10" t="s">
        <v>13</v>
      </c>
      <c r="C76" s="6"/>
      <c r="D76" s="36">
        <f>E64-D66+E75</f>
        <v>7667</v>
      </c>
      <c r="E76" s="36"/>
      <c r="F76" s="113"/>
      <c r="G76" s="34"/>
      <c r="H76" s="35"/>
      <c r="I76" s="35"/>
      <c r="J76" s="35"/>
      <c r="K76" s="35"/>
      <c r="L76" s="35"/>
      <c r="M76" s="35"/>
      <c r="N76" s="28"/>
    </row>
    <row r="77" spans="1:14" x14ac:dyDescent="0.2">
      <c r="A77" s="8"/>
      <c r="B77" s="10"/>
      <c r="C77" s="9" t="s">
        <v>10</v>
      </c>
      <c r="D77" s="36"/>
      <c r="E77" s="36">
        <f>D76</f>
        <v>7667</v>
      </c>
      <c r="F77" s="113"/>
      <c r="G77" s="35"/>
      <c r="H77" s="35"/>
      <c r="I77" s="35"/>
      <c r="J77" s="35"/>
      <c r="K77" s="35"/>
      <c r="L77" s="35"/>
      <c r="M77" s="35"/>
      <c r="N77" s="28"/>
    </row>
    <row r="78" spans="1:14" x14ac:dyDescent="0.2">
      <c r="A78" s="8"/>
      <c r="B78" s="10"/>
      <c r="C78" s="9"/>
      <c r="D78" s="36"/>
      <c r="E78" s="36"/>
      <c r="F78" s="41"/>
      <c r="G78" s="35"/>
      <c r="H78" s="35"/>
      <c r="I78" s="35"/>
      <c r="J78" s="35"/>
      <c r="K78" s="35"/>
      <c r="L78" s="28"/>
      <c r="M78" s="28"/>
      <c r="N78" s="28"/>
    </row>
    <row r="79" spans="1:14" x14ac:dyDescent="0.2">
      <c r="G79" s="28"/>
      <c r="H79" s="28"/>
      <c r="I79" s="28"/>
      <c r="J79" s="28"/>
      <c r="K79" s="28"/>
      <c r="L79" s="28"/>
      <c r="M79" s="28"/>
      <c r="N79" s="28"/>
    </row>
    <row r="80" spans="1:14" x14ac:dyDescent="0.2">
      <c r="G80" s="28"/>
      <c r="H80" s="28"/>
      <c r="I80" s="28"/>
      <c r="J80" s="28"/>
      <c r="K80" s="28"/>
      <c r="L80" s="28"/>
      <c r="M80" s="28"/>
      <c r="N80" s="28"/>
    </row>
    <row r="81" spans="7:14" x14ac:dyDescent="0.2">
      <c r="G81" s="28"/>
      <c r="H81" s="28"/>
      <c r="I81" s="28"/>
      <c r="J81" s="28"/>
      <c r="K81" s="28"/>
      <c r="L81" s="28"/>
      <c r="M81" s="28"/>
      <c r="N81" s="28"/>
    </row>
  </sheetData>
  <mergeCells count="3">
    <mergeCell ref="A1:E1"/>
    <mergeCell ref="B2:C2"/>
    <mergeCell ref="F23:G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8"/>
  <sheetViews>
    <sheetView topLeftCell="A66" workbookViewId="0">
      <selection activeCell="A81" sqref="A81:D81"/>
    </sheetView>
  </sheetViews>
  <sheetFormatPr defaultColWidth="9.140625" defaultRowHeight="12.75" x14ac:dyDescent="0.2"/>
  <cols>
    <col min="1" max="1" width="11.42578125" customWidth="1"/>
    <col min="2" max="2" width="34.28515625" customWidth="1"/>
    <col min="3" max="3" width="6.28515625" style="2" customWidth="1"/>
    <col min="4" max="4" width="13.42578125" style="44" bestFit="1" customWidth="1"/>
    <col min="5" max="5" width="13" style="44" bestFit="1" customWidth="1"/>
    <col min="6" max="6" width="13.85546875" style="44" bestFit="1" customWidth="1"/>
    <col min="7" max="13" width="1.85546875" customWidth="1"/>
    <col min="17" max="17" width="9.5703125" customWidth="1"/>
  </cols>
  <sheetData>
    <row r="1" spans="1:22" x14ac:dyDescent="0.2">
      <c r="A1" s="4"/>
      <c r="B1" s="4"/>
      <c r="C1" s="5"/>
      <c r="D1" s="42"/>
      <c r="E1" s="42"/>
      <c r="F1" s="42"/>
    </row>
    <row r="2" spans="1:22" ht="15.75" x14ac:dyDescent="0.25">
      <c r="A2" s="43" t="s">
        <v>37</v>
      </c>
    </row>
    <row r="4" spans="1:22" ht="16.5" thickBot="1" x14ac:dyDescent="0.3">
      <c r="A4" s="121" t="s">
        <v>0</v>
      </c>
      <c r="B4" s="121"/>
      <c r="C4" s="121"/>
      <c r="D4" s="121"/>
      <c r="E4" s="45" t="s">
        <v>38</v>
      </c>
      <c r="F4" s="45">
        <v>101</v>
      </c>
    </row>
    <row r="5" spans="1:22" x14ac:dyDescent="0.2">
      <c r="A5" s="46" t="s">
        <v>1</v>
      </c>
      <c r="B5" s="46" t="s">
        <v>39</v>
      </c>
      <c r="C5" s="46" t="s">
        <v>40</v>
      </c>
      <c r="D5" s="47" t="s">
        <v>41</v>
      </c>
      <c r="E5" s="47" t="s">
        <v>4</v>
      </c>
      <c r="F5" s="47" t="s">
        <v>42</v>
      </c>
      <c r="U5" s="48"/>
    </row>
    <row r="6" spans="1:22" x14ac:dyDescent="0.2">
      <c r="A6" s="49">
        <v>41639</v>
      </c>
      <c r="B6" s="50" t="s">
        <v>43</v>
      </c>
      <c r="C6" s="51" t="s">
        <v>44</v>
      </c>
      <c r="D6" s="52"/>
      <c r="E6" s="52"/>
      <c r="F6" s="52">
        <v>7200</v>
      </c>
      <c r="U6" s="48"/>
      <c r="V6" s="4"/>
    </row>
    <row r="7" spans="1:22" x14ac:dyDescent="0.2">
      <c r="A7" s="49">
        <v>41276</v>
      </c>
      <c r="B7" s="50"/>
      <c r="C7" s="51" t="s">
        <v>45</v>
      </c>
      <c r="D7" s="52">
        <f>[1]JournalGénéral!E3</f>
        <v>8278.2000000000007</v>
      </c>
      <c r="E7" s="52"/>
      <c r="F7" s="52">
        <f>F6+D7</f>
        <v>15478.2</v>
      </c>
      <c r="U7" s="48"/>
      <c r="V7" s="4"/>
    </row>
    <row r="8" spans="1:22" x14ac:dyDescent="0.2">
      <c r="A8" s="49">
        <v>41276</v>
      </c>
      <c r="B8" s="50"/>
      <c r="C8" s="51" t="s">
        <v>45</v>
      </c>
      <c r="D8" s="52"/>
      <c r="E8" s="52">
        <f>[1]JournalGénéral!F11</f>
        <v>3449.25</v>
      </c>
      <c r="F8" s="52">
        <f>F7-E8</f>
        <v>12028.95</v>
      </c>
      <c r="U8" s="48"/>
      <c r="V8" s="4"/>
    </row>
    <row r="9" spans="1:22" x14ac:dyDescent="0.2">
      <c r="A9" s="49">
        <v>41290</v>
      </c>
      <c r="B9" s="50"/>
      <c r="C9" s="51" t="s">
        <v>45</v>
      </c>
      <c r="D9" s="52"/>
      <c r="E9" s="52">
        <v>1400</v>
      </c>
      <c r="F9" s="52">
        <f>F8-E9</f>
        <v>10628.95</v>
      </c>
      <c r="U9" s="48"/>
      <c r="V9" s="4"/>
    </row>
    <row r="10" spans="1:22" x14ac:dyDescent="0.2">
      <c r="A10" s="49">
        <v>41295</v>
      </c>
      <c r="B10" s="50"/>
      <c r="C10" s="51" t="s">
        <v>45</v>
      </c>
      <c r="D10" s="52"/>
      <c r="E10" s="52">
        <f>[1]JournalGénéral!F35</f>
        <v>2299.5</v>
      </c>
      <c r="F10" s="52">
        <f>F9-E10</f>
        <v>8329.4500000000007</v>
      </c>
      <c r="U10" s="48"/>
      <c r="V10" s="4"/>
    </row>
    <row r="11" spans="1:22" x14ac:dyDescent="0.2">
      <c r="A11" s="49">
        <v>41298</v>
      </c>
      <c r="B11" s="50"/>
      <c r="C11" s="51" t="s">
        <v>45</v>
      </c>
      <c r="D11" s="52"/>
      <c r="E11" s="52">
        <f>[1]JournalGénéral!F45</f>
        <v>344.92500000000001</v>
      </c>
      <c r="F11" s="52">
        <f>F10-E11</f>
        <v>7984.5250000000005</v>
      </c>
      <c r="U11" s="48"/>
      <c r="V11" s="4"/>
    </row>
    <row r="12" spans="1:22" x14ac:dyDescent="0.2">
      <c r="A12" s="49">
        <v>41302</v>
      </c>
      <c r="B12" s="50"/>
      <c r="C12" s="51" t="s">
        <v>45</v>
      </c>
      <c r="D12" s="52">
        <f>[1]JournalGénéral!E47</f>
        <v>4599</v>
      </c>
      <c r="E12" s="52"/>
      <c r="F12" s="52">
        <f>F11+D12</f>
        <v>12583.525000000001</v>
      </c>
      <c r="U12" s="48"/>
      <c r="V12" s="4"/>
    </row>
    <row r="13" spans="1:22" x14ac:dyDescent="0.2">
      <c r="A13" s="49"/>
      <c r="B13" s="50"/>
      <c r="C13" s="51"/>
      <c r="D13" s="52"/>
      <c r="E13" s="52"/>
      <c r="F13" s="52"/>
      <c r="U13" s="48"/>
      <c r="V13" s="4"/>
    </row>
    <row r="14" spans="1:22" x14ac:dyDescent="0.2">
      <c r="U14" s="48"/>
      <c r="V14" s="4"/>
    </row>
    <row r="15" spans="1:22" ht="16.5" thickBot="1" x14ac:dyDescent="0.3">
      <c r="A15" s="121" t="s">
        <v>11</v>
      </c>
      <c r="B15" s="121"/>
      <c r="C15" s="121"/>
      <c r="D15" s="121"/>
      <c r="E15" s="45" t="s">
        <v>38</v>
      </c>
      <c r="F15" s="45">
        <v>102</v>
      </c>
      <c r="U15" s="48"/>
      <c r="V15" s="4"/>
    </row>
    <row r="16" spans="1:22" x14ac:dyDescent="0.2">
      <c r="A16" s="46" t="s">
        <v>1</v>
      </c>
      <c r="B16" s="46" t="s">
        <v>39</v>
      </c>
      <c r="C16" s="46" t="s">
        <v>40</v>
      </c>
      <c r="D16" s="47" t="s">
        <v>41</v>
      </c>
      <c r="E16" s="47" t="s">
        <v>4</v>
      </c>
      <c r="F16" s="47" t="s">
        <v>42</v>
      </c>
      <c r="U16" s="48"/>
      <c r="V16" s="4"/>
    </row>
    <row r="17" spans="1:22" x14ac:dyDescent="0.2">
      <c r="A17" s="55">
        <v>41639</v>
      </c>
      <c r="B17" s="56" t="s">
        <v>43</v>
      </c>
      <c r="C17" s="51" t="s">
        <v>44</v>
      </c>
      <c r="D17" s="52"/>
      <c r="E17" s="52"/>
      <c r="F17" s="52">
        <v>1500</v>
      </c>
      <c r="U17" s="48"/>
      <c r="V17" s="4"/>
    </row>
    <row r="18" spans="1:22" x14ac:dyDescent="0.2">
      <c r="A18" s="49">
        <v>41292</v>
      </c>
      <c r="B18" s="54"/>
      <c r="C18" s="51" t="s">
        <v>45</v>
      </c>
      <c r="D18" s="52">
        <f>[1]JournalGénéral!E21</f>
        <v>3564.2249999999999</v>
      </c>
      <c r="E18" s="52"/>
      <c r="F18" s="52">
        <f>F17+D18</f>
        <v>5064.2250000000004</v>
      </c>
      <c r="U18" s="48"/>
      <c r="V18" s="4"/>
    </row>
    <row r="19" spans="1:22" x14ac:dyDescent="0.2">
      <c r="A19" s="49">
        <v>41293</v>
      </c>
      <c r="B19" s="50"/>
      <c r="C19" s="51" t="s">
        <v>45</v>
      </c>
      <c r="D19" s="52">
        <f>[1]JournalGénéral!E29</f>
        <v>1034.7750000000001</v>
      </c>
      <c r="E19" s="52"/>
      <c r="F19" s="52">
        <f>F18+D19</f>
        <v>6099</v>
      </c>
      <c r="U19" s="48"/>
      <c r="V19" s="4"/>
    </row>
    <row r="20" spans="1:22" x14ac:dyDescent="0.2">
      <c r="U20" s="48"/>
    </row>
    <row r="21" spans="1:22" ht="16.5" thickBot="1" x14ac:dyDescent="0.3">
      <c r="A21" s="121" t="s">
        <v>46</v>
      </c>
      <c r="B21" s="121"/>
      <c r="C21" s="121"/>
      <c r="D21" s="121"/>
      <c r="E21" s="45" t="s">
        <v>38</v>
      </c>
      <c r="F21" s="45">
        <v>103</v>
      </c>
      <c r="U21" s="48"/>
      <c r="V21" s="4"/>
    </row>
    <row r="22" spans="1:22" x14ac:dyDescent="0.2">
      <c r="A22" s="46" t="s">
        <v>1</v>
      </c>
      <c r="B22" s="46" t="s">
        <v>39</v>
      </c>
      <c r="C22" s="46" t="s">
        <v>40</v>
      </c>
      <c r="D22" s="47" t="s">
        <v>41</v>
      </c>
      <c r="E22" s="47" t="s">
        <v>4</v>
      </c>
      <c r="F22" s="47" t="s">
        <v>42</v>
      </c>
      <c r="U22" s="48"/>
      <c r="V22" s="4"/>
    </row>
    <row r="23" spans="1:22" x14ac:dyDescent="0.2">
      <c r="A23" s="49">
        <v>41305</v>
      </c>
      <c r="B23" s="50" t="s">
        <v>57</v>
      </c>
      <c r="C23" s="1" t="s">
        <v>58</v>
      </c>
      <c r="D23" s="52">
        <f>JournalGénéral!D74</f>
        <v>2760</v>
      </c>
      <c r="E23" s="52"/>
      <c r="F23" s="52">
        <v>2760</v>
      </c>
      <c r="N23" s="48"/>
      <c r="O23" s="58"/>
      <c r="P23" s="59"/>
      <c r="Q23" s="48"/>
      <c r="R23" s="48"/>
      <c r="S23" s="48"/>
      <c r="T23" s="48"/>
      <c r="U23" s="48"/>
    </row>
    <row r="24" spans="1:22" x14ac:dyDescent="0.2">
      <c r="A24" s="49"/>
      <c r="B24" s="50"/>
      <c r="C24" s="1"/>
      <c r="D24" s="52"/>
      <c r="E24" s="52"/>
      <c r="F24" s="52"/>
      <c r="N24" s="48"/>
      <c r="O24" s="58"/>
      <c r="P24" s="59"/>
      <c r="Q24" s="48"/>
      <c r="R24" s="48"/>
      <c r="S24" s="48"/>
      <c r="T24" s="48"/>
      <c r="U24" s="48"/>
    </row>
    <row r="25" spans="1:22" x14ac:dyDescent="0.2">
      <c r="N25" s="48"/>
      <c r="O25" s="48"/>
      <c r="P25" s="48"/>
      <c r="Q25" s="59"/>
      <c r="R25" s="48"/>
      <c r="S25" s="48"/>
      <c r="T25" s="48"/>
      <c r="U25" s="48"/>
    </row>
    <row r="26" spans="1:22" ht="16.5" thickBot="1" x14ac:dyDescent="0.3">
      <c r="A26" s="121" t="s">
        <v>14</v>
      </c>
      <c r="B26" s="121"/>
      <c r="C26" s="121"/>
      <c r="D26" s="121"/>
      <c r="E26" s="45" t="s">
        <v>38</v>
      </c>
      <c r="F26" s="45">
        <v>104</v>
      </c>
      <c r="N26" s="48"/>
      <c r="O26" s="58"/>
      <c r="P26" s="59"/>
      <c r="Q26" s="48"/>
      <c r="R26" s="48"/>
      <c r="S26" s="48"/>
      <c r="T26" s="48"/>
      <c r="U26" s="48"/>
      <c r="V26" s="4"/>
    </row>
    <row r="27" spans="1:22" x14ac:dyDescent="0.2">
      <c r="A27" s="46" t="s">
        <v>1</v>
      </c>
      <c r="B27" s="46" t="s">
        <v>39</v>
      </c>
      <c r="C27" s="46" t="s">
        <v>40</v>
      </c>
      <c r="D27" s="47" t="s">
        <v>41</v>
      </c>
      <c r="E27" s="47" t="s">
        <v>4</v>
      </c>
      <c r="F27" s="47" t="s">
        <v>42</v>
      </c>
      <c r="N27" s="48"/>
      <c r="O27" s="48"/>
      <c r="P27" s="48"/>
      <c r="Q27" s="59"/>
      <c r="R27" s="48"/>
      <c r="S27" s="48"/>
      <c r="T27" s="48"/>
      <c r="U27" s="48"/>
      <c r="V27" s="4"/>
    </row>
    <row r="28" spans="1:22" x14ac:dyDescent="0.2">
      <c r="A28" s="55">
        <v>41276</v>
      </c>
      <c r="B28" s="56"/>
      <c r="C28" s="51" t="s">
        <v>45</v>
      </c>
      <c r="D28" s="52">
        <v>3000</v>
      </c>
      <c r="E28" s="52"/>
      <c r="F28" s="52">
        <f>D28</f>
        <v>3000</v>
      </c>
      <c r="N28" s="48"/>
      <c r="O28" s="58"/>
      <c r="P28" s="59"/>
      <c r="Q28" s="48"/>
      <c r="R28" s="48"/>
      <c r="S28" s="48"/>
      <c r="T28" s="48"/>
      <c r="U28" s="48"/>
      <c r="V28" s="4"/>
    </row>
    <row r="29" spans="1:22" x14ac:dyDescent="0.2">
      <c r="A29" s="49">
        <v>41305</v>
      </c>
      <c r="B29" s="50" t="s">
        <v>49</v>
      </c>
      <c r="C29" s="2" t="s">
        <v>48</v>
      </c>
      <c r="D29" s="52"/>
      <c r="E29" s="52">
        <v>1000</v>
      </c>
      <c r="F29" s="52">
        <f>F28-E29</f>
        <v>2000</v>
      </c>
      <c r="N29" s="48"/>
      <c r="O29" s="48"/>
      <c r="P29" s="48"/>
      <c r="Q29" s="59"/>
      <c r="R29" s="48"/>
      <c r="S29" s="48"/>
      <c r="T29" s="48"/>
      <c r="U29" s="48"/>
      <c r="V29" s="4"/>
    </row>
    <row r="30" spans="1:22" x14ac:dyDescent="0.2">
      <c r="A30" s="57"/>
      <c r="B30" s="54"/>
      <c r="C30" s="1"/>
      <c r="D30" s="52"/>
      <c r="E30" s="52"/>
      <c r="F30" s="52"/>
      <c r="N30" s="48"/>
      <c r="O30" s="58"/>
      <c r="P30" s="59"/>
      <c r="Q30" s="48"/>
      <c r="R30" s="48"/>
      <c r="S30" s="48"/>
      <c r="T30" s="48"/>
      <c r="U30" s="48"/>
    </row>
    <row r="31" spans="1:22" ht="16.5" thickBot="1" x14ac:dyDescent="0.3">
      <c r="A31" s="121" t="s">
        <v>50</v>
      </c>
      <c r="B31" s="121"/>
      <c r="C31" s="121"/>
      <c r="D31" s="121"/>
      <c r="E31" s="45" t="s">
        <v>51</v>
      </c>
      <c r="F31" s="45">
        <v>105</v>
      </c>
      <c r="N31" s="48"/>
      <c r="O31" s="58"/>
      <c r="P31" s="59"/>
      <c r="Q31" s="59"/>
      <c r="R31" s="48"/>
      <c r="S31" s="48"/>
      <c r="T31" s="48"/>
      <c r="U31" s="48"/>
    </row>
    <row r="32" spans="1:22" x14ac:dyDescent="0.2">
      <c r="A32" s="46" t="s">
        <v>1</v>
      </c>
      <c r="B32" s="46" t="s">
        <v>39</v>
      </c>
      <c r="C32" s="46" t="s">
        <v>40</v>
      </c>
      <c r="D32" s="47" t="s">
        <v>41</v>
      </c>
      <c r="E32" s="47" t="s">
        <v>4</v>
      </c>
      <c r="F32" s="47" t="s">
        <v>42</v>
      </c>
      <c r="N32" s="48"/>
      <c r="O32" s="48"/>
      <c r="P32" s="48"/>
      <c r="Q32" s="59"/>
      <c r="R32" s="48"/>
      <c r="S32" s="48"/>
      <c r="T32" s="48"/>
      <c r="U32" s="48"/>
    </row>
    <row r="33" spans="1:21" x14ac:dyDescent="0.2">
      <c r="A33" s="49"/>
      <c r="B33" s="50"/>
      <c r="C33" s="51"/>
      <c r="D33" s="52"/>
      <c r="E33" s="52"/>
      <c r="F33" s="52"/>
      <c r="N33" s="59"/>
      <c r="O33" s="58"/>
      <c r="P33" s="59"/>
      <c r="Q33" s="48"/>
      <c r="R33" s="48"/>
      <c r="S33" s="48"/>
      <c r="T33" s="48"/>
      <c r="U33" s="48"/>
    </row>
    <row r="34" spans="1:21" x14ac:dyDescent="0.2">
      <c r="A34" s="122"/>
      <c r="B34" s="122"/>
      <c r="C34" s="122"/>
      <c r="D34" s="122"/>
      <c r="E34" s="42"/>
      <c r="F34" s="42"/>
      <c r="N34" s="48"/>
      <c r="O34" s="58"/>
      <c r="P34" s="59"/>
      <c r="Q34" s="59"/>
      <c r="R34" s="48"/>
      <c r="S34" s="48"/>
      <c r="T34" s="48"/>
      <c r="U34" s="48"/>
    </row>
    <row r="35" spans="1:21" ht="16.5" thickBot="1" x14ac:dyDescent="0.3">
      <c r="A35" s="121" t="s">
        <v>27</v>
      </c>
      <c r="B35" s="121"/>
      <c r="C35" s="121"/>
      <c r="D35" s="121"/>
      <c r="E35" s="45" t="s">
        <v>51</v>
      </c>
      <c r="F35" s="45">
        <v>106</v>
      </c>
      <c r="N35" s="48"/>
      <c r="O35" s="58"/>
      <c r="P35" s="59"/>
      <c r="Q35" s="59"/>
      <c r="R35" s="48"/>
      <c r="S35" s="48"/>
      <c r="T35" s="48"/>
      <c r="U35" s="48"/>
    </row>
    <row r="36" spans="1:21" x14ac:dyDescent="0.2">
      <c r="A36" s="46" t="s">
        <v>1</v>
      </c>
      <c r="B36" s="46" t="s">
        <v>39</v>
      </c>
      <c r="C36" s="46" t="s">
        <v>40</v>
      </c>
      <c r="D36" s="47" t="s">
        <v>41</v>
      </c>
      <c r="E36" s="47" t="s">
        <v>4</v>
      </c>
      <c r="F36" s="47" t="s">
        <v>42</v>
      </c>
      <c r="N36" s="48"/>
      <c r="O36" s="48"/>
      <c r="P36" s="48"/>
      <c r="Q36" s="59"/>
      <c r="R36" s="48"/>
      <c r="S36" s="48"/>
      <c r="T36" s="48"/>
      <c r="U36" s="48"/>
    </row>
    <row r="37" spans="1:21" x14ac:dyDescent="0.2">
      <c r="A37" s="49">
        <v>41276</v>
      </c>
      <c r="B37" s="50"/>
      <c r="C37" s="61" t="s">
        <v>45</v>
      </c>
      <c r="D37" s="52">
        <f>[1]JournalGénéral!E9</f>
        <v>150</v>
      </c>
      <c r="E37" s="52"/>
      <c r="F37" s="52">
        <f>D37</f>
        <v>150</v>
      </c>
      <c r="N37" s="59"/>
      <c r="O37" s="58"/>
      <c r="P37" s="59"/>
      <c r="Q37" s="48"/>
      <c r="R37" s="48"/>
      <c r="S37" s="48"/>
      <c r="T37" s="48"/>
      <c r="U37" s="48"/>
    </row>
    <row r="38" spans="1:21" x14ac:dyDescent="0.2">
      <c r="A38" s="55">
        <v>41281</v>
      </c>
      <c r="B38" s="54"/>
      <c r="C38" s="61" t="s">
        <v>45</v>
      </c>
      <c r="D38" s="52">
        <f>[1]JournalGénéral!E14</f>
        <v>100</v>
      </c>
      <c r="E38" s="52"/>
      <c r="F38" s="52">
        <f>F37+D38</f>
        <v>250</v>
      </c>
      <c r="N38" s="48"/>
      <c r="O38" s="48"/>
      <c r="P38" s="48"/>
      <c r="Q38" s="59"/>
      <c r="R38" s="48"/>
      <c r="S38" s="48"/>
      <c r="T38" s="48"/>
      <c r="U38" s="48"/>
    </row>
    <row r="39" spans="1:21" x14ac:dyDescent="0.2">
      <c r="A39" s="55">
        <v>41296</v>
      </c>
      <c r="B39" s="54"/>
      <c r="C39" s="61" t="s">
        <v>45</v>
      </c>
      <c r="D39" s="52">
        <f>[1]JournalGénéral!E38</f>
        <v>230</v>
      </c>
      <c r="E39" s="52"/>
      <c r="F39" s="52">
        <f>F38+D39</f>
        <v>480</v>
      </c>
      <c r="N39" s="48"/>
      <c r="O39" s="48"/>
      <c r="P39" s="48"/>
      <c r="Q39" s="59"/>
      <c r="R39" s="48"/>
      <c r="S39" s="48"/>
      <c r="T39" s="48"/>
      <c r="U39" s="48"/>
    </row>
    <row r="40" spans="1:21" x14ac:dyDescent="0.2">
      <c r="A40" s="49">
        <v>41298</v>
      </c>
      <c r="B40" s="54"/>
      <c r="C40" s="61" t="s">
        <v>45</v>
      </c>
      <c r="D40" s="52">
        <f>[1]JournalGénéral!E43</f>
        <v>15</v>
      </c>
      <c r="E40" s="52"/>
      <c r="F40" s="52">
        <f>F39+D40</f>
        <v>495</v>
      </c>
      <c r="N40" s="59"/>
      <c r="O40" s="58"/>
      <c r="P40" s="59"/>
      <c r="Q40" s="48"/>
      <c r="R40" s="48"/>
      <c r="S40" s="48"/>
      <c r="T40" s="48"/>
      <c r="U40" s="48"/>
    </row>
    <row r="41" spans="1:21" x14ac:dyDescent="0.2">
      <c r="A41" s="122"/>
      <c r="B41" s="122"/>
      <c r="C41" s="122"/>
      <c r="D41" s="122"/>
      <c r="E41" s="42"/>
      <c r="F41" s="42"/>
      <c r="N41" s="48"/>
      <c r="O41" s="58"/>
      <c r="P41" s="59"/>
      <c r="Q41" s="59"/>
      <c r="R41" s="48"/>
      <c r="S41" s="48"/>
      <c r="T41" s="48"/>
      <c r="U41" s="48"/>
    </row>
    <row r="42" spans="1:21" ht="16.5" thickBot="1" x14ac:dyDescent="0.3">
      <c r="A42" s="121" t="s">
        <v>28</v>
      </c>
      <c r="B42" s="121"/>
      <c r="C42" s="121"/>
      <c r="D42" s="121"/>
      <c r="E42" s="45" t="s">
        <v>51</v>
      </c>
      <c r="F42" s="45">
        <v>107</v>
      </c>
      <c r="N42" s="48"/>
      <c r="O42" s="58"/>
      <c r="P42" s="59"/>
      <c r="Q42" s="59"/>
      <c r="R42" s="48"/>
      <c r="S42" s="48"/>
      <c r="T42" s="48"/>
      <c r="U42" s="48"/>
    </row>
    <row r="43" spans="1:21" x14ac:dyDescent="0.2">
      <c r="A43" s="46" t="s">
        <v>1</v>
      </c>
      <c r="B43" s="46" t="s">
        <v>39</v>
      </c>
      <c r="C43" s="46" t="s">
        <v>40</v>
      </c>
      <c r="D43" s="47" t="s">
        <v>41</v>
      </c>
      <c r="E43" s="47" t="s">
        <v>4</v>
      </c>
      <c r="F43" s="47" t="s">
        <v>42</v>
      </c>
      <c r="N43" s="48"/>
      <c r="O43" s="48"/>
      <c r="P43" s="48"/>
      <c r="Q43" s="59"/>
      <c r="R43" s="48"/>
      <c r="S43" s="48"/>
      <c r="T43" s="48"/>
      <c r="U43" s="48"/>
    </row>
    <row r="44" spans="1:21" x14ac:dyDescent="0.2">
      <c r="A44" s="62">
        <v>41276</v>
      </c>
      <c r="B44" s="63"/>
      <c r="C44" s="63" t="s">
        <v>45</v>
      </c>
      <c r="D44" s="64">
        <f>[1]JournalGénéral!E10</f>
        <v>299.25</v>
      </c>
      <c r="E44" s="64"/>
      <c r="F44" s="64">
        <f>D44</f>
        <v>299.25</v>
      </c>
      <c r="N44" s="48"/>
      <c r="O44" s="48"/>
      <c r="P44" s="48"/>
      <c r="Q44" s="59"/>
      <c r="R44" s="48"/>
      <c r="S44" s="48"/>
      <c r="T44" s="48"/>
      <c r="U44" s="48"/>
    </row>
    <row r="45" spans="1:21" x14ac:dyDescent="0.2">
      <c r="A45" s="49">
        <v>41281</v>
      </c>
      <c r="B45" s="50"/>
      <c r="C45" s="61" t="s">
        <v>45</v>
      </c>
      <c r="D45" s="52">
        <f>[1]JournalGénéral!E15</f>
        <v>199.5</v>
      </c>
      <c r="E45" s="52"/>
      <c r="F45" s="52">
        <f>F44+D45</f>
        <v>498.75</v>
      </c>
      <c r="N45" s="59"/>
      <c r="O45" s="58"/>
      <c r="P45" s="59"/>
      <c r="Q45" s="48"/>
      <c r="R45" s="48"/>
      <c r="S45" s="48"/>
      <c r="T45" s="48"/>
      <c r="U45" s="48"/>
    </row>
    <row r="46" spans="1:21" x14ac:dyDescent="0.2">
      <c r="A46" s="55">
        <v>41296</v>
      </c>
      <c r="B46" s="54"/>
      <c r="C46" s="61" t="s">
        <v>45</v>
      </c>
      <c r="D46" s="52">
        <f>[1]JournalGénéral!E39</f>
        <v>458.85</v>
      </c>
      <c r="E46" s="52"/>
      <c r="F46" s="52">
        <f>F45+D46</f>
        <v>957.6</v>
      </c>
      <c r="N46" s="48"/>
      <c r="O46" s="48"/>
      <c r="P46" s="48"/>
      <c r="Q46" s="59"/>
      <c r="R46" s="48"/>
      <c r="S46" s="48"/>
      <c r="T46" s="48"/>
      <c r="U46" s="48"/>
    </row>
    <row r="47" spans="1:21" x14ac:dyDescent="0.2">
      <c r="A47" s="49">
        <v>41298</v>
      </c>
      <c r="B47" s="54"/>
      <c r="C47" s="61" t="s">
        <v>45</v>
      </c>
      <c r="D47" s="52">
        <f>[1]JournalGénéral!E44</f>
        <v>29.925000000000001</v>
      </c>
      <c r="E47" s="52"/>
      <c r="F47" s="52">
        <f>F46+D47</f>
        <v>987.52499999999998</v>
      </c>
      <c r="N47" s="59"/>
      <c r="O47" s="58"/>
      <c r="P47" s="59"/>
      <c r="Q47" s="48"/>
      <c r="R47" s="48"/>
      <c r="S47" s="48"/>
      <c r="T47" s="48"/>
      <c r="U47" s="48"/>
    </row>
    <row r="48" spans="1:21" x14ac:dyDescent="0.2">
      <c r="A48" s="122"/>
      <c r="B48" s="122"/>
      <c r="C48" s="122"/>
      <c r="D48" s="122"/>
      <c r="E48" s="42"/>
      <c r="F48" s="42"/>
      <c r="N48" s="48"/>
      <c r="O48" s="58"/>
      <c r="P48" s="59"/>
      <c r="Q48" s="59"/>
      <c r="R48" s="48"/>
      <c r="S48" s="48"/>
      <c r="T48" s="48"/>
      <c r="U48" s="48"/>
    </row>
    <row r="49" spans="1:22" ht="16.5" thickBot="1" x14ac:dyDescent="0.3">
      <c r="A49" s="121" t="s">
        <v>52</v>
      </c>
      <c r="B49" s="121"/>
      <c r="C49" s="121"/>
      <c r="D49" s="121"/>
      <c r="E49" s="45" t="s">
        <v>51</v>
      </c>
      <c r="F49" s="45">
        <v>110</v>
      </c>
      <c r="N49" s="59"/>
      <c r="O49" s="58"/>
      <c r="P49" s="59"/>
      <c r="Q49" s="48"/>
      <c r="R49" s="48"/>
      <c r="S49" s="48"/>
      <c r="T49" s="48"/>
      <c r="U49" s="48"/>
    </row>
    <row r="50" spans="1:22" x14ac:dyDescent="0.2">
      <c r="A50" s="46" t="s">
        <v>1</v>
      </c>
      <c r="B50" s="46" t="s">
        <v>39</v>
      </c>
      <c r="C50" s="46" t="s">
        <v>40</v>
      </c>
      <c r="D50" s="47" t="s">
        <v>41</v>
      </c>
      <c r="E50" s="47" t="s">
        <v>4</v>
      </c>
      <c r="F50" s="47" t="s">
        <v>42</v>
      </c>
      <c r="O50" s="58"/>
      <c r="P50" s="59"/>
      <c r="Q50" s="59"/>
      <c r="R50" s="48"/>
      <c r="S50" s="48"/>
      <c r="T50" s="48"/>
      <c r="U50" s="48"/>
    </row>
    <row r="51" spans="1:22" x14ac:dyDescent="0.2">
      <c r="A51" s="49">
        <v>41639</v>
      </c>
      <c r="B51" s="50" t="s">
        <v>43</v>
      </c>
      <c r="C51" s="2" t="s">
        <v>44</v>
      </c>
      <c r="D51" s="52"/>
      <c r="E51" s="52"/>
      <c r="F51" s="52">
        <v>2000</v>
      </c>
      <c r="N51" s="59"/>
      <c r="O51" s="58"/>
      <c r="P51" s="59"/>
      <c r="Q51" s="48"/>
      <c r="R51" s="48"/>
      <c r="S51" s="48"/>
      <c r="T51" s="48"/>
      <c r="U51" s="48"/>
    </row>
    <row r="52" spans="1:22" x14ac:dyDescent="0.2">
      <c r="A52" s="57"/>
      <c r="B52" s="54"/>
      <c r="C52" s="1"/>
      <c r="D52" s="52"/>
      <c r="E52" s="52"/>
      <c r="F52" s="52"/>
      <c r="N52" s="48"/>
      <c r="O52" s="58"/>
      <c r="P52" s="59"/>
      <c r="Q52" s="59"/>
      <c r="R52" s="48"/>
      <c r="S52" s="48"/>
      <c r="T52" s="48"/>
      <c r="U52" s="48"/>
    </row>
    <row r="53" spans="1:22" x14ac:dyDescent="0.2">
      <c r="A53" s="53"/>
      <c r="B53" s="54"/>
      <c r="C53" s="1"/>
      <c r="D53" s="52"/>
      <c r="E53" s="52"/>
      <c r="F53" s="52"/>
      <c r="N53" s="41"/>
      <c r="O53" s="41"/>
      <c r="P53" s="65"/>
      <c r="Q53" s="41"/>
      <c r="R53" s="41"/>
      <c r="S53" s="41"/>
      <c r="T53" s="41"/>
      <c r="U53" s="41"/>
      <c r="V53" s="41"/>
    </row>
    <row r="54" spans="1:22" x14ac:dyDescent="0.2">
      <c r="A54" s="66"/>
      <c r="B54" s="4"/>
      <c r="C54" s="5"/>
      <c r="D54" s="67"/>
      <c r="E54" s="67"/>
      <c r="F54" s="67"/>
      <c r="G54" s="4"/>
      <c r="H54" s="4"/>
      <c r="N54" s="41"/>
      <c r="O54" s="41"/>
      <c r="P54" s="59"/>
      <c r="Q54" s="41"/>
      <c r="R54" s="41"/>
      <c r="S54" s="41"/>
      <c r="T54" s="41"/>
      <c r="U54" s="41"/>
      <c r="V54" s="41"/>
    </row>
    <row r="55" spans="1:22" ht="16.5" thickBot="1" x14ac:dyDescent="0.3">
      <c r="A55" s="121" t="s">
        <v>53</v>
      </c>
      <c r="B55" s="121"/>
      <c r="C55" s="121"/>
      <c r="D55" s="121"/>
      <c r="E55" s="45" t="s">
        <v>51</v>
      </c>
      <c r="F55" s="45">
        <v>121</v>
      </c>
      <c r="G55" s="4"/>
      <c r="H55" s="4"/>
      <c r="N55" s="41"/>
      <c r="O55" s="41"/>
      <c r="P55" s="41"/>
      <c r="Q55" s="41"/>
      <c r="R55" s="41"/>
      <c r="S55" s="41"/>
      <c r="T55" s="41"/>
      <c r="U55" s="41"/>
      <c r="V55" s="41"/>
    </row>
    <row r="56" spans="1:22" x14ac:dyDescent="0.2">
      <c r="A56" s="46" t="s">
        <v>1</v>
      </c>
      <c r="B56" s="46" t="s">
        <v>39</v>
      </c>
      <c r="C56" s="46" t="s">
        <v>40</v>
      </c>
      <c r="D56" s="47" t="s">
        <v>41</v>
      </c>
      <c r="E56" s="47" t="s">
        <v>4</v>
      </c>
      <c r="F56" s="47" t="s">
        <v>42</v>
      </c>
      <c r="N56" s="41"/>
      <c r="O56" s="41"/>
      <c r="P56" s="41"/>
      <c r="Q56" s="41"/>
      <c r="R56" s="41"/>
      <c r="S56" s="41"/>
      <c r="T56" s="41"/>
      <c r="U56" s="41"/>
      <c r="V56" s="41"/>
    </row>
    <row r="57" spans="1:22" x14ac:dyDescent="0.2">
      <c r="A57" s="49">
        <v>41639</v>
      </c>
      <c r="B57" s="50" t="s">
        <v>43</v>
      </c>
      <c r="C57" s="1"/>
      <c r="D57" s="45"/>
      <c r="E57" s="45">
        <v>33</v>
      </c>
      <c r="F57" s="52">
        <v>33</v>
      </c>
      <c r="N57" s="41"/>
      <c r="O57" s="41"/>
      <c r="P57" s="41"/>
      <c r="Q57" s="41"/>
      <c r="R57" s="41"/>
      <c r="S57" s="41"/>
      <c r="T57" s="41"/>
      <c r="U57" s="41"/>
      <c r="V57" s="41"/>
    </row>
    <row r="58" spans="1:22" x14ac:dyDescent="0.2">
      <c r="A58" s="49">
        <v>41305</v>
      </c>
      <c r="B58" s="50" t="s">
        <v>47</v>
      </c>
      <c r="C58" s="1" t="s">
        <v>48</v>
      </c>
      <c r="D58" s="45"/>
      <c r="E58" s="45">
        <v>33</v>
      </c>
      <c r="F58" s="52">
        <f>F57+E58</f>
        <v>66</v>
      </c>
      <c r="N58" s="41"/>
      <c r="O58" s="41"/>
      <c r="P58" s="41"/>
      <c r="Q58" s="41"/>
      <c r="R58" s="41"/>
      <c r="S58" s="41"/>
      <c r="T58" s="41"/>
      <c r="U58" s="41"/>
      <c r="V58" s="41"/>
    </row>
    <row r="59" spans="1:22" x14ac:dyDescent="0.2">
      <c r="A59" s="57"/>
      <c r="B59" s="54"/>
      <c r="C59" s="1"/>
      <c r="D59" s="45"/>
      <c r="E59" s="45"/>
      <c r="F59" s="52"/>
      <c r="N59" s="41"/>
      <c r="O59" s="41"/>
      <c r="P59" s="41"/>
      <c r="Q59" s="41"/>
      <c r="R59" s="41"/>
      <c r="S59" s="41"/>
      <c r="T59" s="41"/>
      <c r="U59" s="41"/>
      <c r="V59" s="41"/>
    </row>
    <row r="60" spans="1:22" x14ac:dyDescent="0.2">
      <c r="A60" s="66"/>
      <c r="B60" s="4"/>
      <c r="C60" s="5"/>
      <c r="D60" s="67"/>
      <c r="E60" s="67"/>
      <c r="F60" s="67"/>
      <c r="N60" s="41"/>
      <c r="O60" s="41"/>
      <c r="P60" s="41"/>
      <c r="Q60" s="41"/>
      <c r="R60" s="41"/>
      <c r="S60" s="41"/>
      <c r="T60" s="41"/>
      <c r="U60" s="41"/>
      <c r="V60" s="41"/>
    </row>
    <row r="61" spans="1:22" ht="16.5" thickBot="1" x14ac:dyDescent="0.3">
      <c r="A61" s="121" t="s">
        <v>54</v>
      </c>
      <c r="B61" s="121"/>
      <c r="C61" s="121"/>
      <c r="D61" s="121"/>
      <c r="E61" s="45" t="s">
        <v>51</v>
      </c>
      <c r="F61" s="45">
        <v>111</v>
      </c>
      <c r="N61" s="41"/>
      <c r="O61" s="41"/>
      <c r="P61" s="41"/>
      <c r="Q61" s="41"/>
      <c r="R61" s="41"/>
      <c r="S61" s="41"/>
      <c r="T61" s="41"/>
      <c r="U61" s="41"/>
      <c r="V61" s="41"/>
    </row>
    <row r="62" spans="1:22" x14ac:dyDescent="0.2">
      <c r="A62" s="46" t="s">
        <v>1</v>
      </c>
      <c r="B62" s="46" t="s">
        <v>39</v>
      </c>
      <c r="C62" s="46" t="s">
        <v>40</v>
      </c>
      <c r="D62" s="47" t="s">
        <v>41</v>
      </c>
      <c r="E62" s="47" t="s">
        <v>4</v>
      </c>
      <c r="F62" s="47" t="s">
        <v>42</v>
      </c>
      <c r="N62" s="41"/>
      <c r="O62" s="41"/>
      <c r="P62" s="41"/>
      <c r="Q62" s="41"/>
      <c r="R62" s="41"/>
      <c r="S62" s="41"/>
      <c r="T62" s="41"/>
      <c r="U62" s="41"/>
      <c r="V62" s="41"/>
    </row>
    <row r="63" spans="1:22" x14ac:dyDescent="0.2">
      <c r="A63" s="49">
        <v>41639</v>
      </c>
      <c r="B63" s="50" t="s">
        <v>43</v>
      </c>
      <c r="C63" s="5" t="s">
        <v>44</v>
      </c>
      <c r="D63" s="52"/>
      <c r="E63" s="52"/>
      <c r="F63" s="52">
        <v>3600</v>
      </c>
      <c r="N63" s="41"/>
      <c r="O63" s="41"/>
      <c r="P63" s="41"/>
      <c r="Q63" s="41"/>
      <c r="R63" s="41"/>
      <c r="S63" s="41"/>
      <c r="T63" s="41"/>
      <c r="U63" s="41"/>
      <c r="V63" s="41"/>
    </row>
    <row r="64" spans="1:22" x14ac:dyDescent="0.2">
      <c r="A64" s="57"/>
      <c r="B64" s="54"/>
      <c r="C64" s="1"/>
      <c r="D64" s="52"/>
      <c r="E64" s="52"/>
      <c r="F64" s="52"/>
      <c r="N64" s="41"/>
      <c r="O64" s="41"/>
      <c r="P64" s="41"/>
      <c r="Q64" s="41"/>
      <c r="R64" s="41"/>
      <c r="S64" s="41"/>
      <c r="T64" s="41"/>
      <c r="U64" s="41"/>
      <c r="V64" s="41"/>
    </row>
    <row r="65" spans="1:24" x14ac:dyDescent="0.2">
      <c r="A65" s="53"/>
      <c r="B65" s="54"/>
      <c r="C65" s="1"/>
      <c r="D65" s="52"/>
      <c r="E65" s="52"/>
      <c r="F65" s="52"/>
      <c r="N65" s="41"/>
      <c r="O65" s="41"/>
      <c r="P65" s="41"/>
      <c r="Q65" s="41"/>
      <c r="R65" s="41"/>
      <c r="S65" s="41"/>
      <c r="T65" s="41"/>
      <c r="U65" s="41"/>
      <c r="V65" s="41"/>
    </row>
    <row r="66" spans="1:24" x14ac:dyDescent="0.2">
      <c r="A66" s="68"/>
      <c r="B66" s="4"/>
      <c r="C66" s="5"/>
      <c r="D66" s="67"/>
      <c r="E66" s="67"/>
      <c r="F66" s="67"/>
      <c r="N66" s="41"/>
      <c r="O66" s="41"/>
      <c r="P66" s="41"/>
      <c r="Q66" s="41"/>
      <c r="R66" s="41"/>
      <c r="S66" s="41"/>
      <c r="T66" s="41"/>
      <c r="U66" s="41"/>
      <c r="V66" s="41"/>
    </row>
    <row r="67" spans="1:24" ht="16.5" thickBot="1" x14ac:dyDescent="0.3">
      <c r="A67" s="121" t="s">
        <v>55</v>
      </c>
      <c r="B67" s="121"/>
      <c r="C67" s="121"/>
      <c r="D67" s="121"/>
      <c r="E67" s="45" t="s">
        <v>51</v>
      </c>
      <c r="F67" s="45">
        <v>122</v>
      </c>
      <c r="N67" s="41"/>
      <c r="O67" s="41"/>
      <c r="P67" s="41"/>
      <c r="Q67" s="41"/>
      <c r="R67" s="41"/>
      <c r="S67" s="41"/>
      <c r="T67" s="41"/>
      <c r="U67" s="41"/>
      <c r="V67" s="41"/>
    </row>
    <row r="68" spans="1:24" x14ac:dyDescent="0.2">
      <c r="A68" s="46" t="s">
        <v>1</v>
      </c>
      <c r="B68" s="46" t="s">
        <v>39</v>
      </c>
      <c r="C68" s="46" t="s">
        <v>40</v>
      </c>
      <c r="D68" s="47" t="s">
        <v>41</v>
      </c>
      <c r="E68" s="47" t="s">
        <v>4</v>
      </c>
      <c r="F68" s="47" t="s">
        <v>42</v>
      </c>
      <c r="N68" s="41"/>
      <c r="O68" s="41"/>
      <c r="P68" s="41"/>
      <c r="Q68" s="41"/>
      <c r="R68" s="41"/>
      <c r="S68" s="41"/>
      <c r="T68" s="41"/>
      <c r="U68" s="41"/>
      <c r="V68" s="41"/>
    </row>
    <row r="69" spans="1:24" x14ac:dyDescent="0.2">
      <c r="A69" s="49">
        <v>41639</v>
      </c>
      <c r="B69" s="50" t="s">
        <v>43</v>
      </c>
      <c r="C69" s="1" t="s">
        <v>44</v>
      </c>
      <c r="D69" s="45"/>
      <c r="E69" s="45">
        <v>60</v>
      </c>
      <c r="F69" s="52">
        <v>60</v>
      </c>
      <c r="N69" s="41"/>
      <c r="O69" s="41"/>
      <c r="P69" s="41"/>
      <c r="Q69" s="41"/>
      <c r="R69" s="41"/>
      <c r="S69" s="41"/>
      <c r="T69" s="41"/>
      <c r="U69" s="41"/>
      <c r="V69" s="41"/>
    </row>
    <row r="70" spans="1:24" x14ac:dyDescent="0.2">
      <c r="A70" s="49">
        <v>41305</v>
      </c>
      <c r="B70" s="50" t="s">
        <v>47</v>
      </c>
      <c r="C70" s="1" t="s">
        <v>48</v>
      </c>
      <c r="D70" s="45"/>
      <c r="E70" s="45">
        <v>60</v>
      </c>
      <c r="F70" s="52">
        <f>F69+E70</f>
        <v>120</v>
      </c>
      <c r="N70" s="41"/>
      <c r="O70" s="41"/>
      <c r="P70" s="41"/>
      <c r="Q70" s="41"/>
      <c r="R70" s="41"/>
      <c r="S70" s="41"/>
      <c r="T70" s="41"/>
      <c r="U70" s="41"/>
      <c r="V70" s="41"/>
    </row>
    <row r="71" spans="1:24" x14ac:dyDescent="0.2">
      <c r="A71" s="57"/>
      <c r="B71" s="54"/>
      <c r="C71" s="1"/>
      <c r="D71" s="45"/>
      <c r="E71" s="45"/>
      <c r="F71" s="52"/>
      <c r="N71" s="41"/>
      <c r="O71" s="41"/>
      <c r="P71" s="41"/>
      <c r="Q71" s="41"/>
      <c r="R71" s="41"/>
      <c r="S71" s="41"/>
      <c r="T71" s="41"/>
      <c r="U71" s="41"/>
      <c r="V71" s="41"/>
    </row>
    <row r="72" spans="1:24" s="4" customFormat="1" x14ac:dyDescent="0.2">
      <c r="A72" s="68"/>
      <c r="C72" s="5"/>
      <c r="D72" s="42"/>
      <c r="E72" s="42"/>
      <c r="F72" s="67"/>
      <c r="N72" s="48"/>
      <c r="O72" s="48"/>
      <c r="P72" s="48"/>
      <c r="Q72" s="48"/>
      <c r="R72" s="48"/>
      <c r="S72" s="48"/>
      <c r="T72" s="48"/>
      <c r="U72" s="48"/>
      <c r="V72" s="48"/>
    </row>
    <row r="73" spans="1:24" ht="16.5" thickBot="1" x14ac:dyDescent="0.3">
      <c r="A73" s="121" t="s">
        <v>12</v>
      </c>
      <c r="B73" s="121"/>
      <c r="C73" s="121"/>
      <c r="D73" s="121"/>
      <c r="E73" s="45" t="s">
        <v>51</v>
      </c>
      <c r="F73" s="45">
        <v>201</v>
      </c>
      <c r="N73" s="41"/>
      <c r="O73" s="41"/>
      <c r="P73" s="41"/>
      <c r="Q73" s="41"/>
      <c r="R73" s="41"/>
      <c r="S73" s="41"/>
      <c r="T73" s="41"/>
      <c r="U73" s="41"/>
      <c r="V73" s="41"/>
    </row>
    <row r="74" spans="1:24" x14ac:dyDescent="0.2">
      <c r="A74" s="46" t="s">
        <v>1</v>
      </c>
      <c r="B74" s="46" t="s">
        <v>39</v>
      </c>
      <c r="C74" s="46" t="s">
        <v>40</v>
      </c>
      <c r="D74" s="47" t="s">
        <v>41</v>
      </c>
      <c r="E74" s="47" t="s">
        <v>4</v>
      </c>
      <c r="F74" s="47" t="s">
        <v>42</v>
      </c>
      <c r="N74" s="41"/>
      <c r="O74" s="41"/>
      <c r="P74" s="41"/>
      <c r="Q74" s="41"/>
      <c r="R74" s="41"/>
      <c r="S74" s="41"/>
      <c r="T74" s="41"/>
      <c r="U74" s="41"/>
      <c r="V74" s="41"/>
    </row>
    <row r="75" spans="1:24" x14ac:dyDescent="0.2">
      <c r="A75" s="69">
        <v>41639</v>
      </c>
      <c r="B75" s="70" t="s">
        <v>43</v>
      </c>
      <c r="C75" s="63" t="s">
        <v>44</v>
      </c>
      <c r="D75" s="71"/>
      <c r="E75" s="71"/>
      <c r="F75" s="80">
        <v>3600</v>
      </c>
      <c r="N75" s="41"/>
      <c r="O75" s="41"/>
      <c r="P75" s="41"/>
      <c r="Q75" s="41"/>
      <c r="R75" s="41"/>
      <c r="S75" s="41"/>
      <c r="T75" s="41"/>
      <c r="U75" s="41"/>
      <c r="V75" s="41"/>
    </row>
    <row r="76" spans="1:24" x14ac:dyDescent="0.2">
      <c r="A76" s="69">
        <v>41281</v>
      </c>
      <c r="B76" s="63"/>
      <c r="C76" s="61" t="s">
        <v>45</v>
      </c>
      <c r="D76" s="71"/>
      <c r="E76" s="79">
        <f>[1]JournalGénéral!F16</f>
        <v>2299.5</v>
      </c>
      <c r="F76" s="80">
        <f>F75+E76</f>
        <v>5899.5</v>
      </c>
      <c r="N76" s="41"/>
      <c r="O76" s="41"/>
      <c r="P76" s="41"/>
      <c r="Q76" s="41"/>
      <c r="R76" s="41"/>
      <c r="S76" s="41"/>
      <c r="T76" s="41"/>
      <c r="U76" s="41"/>
      <c r="V76" s="41"/>
    </row>
    <row r="77" spans="1:24" x14ac:dyDescent="0.2">
      <c r="A77" s="69">
        <v>41295</v>
      </c>
      <c r="B77" s="63"/>
      <c r="C77" s="61" t="s">
        <v>45</v>
      </c>
      <c r="D77" s="79">
        <f>E76</f>
        <v>2299.5</v>
      </c>
      <c r="E77" s="71"/>
      <c r="F77" s="80">
        <f>F76-D77</f>
        <v>3600</v>
      </c>
      <c r="N77" s="41"/>
      <c r="O77" s="41"/>
      <c r="P77" s="41"/>
      <c r="Q77" s="41"/>
      <c r="R77" s="41"/>
      <c r="S77" s="41"/>
      <c r="T77" s="41"/>
      <c r="U77" s="41"/>
      <c r="V77" s="41"/>
    </row>
    <row r="78" spans="1:24" x14ac:dyDescent="0.2">
      <c r="A78" s="69">
        <v>41296</v>
      </c>
      <c r="B78" s="63"/>
      <c r="C78" s="61" t="s">
        <v>45</v>
      </c>
      <c r="D78" s="71"/>
      <c r="E78" s="79">
        <f>[1]JournalGénéral!F40</f>
        <v>5288.85</v>
      </c>
      <c r="F78" s="80">
        <f>F77+E78</f>
        <v>8888.85</v>
      </c>
      <c r="N78" s="41"/>
      <c r="O78" s="41"/>
      <c r="P78" s="41"/>
      <c r="Q78" s="41"/>
      <c r="R78" s="41"/>
      <c r="S78" s="41"/>
      <c r="T78" s="41"/>
      <c r="U78" s="41"/>
      <c r="V78" s="41"/>
    </row>
    <row r="79" spans="1:24" x14ac:dyDescent="0.2">
      <c r="A79" s="57"/>
      <c r="B79" s="54"/>
      <c r="C79" s="1"/>
      <c r="D79" s="71"/>
      <c r="E79" s="71"/>
      <c r="F79" s="52"/>
      <c r="N79" s="41"/>
      <c r="O79" s="41"/>
      <c r="P79" s="41"/>
      <c r="Q79" s="41"/>
      <c r="R79" s="41"/>
      <c r="S79" s="41"/>
      <c r="T79" s="41"/>
      <c r="U79" s="41"/>
      <c r="V79" s="41"/>
    </row>
    <row r="80" spans="1:24" s="4" customFormat="1" x14ac:dyDescent="0.2">
      <c r="A80" s="66"/>
      <c r="C80" s="5"/>
      <c r="D80" s="72"/>
      <c r="E80" s="72"/>
      <c r="F80" s="6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</row>
    <row r="81" spans="1:24" ht="16.5" thickBot="1" x14ac:dyDescent="0.3">
      <c r="A81" s="121" t="s">
        <v>9</v>
      </c>
      <c r="B81" s="121"/>
      <c r="C81" s="121"/>
      <c r="D81" s="121"/>
      <c r="E81" s="45" t="s">
        <v>51</v>
      </c>
      <c r="F81" s="45">
        <v>202</v>
      </c>
      <c r="N81" s="41"/>
      <c r="O81" s="41"/>
      <c r="P81" s="48"/>
      <c r="Q81" s="48"/>
      <c r="R81" s="48"/>
      <c r="S81" s="48"/>
      <c r="T81" s="48"/>
      <c r="U81" s="48"/>
      <c r="V81" s="48"/>
      <c r="W81" s="48"/>
      <c r="X81" s="48"/>
    </row>
    <row r="82" spans="1:24" x14ac:dyDescent="0.2">
      <c r="A82" s="46" t="s">
        <v>1</v>
      </c>
      <c r="B82" s="46" t="s">
        <v>39</v>
      </c>
      <c r="C82" s="46" t="s">
        <v>40</v>
      </c>
      <c r="D82" s="47" t="s">
        <v>41</v>
      </c>
      <c r="E82" s="47" t="s">
        <v>4</v>
      </c>
      <c r="F82" s="47" t="s">
        <v>42</v>
      </c>
      <c r="N82" s="41"/>
      <c r="O82" s="41"/>
      <c r="P82" s="58"/>
      <c r="Q82" s="59"/>
      <c r="R82" s="48"/>
      <c r="S82" s="48"/>
      <c r="T82" s="48"/>
      <c r="U82" s="48"/>
      <c r="V82" s="48"/>
      <c r="W82" s="48"/>
      <c r="X82" s="48"/>
    </row>
    <row r="83" spans="1:24" x14ac:dyDescent="0.2">
      <c r="A83" s="129">
        <v>41639</v>
      </c>
      <c r="B83" s="130" t="s">
        <v>43</v>
      </c>
      <c r="C83" s="131" t="s">
        <v>44</v>
      </c>
      <c r="D83" s="132"/>
      <c r="E83" s="132"/>
      <c r="F83" s="133">
        <v>500</v>
      </c>
      <c r="N83" s="41"/>
      <c r="O83" s="41"/>
      <c r="P83" s="48"/>
      <c r="Q83" s="48"/>
      <c r="R83" s="59"/>
      <c r="S83" s="48"/>
      <c r="T83" s="48"/>
      <c r="U83" s="48"/>
      <c r="V83" s="48"/>
      <c r="W83" s="48"/>
      <c r="X83" s="48"/>
    </row>
    <row r="84" spans="1:24" x14ac:dyDescent="0.2">
      <c r="A84" s="129">
        <v>41290</v>
      </c>
      <c r="B84" s="134"/>
      <c r="C84" s="134" t="s">
        <v>45</v>
      </c>
      <c r="D84" s="135">
        <v>500</v>
      </c>
      <c r="E84" s="135"/>
      <c r="F84" s="133">
        <v>0</v>
      </c>
      <c r="N84" s="41"/>
      <c r="O84" s="41"/>
      <c r="P84" s="58"/>
      <c r="Q84" s="59"/>
      <c r="R84" s="48"/>
      <c r="S84" s="48"/>
      <c r="T84" s="48"/>
      <c r="U84" s="48"/>
      <c r="V84" s="48"/>
      <c r="W84" s="48"/>
      <c r="X84" s="48"/>
    </row>
    <row r="85" spans="1:24" x14ac:dyDescent="0.2">
      <c r="A85" s="129">
        <v>41305</v>
      </c>
      <c r="B85" s="130" t="s">
        <v>47</v>
      </c>
      <c r="C85" s="131" t="s">
        <v>48</v>
      </c>
      <c r="D85" s="132"/>
      <c r="E85" s="132">
        <v>1400</v>
      </c>
      <c r="F85" s="133">
        <v>1400</v>
      </c>
      <c r="N85" s="41"/>
      <c r="O85" s="41"/>
      <c r="P85" s="48"/>
      <c r="Q85" s="48"/>
      <c r="R85" s="59"/>
      <c r="S85" s="48"/>
      <c r="T85" s="48"/>
      <c r="U85" s="48"/>
      <c r="V85" s="48"/>
      <c r="W85" s="48"/>
      <c r="X85" s="48"/>
    </row>
    <row r="86" spans="1:24" x14ac:dyDescent="0.2">
      <c r="A86" s="68"/>
      <c r="B86" s="4"/>
      <c r="C86" s="5"/>
      <c r="D86" s="42"/>
      <c r="E86" s="42"/>
      <c r="F86" s="67"/>
      <c r="N86" s="41"/>
      <c r="O86" s="41"/>
      <c r="P86" s="58"/>
      <c r="Q86" s="59"/>
      <c r="R86" s="48"/>
      <c r="S86" s="48"/>
      <c r="T86" s="48"/>
      <c r="U86" s="48"/>
      <c r="V86" s="48"/>
      <c r="W86" s="48"/>
      <c r="X86" s="48"/>
    </row>
    <row r="87" spans="1:24" ht="16.5" thickBot="1" x14ac:dyDescent="0.3">
      <c r="A87" s="121" t="s">
        <v>56</v>
      </c>
      <c r="B87" s="121"/>
      <c r="C87" s="121"/>
      <c r="D87" s="121"/>
      <c r="E87" s="45" t="s">
        <v>51</v>
      </c>
      <c r="F87" s="45">
        <v>203</v>
      </c>
      <c r="N87" s="41"/>
      <c r="O87" s="41"/>
      <c r="P87" s="48"/>
      <c r="Q87" s="48"/>
      <c r="R87" s="59"/>
      <c r="S87" s="48"/>
      <c r="T87" s="48"/>
      <c r="U87" s="48"/>
      <c r="V87" s="48"/>
      <c r="W87" s="48"/>
      <c r="X87" s="48"/>
    </row>
    <row r="88" spans="1:24" x14ac:dyDescent="0.2">
      <c r="A88" s="46" t="s">
        <v>1</v>
      </c>
      <c r="B88" s="46" t="s">
        <v>39</v>
      </c>
      <c r="C88" s="46" t="s">
        <v>40</v>
      </c>
      <c r="D88" s="47" t="s">
        <v>41</v>
      </c>
      <c r="E88" s="47" t="s">
        <v>4</v>
      </c>
      <c r="F88" s="47" t="s">
        <v>42</v>
      </c>
      <c r="N88" s="41"/>
      <c r="O88" s="41"/>
      <c r="P88" s="58"/>
      <c r="Q88" s="59"/>
      <c r="R88" s="48"/>
      <c r="S88" s="48"/>
      <c r="T88" s="48"/>
      <c r="U88" s="48"/>
      <c r="V88" s="48"/>
      <c r="W88" s="48"/>
      <c r="X88" s="48"/>
    </row>
    <row r="89" spans="1:24" x14ac:dyDescent="0.2">
      <c r="A89" s="49"/>
      <c r="B89" s="50"/>
      <c r="C89" s="51"/>
      <c r="D89" s="45"/>
      <c r="E89" s="45"/>
      <c r="F89" s="52"/>
      <c r="N89" s="41"/>
      <c r="O89" s="41"/>
      <c r="P89" s="48"/>
      <c r="Q89" s="48"/>
      <c r="R89" s="59"/>
      <c r="S89" s="48"/>
      <c r="T89" s="48"/>
      <c r="U89" s="48"/>
      <c r="V89" s="48"/>
      <c r="W89" s="48"/>
      <c r="X89" s="48"/>
    </row>
    <row r="90" spans="1:24" x14ac:dyDescent="0.2">
      <c r="A90" s="49"/>
      <c r="B90" s="50"/>
      <c r="C90" s="1"/>
      <c r="D90" s="45"/>
      <c r="E90" s="45"/>
      <c r="F90" s="52"/>
      <c r="N90" s="41"/>
      <c r="O90" s="41"/>
      <c r="P90" s="58"/>
      <c r="Q90" s="59"/>
      <c r="R90" s="59"/>
      <c r="S90" s="48"/>
      <c r="T90" s="48"/>
      <c r="U90" s="48"/>
      <c r="V90" s="48"/>
      <c r="W90" s="48"/>
      <c r="X90" s="48"/>
    </row>
    <row r="91" spans="1:24" x14ac:dyDescent="0.2">
      <c r="A91" s="57"/>
      <c r="B91" s="54"/>
      <c r="C91" s="1"/>
      <c r="D91" s="45"/>
      <c r="E91" s="45"/>
      <c r="F91" s="52"/>
      <c r="N91" s="41"/>
      <c r="O91" s="41"/>
      <c r="P91" s="48"/>
      <c r="Q91" s="48"/>
      <c r="R91" s="59"/>
      <c r="S91" s="48"/>
      <c r="T91" s="48"/>
      <c r="U91" s="48"/>
      <c r="V91" s="48"/>
      <c r="W91" s="48"/>
      <c r="X91" s="48"/>
    </row>
    <row r="92" spans="1:24" x14ac:dyDescent="0.2">
      <c r="N92" s="41"/>
      <c r="O92" s="65"/>
      <c r="P92" s="58"/>
      <c r="Q92" s="59"/>
      <c r="R92" s="48"/>
      <c r="S92" s="48"/>
      <c r="T92" s="48"/>
      <c r="U92" s="48"/>
      <c r="V92" s="48"/>
      <c r="W92" s="48"/>
      <c r="X92" s="48"/>
    </row>
    <row r="93" spans="1:24" ht="16.5" thickBot="1" x14ac:dyDescent="0.3">
      <c r="A93" s="121" t="s">
        <v>25</v>
      </c>
      <c r="B93" s="121"/>
      <c r="C93" s="121"/>
      <c r="D93" s="121"/>
      <c r="E93" s="45" t="s">
        <v>51</v>
      </c>
      <c r="F93" s="45">
        <v>204</v>
      </c>
      <c r="N93" s="41"/>
      <c r="O93" s="41"/>
      <c r="P93" s="48"/>
      <c r="Q93" s="48"/>
      <c r="R93" s="59"/>
      <c r="S93" s="48"/>
      <c r="T93" s="48"/>
      <c r="U93" s="48"/>
      <c r="V93" s="48"/>
      <c r="W93" s="48"/>
      <c r="X93" s="48"/>
    </row>
    <row r="94" spans="1:24" x14ac:dyDescent="0.2">
      <c r="A94" s="46" t="s">
        <v>1</v>
      </c>
      <c r="B94" s="46" t="s">
        <v>39</v>
      </c>
      <c r="C94" s="46" t="s">
        <v>40</v>
      </c>
      <c r="D94" s="47" t="s">
        <v>41</v>
      </c>
      <c r="E94" s="47" t="s">
        <v>4</v>
      </c>
      <c r="F94" s="47" t="s">
        <v>42</v>
      </c>
      <c r="N94" s="41"/>
      <c r="O94" s="41"/>
      <c r="P94" s="58"/>
      <c r="Q94" s="59"/>
      <c r="R94" s="48"/>
      <c r="S94" s="48"/>
      <c r="T94" s="48"/>
      <c r="U94" s="48"/>
      <c r="V94" s="48"/>
      <c r="W94" s="48"/>
      <c r="X94" s="48"/>
    </row>
    <row r="95" spans="1:24" x14ac:dyDescent="0.2">
      <c r="A95" s="49">
        <v>41276</v>
      </c>
      <c r="B95" s="50"/>
      <c r="C95" s="61" t="s">
        <v>45</v>
      </c>
      <c r="D95" s="52"/>
      <c r="E95" s="52">
        <f>[1]JournalGénéral!F5</f>
        <v>360</v>
      </c>
      <c r="F95" s="52">
        <f>E95</f>
        <v>360</v>
      </c>
      <c r="N95" s="41"/>
      <c r="O95" s="41"/>
      <c r="P95" s="48"/>
      <c r="Q95" s="48"/>
      <c r="R95" s="59"/>
      <c r="S95" s="48"/>
      <c r="T95" s="48"/>
      <c r="U95" s="48"/>
      <c r="V95" s="48"/>
      <c r="W95" s="48"/>
      <c r="X95" s="48"/>
    </row>
    <row r="96" spans="1:24" x14ac:dyDescent="0.2">
      <c r="A96" s="49">
        <v>41292</v>
      </c>
      <c r="B96" s="50"/>
      <c r="C96" s="61" t="s">
        <v>45</v>
      </c>
      <c r="D96" s="45"/>
      <c r="E96" s="45">
        <f>JournalGénéral!E24</f>
        <v>155</v>
      </c>
      <c r="F96" s="52">
        <f>F95+E96</f>
        <v>515</v>
      </c>
      <c r="N96" s="41"/>
      <c r="O96" s="41"/>
      <c r="P96" s="58"/>
      <c r="Q96" s="59"/>
      <c r="R96" s="59"/>
      <c r="S96" s="48"/>
      <c r="T96" s="48"/>
      <c r="U96" s="48"/>
      <c r="V96" s="48"/>
      <c r="W96" s="48"/>
      <c r="X96" s="48"/>
    </row>
    <row r="97" spans="1:24" x14ac:dyDescent="0.2">
      <c r="A97" s="49">
        <v>41293</v>
      </c>
      <c r="B97" s="54"/>
      <c r="C97" s="61" t="s">
        <v>45</v>
      </c>
      <c r="D97" s="45"/>
      <c r="E97" s="45">
        <f>JournalGénéral!E29</f>
        <v>45</v>
      </c>
      <c r="F97" s="52">
        <f>F96+E97</f>
        <v>560</v>
      </c>
      <c r="N97" s="41"/>
      <c r="O97" s="41"/>
      <c r="P97" s="48"/>
      <c r="Q97" s="48"/>
      <c r="R97" s="59"/>
      <c r="S97" s="48"/>
      <c r="T97" s="48"/>
      <c r="U97" s="48"/>
      <c r="V97" s="48"/>
      <c r="W97" s="48"/>
      <c r="X97" s="48"/>
    </row>
    <row r="98" spans="1:24" x14ac:dyDescent="0.2">
      <c r="A98" s="49">
        <v>41302</v>
      </c>
      <c r="B98" s="54"/>
      <c r="C98" s="61" t="s">
        <v>45</v>
      </c>
      <c r="D98" s="45"/>
      <c r="E98" s="45">
        <f>JournalGénéral!E46</f>
        <v>200</v>
      </c>
      <c r="F98" s="52">
        <f>F97+E98</f>
        <v>760</v>
      </c>
      <c r="N98" s="41"/>
      <c r="O98" s="41"/>
      <c r="P98" s="48"/>
      <c r="Q98" s="48"/>
      <c r="R98" s="59"/>
      <c r="S98" s="48"/>
      <c r="T98" s="48"/>
      <c r="U98" s="48"/>
      <c r="V98" s="48"/>
      <c r="W98" s="48"/>
      <c r="X98" s="48"/>
    </row>
    <row r="99" spans="1:24" x14ac:dyDescent="0.2">
      <c r="N99" s="41"/>
      <c r="O99" s="65"/>
      <c r="P99" s="58"/>
      <c r="Q99" s="59"/>
      <c r="R99" s="48"/>
      <c r="S99" s="48"/>
      <c r="T99" s="48"/>
      <c r="U99" s="48"/>
      <c r="V99" s="48"/>
      <c r="W99" s="48"/>
      <c r="X99" s="48"/>
    </row>
    <row r="100" spans="1:24" ht="16.5" thickBot="1" x14ac:dyDescent="0.3">
      <c r="A100" s="121" t="s">
        <v>26</v>
      </c>
      <c r="B100" s="121"/>
      <c r="C100" s="121"/>
      <c r="D100" s="121"/>
      <c r="E100" s="45" t="s">
        <v>51</v>
      </c>
      <c r="F100" s="45">
        <v>205</v>
      </c>
      <c r="N100" s="41"/>
      <c r="O100" s="41"/>
      <c r="P100" s="48"/>
      <c r="Q100" s="48"/>
      <c r="R100" s="59"/>
      <c r="S100" s="48"/>
      <c r="T100" s="48"/>
      <c r="U100" s="48"/>
      <c r="V100" s="48"/>
      <c r="W100" s="48"/>
      <c r="X100" s="48"/>
    </row>
    <row r="101" spans="1:24" x14ac:dyDescent="0.2">
      <c r="A101" s="46" t="s">
        <v>1</v>
      </c>
      <c r="B101" s="46" t="s">
        <v>39</v>
      </c>
      <c r="C101" s="46" t="s">
        <v>40</v>
      </c>
      <c r="D101" s="47" t="s">
        <v>41</v>
      </c>
      <c r="E101" s="47" t="s">
        <v>4</v>
      </c>
      <c r="F101" s="47" t="s">
        <v>42</v>
      </c>
      <c r="N101" s="41"/>
      <c r="O101" s="41"/>
      <c r="P101" s="58"/>
      <c r="Q101" s="59"/>
      <c r="R101" s="48"/>
      <c r="S101" s="48"/>
      <c r="T101" s="48"/>
      <c r="U101" s="48"/>
      <c r="V101" s="48"/>
      <c r="W101" s="48"/>
      <c r="X101" s="48"/>
    </row>
    <row r="102" spans="1:24" x14ac:dyDescent="0.2">
      <c r="A102" s="49">
        <v>41276</v>
      </c>
      <c r="B102" s="50"/>
      <c r="C102" s="61" t="s">
        <v>45</v>
      </c>
      <c r="D102" s="45"/>
      <c r="E102" s="45">
        <f>[1]JournalGénéral!F6</f>
        <v>718.2</v>
      </c>
      <c r="F102" s="52">
        <f>E102</f>
        <v>718.2</v>
      </c>
      <c r="N102" s="41"/>
      <c r="O102" s="41"/>
      <c r="P102" s="48"/>
      <c r="Q102" s="48"/>
      <c r="R102" s="59"/>
      <c r="S102" s="48"/>
      <c r="T102" s="48"/>
      <c r="U102" s="48"/>
      <c r="V102" s="48"/>
      <c r="W102" s="48"/>
      <c r="X102" s="48"/>
    </row>
    <row r="103" spans="1:24" x14ac:dyDescent="0.2">
      <c r="A103" s="49">
        <v>41292</v>
      </c>
      <c r="B103" s="50"/>
      <c r="C103" s="61" t="s">
        <v>45</v>
      </c>
      <c r="D103" s="45"/>
      <c r="E103" s="45">
        <f>[1]JournalGénéral!F23</f>
        <v>309.22500000000002</v>
      </c>
      <c r="F103" s="52">
        <f>F102+E103</f>
        <v>1027.4250000000002</v>
      </c>
      <c r="N103" s="41"/>
      <c r="O103" s="41"/>
      <c r="P103" s="58"/>
      <c r="Q103" s="59"/>
      <c r="R103" s="59"/>
      <c r="S103" s="48"/>
      <c r="T103" s="48"/>
      <c r="U103" s="48"/>
      <c r="V103" s="48"/>
      <c r="W103" s="48"/>
      <c r="X103" s="48"/>
    </row>
    <row r="104" spans="1:24" x14ac:dyDescent="0.2">
      <c r="A104" s="49">
        <v>41293</v>
      </c>
      <c r="B104" s="54"/>
      <c r="C104" s="61" t="s">
        <v>45</v>
      </c>
      <c r="D104" s="45"/>
      <c r="E104" s="45">
        <f>[1]JournalGénéral!F31</f>
        <v>89.775000000000006</v>
      </c>
      <c r="F104" s="52">
        <f>F103+E104</f>
        <v>1117.2000000000003</v>
      </c>
      <c r="N104" s="41"/>
      <c r="O104" s="41"/>
      <c r="P104" s="48"/>
      <c r="Q104" s="48"/>
      <c r="R104" s="59"/>
      <c r="S104" s="48"/>
      <c r="T104" s="48"/>
      <c r="U104" s="48"/>
      <c r="V104" s="48"/>
      <c r="W104" s="48"/>
      <c r="X104" s="48"/>
    </row>
    <row r="105" spans="1:24" x14ac:dyDescent="0.2">
      <c r="A105" s="49">
        <v>41293</v>
      </c>
      <c r="B105" s="54"/>
      <c r="C105" s="61" t="s">
        <v>45</v>
      </c>
      <c r="D105" s="45"/>
      <c r="E105" s="45">
        <f>[1]JournalGénéral!F49</f>
        <v>399</v>
      </c>
      <c r="F105" s="52">
        <f>F104+E105</f>
        <v>1516.2000000000003</v>
      </c>
      <c r="N105" s="41"/>
      <c r="O105" s="41"/>
      <c r="P105" s="48"/>
      <c r="Q105" s="48"/>
      <c r="R105" s="59"/>
      <c r="S105" s="48"/>
      <c r="T105" s="48"/>
      <c r="U105" s="48"/>
      <c r="V105" s="48"/>
      <c r="W105" s="48"/>
      <c r="X105" s="48"/>
    </row>
    <row r="106" spans="1:24" x14ac:dyDescent="0.2">
      <c r="N106" s="41"/>
      <c r="O106" s="65"/>
      <c r="P106" s="58"/>
      <c r="Q106" s="59"/>
      <c r="R106" s="48"/>
      <c r="S106" s="48"/>
      <c r="T106" s="48"/>
      <c r="U106" s="48"/>
      <c r="V106" s="48"/>
      <c r="W106" s="48"/>
      <c r="X106" s="48"/>
    </row>
    <row r="107" spans="1:24" ht="16.5" thickBot="1" x14ac:dyDescent="0.3">
      <c r="A107" s="121" t="s">
        <v>10</v>
      </c>
      <c r="B107" s="121"/>
      <c r="C107" s="121"/>
      <c r="D107" s="121"/>
      <c r="E107" s="45" t="s">
        <v>51</v>
      </c>
      <c r="F107" s="45">
        <v>301</v>
      </c>
      <c r="N107" s="41"/>
      <c r="O107" s="41"/>
      <c r="P107" s="48"/>
      <c r="Q107" s="48"/>
      <c r="R107" s="59"/>
      <c r="S107" s="48"/>
      <c r="T107" s="48"/>
      <c r="U107" s="48"/>
      <c r="V107" s="48"/>
      <c r="W107" s="48"/>
      <c r="X107" s="48"/>
    </row>
    <row r="108" spans="1:24" x14ac:dyDescent="0.2">
      <c r="A108" s="46" t="s">
        <v>1</v>
      </c>
      <c r="B108" s="46" t="s">
        <v>39</v>
      </c>
      <c r="C108" s="46" t="s">
        <v>40</v>
      </c>
      <c r="D108" s="47" t="s">
        <v>41</v>
      </c>
      <c r="E108" s="47" t="s">
        <v>4</v>
      </c>
      <c r="F108" s="47" t="s">
        <v>42</v>
      </c>
      <c r="N108" s="41"/>
      <c r="O108" s="65"/>
      <c r="P108" s="58"/>
      <c r="Q108" s="59"/>
      <c r="R108" s="48"/>
      <c r="S108" s="48"/>
      <c r="T108" s="48"/>
      <c r="U108" s="48"/>
      <c r="V108" s="48"/>
      <c r="W108" s="48"/>
      <c r="X108" s="48"/>
    </row>
    <row r="109" spans="1:24" x14ac:dyDescent="0.2">
      <c r="A109" s="49">
        <v>41639</v>
      </c>
      <c r="B109" s="54" t="s">
        <v>43</v>
      </c>
      <c r="C109" s="1" t="s">
        <v>44</v>
      </c>
      <c r="D109" s="45"/>
      <c r="E109" s="45"/>
      <c r="F109" s="52">
        <v>9607</v>
      </c>
      <c r="N109" s="41"/>
      <c r="O109" s="41"/>
      <c r="P109" s="58"/>
      <c r="Q109" s="59"/>
      <c r="R109" s="59"/>
      <c r="S109" s="48"/>
      <c r="T109" s="48"/>
      <c r="U109" s="48"/>
      <c r="V109" s="48"/>
      <c r="W109" s="48"/>
      <c r="X109" s="48"/>
    </row>
    <row r="110" spans="1:24" x14ac:dyDescent="0.2">
      <c r="A110" s="49">
        <v>41305</v>
      </c>
      <c r="B110" s="50" t="s">
        <v>57</v>
      </c>
      <c r="C110" s="1" t="s">
        <v>58</v>
      </c>
      <c r="D110" s="45"/>
      <c r="E110" s="45">
        <f>JournalGénéral!E77</f>
        <v>7667</v>
      </c>
      <c r="F110" s="52">
        <f>F109+E110</f>
        <v>17274</v>
      </c>
      <c r="N110" s="41"/>
      <c r="O110" s="65"/>
      <c r="P110" s="58"/>
      <c r="Q110" s="59"/>
      <c r="R110" s="48"/>
      <c r="S110" s="48"/>
      <c r="T110" s="48"/>
      <c r="U110" s="48"/>
      <c r="V110" s="48"/>
      <c r="W110" s="48"/>
      <c r="X110" s="48"/>
    </row>
    <row r="111" spans="1:24" x14ac:dyDescent="0.2">
      <c r="A111" s="49"/>
      <c r="B111" s="50"/>
      <c r="C111" s="1"/>
      <c r="D111" s="45"/>
      <c r="E111" s="45"/>
      <c r="F111" s="52"/>
      <c r="N111" s="41"/>
      <c r="O111" s="41"/>
      <c r="P111" s="58"/>
      <c r="Q111" s="59"/>
      <c r="R111" s="59"/>
      <c r="S111" s="48"/>
      <c r="T111" s="48"/>
      <c r="U111" s="48"/>
      <c r="V111" s="48"/>
      <c r="W111" s="48"/>
      <c r="X111" s="48"/>
    </row>
    <row r="112" spans="1:24" x14ac:dyDescent="0.2">
      <c r="N112" s="41"/>
      <c r="O112" s="65"/>
      <c r="P112" s="58"/>
      <c r="Q112" s="59"/>
      <c r="R112" s="48"/>
      <c r="S112" s="48"/>
      <c r="T112" s="48"/>
      <c r="U112" s="48"/>
      <c r="V112" s="48"/>
      <c r="W112" s="48"/>
      <c r="X112" s="48"/>
    </row>
    <row r="113" spans="1:24" ht="16.5" thickBot="1" x14ac:dyDescent="0.3">
      <c r="A113" s="121" t="s">
        <v>59</v>
      </c>
      <c r="B113" s="121"/>
      <c r="C113" s="121"/>
      <c r="D113" s="121"/>
      <c r="E113" s="45" t="s">
        <v>51</v>
      </c>
      <c r="F113" s="45">
        <v>302</v>
      </c>
      <c r="N113" s="41"/>
      <c r="O113" s="41"/>
      <c r="P113" s="58"/>
      <c r="Q113" s="59"/>
      <c r="R113" s="59"/>
      <c r="S113" s="48"/>
      <c r="T113" s="48"/>
      <c r="U113" s="48"/>
      <c r="V113" s="48"/>
      <c r="W113" s="48"/>
      <c r="X113" s="48"/>
    </row>
    <row r="114" spans="1:24" x14ac:dyDescent="0.2">
      <c r="A114" s="46" t="s">
        <v>1</v>
      </c>
      <c r="B114" s="46" t="s">
        <v>39</v>
      </c>
      <c r="C114" s="46" t="s">
        <v>40</v>
      </c>
      <c r="D114" s="47" t="s">
        <v>41</v>
      </c>
      <c r="E114" s="47" t="s">
        <v>4</v>
      </c>
      <c r="F114" s="47" t="s">
        <v>42</v>
      </c>
      <c r="N114" s="41"/>
      <c r="O114" s="41"/>
      <c r="P114" s="48"/>
      <c r="Q114" s="59"/>
      <c r="R114" s="48"/>
      <c r="S114" s="48"/>
      <c r="T114" s="48"/>
      <c r="U114" s="48"/>
      <c r="V114" s="48"/>
      <c r="W114" s="48"/>
      <c r="X114" s="48"/>
    </row>
    <row r="115" spans="1:24" x14ac:dyDescent="0.2">
      <c r="A115" s="49">
        <v>41639</v>
      </c>
      <c r="B115" s="50" t="s">
        <v>43</v>
      </c>
      <c r="C115" s="1"/>
      <c r="D115" s="45"/>
      <c r="E115" s="45"/>
      <c r="F115" s="52">
        <v>0</v>
      </c>
      <c r="N115" s="41"/>
      <c r="O115" s="41"/>
      <c r="P115" s="48"/>
      <c r="Q115" s="59"/>
      <c r="R115" s="48"/>
      <c r="S115" s="48"/>
      <c r="T115" s="48"/>
      <c r="U115" s="48"/>
      <c r="V115" s="48"/>
      <c r="W115" s="48"/>
      <c r="X115" s="48"/>
    </row>
    <row r="116" spans="1:24" x14ac:dyDescent="0.2">
      <c r="A116" s="49"/>
      <c r="B116" s="50"/>
      <c r="C116" s="1"/>
      <c r="D116" s="45"/>
      <c r="E116" s="45"/>
      <c r="F116" s="52"/>
      <c r="N116" s="41"/>
      <c r="O116" s="41"/>
      <c r="P116" s="48"/>
      <c r="Q116" s="48"/>
      <c r="R116" s="48"/>
      <c r="S116" s="48"/>
      <c r="T116" s="48"/>
      <c r="U116" s="48"/>
      <c r="V116" s="48"/>
      <c r="W116" s="48"/>
      <c r="X116" s="48"/>
    </row>
    <row r="117" spans="1:24" x14ac:dyDescent="0.2">
      <c r="A117" s="57"/>
      <c r="B117" s="54"/>
      <c r="C117" s="1"/>
      <c r="D117" s="45"/>
      <c r="E117" s="45"/>
      <c r="F117" s="52"/>
      <c r="P117" s="48"/>
      <c r="Q117" s="48"/>
      <c r="R117" s="48"/>
      <c r="S117" s="48"/>
      <c r="T117" s="48"/>
      <c r="U117" s="48"/>
      <c r="V117" s="48"/>
      <c r="W117" s="48"/>
      <c r="X117" s="48"/>
    </row>
    <row r="118" spans="1:24" x14ac:dyDescent="0.2">
      <c r="P118" s="48"/>
      <c r="Q118" s="48"/>
      <c r="R118" s="48"/>
      <c r="S118" s="48"/>
      <c r="T118" s="48"/>
      <c r="U118" s="48"/>
      <c r="V118" s="48"/>
      <c r="W118" s="48"/>
      <c r="X118" s="48"/>
    </row>
    <row r="119" spans="1:24" ht="16.5" thickBot="1" x14ac:dyDescent="0.3">
      <c r="A119" s="121" t="s">
        <v>60</v>
      </c>
      <c r="B119" s="121"/>
      <c r="C119" s="121"/>
      <c r="D119" s="121"/>
      <c r="E119" s="45" t="s">
        <v>51</v>
      </c>
      <c r="F119" s="45">
        <v>401</v>
      </c>
      <c r="P119" s="48"/>
      <c r="Q119" s="48"/>
      <c r="R119" s="48"/>
      <c r="S119" s="48"/>
      <c r="T119" s="48"/>
      <c r="U119" s="48"/>
      <c r="V119" s="48"/>
      <c r="W119" s="48"/>
      <c r="X119" s="48"/>
    </row>
    <row r="120" spans="1:24" x14ac:dyDescent="0.2">
      <c r="A120" s="46" t="s">
        <v>1</v>
      </c>
      <c r="B120" s="46" t="s">
        <v>39</v>
      </c>
      <c r="C120" s="46" t="s">
        <v>40</v>
      </c>
      <c r="D120" s="47" t="s">
        <v>41</v>
      </c>
      <c r="E120" s="47" t="s">
        <v>4</v>
      </c>
      <c r="F120" s="47" t="s">
        <v>42</v>
      </c>
      <c r="P120" s="58"/>
      <c r="Q120" s="59"/>
      <c r="R120" s="48"/>
      <c r="S120" s="48"/>
      <c r="T120" s="48"/>
      <c r="U120" s="48"/>
      <c r="V120" s="48"/>
      <c r="W120" s="48"/>
      <c r="X120" s="48"/>
    </row>
    <row r="121" spans="1:24" x14ac:dyDescent="0.2">
      <c r="A121" s="49">
        <v>41276</v>
      </c>
      <c r="B121" s="50"/>
      <c r="C121" s="51" t="s">
        <v>45</v>
      </c>
      <c r="D121" s="45"/>
      <c r="E121" s="45">
        <v>7200</v>
      </c>
      <c r="F121" s="52">
        <f>E121</f>
        <v>7200</v>
      </c>
      <c r="P121" s="58"/>
      <c r="Q121" s="59"/>
      <c r="R121" s="48"/>
      <c r="S121" s="48"/>
      <c r="T121" s="48"/>
      <c r="U121" s="48"/>
      <c r="V121" s="48"/>
      <c r="W121" s="48"/>
      <c r="X121" s="48"/>
    </row>
    <row r="122" spans="1:24" x14ac:dyDescent="0.2">
      <c r="A122" s="49">
        <v>41293</v>
      </c>
      <c r="B122" s="50"/>
      <c r="C122" s="51" t="s">
        <v>45</v>
      </c>
      <c r="D122" s="45"/>
      <c r="E122" s="45">
        <v>900</v>
      </c>
      <c r="F122" s="52">
        <f>F121+E122</f>
        <v>8100</v>
      </c>
      <c r="P122" s="58"/>
      <c r="Q122" s="59"/>
      <c r="R122" s="59"/>
      <c r="S122" s="48"/>
      <c r="T122" s="48"/>
      <c r="U122" s="48"/>
      <c r="V122" s="48"/>
      <c r="W122" s="48"/>
      <c r="X122" s="48"/>
    </row>
    <row r="123" spans="1:24" x14ac:dyDescent="0.2">
      <c r="A123" s="49">
        <v>41305</v>
      </c>
      <c r="B123" s="50" t="s">
        <v>57</v>
      </c>
      <c r="C123" s="1" t="s">
        <v>58</v>
      </c>
      <c r="D123" s="45">
        <v>8100</v>
      </c>
      <c r="E123" s="45"/>
      <c r="F123" s="52">
        <f>F122-D123</f>
        <v>0</v>
      </c>
      <c r="P123" s="58"/>
      <c r="Q123" s="59"/>
      <c r="R123" s="48"/>
      <c r="S123" s="48"/>
      <c r="T123" s="48"/>
      <c r="U123" s="48"/>
      <c r="V123" s="48"/>
      <c r="W123" s="48"/>
      <c r="X123" s="48"/>
    </row>
    <row r="124" spans="1:24" x14ac:dyDescent="0.2">
      <c r="A124" s="49"/>
      <c r="B124" s="50"/>
      <c r="C124" s="1"/>
      <c r="D124" s="45"/>
      <c r="E124" s="45"/>
      <c r="F124" s="52"/>
      <c r="P124" s="58"/>
      <c r="Q124" s="59"/>
      <c r="R124" s="48"/>
      <c r="S124" s="48"/>
      <c r="T124" s="48"/>
      <c r="U124" s="48"/>
      <c r="V124" s="48"/>
      <c r="W124" s="48"/>
      <c r="X124" s="48"/>
    </row>
    <row r="125" spans="1:24" x14ac:dyDescent="0.2">
      <c r="P125" s="58"/>
      <c r="Q125" s="59"/>
      <c r="R125" s="48"/>
      <c r="S125" s="48"/>
      <c r="T125" s="48"/>
      <c r="U125" s="48"/>
      <c r="V125" s="48"/>
      <c r="W125" s="48"/>
      <c r="X125" s="48"/>
    </row>
    <row r="126" spans="1:24" ht="16.5" thickBot="1" x14ac:dyDescent="0.3">
      <c r="A126" s="121" t="s">
        <v>29</v>
      </c>
      <c r="B126" s="121"/>
      <c r="C126" s="121"/>
      <c r="D126" s="121"/>
      <c r="E126" s="45" t="s">
        <v>51</v>
      </c>
      <c r="F126" s="45">
        <v>402</v>
      </c>
      <c r="P126" s="58"/>
      <c r="Q126" s="59"/>
      <c r="R126" s="48"/>
      <c r="S126" s="48"/>
      <c r="T126" s="48"/>
      <c r="U126" s="48"/>
      <c r="V126" s="48"/>
      <c r="W126" s="48"/>
      <c r="X126" s="48"/>
    </row>
    <row r="127" spans="1:24" x14ac:dyDescent="0.2">
      <c r="A127" s="46" t="s">
        <v>1</v>
      </c>
      <c r="B127" s="46" t="s">
        <v>39</v>
      </c>
      <c r="C127" s="46" t="s">
        <v>40</v>
      </c>
      <c r="D127" s="47" t="s">
        <v>41</v>
      </c>
      <c r="E127" s="47" t="s">
        <v>4</v>
      </c>
      <c r="F127" s="47" t="s">
        <v>42</v>
      </c>
      <c r="P127" s="58"/>
      <c r="Q127" s="59"/>
      <c r="R127" s="48"/>
      <c r="S127" s="48"/>
      <c r="T127" s="48"/>
      <c r="U127" s="48"/>
      <c r="V127" s="48"/>
      <c r="W127" s="48"/>
      <c r="X127" s="48"/>
    </row>
    <row r="128" spans="1:24" x14ac:dyDescent="0.2">
      <c r="A128" s="49">
        <v>41292</v>
      </c>
      <c r="B128" s="50"/>
      <c r="C128" s="51" t="s">
        <v>45</v>
      </c>
      <c r="D128" s="45"/>
      <c r="E128" s="45">
        <v>3100</v>
      </c>
      <c r="F128" s="52">
        <f>E128</f>
        <v>3100</v>
      </c>
      <c r="P128" s="58"/>
      <c r="Q128" s="59"/>
      <c r="R128" s="59"/>
      <c r="S128" s="48"/>
      <c r="T128" s="48"/>
      <c r="U128" s="48"/>
      <c r="V128" s="48"/>
      <c r="W128" s="48"/>
      <c r="X128" s="48"/>
    </row>
    <row r="129" spans="1:24" x14ac:dyDescent="0.2">
      <c r="A129" s="49">
        <v>41302</v>
      </c>
      <c r="B129" s="50"/>
      <c r="C129" s="51" t="s">
        <v>45</v>
      </c>
      <c r="D129" s="45"/>
      <c r="E129" s="45">
        <v>4000</v>
      </c>
      <c r="F129" s="52">
        <f>F128+E129</f>
        <v>7100</v>
      </c>
      <c r="P129" s="58"/>
      <c r="Q129" s="59"/>
      <c r="R129" s="59"/>
      <c r="S129" s="48"/>
      <c r="T129" s="48"/>
      <c r="U129" s="48"/>
      <c r="V129" s="48"/>
      <c r="W129" s="48"/>
      <c r="X129" s="48"/>
    </row>
    <row r="130" spans="1:24" x14ac:dyDescent="0.2">
      <c r="A130" s="49">
        <v>41305</v>
      </c>
      <c r="B130" s="50" t="s">
        <v>57</v>
      </c>
      <c r="C130" s="1" t="s">
        <v>58</v>
      </c>
      <c r="D130" s="45">
        <f>7100</f>
        <v>7100</v>
      </c>
      <c r="E130" s="45"/>
      <c r="F130" s="52">
        <f>F129-D130</f>
        <v>0</v>
      </c>
      <c r="P130" s="58"/>
      <c r="Q130" s="59"/>
      <c r="R130" s="48"/>
      <c r="S130" s="48"/>
      <c r="T130" s="48"/>
      <c r="U130" s="48"/>
      <c r="V130" s="48"/>
      <c r="W130" s="48"/>
      <c r="X130" s="48"/>
    </row>
    <row r="131" spans="1:24" x14ac:dyDescent="0.2">
      <c r="A131" s="49"/>
      <c r="B131" s="50"/>
      <c r="C131" s="1"/>
      <c r="D131" s="45"/>
      <c r="E131" s="45"/>
      <c r="F131" s="52"/>
      <c r="P131" s="58"/>
      <c r="Q131" s="59"/>
      <c r="R131" s="59"/>
      <c r="S131" s="48"/>
      <c r="T131" s="48"/>
      <c r="U131" s="48"/>
      <c r="V131" s="48"/>
      <c r="W131" s="48"/>
      <c r="X131" s="48"/>
    </row>
    <row r="132" spans="1:24" x14ac:dyDescent="0.2">
      <c r="P132" s="58"/>
      <c r="Q132" s="59"/>
      <c r="R132" s="48"/>
      <c r="S132" s="48"/>
      <c r="T132" s="48"/>
      <c r="U132" s="48"/>
      <c r="V132" s="48"/>
      <c r="W132" s="48"/>
      <c r="X132" s="48"/>
    </row>
    <row r="133" spans="1:24" ht="16.5" thickBot="1" x14ac:dyDescent="0.3">
      <c r="A133" s="121" t="s">
        <v>21</v>
      </c>
      <c r="B133" s="121"/>
      <c r="C133" s="121"/>
      <c r="D133" s="121"/>
      <c r="E133" s="45" t="s">
        <v>51</v>
      </c>
      <c r="F133" s="45">
        <v>405</v>
      </c>
      <c r="P133" s="58"/>
      <c r="Q133" s="59"/>
      <c r="R133" s="59"/>
      <c r="S133" s="48"/>
      <c r="T133" s="48"/>
      <c r="U133" s="48"/>
      <c r="V133" s="48"/>
      <c r="W133" s="48"/>
      <c r="X133" s="48"/>
    </row>
    <row r="134" spans="1:24" x14ac:dyDescent="0.2">
      <c r="A134" s="46" t="s">
        <v>1</v>
      </c>
      <c r="B134" s="46" t="s">
        <v>39</v>
      </c>
      <c r="C134" s="46" t="s">
        <v>40</v>
      </c>
      <c r="D134" s="47" t="s">
        <v>41</v>
      </c>
      <c r="E134" s="47" t="s">
        <v>4</v>
      </c>
      <c r="F134" s="47" t="s">
        <v>42</v>
      </c>
      <c r="P134" s="58"/>
      <c r="Q134" s="59"/>
      <c r="R134" s="48"/>
      <c r="S134" s="48"/>
      <c r="T134" s="48"/>
      <c r="U134" s="48"/>
      <c r="V134" s="48"/>
      <c r="W134" s="48"/>
      <c r="X134" s="48"/>
    </row>
    <row r="135" spans="1:24" x14ac:dyDescent="0.2">
      <c r="A135" s="49">
        <v>41646</v>
      </c>
      <c r="B135" s="50"/>
      <c r="C135" s="51" t="s">
        <v>45</v>
      </c>
      <c r="D135" s="45">
        <v>1900</v>
      </c>
      <c r="E135" s="45"/>
      <c r="F135" s="52">
        <f>D135</f>
        <v>1900</v>
      </c>
      <c r="N135" s="73"/>
      <c r="P135" s="58"/>
      <c r="Q135" s="59"/>
      <c r="R135" s="59"/>
      <c r="S135" s="48"/>
      <c r="T135" s="48"/>
      <c r="U135" s="48"/>
      <c r="V135" s="48"/>
      <c r="W135" s="48"/>
      <c r="X135" s="48"/>
    </row>
    <row r="136" spans="1:24" x14ac:dyDescent="0.2">
      <c r="A136" s="49">
        <v>41661</v>
      </c>
      <c r="B136" s="50"/>
      <c r="C136" s="51" t="s">
        <v>45</v>
      </c>
      <c r="D136" s="45">
        <v>4600</v>
      </c>
      <c r="E136" s="45"/>
      <c r="F136" s="52">
        <f>F135+D136</f>
        <v>6500</v>
      </c>
      <c r="N136" s="73"/>
      <c r="P136" s="60"/>
      <c r="Q136" s="48"/>
      <c r="R136" s="48"/>
      <c r="S136" s="48"/>
      <c r="T136" s="48"/>
      <c r="U136" s="48"/>
      <c r="V136" s="48"/>
      <c r="W136" s="48"/>
      <c r="X136" s="48"/>
    </row>
    <row r="137" spans="1:24" x14ac:dyDescent="0.2">
      <c r="A137" s="49">
        <v>41670</v>
      </c>
      <c r="B137" s="50" t="s">
        <v>57</v>
      </c>
      <c r="C137" s="1" t="s">
        <v>58</v>
      </c>
      <c r="D137" s="45"/>
      <c r="E137" s="45">
        <v>6500</v>
      </c>
      <c r="F137" s="52">
        <f>F136-E137</f>
        <v>0</v>
      </c>
      <c r="N137" s="73"/>
      <c r="P137" s="48"/>
      <c r="Q137" s="48"/>
      <c r="R137" s="48"/>
      <c r="S137" s="48"/>
      <c r="T137" s="48"/>
      <c r="U137" s="48"/>
      <c r="V137" s="48"/>
      <c r="W137" s="48"/>
      <c r="X137" s="48"/>
    </row>
    <row r="138" spans="1:24" x14ac:dyDescent="0.2">
      <c r="A138" s="49"/>
      <c r="B138" s="50"/>
      <c r="C138" s="1"/>
      <c r="D138" s="45"/>
      <c r="E138" s="45"/>
      <c r="F138" s="52"/>
      <c r="N138" s="73"/>
      <c r="P138" s="48"/>
      <c r="Q138" s="48"/>
      <c r="R138" s="48"/>
      <c r="S138" s="48"/>
      <c r="T138" s="48"/>
      <c r="U138" s="48"/>
      <c r="V138" s="48"/>
      <c r="W138" s="48"/>
      <c r="X138" s="48"/>
    </row>
    <row r="139" spans="1:24" x14ac:dyDescent="0.2">
      <c r="A139" s="49"/>
      <c r="B139" s="50"/>
      <c r="C139" s="1"/>
      <c r="D139" s="45"/>
      <c r="E139" s="45"/>
      <c r="F139" s="52"/>
      <c r="N139" s="73"/>
      <c r="P139" s="48"/>
      <c r="Q139" s="48"/>
      <c r="R139" s="48"/>
      <c r="S139" s="48"/>
      <c r="T139" s="48"/>
      <c r="U139" s="48"/>
      <c r="V139" s="48"/>
      <c r="W139" s="48"/>
      <c r="X139" s="48"/>
    </row>
    <row r="140" spans="1:24" ht="16.5" thickBot="1" x14ac:dyDescent="0.3">
      <c r="A140" s="121" t="s">
        <v>65</v>
      </c>
      <c r="B140" s="121"/>
      <c r="C140" s="121"/>
      <c r="D140" s="121"/>
      <c r="E140" s="45" t="s">
        <v>51</v>
      </c>
      <c r="F140" s="45">
        <v>408</v>
      </c>
      <c r="P140" s="58"/>
      <c r="Q140" s="59"/>
      <c r="R140" s="59"/>
      <c r="S140" s="48"/>
      <c r="T140" s="48"/>
      <c r="U140" s="48"/>
      <c r="V140" s="48"/>
      <c r="W140" s="48"/>
      <c r="X140" s="48"/>
    </row>
    <row r="141" spans="1:24" x14ac:dyDescent="0.2">
      <c r="A141" s="46" t="s">
        <v>1</v>
      </c>
      <c r="B141" s="46" t="s">
        <v>39</v>
      </c>
      <c r="C141" s="46" t="s">
        <v>40</v>
      </c>
      <c r="D141" s="47" t="s">
        <v>41</v>
      </c>
      <c r="E141" s="47" t="s">
        <v>4</v>
      </c>
      <c r="F141" s="47" t="s">
        <v>42</v>
      </c>
      <c r="P141" s="58"/>
      <c r="Q141" s="59"/>
      <c r="R141" s="48"/>
      <c r="S141" s="48"/>
      <c r="T141" s="48"/>
      <c r="U141" s="48"/>
      <c r="V141" s="48"/>
      <c r="W141" s="48"/>
      <c r="X141" s="48"/>
    </row>
    <row r="142" spans="1:24" x14ac:dyDescent="0.2">
      <c r="A142" s="49">
        <v>41646</v>
      </c>
      <c r="B142" s="50"/>
      <c r="C142" s="51" t="s">
        <v>45</v>
      </c>
      <c r="D142" s="45">
        <v>100</v>
      </c>
      <c r="E142" s="45"/>
      <c r="F142" s="52">
        <f>D142</f>
        <v>100</v>
      </c>
      <c r="N142" s="73"/>
      <c r="P142" s="58"/>
      <c r="Q142" s="59"/>
      <c r="R142" s="59"/>
      <c r="S142" s="48"/>
      <c r="T142" s="48"/>
      <c r="U142" s="48"/>
      <c r="V142" s="48"/>
      <c r="W142" s="48"/>
      <c r="X142" s="48"/>
    </row>
    <row r="143" spans="1:24" x14ac:dyDescent="0.2">
      <c r="A143" s="49">
        <v>41670</v>
      </c>
      <c r="B143" s="50" t="s">
        <v>57</v>
      </c>
      <c r="C143" s="1" t="s">
        <v>58</v>
      </c>
      <c r="D143" s="45"/>
      <c r="E143" s="45">
        <v>100</v>
      </c>
      <c r="F143" s="52">
        <f>F142-E143</f>
        <v>0</v>
      </c>
      <c r="N143" s="73"/>
      <c r="P143" s="60"/>
      <c r="Q143" s="48"/>
      <c r="R143" s="48"/>
      <c r="S143" s="48"/>
      <c r="T143" s="48"/>
      <c r="U143" s="48"/>
      <c r="V143" s="48"/>
      <c r="W143" s="48"/>
      <c r="X143" s="48"/>
    </row>
    <row r="144" spans="1:24" x14ac:dyDescent="0.2">
      <c r="A144" s="49"/>
      <c r="B144" s="50"/>
      <c r="C144" s="1"/>
      <c r="D144" s="45"/>
      <c r="E144" s="45"/>
      <c r="F144" s="52"/>
      <c r="N144" s="73"/>
      <c r="P144" s="48"/>
      <c r="Q144" s="48"/>
      <c r="R144" s="48"/>
      <c r="S144" s="48"/>
      <c r="T144" s="48"/>
      <c r="U144" s="48"/>
      <c r="V144" s="48"/>
      <c r="W144" s="48"/>
      <c r="X144" s="48"/>
    </row>
    <row r="145" spans="1:24" x14ac:dyDescent="0.2">
      <c r="A145" s="49"/>
      <c r="B145" s="50"/>
      <c r="C145" s="1"/>
      <c r="D145" s="45"/>
      <c r="E145" s="45"/>
      <c r="F145" s="52"/>
      <c r="N145" s="73"/>
      <c r="P145" s="48"/>
      <c r="Q145" s="48"/>
      <c r="R145" s="48"/>
      <c r="S145" s="48"/>
      <c r="T145" s="48"/>
      <c r="U145" s="48"/>
      <c r="V145" s="48"/>
      <c r="W145" s="48"/>
      <c r="X145" s="48"/>
    </row>
    <row r="146" spans="1:24" x14ac:dyDescent="0.2">
      <c r="P146" s="60"/>
      <c r="Q146" s="48"/>
      <c r="R146" s="48"/>
      <c r="S146" s="48"/>
      <c r="T146" s="48"/>
      <c r="U146" s="48"/>
      <c r="V146" s="48"/>
      <c r="W146" s="48"/>
      <c r="X146" s="48"/>
    </row>
    <row r="147" spans="1:24" ht="16.5" thickBot="1" x14ac:dyDescent="0.3">
      <c r="A147" s="121" t="s">
        <v>7</v>
      </c>
      <c r="B147" s="121"/>
      <c r="C147" s="121"/>
      <c r="D147" s="121"/>
      <c r="E147" s="45" t="s">
        <v>51</v>
      </c>
      <c r="F147" s="45">
        <v>501</v>
      </c>
      <c r="P147" s="48"/>
      <c r="Q147" s="48"/>
      <c r="R147" s="48"/>
      <c r="S147" s="48"/>
      <c r="T147" s="48"/>
      <c r="U147" s="48"/>
      <c r="V147" s="48"/>
      <c r="W147" s="48"/>
      <c r="X147" s="48"/>
    </row>
    <row r="148" spans="1:24" x14ac:dyDescent="0.2">
      <c r="A148" s="46" t="s">
        <v>1</v>
      </c>
      <c r="B148" s="46" t="s">
        <v>39</v>
      </c>
      <c r="C148" s="46" t="s">
        <v>40</v>
      </c>
      <c r="D148" s="47" t="s">
        <v>41</v>
      </c>
      <c r="E148" s="47" t="s">
        <v>4</v>
      </c>
      <c r="F148" s="47" t="s">
        <v>42</v>
      </c>
      <c r="P148" s="48"/>
      <c r="Q148" s="48"/>
      <c r="R148" s="48"/>
      <c r="S148" s="48"/>
      <c r="T148" s="48"/>
      <c r="U148" s="48"/>
      <c r="V148" s="48"/>
      <c r="W148" s="48"/>
      <c r="X148" s="48"/>
    </row>
    <row r="149" spans="1:24" x14ac:dyDescent="0.2">
      <c r="A149" s="49">
        <v>41305</v>
      </c>
      <c r="B149" s="50" t="s">
        <v>47</v>
      </c>
      <c r="C149" s="1" t="s">
        <v>48</v>
      </c>
      <c r="D149" s="45">
        <v>1000</v>
      </c>
      <c r="E149" s="45"/>
      <c r="F149" s="52">
        <f>D149</f>
        <v>1000</v>
      </c>
      <c r="P149" s="48"/>
      <c r="Q149" s="48"/>
      <c r="R149" s="48"/>
      <c r="S149" s="48"/>
      <c r="T149" s="48"/>
      <c r="U149" s="48"/>
      <c r="V149" s="48"/>
      <c r="W149" s="48"/>
      <c r="X149" s="48"/>
    </row>
    <row r="150" spans="1:24" x14ac:dyDescent="0.2">
      <c r="A150" s="49">
        <v>41305</v>
      </c>
      <c r="B150" s="50" t="s">
        <v>57</v>
      </c>
      <c r="C150" s="1" t="s">
        <v>58</v>
      </c>
      <c r="D150" s="45"/>
      <c r="E150" s="45">
        <v>1000</v>
      </c>
      <c r="F150" s="52">
        <v>0</v>
      </c>
      <c r="P150" s="48"/>
      <c r="Q150" s="48"/>
      <c r="R150" s="48"/>
      <c r="S150" s="48"/>
      <c r="T150" s="48"/>
      <c r="U150" s="48"/>
      <c r="V150" s="48"/>
      <c r="W150" s="48"/>
      <c r="X150" s="48"/>
    </row>
    <row r="151" spans="1:24" x14ac:dyDescent="0.2">
      <c r="A151" s="57"/>
      <c r="B151" s="54"/>
      <c r="C151" s="1"/>
      <c r="D151" s="45"/>
      <c r="E151" s="45"/>
      <c r="F151" s="52"/>
      <c r="P151" s="48"/>
      <c r="Q151" s="48"/>
      <c r="R151" s="48"/>
      <c r="S151" s="48"/>
      <c r="T151" s="48"/>
      <c r="U151" s="48"/>
      <c r="V151" s="48"/>
      <c r="W151" s="48"/>
      <c r="X151" s="48"/>
    </row>
    <row r="152" spans="1:24" x14ac:dyDescent="0.2">
      <c r="P152" s="48"/>
      <c r="Q152" s="48"/>
      <c r="R152" s="48"/>
      <c r="S152" s="48"/>
      <c r="T152" s="48"/>
      <c r="U152" s="48"/>
      <c r="V152" s="48"/>
      <c r="W152" s="48"/>
      <c r="X152" s="48"/>
    </row>
    <row r="153" spans="1:24" ht="16.5" thickBot="1" x14ac:dyDescent="0.3">
      <c r="A153" s="121" t="s">
        <v>8</v>
      </c>
      <c r="B153" s="121"/>
      <c r="C153" s="121"/>
      <c r="D153" s="121"/>
      <c r="E153" s="45" t="s">
        <v>51</v>
      </c>
      <c r="F153" s="45">
        <v>502</v>
      </c>
      <c r="P153" s="48"/>
      <c r="Q153" s="48"/>
      <c r="R153" s="48"/>
      <c r="S153" s="48"/>
      <c r="T153" s="48"/>
      <c r="U153" s="48"/>
      <c r="V153" s="48"/>
      <c r="W153" s="48"/>
      <c r="X153" s="48"/>
    </row>
    <row r="154" spans="1:24" x14ac:dyDescent="0.2">
      <c r="A154" s="46" t="s">
        <v>1</v>
      </c>
      <c r="B154" s="46" t="s">
        <v>39</v>
      </c>
      <c r="C154" s="46" t="s">
        <v>40</v>
      </c>
      <c r="D154" s="47" t="s">
        <v>41</v>
      </c>
      <c r="E154" s="47" t="s">
        <v>4</v>
      </c>
      <c r="F154" s="47" t="s">
        <v>42</v>
      </c>
      <c r="P154" s="48"/>
      <c r="Q154" s="48"/>
      <c r="R154" s="48"/>
      <c r="S154" s="48"/>
      <c r="T154" s="48"/>
      <c r="U154" s="48"/>
      <c r="V154" s="48"/>
      <c r="W154" s="48"/>
      <c r="X154" s="48"/>
    </row>
    <row r="155" spans="1:24" x14ac:dyDescent="0.2">
      <c r="A155" s="49">
        <v>41290</v>
      </c>
      <c r="B155" s="50"/>
      <c r="C155" s="51" t="s">
        <v>45</v>
      </c>
      <c r="D155" s="45">
        <f>JournalGénéral!D19</f>
        <v>900</v>
      </c>
      <c r="E155" s="45"/>
      <c r="F155" s="52">
        <f>D155</f>
        <v>900</v>
      </c>
      <c r="P155" s="48"/>
      <c r="Q155" s="48"/>
      <c r="R155" s="48"/>
      <c r="S155" s="48"/>
      <c r="T155" s="48"/>
      <c r="U155" s="48"/>
      <c r="V155" s="48"/>
      <c r="W155" s="48"/>
      <c r="X155" s="48"/>
    </row>
    <row r="156" spans="1:24" x14ac:dyDescent="0.2">
      <c r="A156" s="49">
        <v>41305</v>
      </c>
      <c r="B156" s="50" t="s">
        <v>47</v>
      </c>
      <c r="C156" s="1" t="s">
        <v>48</v>
      </c>
      <c r="D156" s="45">
        <v>1400</v>
      </c>
      <c r="E156" s="45"/>
      <c r="F156" s="52">
        <f>F155+D156</f>
        <v>2300</v>
      </c>
      <c r="P156" s="48"/>
      <c r="Q156" s="48"/>
      <c r="R156" s="48"/>
      <c r="S156" s="48"/>
      <c r="T156" s="48"/>
      <c r="U156" s="48"/>
      <c r="V156" s="48"/>
      <c r="W156" s="48"/>
      <c r="X156" s="48"/>
    </row>
    <row r="157" spans="1:24" x14ac:dyDescent="0.2">
      <c r="A157" s="49">
        <v>41305</v>
      </c>
      <c r="B157" s="50" t="s">
        <v>57</v>
      </c>
      <c r="C157" s="1" t="s">
        <v>58</v>
      </c>
      <c r="D157" s="45"/>
      <c r="E157" s="45">
        <f>F156</f>
        <v>2300</v>
      </c>
      <c r="F157" s="52">
        <v>0</v>
      </c>
      <c r="P157" s="48"/>
      <c r="Q157" s="48"/>
      <c r="R157" s="48"/>
      <c r="S157" s="48"/>
      <c r="T157" s="48"/>
      <c r="U157" s="48"/>
      <c r="V157" s="48"/>
      <c r="W157" s="48"/>
      <c r="X157" s="48"/>
    </row>
    <row r="158" spans="1:24" x14ac:dyDescent="0.2">
      <c r="P158" s="48"/>
      <c r="Q158" s="48"/>
      <c r="R158" s="48"/>
      <c r="S158" s="48"/>
      <c r="T158" s="48"/>
      <c r="U158" s="48"/>
      <c r="V158" s="48"/>
      <c r="W158" s="48"/>
      <c r="X158" s="48"/>
    </row>
    <row r="159" spans="1:24" ht="16.5" thickBot="1" x14ac:dyDescent="0.3">
      <c r="A159" s="121" t="s">
        <v>6</v>
      </c>
      <c r="B159" s="121"/>
      <c r="C159" s="121"/>
      <c r="D159" s="121"/>
      <c r="E159" s="45" t="s">
        <v>51</v>
      </c>
      <c r="F159" s="45">
        <v>503</v>
      </c>
      <c r="P159" s="48"/>
      <c r="Q159" s="48"/>
      <c r="R159" s="48"/>
      <c r="S159" s="48"/>
      <c r="T159" s="48"/>
      <c r="U159" s="48"/>
      <c r="V159" s="48"/>
      <c r="W159" s="48"/>
      <c r="X159" s="48"/>
    </row>
    <row r="160" spans="1:24" x14ac:dyDescent="0.2">
      <c r="A160" s="46" t="s">
        <v>1</v>
      </c>
      <c r="B160" s="46" t="s">
        <v>39</v>
      </c>
      <c r="C160" s="46" t="s">
        <v>40</v>
      </c>
      <c r="D160" s="47" t="s">
        <v>41</v>
      </c>
      <c r="E160" s="47" t="s">
        <v>4</v>
      </c>
      <c r="F160" s="47" t="s">
        <v>42</v>
      </c>
      <c r="P160" s="48"/>
      <c r="Q160" s="48"/>
      <c r="R160" s="48"/>
      <c r="S160" s="48"/>
      <c r="T160" s="48"/>
      <c r="U160" s="48"/>
      <c r="V160" s="48"/>
      <c r="W160" s="48"/>
      <c r="X160" s="48"/>
    </row>
    <row r="161" spans="1:24" x14ac:dyDescent="0.2">
      <c r="A161" s="49">
        <v>41298</v>
      </c>
      <c r="B161" s="50"/>
      <c r="C161" s="51" t="s">
        <v>45</v>
      </c>
      <c r="D161" s="45">
        <v>300</v>
      </c>
      <c r="E161" s="45"/>
      <c r="F161" s="52">
        <f>D161</f>
        <v>300</v>
      </c>
      <c r="P161" s="48"/>
      <c r="Q161" s="48"/>
      <c r="R161" s="48"/>
      <c r="S161" s="48"/>
      <c r="T161" s="48"/>
      <c r="U161" s="48"/>
      <c r="V161" s="48"/>
      <c r="W161" s="48"/>
      <c r="X161" s="48"/>
    </row>
    <row r="162" spans="1:24" x14ac:dyDescent="0.2">
      <c r="A162" s="49">
        <v>41305</v>
      </c>
      <c r="B162" s="50" t="s">
        <v>57</v>
      </c>
      <c r="C162" s="1" t="s">
        <v>58</v>
      </c>
      <c r="D162" s="45"/>
      <c r="E162" s="45">
        <v>300</v>
      </c>
      <c r="F162" s="52">
        <v>0</v>
      </c>
      <c r="P162" s="48"/>
      <c r="Q162" s="48"/>
      <c r="R162" s="48"/>
      <c r="S162" s="48"/>
      <c r="T162" s="48"/>
      <c r="U162" s="48"/>
      <c r="V162" s="48"/>
      <c r="W162" s="48"/>
      <c r="X162" s="48"/>
    </row>
    <row r="163" spans="1:24" x14ac:dyDescent="0.2">
      <c r="A163" s="57"/>
      <c r="B163" s="54"/>
      <c r="C163" s="1"/>
      <c r="D163" s="45"/>
      <c r="E163" s="45"/>
      <c r="F163" s="52"/>
      <c r="P163" s="48"/>
      <c r="Q163" s="48"/>
      <c r="R163" s="48"/>
      <c r="S163" s="48"/>
      <c r="T163" s="48"/>
      <c r="U163" s="48"/>
      <c r="V163" s="48"/>
      <c r="W163" s="48"/>
      <c r="X163" s="48"/>
    </row>
    <row r="164" spans="1:24" x14ac:dyDescent="0.2">
      <c r="P164" s="48"/>
      <c r="Q164" s="48"/>
      <c r="R164" s="48"/>
      <c r="S164" s="48"/>
      <c r="T164" s="48"/>
      <c r="U164" s="48"/>
      <c r="V164" s="48"/>
      <c r="W164" s="48"/>
      <c r="X164" s="48"/>
    </row>
    <row r="165" spans="1:24" ht="16.5" thickBot="1" x14ac:dyDescent="0.3">
      <c r="A165" s="121" t="s">
        <v>62</v>
      </c>
      <c r="B165" s="121"/>
      <c r="C165" s="121"/>
      <c r="D165" s="121"/>
      <c r="E165" s="45" t="s">
        <v>51</v>
      </c>
      <c r="F165" s="45">
        <v>510</v>
      </c>
      <c r="P165" s="48"/>
      <c r="Q165" s="48"/>
      <c r="R165" s="48"/>
      <c r="S165" s="48"/>
      <c r="T165" s="48"/>
      <c r="U165" s="48"/>
      <c r="V165" s="48"/>
      <c r="W165" s="48"/>
      <c r="X165" s="48"/>
    </row>
    <row r="166" spans="1:24" x14ac:dyDescent="0.2">
      <c r="A166" s="46" t="s">
        <v>1</v>
      </c>
      <c r="B166" s="46" t="s">
        <v>39</v>
      </c>
      <c r="C166" s="46" t="s">
        <v>40</v>
      </c>
      <c r="D166" s="47" t="s">
        <v>41</v>
      </c>
      <c r="E166" s="47" t="s">
        <v>4</v>
      </c>
      <c r="F166" s="47" t="s">
        <v>42</v>
      </c>
      <c r="P166" s="48"/>
      <c r="Q166" s="48"/>
      <c r="R166" s="48"/>
      <c r="S166" s="48"/>
      <c r="T166" s="48"/>
      <c r="U166" s="48"/>
      <c r="V166" s="48"/>
      <c r="W166" s="48"/>
      <c r="X166" s="48"/>
    </row>
    <row r="167" spans="1:24" x14ac:dyDescent="0.2">
      <c r="A167" s="49">
        <v>41305</v>
      </c>
      <c r="B167" s="50" t="s">
        <v>47</v>
      </c>
      <c r="C167" s="1" t="s">
        <v>48</v>
      </c>
      <c r="D167" s="45">
        <v>33</v>
      </c>
      <c r="E167" s="45"/>
      <c r="F167" s="52">
        <f>D167</f>
        <v>33</v>
      </c>
      <c r="P167" s="48"/>
      <c r="Q167" s="48"/>
      <c r="R167" s="48"/>
      <c r="S167" s="48"/>
      <c r="T167" s="48"/>
      <c r="U167" s="48"/>
      <c r="V167" s="48"/>
      <c r="W167" s="48"/>
      <c r="X167" s="48"/>
    </row>
    <row r="168" spans="1:24" x14ac:dyDescent="0.2">
      <c r="A168" s="49">
        <v>41305</v>
      </c>
      <c r="B168" s="50" t="s">
        <v>57</v>
      </c>
      <c r="C168" s="1" t="s">
        <v>58</v>
      </c>
      <c r="D168" s="45"/>
      <c r="E168" s="45">
        <v>33</v>
      </c>
      <c r="F168" s="52">
        <v>0</v>
      </c>
      <c r="P168" s="48"/>
      <c r="Q168" s="48"/>
      <c r="R168" s="48"/>
      <c r="S168" s="48"/>
      <c r="T168" s="48"/>
      <c r="U168" s="48"/>
      <c r="V168" s="48"/>
      <c r="W168" s="48"/>
      <c r="X168" s="48"/>
    </row>
    <row r="169" spans="1:24" x14ac:dyDescent="0.2">
      <c r="A169" s="57"/>
      <c r="B169" s="54"/>
      <c r="C169" s="1"/>
      <c r="D169" s="45"/>
      <c r="E169" s="45"/>
      <c r="F169" s="52"/>
      <c r="O169" s="48"/>
      <c r="P169" s="74"/>
      <c r="Q169" s="75"/>
      <c r="R169" s="4"/>
      <c r="S169" s="4"/>
      <c r="T169" s="4"/>
      <c r="U169" s="4"/>
      <c r="V169" s="48"/>
      <c r="W169" s="48"/>
      <c r="X169" s="48"/>
    </row>
    <row r="170" spans="1:24" x14ac:dyDescent="0.2">
      <c r="O170" s="48"/>
      <c r="P170" s="4"/>
      <c r="Q170" s="4"/>
      <c r="R170" s="75"/>
      <c r="S170" s="4"/>
      <c r="T170" s="4"/>
      <c r="U170" s="4"/>
      <c r="V170" s="48"/>
      <c r="W170" s="48"/>
      <c r="X170" s="48"/>
    </row>
    <row r="171" spans="1:24" ht="16.5" thickBot="1" x14ac:dyDescent="0.3">
      <c r="A171" s="121" t="s">
        <v>63</v>
      </c>
      <c r="B171" s="121"/>
      <c r="C171" s="121"/>
      <c r="D171" s="121"/>
      <c r="E171" s="45" t="s">
        <v>51</v>
      </c>
      <c r="F171" s="45">
        <v>511</v>
      </c>
      <c r="O171" s="48"/>
      <c r="P171" s="74"/>
      <c r="Q171" s="75"/>
      <c r="R171" s="4"/>
      <c r="S171" s="4"/>
      <c r="T171" s="4"/>
      <c r="U171" s="4"/>
      <c r="V171" s="48"/>
      <c r="W171" s="48"/>
      <c r="X171" s="48"/>
    </row>
    <row r="172" spans="1:24" x14ac:dyDescent="0.2">
      <c r="A172" s="46" t="s">
        <v>1</v>
      </c>
      <c r="B172" s="46" t="s">
        <v>39</v>
      </c>
      <c r="C172" s="46" t="s">
        <v>40</v>
      </c>
      <c r="D172" s="47" t="s">
        <v>41</v>
      </c>
      <c r="E172" s="47" t="s">
        <v>4</v>
      </c>
      <c r="F172" s="47" t="s">
        <v>42</v>
      </c>
      <c r="O172" s="48"/>
      <c r="P172" s="74"/>
      <c r="Q172" s="75"/>
      <c r="R172" s="75"/>
      <c r="S172" s="4"/>
      <c r="T172" s="4"/>
      <c r="U172" s="4"/>
      <c r="V172" s="48"/>
      <c r="W172" s="48"/>
      <c r="X172" s="48"/>
    </row>
    <row r="173" spans="1:24" x14ac:dyDescent="0.2">
      <c r="A173" s="49">
        <v>41305</v>
      </c>
      <c r="B173" s="50" t="s">
        <v>47</v>
      </c>
      <c r="C173" s="1" t="s">
        <v>48</v>
      </c>
      <c r="D173" s="45">
        <v>60</v>
      </c>
      <c r="E173" s="45"/>
      <c r="F173" s="52">
        <f>D173</f>
        <v>60</v>
      </c>
      <c r="O173" s="48"/>
      <c r="P173" s="74"/>
      <c r="Q173" s="75"/>
      <c r="R173" s="4"/>
      <c r="S173" s="4"/>
      <c r="T173" s="4"/>
      <c r="U173" s="4"/>
      <c r="V173" s="48"/>
      <c r="W173" s="48"/>
      <c r="X173" s="48"/>
    </row>
    <row r="174" spans="1:24" x14ac:dyDescent="0.2">
      <c r="A174" s="49">
        <v>41305</v>
      </c>
      <c r="B174" s="50" t="s">
        <v>57</v>
      </c>
      <c r="C174" s="1" t="s">
        <v>58</v>
      </c>
      <c r="D174" s="45"/>
      <c r="E174" s="45">
        <v>60</v>
      </c>
      <c r="F174" s="52">
        <f>F173-E174</f>
        <v>0</v>
      </c>
      <c r="O174" s="48"/>
      <c r="P174" s="74"/>
      <c r="Q174" s="75"/>
      <c r="R174" s="75"/>
      <c r="S174" s="4"/>
      <c r="T174" s="4"/>
      <c r="U174" s="4"/>
      <c r="V174" s="48"/>
      <c r="W174" s="48"/>
      <c r="X174" s="48"/>
    </row>
    <row r="175" spans="1:24" x14ac:dyDescent="0.2">
      <c r="A175" s="57"/>
      <c r="B175" s="54"/>
      <c r="C175" s="1"/>
      <c r="D175" s="45"/>
      <c r="E175" s="45"/>
      <c r="F175" s="52"/>
      <c r="O175" s="48"/>
      <c r="P175" s="74"/>
      <c r="Q175" s="75"/>
      <c r="R175" s="4"/>
      <c r="S175" s="4"/>
      <c r="T175" s="4"/>
      <c r="U175" s="4"/>
      <c r="V175" s="48"/>
      <c r="W175" s="48"/>
      <c r="X175" s="48"/>
    </row>
    <row r="176" spans="1:24" x14ac:dyDescent="0.2">
      <c r="O176" s="48"/>
      <c r="P176" s="74"/>
      <c r="Q176" s="75"/>
      <c r="R176" s="75"/>
      <c r="S176" s="4"/>
      <c r="T176" s="4"/>
      <c r="U176" s="4"/>
      <c r="V176" s="48"/>
      <c r="W176" s="48"/>
      <c r="X176" s="48"/>
    </row>
    <row r="177" spans="1:24" ht="16.5" thickBot="1" x14ac:dyDescent="0.3">
      <c r="A177" s="121" t="s">
        <v>64</v>
      </c>
      <c r="B177" s="121"/>
      <c r="C177" s="121"/>
      <c r="D177" s="121"/>
      <c r="E177" s="45" t="s">
        <v>51</v>
      </c>
      <c r="F177" s="45">
        <v>512</v>
      </c>
      <c r="O177" s="48"/>
      <c r="P177" s="74"/>
      <c r="Q177" s="75"/>
      <c r="R177" s="4"/>
      <c r="S177" s="4"/>
      <c r="T177" s="42"/>
      <c r="U177" s="4"/>
      <c r="V177" s="48"/>
      <c r="W177" s="48"/>
      <c r="X177" s="48"/>
    </row>
    <row r="178" spans="1:24" x14ac:dyDescent="0.2">
      <c r="A178" s="46" t="s">
        <v>1</v>
      </c>
      <c r="B178" s="46" t="s">
        <v>39</v>
      </c>
      <c r="C178" s="46" t="s">
        <v>40</v>
      </c>
      <c r="D178" s="47" t="s">
        <v>41</v>
      </c>
      <c r="E178" s="47" t="s">
        <v>4</v>
      </c>
      <c r="F178" s="47" t="s">
        <v>42</v>
      </c>
      <c r="O178" s="48"/>
      <c r="P178" s="74"/>
      <c r="Q178" s="75"/>
      <c r="R178" s="75"/>
      <c r="S178" s="4"/>
      <c r="T178" s="4"/>
      <c r="U178" s="42"/>
      <c r="V178" s="48"/>
      <c r="W178" s="48"/>
      <c r="X178" s="48"/>
    </row>
    <row r="179" spans="1:24" x14ac:dyDescent="0.2">
      <c r="A179" s="49"/>
      <c r="B179" s="50"/>
      <c r="C179" s="1"/>
      <c r="D179" s="45"/>
      <c r="E179" s="45"/>
      <c r="F179" s="52"/>
      <c r="O179" s="48"/>
      <c r="P179" s="76"/>
      <c r="Q179" s="75"/>
      <c r="R179" s="4"/>
      <c r="S179" s="4"/>
      <c r="T179" s="4"/>
      <c r="U179" s="4"/>
      <c r="V179" s="60"/>
      <c r="W179" s="48"/>
      <c r="X179" s="48"/>
    </row>
    <row r="180" spans="1:24" x14ac:dyDescent="0.2">
      <c r="A180" s="49"/>
      <c r="B180" s="50"/>
      <c r="C180" s="1"/>
      <c r="D180" s="45"/>
      <c r="E180" s="45"/>
      <c r="F180" s="52"/>
      <c r="O180" s="48"/>
      <c r="P180" s="74"/>
      <c r="Q180" s="75"/>
      <c r="R180" s="4"/>
      <c r="S180" s="4"/>
      <c r="T180" s="4"/>
      <c r="U180" s="4"/>
      <c r="V180" s="48"/>
      <c r="W180" s="48"/>
      <c r="X180" s="48"/>
    </row>
    <row r="181" spans="1:24" x14ac:dyDescent="0.2">
      <c r="A181" s="57"/>
      <c r="B181" s="54"/>
      <c r="C181" s="1"/>
      <c r="D181" s="45"/>
      <c r="E181" s="45"/>
      <c r="F181" s="52"/>
      <c r="O181" s="48"/>
      <c r="P181" s="74"/>
      <c r="Q181" s="75"/>
      <c r="R181" s="4"/>
      <c r="S181" s="4"/>
      <c r="T181" s="4"/>
      <c r="U181" s="4"/>
      <c r="V181" s="60"/>
      <c r="W181" s="48"/>
      <c r="X181" s="48"/>
    </row>
    <row r="182" spans="1:24" x14ac:dyDescent="0.2">
      <c r="O182" s="48"/>
      <c r="P182" s="74"/>
      <c r="Q182" s="75"/>
      <c r="R182" s="75"/>
      <c r="S182" s="4"/>
      <c r="T182" s="4"/>
      <c r="U182" s="4"/>
      <c r="V182" s="60"/>
      <c r="W182" s="48"/>
      <c r="X182" s="48"/>
    </row>
    <row r="183" spans="1:24" ht="16.5" thickBot="1" x14ac:dyDescent="0.3">
      <c r="A183" s="121" t="s">
        <v>13</v>
      </c>
      <c r="B183" s="121"/>
      <c r="C183" s="121"/>
      <c r="D183" s="121"/>
      <c r="E183" s="45" t="s">
        <v>51</v>
      </c>
      <c r="F183" s="45">
        <v>901</v>
      </c>
      <c r="O183" s="48"/>
      <c r="P183" s="74"/>
      <c r="Q183" s="75"/>
      <c r="R183" s="4"/>
      <c r="S183" s="4"/>
      <c r="T183" s="4"/>
      <c r="U183" s="4"/>
      <c r="V183" s="60"/>
      <c r="W183" s="48"/>
      <c r="X183" s="48"/>
    </row>
    <row r="184" spans="1:24" x14ac:dyDescent="0.2">
      <c r="A184" s="46" t="s">
        <v>1</v>
      </c>
      <c r="B184" s="46" t="s">
        <v>39</v>
      </c>
      <c r="C184" s="46" t="s">
        <v>40</v>
      </c>
      <c r="D184" s="47" t="s">
        <v>41</v>
      </c>
      <c r="E184" s="47" t="s">
        <v>4</v>
      </c>
      <c r="F184" s="47" t="s">
        <v>42</v>
      </c>
      <c r="O184" s="48"/>
      <c r="P184" s="74"/>
      <c r="Q184" s="75"/>
      <c r="R184" s="4"/>
      <c r="S184" s="4"/>
      <c r="T184" s="4"/>
      <c r="U184" s="4"/>
      <c r="V184" s="48"/>
      <c r="W184" s="48"/>
      <c r="X184" s="48"/>
    </row>
    <row r="185" spans="1:24" x14ac:dyDescent="0.2">
      <c r="A185" s="69">
        <v>41305</v>
      </c>
      <c r="B185" s="70" t="s">
        <v>57</v>
      </c>
      <c r="C185" s="63" t="s">
        <v>58</v>
      </c>
      <c r="D185" s="64"/>
      <c r="E185" s="64">
        <v>15200</v>
      </c>
      <c r="F185" s="64">
        <f>E185</f>
        <v>15200</v>
      </c>
      <c r="O185" s="48"/>
      <c r="P185" s="74"/>
      <c r="Q185" s="75"/>
      <c r="R185" s="4"/>
      <c r="S185" s="4"/>
      <c r="T185" s="4"/>
      <c r="U185" s="4"/>
      <c r="V185" s="60"/>
      <c r="W185" s="48"/>
      <c r="X185" s="48"/>
    </row>
    <row r="186" spans="1:24" x14ac:dyDescent="0.2">
      <c r="A186" s="69">
        <v>41305</v>
      </c>
      <c r="B186" s="70" t="s">
        <v>57</v>
      </c>
      <c r="C186" s="63" t="s">
        <v>58</v>
      </c>
      <c r="D186" s="64">
        <f>JournalGénéral!D66</f>
        <v>10293</v>
      </c>
      <c r="E186" s="64"/>
      <c r="F186" s="64">
        <f>F185-D186</f>
        <v>4907</v>
      </c>
      <c r="O186" s="48"/>
      <c r="P186" s="74"/>
      <c r="Q186" s="75"/>
      <c r="R186" s="4"/>
      <c r="S186" s="4"/>
      <c r="T186" s="4"/>
      <c r="U186" s="4"/>
      <c r="V186" s="48"/>
      <c r="W186" s="48"/>
      <c r="X186" s="48"/>
    </row>
    <row r="187" spans="1:24" x14ac:dyDescent="0.2">
      <c r="A187" s="69">
        <v>41305</v>
      </c>
      <c r="B187" s="70" t="s">
        <v>57</v>
      </c>
      <c r="C187" s="63" t="s">
        <v>58</v>
      </c>
      <c r="D187" s="64"/>
      <c r="E187" s="64">
        <f>JournalGénéral!E75</f>
        <v>2760</v>
      </c>
      <c r="F187" s="64">
        <f>F186+E187</f>
        <v>7667</v>
      </c>
      <c r="O187" s="48"/>
      <c r="P187" s="74"/>
      <c r="Q187" s="75"/>
      <c r="R187" s="4"/>
      <c r="S187" s="4"/>
      <c r="T187" s="4"/>
      <c r="U187" s="4"/>
      <c r="V187" s="48"/>
      <c r="W187" s="48"/>
      <c r="X187" s="48"/>
    </row>
    <row r="188" spans="1:24" x14ac:dyDescent="0.2">
      <c r="A188" s="69">
        <v>41305</v>
      </c>
      <c r="B188" s="70" t="s">
        <v>57</v>
      </c>
      <c r="C188" s="63" t="s">
        <v>58</v>
      </c>
      <c r="D188" s="45">
        <f>JournalGénéral!D76</f>
        <v>7667</v>
      </c>
      <c r="E188" s="45"/>
      <c r="F188" s="52">
        <f>F187-D188</f>
        <v>0</v>
      </c>
      <c r="O188" s="48"/>
      <c r="P188" s="74"/>
      <c r="Q188" s="75"/>
      <c r="R188" s="75"/>
      <c r="S188" s="4"/>
      <c r="T188" s="4"/>
      <c r="U188" s="4"/>
      <c r="V188" s="48"/>
      <c r="W188" s="48"/>
      <c r="X188" s="48"/>
    </row>
    <row r="189" spans="1:24" x14ac:dyDescent="0.2">
      <c r="A189" s="57"/>
      <c r="B189" s="54"/>
      <c r="C189" s="1"/>
      <c r="D189" s="45"/>
      <c r="E189" s="45"/>
      <c r="F189" s="52"/>
      <c r="O189" s="48"/>
      <c r="P189" s="74"/>
      <c r="Q189" s="75"/>
      <c r="R189" s="75"/>
      <c r="S189" s="4"/>
      <c r="T189" s="4"/>
      <c r="U189" s="4"/>
      <c r="V189" s="48"/>
      <c r="W189" s="48"/>
      <c r="X189" s="48"/>
    </row>
    <row r="190" spans="1:24" x14ac:dyDescent="0.2">
      <c r="A190" s="57"/>
      <c r="B190" s="54"/>
      <c r="C190" s="1"/>
      <c r="D190" s="45"/>
      <c r="E190" s="45"/>
      <c r="F190" s="52"/>
      <c r="O190" s="48"/>
      <c r="P190" s="74"/>
      <c r="Q190" s="75"/>
      <c r="R190" s="4"/>
      <c r="S190" s="4"/>
      <c r="T190" s="4"/>
      <c r="U190" s="4"/>
      <c r="V190" s="48"/>
      <c r="W190" s="48"/>
      <c r="X190" s="48"/>
    </row>
    <row r="191" spans="1:24" x14ac:dyDescent="0.2">
      <c r="O191" s="48"/>
      <c r="P191" s="74"/>
      <c r="Q191" s="75"/>
      <c r="R191" s="75"/>
      <c r="S191" s="4"/>
      <c r="T191" s="4"/>
      <c r="U191" s="4"/>
      <c r="V191" s="48"/>
      <c r="W191" s="48"/>
      <c r="X191" s="48"/>
    </row>
    <row r="192" spans="1:24" x14ac:dyDescent="0.2">
      <c r="P192" s="48"/>
      <c r="Q192" s="58"/>
      <c r="R192" s="59"/>
      <c r="S192" s="48"/>
      <c r="T192" s="48"/>
      <c r="U192" s="48"/>
      <c r="V192" s="48"/>
      <c r="W192" s="48"/>
      <c r="X192" s="48"/>
    </row>
    <row r="193" spans="3:24" x14ac:dyDescent="0.2">
      <c r="P193" s="48"/>
      <c r="Q193" s="48"/>
      <c r="R193" s="48"/>
      <c r="S193" s="59"/>
      <c r="T193" s="48"/>
      <c r="U193" s="48"/>
      <c r="V193" s="48"/>
      <c r="W193" s="48"/>
      <c r="X193" s="48"/>
    </row>
    <row r="194" spans="3:24" x14ac:dyDescent="0.2">
      <c r="P194" s="48"/>
      <c r="Q194" s="58"/>
      <c r="R194" s="59"/>
      <c r="S194" s="59"/>
      <c r="T194" s="48"/>
      <c r="U194" s="48"/>
      <c r="V194" s="48"/>
      <c r="W194" s="48"/>
      <c r="X194" s="48"/>
    </row>
    <row r="195" spans="3:24" x14ac:dyDescent="0.2">
      <c r="P195" s="48"/>
      <c r="Q195" s="48"/>
      <c r="R195" s="48"/>
      <c r="S195" s="59"/>
      <c r="T195" s="48"/>
      <c r="U195" s="48"/>
      <c r="V195" s="48"/>
      <c r="W195" s="48"/>
      <c r="X195" s="48"/>
    </row>
    <row r="196" spans="3:24" x14ac:dyDescent="0.2">
      <c r="P196" s="48"/>
      <c r="Q196" s="77"/>
      <c r="R196" s="48"/>
      <c r="S196" s="59"/>
      <c r="T196" s="48"/>
      <c r="U196" s="48"/>
      <c r="V196" s="48"/>
      <c r="W196" s="48"/>
      <c r="X196" s="48"/>
    </row>
    <row r="197" spans="3:24" x14ac:dyDescent="0.2">
      <c r="P197" s="48"/>
      <c r="Q197" s="58"/>
      <c r="R197" s="59"/>
      <c r="S197" s="48"/>
      <c r="T197" s="48"/>
      <c r="U197" s="48"/>
      <c r="V197" s="48"/>
      <c r="W197" s="48"/>
      <c r="X197" s="48"/>
    </row>
    <row r="198" spans="3:24" x14ac:dyDescent="0.2">
      <c r="P198" s="48"/>
      <c r="Q198" s="48"/>
      <c r="R198" s="48"/>
      <c r="S198" s="59"/>
      <c r="T198" s="48"/>
      <c r="U198" s="48"/>
      <c r="V198" s="48"/>
      <c r="W198" s="48"/>
      <c r="X198" s="48"/>
    </row>
    <row r="199" spans="3:24" x14ac:dyDescent="0.2">
      <c r="P199" s="48"/>
      <c r="Q199" s="58"/>
      <c r="R199" s="59"/>
      <c r="S199" s="48"/>
      <c r="T199" s="48"/>
      <c r="U199" s="48"/>
      <c r="V199" s="48"/>
      <c r="W199" s="48"/>
      <c r="X199" s="48"/>
    </row>
    <row r="200" spans="3:24" x14ac:dyDescent="0.2">
      <c r="P200" s="48"/>
      <c r="Q200" s="58"/>
      <c r="R200" s="59"/>
      <c r="S200" s="59"/>
      <c r="T200" s="48"/>
      <c r="U200" s="48"/>
      <c r="V200" s="48"/>
      <c r="W200" s="48"/>
      <c r="X200" s="48"/>
    </row>
    <row r="201" spans="3:24" x14ac:dyDescent="0.2">
      <c r="P201" s="48"/>
      <c r="Q201" s="58"/>
      <c r="R201" s="59"/>
      <c r="S201" s="48"/>
      <c r="T201" s="48"/>
      <c r="U201" s="48"/>
      <c r="V201" s="48"/>
      <c r="W201" s="48"/>
      <c r="X201" s="48"/>
    </row>
    <row r="202" spans="3:24" x14ac:dyDescent="0.2">
      <c r="P202" s="48"/>
      <c r="Q202" s="58"/>
      <c r="R202" s="59"/>
      <c r="S202" s="59"/>
      <c r="T202" s="48"/>
      <c r="U202" s="48"/>
      <c r="V202" s="48"/>
      <c r="W202" s="48"/>
      <c r="X202" s="48"/>
    </row>
    <row r="203" spans="3:24" x14ac:dyDescent="0.2">
      <c r="P203" s="48"/>
      <c r="Q203" s="58"/>
      <c r="R203" s="59"/>
      <c r="S203" s="48"/>
      <c r="T203" s="48"/>
      <c r="U203" s="48"/>
      <c r="V203" s="48"/>
      <c r="W203" s="48"/>
      <c r="X203" s="48"/>
    </row>
    <row r="204" spans="3:24" x14ac:dyDescent="0.2">
      <c r="P204" s="48"/>
      <c r="Q204" s="58"/>
      <c r="R204" s="59"/>
      <c r="S204" s="59"/>
      <c r="T204" s="48"/>
      <c r="U204" s="48"/>
      <c r="V204" s="48"/>
      <c r="W204" s="48"/>
      <c r="X204" s="48"/>
    </row>
    <row r="205" spans="3:24" x14ac:dyDescent="0.2">
      <c r="C205"/>
      <c r="D205"/>
      <c r="E205"/>
      <c r="F205"/>
      <c r="P205" s="48"/>
      <c r="Q205" s="58"/>
      <c r="R205" s="59"/>
      <c r="S205" s="48"/>
      <c r="T205" s="48"/>
      <c r="U205" s="60"/>
      <c r="V205" s="48"/>
      <c r="W205" s="48"/>
      <c r="X205" s="48"/>
    </row>
    <row r="206" spans="3:24" x14ac:dyDescent="0.2">
      <c r="C206"/>
      <c r="D206"/>
      <c r="E206"/>
      <c r="F206"/>
      <c r="P206" s="48"/>
      <c r="Q206" s="58"/>
      <c r="R206" s="59"/>
      <c r="S206" s="59"/>
      <c r="T206" s="48"/>
      <c r="U206" s="48"/>
      <c r="V206" s="60"/>
      <c r="W206" s="48"/>
      <c r="X206" s="48"/>
    </row>
    <row r="207" spans="3:24" x14ac:dyDescent="0.2">
      <c r="C207"/>
      <c r="D207"/>
      <c r="E207"/>
      <c r="F207"/>
      <c r="P207" s="48"/>
      <c r="Q207" s="78"/>
      <c r="R207" s="59"/>
      <c r="S207" s="48"/>
      <c r="T207" s="48"/>
      <c r="U207" s="48"/>
      <c r="V207" s="48"/>
      <c r="W207" s="48"/>
      <c r="X207" s="48"/>
    </row>
    <row r="208" spans="3:24" x14ac:dyDescent="0.2">
      <c r="C208"/>
      <c r="D208"/>
      <c r="E208"/>
      <c r="F208"/>
      <c r="P208" s="48"/>
      <c r="Q208" s="48"/>
      <c r="R208" s="48"/>
      <c r="S208" s="48"/>
      <c r="T208" s="48"/>
      <c r="U208" s="48"/>
      <c r="V208" s="48"/>
      <c r="W208" s="48"/>
      <c r="X208" s="48"/>
    </row>
  </sheetData>
  <mergeCells count="32">
    <mergeCell ref="A183:D183"/>
    <mergeCell ref="A140:D140"/>
    <mergeCell ref="A147:D147"/>
    <mergeCell ref="A153:D153"/>
    <mergeCell ref="A159:D159"/>
    <mergeCell ref="A165:D165"/>
    <mergeCell ref="A171:D171"/>
    <mergeCell ref="A177:D177"/>
    <mergeCell ref="A133:D133"/>
    <mergeCell ref="A61:D61"/>
    <mergeCell ref="A67:D67"/>
    <mergeCell ref="A73:D73"/>
    <mergeCell ref="A81:D81"/>
    <mergeCell ref="A87:D87"/>
    <mergeCell ref="A93:D93"/>
    <mergeCell ref="A100:D100"/>
    <mergeCell ref="A107:D107"/>
    <mergeCell ref="A113:D113"/>
    <mergeCell ref="A119:D119"/>
    <mergeCell ref="A126:D126"/>
    <mergeCell ref="A55:D55"/>
    <mergeCell ref="A4:D4"/>
    <mergeCell ref="A15:D15"/>
    <mergeCell ref="A21:D21"/>
    <mergeCell ref="A26:D26"/>
    <mergeCell ref="A31:D31"/>
    <mergeCell ref="A34:D34"/>
    <mergeCell ref="A35:D35"/>
    <mergeCell ref="A41:D41"/>
    <mergeCell ref="A42:D42"/>
    <mergeCell ref="A48:D48"/>
    <mergeCell ref="A49:D4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E13" sqref="E13"/>
    </sheetView>
  </sheetViews>
  <sheetFormatPr defaultColWidth="11.42578125" defaultRowHeight="12.75" x14ac:dyDescent="0.2"/>
  <cols>
    <col min="1" max="1" width="5.5703125" customWidth="1"/>
    <col min="2" max="2" width="4.7109375" customWidth="1"/>
    <col min="4" max="4" width="15.42578125" customWidth="1"/>
  </cols>
  <sheetData>
    <row r="1" spans="1:8" x14ac:dyDescent="0.2">
      <c r="A1" s="123" t="s">
        <v>66</v>
      </c>
      <c r="B1" s="124"/>
      <c r="C1" s="124"/>
      <c r="D1" s="124"/>
      <c r="E1" s="124"/>
      <c r="F1" s="124"/>
      <c r="G1" s="124"/>
      <c r="H1" s="125"/>
    </row>
    <row r="2" spans="1:8" x14ac:dyDescent="0.2">
      <c r="A2" s="126" t="s">
        <v>67</v>
      </c>
      <c r="B2" s="127"/>
      <c r="C2" s="127"/>
      <c r="D2" s="127"/>
      <c r="E2" s="127"/>
      <c r="F2" s="127"/>
      <c r="G2" s="127"/>
      <c r="H2" s="128"/>
    </row>
    <row r="3" spans="1:8" x14ac:dyDescent="0.2">
      <c r="A3" s="126" t="s">
        <v>68</v>
      </c>
      <c r="B3" s="127"/>
      <c r="C3" s="127"/>
      <c r="D3" s="127"/>
      <c r="E3" s="127"/>
      <c r="F3" s="127"/>
      <c r="G3" s="127"/>
      <c r="H3" s="128"/>
    </row>
    <row r="4" spans="1:8" x14ac:dyDescent="0.2">
      <c r="A4" s="81"/>
      <c r="B4" s="82"/>
      <c r="C4" s="82"/>
      <c r="D4" s="82"/>
      <c r="E4" s="82"/>
      <c r="F4" s="82"/>
      <c r="G4" s="82"/>
      <c r="H4" s="83"/>
    </row>
    <row r="5" spans="1:8" x14ac:dyDescent="0.2">
      <c r="A5" s="84"/>
      <c r="B5" s="99"/>
      <c r="C5" s="85"/>
      <c r="D5" s="85"/>
      <c r="E5" s="85"/>
      <c r="F5" s="85"/>
      <c r="G5" s="85"/>
      <c r="H5" s="83"/>
    </row>
    <row r="6" spans="1:8" x14ac:dyDescent="0.2">
      <c r="A6" s="109" t="s">
        <v>69</v>
      </c>
      <c r="B6" s="100"/>
      <c r="C6" s="85"/>
      <c r="D6" s="85"/>
      <c r="E6" s="85"/>
      <c r="F6" s="85"/>
      <c r="G6" s="85">
        <f>'[1]Grand livre'!F133</f>
        <v>8100</v>
      </c>
      <c r="H6" s="83"/>
    </row>
    <row r="7" spans="1:8" x14ac:dyDescent="0.2">
      <c r="A7" s="110" t="s">
        <v>70</v>
      </c>
      <c r="B7" s="101"/>
      <c r="C7" s="85"/>
      <c r="D7" s="85"/>
      <c r="E7" s="85"/>
      <c r="F7" s="85">
        <f>'[1]Grand livre'!F140</f>
        <v>7100</v>
      </c>
      <c r="H7" s="83"/>
    </row>
    <row r="8" spans="1:8" x14ac:dyDescent="0.2">
      <c r="A8" s="109" t="s">
        <v>61</v>
      </c>
      <c r="B8" s="102"/>
      <c r="C8" s="85"/>
      <c r="D8" s="88"/>
      <c r="E8" s="88"/>
      <c r="F8" s="85"/>
      <c r="G8" s="88"/>
      <c r="H8" s="83"/>
    </row>
    <row r="9" spans="1:8" x14ac:dyDescent="0.2">
      <c r="A9" s="87"/>
      <c r="B9" s="102" t="s">
        <v>74</v>
      </c>
      <c r="C9" s="85"/>
      <c r="D9" s="88"/>
      <c r="E9" s="88">
        <v>0</v>
      </c>
      <c r="F9" s="85"/>
      <c r="G9" s="88"/>
      <c r="H9" s="83"/>
    </row>
    <row r="10" spans="1:8" x14ac:dyDescent="0.2">
      <c r="A10" s="87"/>
      <c r="B10" s="102" t="s">
        <v>21</v>
      </c>
      <c r="C10" s="85"/>
      <c r="D10" s="88"/>
      <c r="E10" s="108">
        <f>GL!F136</f>
        <v>6500</v>
      </c>
      <c r="F10" s="85"/>
      <c r="G10" s="88"/>
      <c r="H10" s="83"/>
    </row>
    <row r="11" spans="1:8" x14ac:dyDescent="0.2">
      <c r="A11" s="87"/>
      <c r="B11" s="102" t="s">
        <v>35</v>
      </c>
      <c r="C11" s="85"/>
      <c r="D11" s="88"/>
      <c r="E11" s="108">
        <f>GL!F142</f>
        <v>100</v>
      </c>
      <c r="F11" s="85"/>
      <c r="G11" s="88"/>
      <c r="H11" s="83"/>
    </row>
    <row r="12" spans="1:8" x14ac:dyDescent="0.2">
      <c r="A12" s="87"/>
      <c r="B12" s="102" t="s">
        <v>75</v>
      </c>
      <c r="C12" s="85"/>
      <c r="D12" s="88"/>
      <c r="E12" s="111">
        <f>E10+E11</f>
        <v>6600</v>
      </c>
      <c r="F12" s="85"/>
      <c r="G12" s="88"/>
      <c r="H12" s="83"/>
    </row>
    <row r="13" spans="1:8" x14ac:dyDescent="0.2">
      <c r="A13" s="87"/>
      <c r="B13" s="102" t="s">
        <v>76</v>
      </c>
      <c r="C13" s="85"/>
      <c r="D13" s="88"/>
      <c r="E13" s="108">
        <f>GL!F23</f>
        <v>2760</v>
      </c>
      <c r="F13" s="85"/>
      <c r="G13" s="88"/>
      <c r="H13" s="83"/>
    </row>
    <row r="14" spans="1:8" x14ac:dyDescent="0.2">
      <c r="A14" s="87" t="s">
        <v>77</v>
      </c>
      <c r="B14" s="102"/>
      <c r="C14" s="85"/>
      <c r="D14" s="88"/>
      <c r="E14" s="108"/>
      <c r="F14" s="111">
        <f>E12-E13</f>
        <v>3840</v>
      </c>
      <c r="G14" s="88"/>
      <c r="H14" s="83"/>
    </row>
    <row r="15" spans="1:8" x14ac:dyDescent="0.2">
      <c r="A15" s="86" t="s">
        <v>71</v>
      </c>
      <c r="B15" s="100"/>
      <c r="C15" s="85"/>
      <c r="D15" s="88"/>
      <c r="E15" s="88"/>
      <c r="F15" s="85"/>
      <c r="G15" s="89">
        <f>F7-F14</f>
        <v>3260</v>
      </c>
      <c r="H15" s="83"/>
    </row>
    <row r="16" spans="1:8" x14ac:dyDescent="0.2">
      <c r="C16" s="85"/>
      <c r="D16" s="88"/>
      <c r="E16" s="88"/>
      <c r="F16" s="85"/>
      <c r="G16" s="85">
        <f>G6+G15</f>
        <v>11360</v>
      </c>
      <c r="H16" s="83"/>
    </row>
    <row r="17" spans="1:8" x14ac:dyDescent="0.2">
      <c r="A17" s="90" t="s">
        <v>78</v>
      </c>
      <c r="B17" s="103"/>
      <c r="C17" s="85"/>
      <c r="D17" s="88"/>
      <c r="E17" s="88"/>
      <c r="F17" s="85"/>
      <c r="H17" s="83"/>
    </row>
    <row r="18" spans="1:8" x14ac:dyDescent="0.2">
      <c r="A18" s="91" t="s">
        <v>7</v>
      </c>
      <c r="B18" s="104"/>
      <c r="C18" s="85"/>
      <c r="D18" s="88"/>
      <c r="E18" s="88"/>
      <c r="F18" s="85">
        <f>'[1]Grand livre'!F153</f>
        <v>1000</v>
      </c>
      <c r="G18" s="88"/>
      <c r="H18" s="83"/>
    </row>
    <row r="19" spans="1:8" x14ac:dyDescent="0.2">
      <c r="A19" s="92" t="s">
        <v>8</v>
      </c>
      <c r="B19" s="105"/>
      <c r="C19" s="85"/>
      <c r="D19" s="88"/>
      <c r="E19" s="88"/>
      <c r="F19" s="85">
        <f>GL!E157</f>
        <v>2300</v>
      </c>
      <c r="G19" s="88"/>
      <c r="H19" s="83"/>
    </row>
    <row r="20" spans="1:8" x14ac:dyDescent="0.2">
      <c r="A20" s="92" t="s">
        <v>6</v>
      </c>
      <c r="B20" s="105"/>
      <c r="C20" s="85"/>
      <c r="D20" s="88"/>
      <c r="E20" s="88"/>
      <c r="F20" s="85">
        <f>'[1]Grand livre'!F165</f>
        <v>300</v>
      </c>
      <c r="G20" s="88"/>
      <c r="H20" s="83"/>
    </row>
    <row r="21" spans="1:8" x14ac:dyDescent="0.2">
      <c r="A21" s="91" t="s">
        <v>18</v>
      </c>
      <c r="B21" s="104"/>
      <c r="C21" s="85"/>
      <c r="D21" s="88"/>
      <c r="E21" s="88"/>
      <c r="F21" s="85">
        <v>33</v>
      </c>
      <c r="G21" s="88"/>
      <c r="H21" s="83"/>
    </row>
    <row r="22" spans="1:8" x14ac:dyDescent="0.2">
      <c r="A22" s="91" t="s">
        <v>72</v>
      </c>
      <c r="B22" s="104"/>
      <c r="C22" s="85"/>
      <c r="D22" s="88"/>
      <c r="E22" s="88"/>
      <c r="F22" s="93">
        <v>60</v>
      </c>
      <c r="G22" s="93">
        <f>F18+F19+F20+F21+F22</f>
        <v>3693</v>
      </c>
      <c r="H22" s="83"/>
    </row>
    <row r="23" spans="1:8" x14ac:dyDescent="0.2">
      <c r="A23" s="94"/>
      <c r="B23" s="106"/>
      <c r="C23" s="85"/>
      <c r="D23" s="88"/>
      <c r="E23" s="88"/>
      <c r="F23" s="85"/>
      <c r="H23" s="83"/>
    </row>
    <row r="24" spans="1:8" ht="13.5" thickBot="1" x14ac:dyDescent="0.25">
      <c r="A24" s="95" t="s">
        <v>73</v>
      </c>
      <c r="B24" s="107"/>
      <c r="C24" s="93"/>
      <c r="D24" s="96"/>
      <c r="E24" s="96"/>
      <c r="F24" s="93"/>
      <c r="G24" s="97">
        <f>G16-G22</f>
        <v>7667</v>
      </c>
      <c r="H24" s="98"/>
    </row>
    <row r="25" spans="1:8" ht="13.5" thickTop="1" x14ac:dyDescent="0.2"/>
  </sheetData>
  <mergeCells count="3">
    <mergeCell ref="A1:H1"/>
    <mergeCell ref="A2:H2"/>
    <mergeCell ref="A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Travail à faire</vt:lpstr>
      <vt:lpstr>JournalGénéral</vt:lpstr>
      <vt:lpstr>GL</vt:lpstr>
      <vt:lpstr>État des résultats</vt:lpstr>
    </vt:vector>
  </TitlesOfParts>
  <Company>Université Laval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LeBel</dc:creator>
  <cp:lastModifiedBy>Romain Oberson</cp:lastModifiedBy>
  <cp:lastPrinted>2008-09-11T18:00:30Z</cp:lastPrinted>
  <dcterms:created xsi:type="dcterms:W3CDTF">2001-09-27T15:17:47Z</dcterms:created>
  <dcterms:modified xsi:type="dcterms:W3CDTF">2019-11-07T23:25:03Z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{58F93292-0379-49EF-BA2F-56893BD082C8}</vt:lpwstr>
  </property>
</Properties>
</file>