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bourret/Desktop/Université/5. Hiver 2021/ACT-2008/"/>
    </mc:Choice>
  </mc:AlternateContent>
  <xr:revisionPtr revIDLastSave="0" documentId="13_ncr:1_{0D8B2ABE-D0B3-7D46-B90D-99FFE5412B68}" xr6:coauthVersionLast="46" xr6:coauthVersionMax="46" xr10:uidLastSave="{00000000-0000-0000-0000-000000000000}"/>
  <bookViews>
    <workbookView xWindow="0" yWindow="0" windowWidth="28800" windowHeight="18000" xr2:uid="{4561DD58-26A0-F246-B124-0484739D5EA7}"/>
  </bookViews>
  <sheets>
    <sheet name="Cas S_it,w_it Données complètes" sheetId="1" r:id="rId1"/>
    <sheet name="Cas S_it,w_it Avec trous" sheetId="4" r:id="rId2"/>
    <sheet name="Cas X_it,w_it Données complètes" sheetId="3" r:id="rId3"/>
    <sheet name="Cas X_it,w_it Avec trou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3" l="1" a="1"/>
  <c r="D64" i="3" s="1"/>
  <c r="G64" i="4"/>
  <c r="G65" i="4"/>
  <c r="G66" i="4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5" i="5" a="1"/>
  <c r="B5" i="5" s="1"/>
  <c r="E20" i="5" a="1"/>
  <c r="E20" i="5" s="1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D20" i="5" a="1"/>
  <c r="D20" i="5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5" i="3" a="1"/>
  <c r="B5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D20" i="3" a="1"/>
  <c r="D20" i="3" s="1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D5" i="5"/>
  <c r="F65" i="5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AA47" i="5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W47" i="5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C47" i="5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E45" i="5"/>
  <c r="F45" i="5" s="1"/>
  <c r="G45" i="5" s="1"/>
  <c r="H45" i="5" s="1"/>
  <c r="I45" i="5" s="1"/>
  <c r="J45" i="5" s="1"/>
  <c r="K45" i="5" s="1"/>
  <c r="L45" i="5" s="1"/>
  <c r="M45" i="5" s="1"/>
  <c r="N45" i="5" s="1"/>
  <c r="O45" i="5" s="1"/>
  <c r="P45" i="5" s="1"/>
  <c r="Q45" i="5" s="1"/>
  <c r="R45" i="5" s="1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W27" i="5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S27" i="5"/>
  <c r="C27" i="5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S26" i="5"/>
  <c r="Y25" i="5"/>
  <c r="Z25" i="5" s="1"/>
  <c r="AA25" i="5" s="1"/>
  <c r="AB25" i="5" s="1"/>
  <c r="AC25" i="5" s="1"/>
  <c r="AD25" i="5" s="1"/>
  <c r="AE25" i="5" s="1"/>
  <c r="AF25" i="5" s="1"/>
  <c r="AG25" i="5" s="1"/>
  <c r="AH25" i="5" s="1"/>
  <c r="AI25" i="5" s="1"/>
  <c r="AJ25" i="5" s="1"/>
  <c r="AK25" i="5" s="1"/>
  <c r="AL25" i="5" s="1"/>
  <c r="E25" i="5"/>
  <c r="F25" i="5" s="1"/>
  <c r="G25" i="5" s="1"/>
  <c r="H25" i="5" s="1"/>
  <c r="I25" i="5" s="1"/>
  <c r="J25" i="5" s="1"/>
  <c r="K25" i="5" s="1"/>
  <c r="L25" i="5" s="1"/>
  <c r="M25" i="5" s="1"/>
  <c r="N25" i="5" s="1"/>
  <c r="O25" i="5" s="1"/>
  <c r="P25" i="5" s="1"/>
  <c r="Q25" i="5" s="1"/>
  <c r="R25" i="5" s="1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E4" i="5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F65" i="4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AA47" i="4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W47" i="4"/>
  <c r="W48" i="4" s="1"/>
  <c r="W49" i="4" s="1"/>
  <c r="W50" i="4" s="1"/>
  <c r="W51" i="4" s="1"/>
  <c r="W52" i="4" s="1"/>
  <c r="W53" i="4" s="1"/>
  <c r="W54" i="4" s="1"/>
  <c r="W55" i="4" s="1"/>
  <c r="W56" i="4" s="1"/>
  <c r="W57" i="4" s="1"/>
  <c r="W58" i="4" s="1"/>
  <c r="W59" i="4" s="1"/>
  <c r="W60" i="4" s="1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E45" i="4"/>
  <c r="F45" i="4" s="1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W27" i="4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S27" i="4"/>
  <c r="C27" i="4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S26" i="4"/>
  <c r="Z25" i="4"/>
  <c r="AA25" i="4" s="1"/>
  <c r="AB25" i="4" s="1"/>
  <c r="AC25" i="4" s="1"/>
  <c r="AD25" i="4" s="1"/>
  <c r="AE25" i="4" s="1"/>
  <c r="AF25" i="4" s="1"/>
  <c r="AG25" i="4" s="1"/>
  <c r="AH25" i="4" s="1"/>
  <c r="AI25" i="4" s="1"/>
  <c r="AJ25" i="4" s="1"/>
  <c r="AK25" i="4" s="1"/>
  <c r="AL25" i="4" s="1"/>
  <c r="Y25" i="4"/>
  <c r="E25" i="4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R20" i="4" a="1"/>
  <c r="R20" i="4" s="1"/>
  <c r="Q20" i="4" a="1"/>
  <c r="Q20" i="4" s="1"/>
  <c r="P20" i="4" a="1"/>
  <c r="P20" i="4" s="1"/>
  <c r="O20" i="4" a="1"/>
  <c r="O20" i="4" s="1"/>
  <c r="N20" i="4" a="1"/>
  <c r="N20" i="4" s="1"/>
  <c r="M20" i="4" a="1"/>
  <c r="M20" i="4" s="1"/>
  <c r="L20" i="4" a="1"/>
  <c r="L20" i="4" s="1"/>
  <c r="K20" i="4" a="1"/>
  <c r="K20" i="4" s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B19" i="4" a="1"/>
  <c r="B19" i="4" s="1"/>
  <c r="G78" i="4" s="1"/>
  <c r="H78" i="4" s="1"/>
  <c r="B18" i="4" a="1"/>
  <c r="B18" i="4" s="1"/>
  <c r="G77" i="4" s="1"/>
  <c r="H77" i="4" s="1"/>
  <c r="B17" i="4" a="1"/>
  <c r="B17" i="4" s="1"/>
  <c r="G76" i="4" s="1"/>
  <c r="H76" i="4" s="1"/>
  <c r="B16" i="4"/>
  <c r="G75" i="4" s="1"/>
  <c r="H75" i="4" s="1"/>
  <c r="B16" i="4" a="1"/>
  <c r="B15" i="4" a="1"/>
  <c r="B15" i="4" s="1"/>
  <c r="G74" i="4" s="1"/>
  <c r="H74" i="4" s="1"/>
  <c r="B14" i="4" a="1"/>
  <c r="B14" i="4" s="1"/>
  <c r="G73" i="4" s="1"/>
  <c r="H73" i="4" s="1"/>
  <c r="B13" i="4"/>
  <c r="G72" i="4" s="1"/>
  <c r="H72" i="4" s="1"/>
  <c r="B13" i="4" a="1"/>
  <c r="B12" i="4" a="1"/>
  <c r="B12" i="4" s="1"/>
  <c r="G71" i="4" s="1"/>
  <c r="H71" i="4" s="1"/>
  <c r="B11" i="4" a="1"/>
  <c r="B11" i="4" s="1"/>
  <c r="G70" i="4" s="1"/>
  <c r="H70" i="4" s="1"/>
  <c r="B10" i="4" a="1"/>
  <c r="B10" i="4" s="1"/>
  <c r="G69" i="4" s="1"/>
  <c r="H69" i="4" s="1"/>
  <c r="B9" i="4" a="1"/>
  <c r="B9" i="4" s="1"/>
  <c r="G68" i="4" s="1"/>
  <c r="H68" i="4" s="1"/>
  <c r="B8" i="4" a="1"/>
  <c r="B8" i="4" s="1"/>
  <c r="G67" i="4" s="1"/>
  <c r="H67" i="4" s="1"/>
  <c r="B7" i="4" a="1"/>
  <c r="B7" i="4" s="1"/>
  <c r="C6" i="4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B6" i="4" a="1"/>
  <c r="B6" i="4" s="1"/>
  <c r="B5" i="4" a="1"/>
  <c r="B5" i="4" s="1"/>
  <c r="E4" i="4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D5" i="3"/>
  <c r="F65" i="3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S60" i="3" a="1"/>
  <c r="S60" i="3" s="1"/>
  <c r="Y40" i="3" s="1"/>
  <c r="AA47" i="3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W47" i="3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C47" i="3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E45" i="3"/>
  <c r="F45" i="3" s="1"/>
  <c r="G45" i="3" s="1"/>
  <c r="H45" i="3" s="1"/>
  <c r="I45" i="3" s="1"/>
  <c r="J45" i="3" s="1"/>
  <c r="K45" i="3" s="1"/>
  <c r="L45" i="3" s="1"/>
  <c r="M45" i="3" s="1"/>
  <c r="N45" i="3" s="1"/>
  <c r="O45" i="3" s="1"/>
  <c r="P45" i="3" s="1"/>
  <c r="Q45" i="3" s="1"/>
  <c r="R45" i="3" s="1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W27" i="3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S27" i="3"/>
  <c r="C27" i="3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S26" i="3"/>
  <c r="Y25" i="3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AJ25" i="3" s="1"/>
  <c r="AK25" i="3" s="1"/>
  <c r="AL25" i="3" s="1"/>
  <c r="E25" i="3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C6" i="3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E4" i="3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O20" i="1" a="1"/>
  <c r="O20" i="1" s="1"/>
  <c r="P20" i="1" a="1"/>
  <c r="P20" i="1" s="1"/>
  <c r="Q20" i="1" a="1"/>
  <c r="Q20" i="1" s="1"/>
  <c r="R20" i="1" a="1"/>
  <c r="R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H47" i="1"/>
  <c r="I47" i="1"/>
  <c r="J47" i="1"/>
  <c r="K47" i="1"/>
  <c r="L47" i="1"/>
  <c r="M47" i="1"/>
  <c r="N47" i="1"/>
  <c r="O47" i="1"/>
  <c r="P47" i="1"/>
  <c r="Q47" i="1"/>
  <c r="R47" i="1"/>
  <c r="H48" i="1"/>
  <c r="I48" i="1"/>
  <c r="J48" i="1"/>
  <c r="K48" i="1"/>
  <c r="L48" i="1"/>
  <c r="M48" i="1"/>
  <c r="N48" i="1"/>
  <c r="O48" i="1"/>
  <c r="P48" i="1"/>
  <c r="Q48" i="1"/>
  <c r="R48" i="1"/>
  <c r="H49" i="1"/>
  <c r="I49" i="1"/>
  <c r="J49" i="1"/>
  <c r="K49" i="1"/>
  <c r="L49" i="1"/>
  <c r="M49" i="1"/>
  <c r="N49" i="1"/>
  <c r="O49" i="1"/>
  <c r="P49" i="1"/>
  <c r="Q49" i="1"/>
  <c r="R49" i="1"/>
  <c r="H50" i="1"/>
  <c r="I50" i="1"/>
  <c r="J50" i="1"/>
  <c r="K50" i="1"/>
  <c r="L50" i="1"/>
  <c r="M50" i="1"/>
  <c r="N50" i="1"/>
  <c r="O50" i="1"/>
  <c r="P50" i="1"/>
  <c r="Q50" i="1"/>
  <c r="R50" i="1"/>
  <c r="H51" i="1"/>
  <c r="I51" i="1"/>
  <c r="J51" i="1"/>
  <c r="K51" i="1"/>
  <c r="L51" i="1"/>
  <c r="M51" i="1"/>
  <c r="N51" i="1"/>
  <c r="O51" i="1"/>
  <c r="P51" i="1"/>
  <c r="Q51" i="1"/>
  <c r="R51" i="1"/>
  <c r="H52" i="1"/>
  <c r="I52" i="1"/>
  <c r="J52" i="1"/>
  <c r="K52" i="1"/>
  <c r="L52" i="1"/>
  <c r="M52" i="1"/>
  <c r="N52" i="1"/>
  <c r="O52" i="1"/>
  <c r="P52" i="1"/>
  <c r="Q52" i="1"/>
  <c r="R52" i="1"/>
  <c r="H53" i="1"/>
  <c r="I53" i="1"/>
  <c r="J53" i="1"/>
  <c r="K53" i="1"/>
  <c r="L53" i="1"/>
  <c r="M53" i="1"/>
  <c r="N53" i="1"/>
  <c r="O53" i="1"/>
  <c r="P53" i="1"/>
  <c r="Q53" i="1"/>
  <c r="R53" i="1"/>
  <c r="H54" i="1"/>
  <c r="I54" i="1"/>
  <c r="J54" i="1"/>
  <c r="K54" i="1"/>
  <c r="L54" i="1"/>
  <c r="M54" i="1"/>
  <c r="N54" i="1"/>
  <c r="O54" i="1"/>
  <c r="P54" i="1"/>
  <c r="Q54" i="1"/>
  <c r="R54" i="1"/>
  <c r="H55" i="1"/>
  <c r="I55" i="1"/>
  <c r="J55" i="1"/>
  <c r="K55" i="1"/>
  <c r="L55" i="1"/>
  <c r="M55" i="1"/>
  <c r="N55" i="1"/>
  <c r="O55" i="1"/>
  <c r="P55" i="1"/>
  <c r="Q55" i="1"/>
  <c r="R55" i="1"/>
  <c r="H56" i="1"/>
  <c r="I56" i="1"/>
  <c r="J56" i="1"/>
  <c r="K56" i="1"/>
  <c r="L56" i="1"/>
  <c r="M56" i="1"/>
  <c r="N56" i="1"/>
  <c r="O56" i="1"/>
  <c r="P56" i="1"/>
  <c r="Q56" i="1"/>
  <c r="R56" i="1"/>
  <c r="H57" i="1"/>
  <c r="I57" i="1"/>
  <c r="J57" i="1"/>
  <c r="K57" i="1"/>
  <c r="L57" i="1"/>
  <c r="M57" i="1"/>
  <c r="N57" i="1"/>
  <c r="O57" i="1"/>
  <c r="P57" i="1"/>
  <c r="Q57" i="1"/>
  <c r="R57" i="1"/>
  <c r="H58" i="1"/>
  <c r="I58" i="1"/>
  <c r="J58" i="1"/>
  <c r="K58" i="1"/>
  <c r="L58" i="1"/>
  <c r="M58" i="1"/>
  <c r="N58" i="1"/>
  <c r="O58" i="1"/>
  <c r="P58" i="1"/>
  <c r="Q58" i="1"/>
  <c r="R58" i="1"/>
  <c r="H59" i="1"/>
  <c r="I59" i="1"/>
  <c r="J59" i="1"/>
  <c r="K59" i="1"/>
  <c r="L59" i="1"/>
  <c r="M59" i="1"/>
  <c r="N59" i="1"/>
  <c r="O59" i="1"/>
  <c r="P59" i="1"/>
  <c r="Q59" i="1"/>
  <c r="R59" i="1"/>
  <c r="H60" i="1"/>
  <c r="I60" i="1"/>
  <c r="J60" i="1"/>
  <c r="K60" i="1"/>
  <c r="L60" i="1"/>
  <c r="M60" i="1"/>
  <c r="N60" i="1"/>
  <c r="O60" i="1"/>
  <c r="P60" i="1"/>
  <c r="Q60" i="1"/>
  <c r="R60" i="1"/>
  <c r="I46" i="1"/>
  <c r="J46" i="1"/>
  <c r="K46" i="1"/>
  <c r="L46" i="1"/>
  <c r="M46" i="1"/>
  <c r="N46" i="1"/>
  <c r="O46" i="1"/>
  <c r="P46" i="1"/>
  <c r="Q46" i="1"/>
  <c r="R46" i="1"/>
  <c r="S56" i="4" l="1" a="1"/>
  <c r="S56" i="4" s="1"/>
  <c r="AH36" i="4" s="1"/>
  <c r="AD36" i="4"/>
  <c r="S58" i="5" a="1"/>
  <c r="S58" i="5" s="1"/>
  <c r="AI38" i="5" s="1"/>
  <c r="S48" i="5" a="1"/>
  <c r="S48" i="5" s="1"/>
  <c r="S49" i="5" a="1"/>
  <c r="S49" i="5" s="1"/>
  <c r="Z29" i="5" s="1"/>
  <c r="S53" i="5" a="1"/>
  <c r="S53" i="5" s="1"/>
  <c r="S47" i="5" a="1"/>
  <c r="S47" i="5" s="1"/>
  <c r="S50" i="5" a="1"/>
  <c r="S50" i="5" s="1"/>
  <c r="AI30" i="5" s="1"/>
  <c r="S54" i="5" a="1"/>
  <c r="S54" i="5" s="1"/>
  <c r="AI34" i="5" s="1"/>
  <c r="AD29" i="5"/>
  <c r="AH29" i="5"/>
  <c r="AL29" i="5"/>
  <c r="AD33" i="5"/>
  <c r="AH33" i="5"/>
  <c r="AL33" i="5"/>
  <c r="S51" i="5" a="1"/>
  <c r="S51" i="5" s="1"/>
  <c r="AB31" i="5" s="1"/>
  <c r="S41" i="5"/>
  <c r="S57" i="5" a="1"/>
  <c r="S57" i="5" s="1"/>
  <c r="AL37" i="5" s="1"/>
  <c r="S46" i="5" a="1"/>
  <c r="S46" i="5" s="1"/>
  <c r="S52" i="5" a="1"/>
  <c r="S52" i="5" s="1"/>
  <c r="S56" i="5" a="1"/>
  <c r="S56" i="5" s="1"/>
  <c r="S60" i="5" a="1"/>
  <c r="S60" i="5" s="1"/>
  <c r="AA34" i="5"/>
  <c r="AE34" i="5"/>
  <c r="AE38" i="5"/>
  <c r="S55" i="5" a="1"/>
  <c r="S55" i="5" s="1"/>
  <c r="S59" i="5" a="1"/>
  <c r="S59" i="5" s="1"/>
  <c r="X39" i="5" s="1"/>
  <c r="S46" i="4" a="1"/>
  <c r="S46" i="4" s="1"/>
  <c r="S49" i="4" a="1"/>
  <c r="S49" i="4" s="1"/>
  <c r="AA29" i="4" s="1"/>
  <c r="S53" i="4" a="1"/>
  <c r="S53" i="4" s="1"/>
  <c r="AE33" i="4"/>
  <c r="S47" i="4" a="1"/>
  <c r="S47" i="4" s="1"/>
  <c r="V47" i="4" s="1"/>
  <c r="S50" i="4" a="1"/>
  <c r="S50" i="4" s="1"/>
  <c r="S54" i="4" a="1"/>
  <c r="S54" i="4" s="1"/>
  <c r="S48" i="4" a="1"/>
  <c r="S48" i="4" s="1"/>
  <c r="V48" i="4" s="1"/>
  <c r="S51" i="4" a="1"/>
  <c r="S51" i="4" s="1"/>
  <c r="Y31" i="4" s="1"/>
  <c r="S41" i="4"/>
  <c r="Y36" i="4"/>
  <c r="AG36" i="4"/>
  <c r="S55" i="4" a="1"/>
  <c r="S55" i="4" s="1"/>
  <c r="AC35" i="4" s="1"/>
  <c r="Z36" i="4"/>
  <c r="S52" i="4" a="1"/>
  <c r="S52" i="4" s="1"/>
  <c r="AJ36" i="4"/>
  <c r="AF36" i="4"/>
  <c r="AB36" i="4"/>
  <c r="X36" i="4"/>
  <c r="AI36" i="4"/>
  <c r="AE36" i="4"/>
  <c r="AA36" i="4"/>
  <c r="S57" i="4" a="1"/>
  <c r="S57" i="4" s="1"/>
  <c r="AA37" i="4" s="1"/>
  <c r="Y39" i="4"/>
  <c r="S60" i="4" a="1"/>
  <c r="S60" i="4" s="1"/>
  <c r="S59" i="4" a="1"/>
  <c r="S59" i="4" s="1"/>
  <c r="AG39" i="4" s="1"/>
  <c r="S58" i="4" a="1"/>
  <c r="S58" i="4" s="1"/>
  <c r="X38" i="4" s="1"/>
  <c r="AC40" i="3"/>
  <c r="AG40" i="3"/>
  <c r="S49" i="3" a="1"/>
  <c r="S49" i="3" s="1"/>
  <c r="S53" i="3" a="1"/>
  <c r="S53" i="3" s="1"/>
  <c r="AL33" i="3" s="1"/>
  <c r="S50" i="3" a="1"/>
  <c r="S50" i="3" s="1"/>
  <c r="S51" i="3" a="1"/>
  <c r="S51" i="3" s="1"/>
  <c r="S48" i="3" a="1"/>
  <c r="S48" i="3" s="1"/>
  <c r="AK28" i="3" s="1"/>
  <c r="S55" i="3" a="1"/>
  <c r="S55" i="3" s="1"/>
  <c r="S54" i="3" a="1"/>
  <c r="S54" i="3" s="1"/>
  <c r="AA34" i="3" s="1"/>
  <c r="S58" i="3" a="1"/>
  <c r="S58" i="3" s="1"/>
  <c r="AA38" i="3" s="1"/>
  <c r="S46" i="3" a="1"/>
  <c r="S46" i="3" s="1"/>
  <c r="S41" i="3"/>
  <c r="AK40" i="3"/>
  <c r="S47" i="3" a="1"/>
  <c r="S47" i="3" s="1"/>
  <c r="S52" i="3" a="1"/>
  <c r="S52" i="3" s="1"/>
  <c r="Y32" i="3" s="1"/>
  <c r="S56" i="3" a="1"/>
  <c r="S56" i="3" s="1"/>
  <c r="AL40" i="3"/>
  <c r="AH40" i="3"/>
  <c r="AD40" i="3"/>
  <c r="Z40" i="3"/>
  <c r="AJ40" i="3"/>
  <c r="AF40" i="3"/>
  <c r="AB40" i="3"/>
  <c r="X40" i="3"/>
  <c r="AI40" i="3"/>
  <c r="AE40" i="3"/>
  <c r="AA40" i="3"/>
  <c r="S59" i="3" a="1"/>
  <c r="S59" i="3" s="1"/>
  <c r="AB39" i="3" s="1"/>
  <c r="S57" i="3" a="1"/>
  <c r="S57" i="3" s="1"/>
  <c r="Z37" i="3" s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2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E46" i="1"/>
  <c r="F46" i="1"/>
  <c r="G46" i="1"/>
  <c r="H46" i="1"/>
  <c r="D46" i="1"/>
  <c r="F65" i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AA47" i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W47" i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27" i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Y25" i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E20" i="1" a="1"/>
  <c r="E20" i="1" s="1"/>
  <c r="F20" i="1" a="1"/>
  <c r="F20" i="1" s="1"/>
  <c r="G20" i="1" a="1"/>
  <c r="G20" i="1" s="1"/>
  <c r="H20" i="1" a="1"/>
  <c r="H20" i="1" s="1"/>
  <c r="D20" i="1" a="1"/>
  <c r="D20" i="1" s="1"/>
  <c r="B6" i="1" a="1"/>
  <c r="B6" i="1" s="1"/>
  <c r="B7" i="1" a="1"/>
  <c r="B7" i="1" s="1"/>
  <c r="B5" i="1" a="1"/>
  <c r="B5" i="1" s="1"/>
  <c r="C47" i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E45" i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AO48" i="4" l="1"/>
  <c r="AO55" i="4" s="1"/>
  <c r="AP48" i="4"/>
  <c r="AP55" i="4" s="1"/>
  <c r="AN48" i="4"/>
  <c r="AN55" i="4" s="1"/>
  <c r="AO47" i="4"/>
  <c r="AO54" i="4" s="1"/>
  <c r="AP47" i="4"/>
  <c r="AP54" i="4" s="1"/>
  <c r="AN47" i="4"/>
  <c r="AN54" i="4" s="1"/>
  <c r="AA26" i="4"/>
  <c r="V46" i="4"/>
  <c r="AC31" i="4"/>
  <c r="AA38" i="5"/>
  <c r="AK36" i="4"/>
  <c r="AI37" i="4"/>
  <c r="AB38" i="4"/>
  <c r="AC36" i="4"/>
  <c r="AL36" i="4"/>
  <c r="AI35" i="5"/>
  <c r="AE35" i="5"/>
  <c r="AA35" i="5"/>
  <c r="AD35" i="5"/>
  <c r="Y35" i="5"/>
  <c r="AH35" i="5"/>
  <c r="AC35" i="5"/>
  <c r="AL35" i="5"/>
  <c r="AG35" i="5"/>
  <c r="AK35" i="5"/>
  <c r="AF35" i="5"/>
  <c r="Z35" i="5"/>
  <c r="AI36" i="5"/>
  <c r="AE36" i="5"/>
  <c r="AA36" i="5"/>
  <c r="AF36" i="5"/>
  <c r="Z36" i="5"/>
  <c r="AJ36" i="5"/>
  <c r="AD36" i="5"/>
  <c r="Y36" i="5"/>
  <c r="AH36" i="5"/>
  <c r="AC36" i="5"/>
  <c r="X36" i="5"/>
  <c r="AL36" i="5"/>
  <c r="AG36" i="5"/>
  <c r="AB36" i="5"/>
  <c r="AK36" i="5"/>
  <c r="AF39" i="5"/>
  <c r="Z37" i="5"/>
  <c r="AI28" i="5"/>
  <c r="AE28" i="5"/>
  <c r="AA28" i="5"/>
  <c r="AL28" i="5"/>
  <c r="AH28" i="5"/>
  <c r="AD28" i="5"/>
  <c r="Z28" i="5"/>
  <c r="AK28" i="5"/>
  <c r="AG28" i="5"/>
  <c r="AC28" i="5"/>
  <c r="Y28" i="5"/>
  <c r="AF28" i="5"/>
  <c r="AB28" i="5"/>
  <c r="X28" i="5"/>
  <c r="AJ28" i="5"/>
  <c r="AI32" i="5"/>
  <c r="AE32" i="5"/>
  <c r="AA32" i="5"/>
  <c r="AL32" i="5"/>
  <c r="AH32" i="5"/>
  <c r="AD32" i="5"/>
  <c r="Z32" i="5"/>
  <c r="AK32" i="5"/>
  <c r="AG32" i="5"/>
  <c r="AC32" i="5"/>
  <c r="Y32" i="5"/>
  <c r="AF32" i="5"/>
  <c r="AB32" i="5"/>
  <c r="X32" i="5"/>
  <c r="AJ32" i="5"/>
  <c r="AJ35" i="5"/>
  <c r="AI33" i="5"/>
  <c r="AE33" i="5"/>
  <c r="AA33" i="5"/>
  <c r="AK33" i="5"/>
  <c r="AG33" i="5"/>
  <c r="AC33" i="5"/>
  <c r="Y33" i="5"/>
  <c r="AB33" i="5"/>
  <c r="X33" i="5"/>
  <c r="AJ33" i="5"/>
  <c r="AF33" i="5"/>
  <c r="AI29" i="5"/>
  <c r="AE29" i="5"/>
  <c r="AA29" i="5"/>
  <c r="AK29" i="5"/>
  <c r="AG29" i="5"/>
  <c r="AC29" i="5"/>
  <c r="Y29" i="5"/>
  <c r="AB29" i="5"/>
  <c r="X29" i="5"/>
  <c r="AJ29" i="5"/>
  <c r="AF29" i="5"/>
  <c r="AJ31" i="5"/>
  <c r="AI26" i="5"/>
  <c r="AE26" i="5"/>
  <c r="AA26" i="5"/>
  <c r="AL26" i="5"/>
  <c r="AH26" i="5"/>
  <c r="AD26" i="5"/>
  <c r="Z26" i="5"/>
  <c r="AK26" i="5"/>
  <c r="AG26" i="5"/>
  <c r="AC26" i="5"/>
  <c r="Y26" i="5"/>
  <c r="AF26" i="5"/>
  <c r="AB26" i="5"/>
  <c r="X26" i="5"/>
  <c r="AJ26" i="5"/>
  <c r="AB35" i="5"/>
  <c r="AH34" i="5"/>
  <c r="AC34" i="5"/>
  <c r="X34" i="5"/>
  <c r="AL34" i="5"/>
  <c r="AG34" i="5"/>
  <c r="AB34" i="5"/>
  <c r="AK34" i="5"/>
  <c r="AF34" i="5"/>
  <c r="Z34" i="5"/>
  <c r="Y34" i="5"/>
  <c r="AJ34" i="5"/>
  <c r="AD34" i="5"/>
  <c r="AL30" i="5"/>
  <c r="AH30" i="5"/>
  <c r="AD30" i="5"/>
  <c r="Z30" i="5"/>
  <c r="AK30" i="5"/>
  <c r="AG30" i="5"/>
  <c r="AC30" i="5"/>
  <c r="Y30" i="5"/>
  <c r="X30" i="5"/>
  <c r="AJ30" i="5"/>
  <c r="AF30" i="5"/>
  <c r="AB30" i="5"/>
  <c r="AI27" i="5"/>
  <c r="AE27" i="5"/>
  <c r="AA27" i="5"/>
  <c r="AL27" i="5"/>
  <c r="AH27" i="5"/>
  <c r="AD27" i="5"/>
  <c r="Z27" i="5"/>
  <c r="AK27" i="5"/>
  <c r="AG27" i="5"/>
  <c r="AC27" i="5"/>
  <c r="Y27" i="5"/>
  <c r="AJ27" i="5"/>
  <c r="AF27" i="5"/>
  <c r="AB27" i="5"/>
  <c r="X27" i="5"/>
  <c r="AE30" i="5"/>
  <c r="AL39" i="5"/>
  <c r="AH39" i="5"/>
  <c r="AD39" i="5"/>
  <c r="Z39" i="5"/>
  <c r="AI39" i="5"/>
  <c r="AE39" i="5"/>
  <c r="AA39" i="5"/>
  <c r="AG39" i="5"/>
  <c r="Y39" i="5"/>
  <c r="AK39" i="5"/>
  <c r="AC39" i="5"/>
  <c r="AJ39" i="5"/>
  <c r="AB39" i="5"/>
  <c r="AL40" i="5"/>
  <c r="AH40" i="5"/>
  <c r="AD40" i="5"/>
  <c r="Z40" i="5"/>
  <c r="AJ40" i="5"/>
  <c r="AF40" i="5"/>
  <c r="AB40" i="5"/>
  <c r="X40" i="5"/>
  <c r="AI40" i="5"/>
  <c r="AE40" i="5"/>
  <c r="AA40" i="5"/>
  <c r="AG40" i="5"/>
  <c r="AC40" i="5"/>
  <c r="Y40" i="5"/>
  <c r="AI37" i="5"/>
  <c r="AE37" i="5"/>
  <c r="AA37" i="5"/>
  <c r="AG37" i="5"/>
  <c r="AB37" i="5"/>
  <c r="AK37" i="5"/>
  <c r="AF37" i="5"/>
  <c r="AJ37" i="5"/>
  <c r="Y37" i="5"/>
  <c r="AC37" i="5"/>
  <c r="X37" i="5"/>
  <c r="S61" i="5" a="1"/>
  <c r="S61" i="5" s="1"/>
  <c r="X54" i="5" s="1"/>
  <c r="AI31" i="5"/>
  <c r="AE31" i="5"/>
  <c r="AA31" i="5"/>
  <c r="AL31" i="5"/>
  <c r="AH31" i="5"/>
  <c r="AD31" i="5"/>
  <c r="Z31" i="5"/>
  <c r="AK31" i="5"/>
  <c r="AG31" i="5"/>
  <c r="AC31" i="5"/>
  <c r="Y31" i="5"/>
  <c r="AF31" i="5"/>
  <c r="X31" i="5"/>
  <c r="X35" i="5"/>
  <c r="Z33" i="5"/>
  <c r="AK40" i="5"/>
  <c r="AD37" i="5"/>
  <c r="AA30" i="5"/>
  <c r="AH38" i="5"/>
  <c r="AC38" i="5"/>
  <c r="X38" i="5"/>
  <c r="AL38" i="5"/>
  <c r="AG38" i="5"/>
  <c r="AB38" i="5"/>
  <c r="AK38" i="5"/>
  <c r="AF38" i="5"/>
  <c r="Z38" i="5"/>
  <c r="AJ38" i="5"/>
  <c r="AD38" i="5"/>
  <c r="Y38" i="5"/>
  <c r="AH37" i="5"/>
  <c r="AD26" i="4"/>
  <c r="AE26" i="4"/>
  <c r="AG26" i="4"/>
  <c r="AH26" i="4"/>
  <c r="AI26" i="4"/>
  <c r="AF26" i="4"/>
  <c r="AK26" i="4"/>
  <c r="AL26" i="4"/>
  <c r="AC26" i="4"/>
  <c r="AB26" i="4"/>
  <c r="Y26" i="4"/>
  <c r="Z26" i="4"/>
  <c r="X26" i="4"/>
  <c r="AJ26" i="4"/>
  <c r="AK40" i="4"/>
  <c r="AG40" i="4"/>
  <c r="AC40" i="4"/>
  <c r="Y40" i="4"/>
  <c r="AJ40" i="4"/>
  <c r="AF40" i="4"/>
  <c r="AB40" i="4"/>
  <c r="X40" i="4"/>
  <c r="AI40" i="4"/>
  <c r="AE40" i="4"/>
  <c r="AA40" i="4"/>
  <c r="AL40" i="4"/>
  <c r="AH40" i="4"/>
  <c r="Z40" i="4"/>
  <c r="AI27" i="4"/>
  <c r="AE27" i="4"/>
  <c r="AA27" i="4"/>
  <c r="AL27" i="4"/>
  <c r="AH27" i="4"/>
  <c r="AD27" i="4"/>
  <c r="Z27" i="4"/>
  <c r="AJ27" i="4"/>
  <c r="AF27" i="4"/>
  <c r="AB27" i="4"/>
  <c r="X27" i="4"/>
  <c r="Y27" i="4"/>
  <c r="AL33" i="4"/>
  <c r="AH33" i="4"/>
  <c r="AD33" i="4"/>
  <c r="Z33" i="4"/>
  <c r="AK33" i="4"/>
  <c r="AG33" i="4"/>
  <c r="AC33" i="4"/>
  <c r="Y33" i="4"/>
  <c r="AB33" i="4"/>
  <c r="X33" i="4"/>
  <c r="AJ33" i="4"/>
  <c r="AF33" i="4"/>
  <c r="AL29" i="4"/>
  <c r="AH29" i="4"/>
  <c r="AD29" i="4"/>
  <c r="Z29" i="4"/>
  <c r="AK29" i="4"/>
  <c r="AG29" i="4"/>
  <c r="AC29" i="4"/>
  <c r="Y29" i="4"/>
  <c r="AB29" i="4"/>
  <c r="X29" i="4"/>
  <c r="AJ29" i="4"/>
  <c r="AF29" i="4"/>
  <c r="AJ35" i="4"/>
  <c r="AF35" i="4"/>
  <c r="AB35" i="4"/>
  <c r="AI35" i="4"/>
  <c r="AE35" i="4"/>
  <c r="AA35" i="4"/>
  <c r="AL35" i="4"/>
  <c r="AD35" i="4"/>
  <c r="X35" i="4"/>
  <c r="AH35" i="4"/>
  <c r="Z35" i="4"/>
  <c r="AI30" i="4"/>
  <c r="AE30" i="4"/>
  <c r="AA30" i="4"/>
  <c r="AL30" i="4"/>
  <c r="AH30" i="4"/>
  <c r="AD30" i="4"/>
  <c r="Z30" i="4"/>
  <c r="AK30" i="4"/>
  <c r="AG30" i="4"/>
  <c r="AC30" i="4"/>
  <c r="Y30" i="4"/>
  <c r="X30" i="4"/>
  <c r="AJ30" i="4"/>
  <c r="AF30" i="4"/>
  <c r="AB30" i="4"/>
  <c r="AK39" i="4"/>
  <c r="AK37" i="4"/>
  <c r="AG37" i="4"/>
  <c r="AC37" i="4"/>
  <c r="AJ37" i="4"/>
  <c r="AF37" i="4"/>
  <c r="AB37" i="4"/>
  <c r="X37" i="4"/>
  <c r="AD37" i="4"/>
  <c r="Z37" i="4"/>
  <c r="AL37" i="4"/>
  <c r="Y37" i="4"/>
  <c r="AH37" i="4"/>
  <c r="AD40" i="4"/>
  <c r="Y35" i="4"/>
  <c r="AA33" i="4"/>
  <c r="AK27" i="4"/>
  <c r="AI32" i="4"/>
  <c r="AE32" i="4"/>
  <c r="AA32" i="4"/>
  <c r="AL32" i="4"/>
  <c r="AH32" i="4"/>
  <c r="AD32" i="4"/>
  <c r="Z32" i="4"/>
  <c r="AK32" i="4"/>
  <c r="AG32" i="4"/>
  <c r="AC32" i="4"/>
  <c r="Y32" i="4"/>
  <c r="AF32" i="4"/>
  <c r="AB32" i="4"/>
  <c r="X32" i="4"/>
  <c r="AJ32" i="4"/>
  <c r="AI34" i="4"/>
  <c r="AE34" i="4"/>
  <c r="AA34" i="4"/>
  <c r="AH34" i="4"/>
  <c r="AC34" i="4"/>
  <c r="X34" i="4"/>
  <c r="AL34" i="4"/>
  <c r="AG34" i="4"/>
  <c r="AB34" i="4"/>
  <c r="AK34" i="4"/>
  <c r="Z34" i="4"/>
  <c r="Y34" i="4"/>
  <c r="AJ34" i="4"/>
  <c r="AD34" i="4"/>
  <c r="AK38" i="4"/>
  <c r="AG38" i="4"/>
  <c r="AC38" i="4"/>
  <c r="Y38" i="4"/>
  <c r="AI38" i="4"/>
  <c r="AE38" i="4"/>
  <c r="AA38" i="4"/>
  <c r="AL38" i="4"/>
  <c r="AH38" i="4"/>
  <c r="AD38" i="4"/>
  <c r="Z38" i="4"/>
  <c r="AJ38" i="4"/>
  <c r="S61" i="4" a="1"/>
  <c r="S61" i="4" s="1"/>
  <c r="X48" i="4" s="1"/>
  <c r="AI31" i="4"/>
  <c r="AE31" i="4"/>
  <c r="AA31" i="4"/>
  <c r="AL31" i="4"/>
  <c r="AH31" i="4"/>
  <c r="AD31" i="4"/>
  <c r="Z31" i="4"/>
  <c r="AJ31" i="4"/>
  <c r="AF31" i="4"/>
  <c r="AB31" i="4"/>
  <c r="X31" i="4"/>
  <c r="AK35" i="4"/>
  <c r="AF34" i="4"/>
  <c r="AK31" i="4"/>
  <c r="AI29" i="4"/>
  <c r="AG27" i="4"/>
  <c r="AI28" i="4"/>
  <c r="AE28" i="4"/>
  <c r="AA28" i="4"/>
  <c r="AL28" i="4"/>
  <c r="AH28" i="4"/>
  <c r="AD28" i="4"/>
  <c r="Z28" i="4"/>
  <c r="AK28" i="4"/>
  <c r="AG28" i="4"/>
  <c r="AC28" i="4"/>
  <c r="Y28" i="4"/>
  <c r="AF28" i="4"/>
  <c r="AB28" i="4"/>
  <c r="X28" i="4"/>
  <c r="AJ28" i="4"/>
  <c r="AJ39" i="4"/>
  <c r="AF39" i="4"/>
  <c r="AB39" i="4"/>
  <c r="X39" i="4"/>
  <c r="AI39" i="4"/>
  <c r="AE39" i="4"/>
  <c r="AA39" i="4"/>
  <c r="AD39" i="4"/>
  <c r="Z39" i="4"/>
  <c r="AL39" i="4"/>
  <c r="AH39" i="4"/>
  <c r="AC39" i="4"/>
  <c r="AE37" i="4"/>
  <c r="AF38" i="4"/>
  <c r="AG35" i="4"/>
  <c r="AI33" i="4"/>
  <c r="AG31" i="4"/>
  <c r="AE29" i="4"/>
  <c r="AC27" i="4"/>
  <c r="Y28" i="3"/>
  <c r="AG28" i="3"/>
  <c r="AC28" i="3"/>
  <c r="S61" i="3" a="1"/>
  <c r="S61" i="3" s="1"/>
  <c r="X53" i="3" s="1"/>
  <c r="AL36" i="3"/>
  <c r="AH36" i="3"/>
  <c r="AD36" i="3"/>
  <c r="Z36" i="3"/>
  <c r="AJ36" i="3"/>
  <c r="AF36" i="3"/>
  <c r="AI36" i="3"/>
  <c r="AE36" i="3"/>
  <c r="AA36" i="3"/>
  <c r="AC36" i="3"/>
  <c r="AB36" i="3"/>
  <c r="AG36" i="3"/>
  <c r="X36" i="3"/>
  <c r="AD37" i="3"/>
  <c r="AI27" i="3"/>
  <c r="AE27" i="3"/>
  <c r="AA27" i="3"/>
  <c r="AL27" i="3"/>
  <c r="AH27" i="3"/>
  <c r="AD27" i="3"/>
  <c r="Z27" i="3"/>
  <c r="AK27" i="3"/>
  <c r="AG27" i="3"/>
  <c r="AC27" i="3"/>
  <c r="Y27" i="3"/>
  <c r="X27" i="3"/>
  <c r="AJ27" i="3"/>
  <c r="AF27" i="3"/>
  <c r="AB27" i="3"/>
  <c r="AL26" i="3"/>
  <c r="AH26" i="3"/>
  <c r="AD26" i="3"/>
  <c r="Z26" i="3"/>
  <c r="AK26" i="3"/>
  <c r="AG26" i="3"/>
  <c r="AC26" i="3"/>
  <c r="Y26" i="3"/>
  <c r="AJ26" i="3"/>
  <c r="AB26" i="3"/>
  <c r="AI26" i="3"/>
  <c r="AA26" i="3"/>
  <c r="AF26" i="3"/>
  <c r="X26" i="3"/>
  <c r="AE26" i="3"/>
  <c r="AI38" i="3"/>
  <c r="AI34" i="3"/>
  <c r="Y36" i="3"/>
  <c r="AL39" i="3"/>
  <c r="AH39" i="3"/>
  <c r="AD39" i="3"/>
  <c r="Z39" i="3"/>
  <c r="AI39" i="3"/>
  <c r="AE39" i="3"/>
  <c r="AA39" i="3"/>
  <c r="AK39" i="3"/>
  <c r="AG39" i="3"/>
  <c r="AC39" i="3"/>
  <c r="Y39" i="3"/>
  <c r="AF39" i="3"/>
  <c r="AH37" i="3"/>
  <c r="AI32" i="3"/>
  <c r="AE32" i="3"/>
  <c r="AA32" i="3"/>
  <c r="AL32" i="3"/>
  <c r="AH32" i="3"/>
  <c r="AD32" i="3"/>
  <c r="Z32" i="3"/>
  <c r="AJ32" i="3"/>
  <c r="AF32" i="3"/>
  <c r="AB32" i="3"/>
  <c r="X32" i="3"/>
  <c r="X39" i="3"/>
  <c r="AE38" i="3"/>
  <c r="AE34" i="3"/>
  <c r="AL35" i="3"/>
  <c r="AH35" i="3"/>
  <c r="AD35" i="3"/>
  <c r="Z35" i="3"/>
  <c r="AI35" i="3"/>
  <c r="AE35" i="3"/>
  <c r="AA35" i="3"/>
  <c r="AG35" i="3"/>
  <c r="Y35" i="3"/>
  <c r="AF35" i="3"/>
  <c r="X35" i="3"/>
  <c r="AK35" i="3"/>
  <c r="AC35" i="3"/>
  <c r="AJ35" i="3"/>
  <c r="AB35" i="3"/>
  <c r="AI28" i="3"/>
  <c r="AE28" i="3"/>
  <c r="AA28" i="3"/>
  <c r="AL28" i="3"/>
  <c r="AH28" i="3"/>
  <c r="AD28" i="3"/>
  <c r="Z28" i="3"/>
  <c r="AJ28" i="3"/>
  <c r="AF28" i="3"/>
  <c r="AB28" i="3"/>
  <c r="X28" i="3"/>
  <c r="AK32" i="3"/>
  <c r="AJ37" i="3"/>
  <c r="AF37" i="3"/>
  <c r="AB37" i="3"/>
  <c r="X37" i="3"/>
  <c r="AI37" i="3"/>
  <c r="AE37" i="3"/>
  <c r="AA37" i="3"/>
  <c r="AK37" i="3"/>
  <c r="AG37" i="3"/>
  <c r="AC37" i="3"/>
  <c r="Y37" i="3"/>
  <c r="AJ39" i="3"/>
  <c r="AL37" i="3"/>
  <c r="AI31" i="3"/>
  <c r="AE31" i="3"/>
  <c r="AA31" i="3"/>
  <c r="AL31" i="3"/>
  <c r="AH31" i="3"/>
  <c r="AD31" i="3"/>
  <c r="Z31" i="3"/>
  <c r="AK31" i="3"/>
  <c r="AG31" i="3"/>
  <c r="AC31" i="3"/>
  <c r="Y31" i="3"/>
  <c r="X31" i="3"/>
  <c r="AJ31" i="3"/>
  <c r="AF31" i="3"/>
  <c r="AB31" i="3"/>
  <c r="AI30" i="3"/>
  <c r="AE30" i="3"/>
  <c r="AA30" i="3"/>
  <c r="AL30" i="3"/>
  <c r="AH30" i="3"/>
  <c r="AD30" i="3"/>
  <c r="Z30" i="3"/>
  <c r="AK30" i="3"/>
  <c r="AG30" i="3"/>
  <c r="AC30" i="3"/>
  <c r="Y30" i="3"/>
  <c r="AB30" i="3"/>
  <c r="X30" i="3"/>
  <c r="AJ30" i="3"/>
  <c r="AF30" i="3"/>
  <c r="AG32" i="3"/>
  <c r="AL38" i="3"/>
  <c r="AH38" i="3"/>
  <c r="AD38" i="3"/>
  <c r="Z38" i="3"/>
  <c r="AJ38" i="3"/>
  <c r="AF38" i="3"/>
  <c r="AB38" i="3"/>
  <c r="X38" i="3"/>
  <c r="AC38" i="3"/>
  <c r="Y38" i="3"/>
  <c r="AK38" i="3"/>
  <c r="AG38" i="3"/>
  <c r="AL34" i="3"/>
  <c r="AH34" i="3"/>
  <c r="AD34" i="3"/>
  <c r="Z34" i="3"/>
  <c r="AK34" i="3"/>
  <c r="AC34" i="3"/>
  <c r="AJ34" i="3"/>
  <c r="AB34" i="3"/>
  <c r="AG34" i="3"/>
  <c r="Y34" i="3"/>
  <c r="AF34" i="3"/>
  <c r="X34" i="3"/>
  <c r="AK36" i="3"/>
  <c r="AC32" i="3"/>
  <c r="AI33" i="3"/>
  <c r="AE33" i="3"/>
  <c r="AA33" i="3"/>
  <c r="AH33" i="3"/>
  <c r="AD33" i="3"/>
  <c r="Z33" i="3"/>
  <c r="AK33" i="3"/>
  <c r="AG33" i="3"/>
  <c r="AC33" i="3"/>
  <c r="Y33" i="3"/>
  <c r="AJ33" i="3"/>
  <c r="AF33" i="3"/>
  <c r="AB33" i="3"/>
  <c r="X33" i="3"/>
  <c r="AI29" i="3"/>
  <c r="AE29" i="3"/>
  <c r="AA29" i="3"/>
  <c r="AL29" i="3"/>
  <c r="AH29" i="3"/>
  <c r="AD29" i="3"/>
  <c r="Z29" i="3"/>
  <c r="AK29" i="3"/>
  <c r="AG29" i="3"/>
  <c r="AC29" i="3"/>
  <c r="Y29" i="3"/>
  <c r="AF29" i="3"/>
  <c r="AB29" i="3"/>
  <c r="X29" i="3"/>
  <c r="AJ29" i="3"/>
  <c r="S59" i="1" a="1"/>
  <c r="S59" i="1" s="1"/>
  <c r="X39" i="1" s="1"/>
  <c r="S55" i="1" a="1"/>
  <c r="S55" i="1" s="1"/>
  <c r="S51" i="1" a="1"/>
  <c r="S51" i="1" s="1"/>
  <c r="X31" i="1" s="1"/>
  <c r="S58" i="1" a="1"/>
  <c r="S58" i="1" s="1"/>
  <c r="S54" i="1" a="1"/>
  <c r="S54" i="1" s="1"/>
  <c r="Z34" i="1" s="1"/>
  <c r="S50" i="1" a="1"/>
  <c r="S50" i="1" s="1"/>
  <c r="X30" i="1" s="1"/>
  <c r="Z31" i="1"/>
  <c r="S57" i="1" a="1"/>
  <c r="S57" i="1" s="1"/>
  <c r="S53" i="1" a="1"/>
  <c r="S53" i="1" s="1"/>
  <c r="S49" i="1" a="1"/>
  <c r="S49" i="1" s="1"/>
  <c r="Y29" i="1" s="1"/>
  <c r="S60" i="1" a="1"/>
  <c r="S60" i="1" s="1"/>
  <c r="S56" i="1" a="1"/>
  <c r="S56" i="1" s="1"/>
  <c r="S52" i="1" a="1"/>
  <c r="S52" i="1" s="1"/>
  <c r="S48" i="1" a="1"/>
  <c r="S48" i="1" s="1"/>
  <c r="S47" i="1" a="1"/>
  <c r="S47" i="1" s="1"/>
  <c r="S46" i="1" a="1"/>
  <c r="S46" i="1" s="1"/>
  <c r="S41" i="1"/>
  <c r="AQ55" i="4" l="1"/>
  <c r="AQ54" i="4"/>
  <c r="AO46" i="4"/>
  <c r="AO53" i="4" s="1"/>
  <c r="AP46" i="4"/>
  <c r="AP53" i="4" s="1"/>
  <c r="AN46" i="4"/>
  <c r="AN53" i="4" s="1"/>
  <c r="Z19" i="4"/>
  <c r="D63" i="4" a="1"/>
  <c r="D63" i="4" s="1"/>
  <c r="Z30" i="1"/>
  <c r="X60" i="5"/>
  <c r="X56" i="5"/>
  <c r="X53" i="5"/>
  <c r="X57" i="5"/>
  <c r="X48" i="5"/>
  <c r="X46" i="5"/>
  <c r="X52" i="5"/>
  <c r="X47" i="5"/>
  <c r="X55" i="5"/>
  <c r="X51" i="5"/>
  <c r="X50" i="5"/>
  <c r="X59" i="5"/>
  <c r="X49" i="5"/>
  <c r="Z19" i="5"/>
  <c r="D63" i="5" a="1"/>
  <c r="D63" i="5" s="1"/>
  <c r="X58" i="5"/>
  <c r="X51" i="4"/>
  <c r="X52" i="4"/>
  <c r="X47" i="4"/>
  <c r="X56" i="4"/>
  <c r="X46" i="4"/>
  <c r="X50" i="4"/>
  <c r="X59" i="4"/>
  <c r="X49" i="4"/>
  <c r="X60" i="4"/>
  <c r="X55" i="4"/>
  <c r="X57" i="4"/>
  <c r="X58" i="4"/>
  <c r="X53" i="4"/>
  <c r="X54" i="4"/>
  <c r="X56" i="3"/>
  <c r="X54" i="3"/>
  <c r="X55" i="3"/>
  <c r="X57" i="3"/>
  <c r="X58" i="3"/>
  <c r="X52" i="3"/>
  <c r="X59" i="3"/>
  <c r="X47" i="3"/>
  <c r="X46" i="3"/>
  <c r="X49" i="3"/>
  <c r="X48" i="3"/>
  <c r="X50" i="3"/>
  <c r="X51" i="3"/>
  <c r="X60" i="3"/>
  <c r="D63" i="3" a="1"/>
  <c r="D63" i="3" s="1"/>
  <c r="Y34" i="1"/>
  <c r="X34" i="1"/>
  <c r="Z39" i="1"/>
  <c r="AA32" i="1"/>
  <c r="AE32" i="1"/>
  <c r="AI32" i="1"/>
  <c r="AB32" i="1"/>
  <c r="AF32" i="1"/>
  <c r="AJ32" i="1"/>
  <c r="AC32" i="1"/>
  <c r="AG32" i="1"/>
  <c r="AK32" i="1"/>
  <c r="AD32" i="1"/>
  <c r="AH32" i="1"/>
  <c r="AL32" i="1"/>
  <c r="Z36" i="1"/>
  <c r="AA36" i="1"/>
  <c r="AE36" i="1"/>
  <c r="AI36" i="1"/>
  <c r="AB36" i="1"/>
  <c r="AF36" i="1"/>
  <c r="AJ36" i="1"/>
  <c r="AC36" i="1"/>
  <c r="AG36" i="1"/>
  <c r="AK36" i="1"/>
  <c r="AD36" i="1"/>
  <c r="AH36" i="1"/>
  <c r="AL36" i="1"/>
  <c r="AA37" i="1"/>
  <c r="AE37" i="1"/>
  <c r="AI37" i="1"/>
  <c r="AB37" i="1"/>
  <c r="AF37" i="1"/>
  <c r="AJ37" i="1"/>
  <c r="AC37" i="1"/>
  <c r="AG37" i="1"/>
  <c r="AK37" i="1"/>
  <c r="AD37" i="1"/>
  <c r="AH37" i="1"/>
  <c r="AL37" i="1"/>
  <c r="Y30" i="1"/>
  <c r="AA34" i="1"/>
  <c r="AE34" i="1"/>
  <c r="AI34" i="1"/>
  <c r="AB34" i="1"/>
  <c r="AF34" i="1"/>
  <c r="AJ34" i="1"/>
  <c r="AC34" i="1"/>
  <c r="AG34" i="1"/>
  <c r="AK34" i="1"/>
  <c r="AD34" i="1"/>
  <c r="AH34" i="1"/>
  <c r="AL34" i="1"/>
  <c r="AA27" i="1"/>
  <c r="AE27" i="1"/>
  <c r="AI27" i="1"/>
  <c r="AB27" i="1"/>
  <c r="AF27" i="1"/>
  <c r="AJ27" i="1"/>
  <c r="AC27" i="1"/>
  <c r="AG27" i="1"/>
  <c r="AK27" i="1"/>
  <c r="AD27" i="1"/>
  <c r="AH27" i="1"/>
  <c r="AL27" i="1"/>
  <c r="AA40" i="1"/>
  <c r="AE40" i="1"/>
  <c r="AI40" i="1"/>
  <c r="AB40" i="1"/>
  <c r="AF40" i="1"/>
  <c r="AJ40" i="1"/>
  <c r="AC40" i="1"/>
  <c r="AG40" i="1"/>
  <c r="AK40" i="1"/>
  <c r="AD40" i="1"/>
  <c r="AH40" i="1"/>
  <c r="AL40" i="1"/>
  <c r="Z37" i="1"/>
  <c r="Y38" i="1"/>
  <c r="AA38" i="1"/>
  <c r="AE38" i="1"/>
  <c r="AI38" i="1"/>
  <c r="AB38" i="1"/>
  <c r="AF38" i="1"/>
  <c r="AJ38" i="1"/>
  <c r="AC38" i="1"/>
  <c r="AG38" i="1"/>
  <c r="AK38" i="1"/>
  <c r="AD38" i="1"/>
  <c r="AH38" i="1"/>
  <c r="AL38" i="1"/>
  <c r="AA31" i="1"/>
  <c r="AE31" i="1"/>
  <c r="AI31" i="1"/>
  <c r="AB31" i="1"/>
  <c r="AF31" i="1"/>
  <c r="AJ31" i="1"/>
  <c r="AC31" i="1"/>
  <c r="AG31" i="1"/>
  <c r="AK31" i="1"/>
  <c r="AD31" i="1"/>
  <c r="AH31" i="1"/>
  <c r="AL31" i="1"/>
  <c r="AA28" i="1"/>
  <c r="AE28" i="1"/>
  <c r="AI28" i="1"/>
  <c r="AB28" i="1"/>
  <c r="AF28" i="1"/>
  <c r="AJ28" i="1"/>
  <c r="AC28" i="1"/>
  <c r="AG28" i="1"/>
  <c r="AK28" i="1"/>
  <c r="AD28" i="1"/>
  <c r="AH28" i="1"/>
  <c r="AL28" i="1"/>
  <c r="AA29" i="1"/>
  <c r="AE29" i="1"/>
  <c r="AI29" i="1"/>
  <c r="AB29" i="1"/>
  <c r="AF29" i="1"/>
  <c r="AJ29" i="1"/>
  <c r="AC29" i="1"/>
  <c r="AG29" i="1"/>
  <c r="AK29" i="1"/>
  <c r="AD29" i="1"/>
  <c r="AH29" i="1"/>
  <c r="AL29" i="1"/>
  <c r="X37" i="1"/>
  <c r="AA35" i="1"/>
  <c r="AE35" i="1"/>
  <c r="AI35" i="1"/>
  <c r="AB35" i="1"/>
  <c r="AF35" i="1"/>
  <c r="AJ35" i="1"/>
  <c r="AC35" i="1"/>
  <c r="AG35" i="1"/>
  <c r="AK35" i="1"/>
  <c r="AD35" i="1"/>
  <c r="AH35" i="1"/>
  <c r="AL35" i="1"/>
  <c r="X33" i="1"/>
  <c r="AA33" i="1"/>
  <c r="AE33" i="1"/>
  <c r="AI33" i="1"/>
  <c r="AB33" i="1"/>
  <c r="AF33" i="1"/>
  <c r="AJ33" i="1"/>
  <c r="AC33" i="1"/>
  <c r="AG33" i="1"/>
  <c r="AK33" i="1"/>
  <c r="AD33" i="1"/>
  <c r="AH33" i="1"/>
  <c r="AL33" i="1"/>
  <c r="AA30" i="1"/>
  <c r="AE30" i="1"/>
  <c r="AI30" i="1"/>
  <c r="AB30" i="1"/>
  <c r="AF30" i="1"/>
  <c r="AJ30" i="1"/>
  <c r="AC30" i="1"/>
  <c r="AG30" i="1"/>
  <c r="AK30" i="1"/>
  <c r="AD30" i="1"/>
  <c r="AH30" i="1"/>
  <c r="AL30" i="1"/>
  <c r="AA39" i="1"/>
  <c r="AE39" i="1"/>
  <c r="AI39" i="1"/>
  <c r="AB39" i="1"/>
  <c r="AF39" i="1"/>
  <c r="AJ39" i="1"/>
  <c r="AC39" i="1"/>
  <c r="AG39" i="1"/>
  <c r="AK39" i="1"/>
  <c r="AD39" i="1"/>
  <c r="AH39" i="1"/>
  <c r="AL39" i="1"/>
  <c r="AD26" i="1"/>
  <c r="AH26" i="1"/>
  <c r="AL26" i="1"/>
  <c r="AK26" i="1"/>
  <c r="AE26" i="1"/>
  <c r="AI26" i="1"/>
  <c r="AC26" i="1"/>
  <c r="AB26" i="1"/>
  <c r="AG26" i="1"/>
  <c r="AF26" i="1"/>
  <c r="AJ26" i="1"/>
  <c r="Z29" i="1"/>
  <c r="X38" i="1"/>
  <c r="Z38" i="1"/>
  <c r="Y31" i="1"/>
  <c r="Y39" i="1"/>
  <c r="Z35" i="1"/>
  <c r="X35" i="1"/>
  <c r="Y35" i="1"/>
  <c r="Z40" i="1"/>
  <c r="Y33" i="1"/>
  <c r="X36" i="1"/>
  <c r="Y32" i="1"/>
  <c r="Y40" i="1"/>
  <c r="Z32" i="1"/>
  <c r="Y37" i="1"/>
  <c r="Z33" i="1"/>
  <c r="X29" i="1"/>
  <c r="X32" i="1"/>
  <c r="X40" i="1"/>
  <c r="Y36" i="1"/>
  <c r="Z28" i="1"/>
  <c r="Y28" i="1"/>
  <c r="X28" i="1"/>
  <c r="Y27" i="1"/>
  <c r="Z27" i="1"/>
  <c r="X27" i="1"/>
  <c r="Y26" i="1"/>
  <c r="Z26" i="1"/>
  <c r="S61" i="1" a="1"/>
  <c r="S61" i="1" s="1"/>
  <c r="X46" i="1" s="1"/>
  <c r="AA26" i="1"/>
  <c r="X26" i="1"/>
  <c r="AQ53" i="4" l="1"/>
  <c r="AQ56" i="4" s="1"/>
  <c r="AN58" i="4"/>
  <c r="D64" i="4" a="1"/>
  <c r="D64" i="4" s="1"/>
  <c r="D65" i="4" s="1"/>
  <c r="D65" i="3"/>
  <c r="D64" i="5" a="1"/>
  <c r="D64" i="5" s="1"/>
  <c r="D65" i="5" s="1"/>
  <c r="D63" i="1" a="1"/>
  <c r="D63" i="1" s="1"/>
  <c r="X50" i="1"/>
  <c r="X54" i="1"/>
  <c r="X58" i="1"/>
  <c r="X47" i="1"/>
  <c r="X51" i="1"/>
  <c r="X55" i="1"/>
  <c r="X59" i="1"/>
  <c r="X48" i="1"/>
  <c r="X52" i="1"/>
  <c r="X56" i="1"/>
  <c r="X60" i="1"/>
  <c r="X57" i="1"/>
  <c r="X49" i="1"/>
  <c r="X53" i="1"/>
  <c r="T40" i="5" l="1"/>
  <c r="T37" i="5"/>
  <c r="T26" i="5"/>
  <c r="T35" i="5"/>
  <c r="T39" i="5"/>
  <c r="T29" i="5"/>
  <c r="T33" i="5"/>
  <c r="T32" i="5"/>
  <c r="T38" i="5"/>
  <c r="T31" i="5"/>
  <c r="T36" i="5"/>
  <c r="T28" i="5"/>
  <c r="T27" i="5"/>
  <c r="T30" i="5"/>
  <c r="T34" i="5"/>
  <c r="T40" i="4"/>
  <c r="T39" i="4"/>
  <c r="T38" i="4"/>
  <c r="T37" i="4"/>
  <c r="T26" i="4"/>
  <c r="T36" i="4"/>
  <c r="T35" i="4"/>
  <c r="T28" i="4"/>
  <c r="T27" i="4"/>
  <c r="T30" i="4"/>
  <c r="T34" i="4"/>
  <c r="T29" i="4"/>
  <c r="T33" i="4"/>
  <c r="T32" i="4"/>
  <c r="T31" i="4"/>
  <c r="T39" i="3"/>
  <c r="T37" i="3"/>
  <c r="T36" i="3"/>
  <c r="T34" i="3"/>
  <c r="T26" i="3"/>
  <c r="T40" i="3"/>
  <c r="T38" i="3"/>
  <c r="T30" i="3"/>
  <c r="T28" i="3"/>
  <c r="T27" i="3"/>
  <c r="T35" i="3"/>
  <c r="T29" i="3"/>
  <c r="T33" i="3"/>
  <c r="T31" i="3"/>
  <c r="T32" i="3"/>
  <c r="D64" i="1" a="1"/>
  <c r="D64" i="1" s="1"/>
  <c r="T41" i="5" l="1"/>
  <c r="T48" i="5" s="1"/>
  <c r="AB48" i="5" s="1"/>
  <c r="T41" i="4"/>
  <c r="T41" i="3"/>
  <c r="D65" i="1"/>
  <c r="T58" i="5" l="1"/>
  <c r="AB58" i="5" s="1"/>
  <c r="T60" i="5"/>
  <c r="AB60" i="5" s="1"/>
  <c r="T47" i="5"/>
  <c r="AB47" i="5" s="1"/>
  <c r="T57" i="5"/>
  <c r="AB57" i="5" s="1"/>
  <c r="T59" i="5"/>
  <c r="AB59" i="5" s="1"/>
  <c r="T50" i="5"/>
  <c r="AB50" i="5" s="1"/>
  <c r="T49" i="5"/>
  <c r="AB49" i="5" s="1"/>
  <c r="T51" i="5"/>
  <c r="AB51" i="5" s="1"/>
  <c r="T46" i="5"/>
  <c r="T56" i="5"/>
  <c r="AB56" i="5" s="1"/>
  <c r="T55" i="5"/>
  <c r="AB55" i="5" s="1"/>
  <c r="T53" i="5"/>
  <c r="AB53" i="5" s="1"/>
  <c r="T54" i="5"/>
  <c r="AB54" i="5" s="1"/>
  <c r="T52" i="5"/>
  <c r="AB52" i="5" s="1"/>
  <c r="T60" i="4"/>
  <c r="AB60" i="4" s="1"/>
  <c r="T46" i="4"/>
  <c r="AB46" i="4" s="1"/>
  <c r="T48" i="4"/>
  <c r="AB48" i="4" s="1"/>
  <c r="T47" i="4"/>
  <c r="AB47" i="4" s="1"/>
  <c r="T50" i="4"/>
  <c r="AB50" i="4" s="1"/>
  <c r="T56" i="4"/>
  <c r="AB56" i="4" s="1"/>
  <c r="T58" i="4"/>
  <c r="AB58" i="4" s="1"/>
  <c r="T54" i="4"/>
  <c r="AB54" i="4" s="1"/>
  <c r="T57" i="4"/>
  <c r="AB57" i="4" s="1"/>
  <c r="T49" i="4"/>
  <c r="AB49" i="4" s="1"/>
  <c r="T53" i="4"/>
  <c r="AB53" i="4" s="1"/>
  <c r="T59" i="4"/>
  <c r="AB59" i="4" s="1"/>
  <c r="T52" i="4"/>
  <c r="AB52" i="4" s="1"/>
  <c r="T55" i="4"/>
  <c r="AB55" i="4" s="1"/>
  <c r="T51" i="4"/>
  <c r="AB51" i="4" s="1"/>
  <c r="T60" i="3"/>
  <c r="AB60" i="3" s="1"/>
  <c r="T54" i="3"/>
  <c r="AB54" i="3" s="1"/>
  <c r="T56" i="3"/>
  <c r="AB56" i="3" s="1"/>
  <c r="T49" i="3"/>
  <c r="AB49" i="3" s="1"/>
  <c r="T55" i="3"/>
  <c r="AB55" i="3" s="1"/>
  <c r="T53" i="3"/>
  <c r="AB53" i="3" s="1"/>
  <c r="T50" i="3"/>
  <c r="AB50" i="3" s="1"/>
  <c r="T57" i="3"/>
  <c r="AB57" i="3" s="1"/>
  <c r="T48" i="3"/>
  <c r="AB48" i="3" s="1"/>
  <c r="T58" i="3"/>
  <c r="AB58" i="3" s="1"/>
  <c r="T52" i="3"/>
  <c r="AB52" i="3" s="1"/>
  <c r="T46" i="3"/>
  <c r="AB46" i="3" s="1"/>
  <c r="T47" i="3"/>
  <c r="AB47" i="3" s="1"/>
  <c r="T59" i="3"/>
  <c r="AB59" i="3" s="1"/>
  <c r="T51" i="3"/>
  <c r="AB51" i="3" s="1"/>
  <c r="T29" i="1"/>
  <c r="T28" i="1"/>
  <c r="T31" i="1"/>
  <c r="T30" i="1"/>
  <c r="T33" i="1"/>
  <c r="T35" i="1"/>
  <c r="T26" i="1"/>
  <c r="T40" i="1"/>
  <c r="T27" i="1"/>
  <c r="T32" i="1"/>
  <c r="T34" i="1"/>
  <c r="T37" i="1"/>
  <c r="T36" i="1"/>
  <c r="T39" i="1"/>
  <c r="T38" i="1"/>
  <c r="T61" i="5" l="1"/>
  <c r="AB46" i="5"/>
  <c r="T61" i="4"/>
  <c r="T61" i="3"/>
  <c r="G65" i="3" s="1"/>
  <c r="T41" i="1"/>
  <c r="T54" i="1" s="1"/>
  <c r="T53" i="1" l="1"/>
  <c r="AB53" i="1" s="1"/>
  <c r="T51" i="1"/>
  <c r="T59" i="1"/>
  <c r="AB59" i="1" s="1"/>
  <c r="T46" i="1"/>
  <c r="H65" i="4"/>
  <c r="H66" i="4"/>
  <c r="H64" i="4"/>
  <c r="T56" i="1"/>
  <c r="AB56" i="1" s="1"/>
  <c r="T48" i="1"/>
  <c r="AB48" i="1" s="1"/>
  <c r="T60" i="1"/>
  <c r="AB60" i="1" s="1"/>
  <c r="T49" i="1"/>
  <c r="T47" i="1"/>
  <c r="AB47" i="1" s="1"/>
  <c r="T58" i="1"/>
  <c r="AB58" i="1" s="1"/>
  <c r="T55" i="1"/>
  <c r="AB55" i="1" s="1"/>
  <c r="T50" i="1"/>
  <c r="AB50" i="1" s="1"/>
  <c r="T57" i="1"/>
  <c r="AB57" i="1" s="1"/>
  <c r="T52" i="1"/>
  <c r="AB52" i="1" s="1"/>
  <c r="G69" i="3"/>
  <c r="H69" i="3" s="1"/>
  <c r="G71" i="3"/>
  <c r="H71" i="3" s="1"/>
  <c r="G67" i="3"/>
  <c r="H67" i="3" s="1"/>
  <c r="G73" i="3"/>
  <c r="H73" i="3" s="1"/>
  <c r="G64" i="3"/>
  <c r="H64" i="3" s="1"/>
  <c r="G72" i="3"/>
  <c r="H72" i="3" s="1"/>
  <c r="G75" i="3"/>
  <c r="H75" i="3" s="1"/>
  <c r="G70" i="3"/>
  <c r="H70" i="3" s="1"/>
  <c r="H65" i="3"/>
  <c r="G66" i="3"/>
  <c r="H66" i="3" s="1"/>
  <c r="G68" i="3"/>
  <c r="H68" i="3" s="1"/>
  <c r="G76" i="3"/>
  <c r="H76" i="3" s="1"/>
  <c r="G78" i="3"/>
  <c r="H78" i="3" s="1"/>
  <c r="G74" i="3"/>
  <c r="H74" i="3" s="1"/>
  <c r="G77" i="3"/>
  <c r="H77" i="3" s="1"/>
  <c r="G70" i="5"/>
  <c r="H70" i="5" s="1"/>
  <c r="G71" i="5"/>
  <c r="H71" i="5" s="1"/>
  <c r="G67" i="5"/>
  <c r="H67" i="5" s="1"/>
  <c r="G73" i="5"/>
  <c r="H73" i="5" s="1"/>
  <c r="G76" i="5"/>
  <c r="H76" i="5" s="1"/>
  <c r="G75" i="5"/>
  <c r="H75" i="5" s="1"/>
  <c r="G72" i="5"/>
  <c r="H72" i="5" s="1"/>
  <c r="G68" i="5"/>
  <c r="H68" i="5" s="1"/>
  <c r="G77" i="5"/>
  <c r="H77" i="5" s="1"/>
  <c r="G74" i="5"/>
  <c r="H74" i="5" s="1"/>
  <c r="G69" i="5"/>
  <c r="H69" i="5" s="1"/>
  <c r="G78" i="5"/>
  <c r="H78" i="5" s="1"/>
  <c r="G64" i="5"/>
  <c r="H64" i="5" s="1"/>
  <c r="G66" i="5"/>
  <c r="H66" i="5" s="1"/>
  <c r="G65" i="5"/>
  <c r="H65" i="5" s="1"/>
  <c r="AB49" i="1"/>
  <c r="AB51" i="1"/>
  <c r="AB54" i="1"/>
  <c r="T61" i="1" l="1"/>
  <c r="AB46" i="1"/>
  <c r="G72" i="1" l="1"/>
  <c r="H72" i="1" s="1"/>
  <c r="G75" i="1"/>
  <c r="H75" i="1" s="1"/>
  <c r="G68" i="1"/>
  <c r="H68" i="1" s="1"/>
  <c r="G73" i="1"/>
  <c r="H73" i="1" s="1"/>
  <c r="G76" i="1"/>
  <c r="H76" i="1" s="1"/>
  <c r="G65" i="1"/>
  <c r="H65" i="1" s="1"/>
  <c r="G67" i="1"/>
  <c r="H67" i="1" s="1"/>
  <c r="G70" i="1"/>
  <c r="H70" i="1" s="1"/>
  <c r="G64" i="1"/>
  <c r="H64" i="1" s="1"/>
  <c r="G77" i="1"/>
  <c r="H77" i="1" s="1"/>
  <c r="G69" i="1"/>
  <c r="H69" i="1" s="1"/>
  <c r="G71" i="1"/>
  <c r="H71" i="1" s="1"/>
  <c r="G78" i="1"/>
  <c r="H78" i="1" s="1"/>
  <c r="G66" i="1"/>
  <c r="H66" i="1" s="1"/>
  <c r="G74" i="1"/>
  <c r="H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<sst xmlns="http://schemas.openxmlformats.org/spreadsheetml/2006/main" count="136" uniqueCount="28">
  <si>
    <t>S_it</t>
  </si>
  <si>
    <t>Année</t>
  </si>
  <si>
    <t>Contrat</t>
  </si>
  <si>
    <t>w_it</t>
  </si>
  <si>
    <t>X_it</t>
  </si>
  <si>
    <t>X_ww</t>
  </si>
  <si>
    <t>s^2</t>
  </si>
  <si>
    <t>w_it(X_it-X_iw)^2</t>
  </si>
  <si>
    <t>a Chapeau</t>
  </si>
  <si>
    <t>w_ie(X_iw-X_ww)^2</t>
  </si>
  <si>
    <t>K</t>
  </si>
  <si>
    <t>z_i(X_iw-X_zw)^2</t>
  </si>
  <si>
    <t>X_zw</t>
  </si>
  <si>
    <t>Z_E</t>
  </si>
  <si>
    <t>X^_i,n+1</t>
  </si>
  <si>
    <t>Nb d'années</t>
  </si>
  <si>
    <t>NB de contrats</t>
  </si>
  <si>
    <t>X_iw (Moyenne individuelle)</t>
  </si>
  <si>
    <t xml:space="preserve">X_ww </t>
  </si>
  <si>
    <t>X_zw (m^=prime collective)</t>
  </si>
  <si>
    <t>s^2 (variance intra)</t>
  </si>
  <si>
    <t>a Chapeau (Inter)</t>
  </si>
  <si>
    <t>w_iE (poids total du contrat)</t>
  </si>
  <si>
    <t>W_EE (poids total portefeuille)</t>
  </si>
  <si>
    <t>Z_i (Facteur de crédibilité)</t>
  </si>
  <si>
    <t>Poids à n+1</t>
  </si>
  <si>
    <t>Prime finale</t>
  </si>
  <si>
    <t>Prime de Crédibilité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</si>
</sst>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11" borderId="0" xfId="0" applyFill="1"/>
    <xf numFmtId="0" fontId="2" fillId="12" borderId="0" xfId="0" applyFont="1" applyFill="1"/>
    <xf numFmtId="0" fontId="0" fillId="6" borderId="0" xfId="0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6" borderId="2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5" borderId="7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2" fillId="13" borderId="0" xfId="0" applyFont="1" applyFill="1"/>
    <xf numFmtId="0" fontId="0" fillId="14" borderId="9" xfId="0" applyFill="1" applyBorder="1" applyProtection="1">
      <protection locked="0"/>
    </xf>
    <xf numFmtId="0" fontId="0" fillId="14" borderId="10" xfId="0" applyFill="1" applyBorder="1" applyProtection="1">
      <protection locked="0"/>
    </xf>
    <xf numFmtId="0" fontId="0" fillId="14" borderId="11" xfId="0" applyFill="1" applyBorder="1" applyProtection="1">
      <protection locked="0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DF36-90E5-954D-ACFF-D2C79EAEA7CC}">
  <dimension ref="B2:AL78"/>
  <sheetViews>
    <sheetView tabSelected="1" topLeftCell="A27" zoomScale="90" zoomScaleNormal="90" workbookViewId="0">
      <selection activeCell="F8" sqref="F8"/>
    </sheetView>
  </sheetViews>
  <sheetFormatPr baseColWidth="10" defaultRowHeight="16" x14ac:dyDescent="0.2"/>
  <cols>
    <col min="19" max="19" width="27" bestFit="1" customWidth="1"/>
    <col min="20" max="20" width="24.6640625" bestFit="1" customWidth="1"/>
    <col min="23" max="33" width="0" hidden="1" customWidth="1"/>
    <col min="34" max="34" width="11" hidden="1" customWidth="1"/>
    <col min="35" max="38" width="0" hidden="1" customWidth="1"/>
  </cols>
  <sheetData>
    <row r="2" spans="2:18" x14ac:dyDescent="0.2">
      <c r="D2" s="32" t="s">
        <v>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x14ac:dyDescent="0.2">
      <c r="D3" s="33" t="s">
        <v>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ht="17" thickBot="1" x14ac:dyDescent="0.25">
      <c r="B4" t="s">
        <v>15</v>
      </c>
      <c r="C4" s="6" t="s">
        <v>2</v>
      </c>
      <c r="D4" s="2">
        <v>1</v>
      </c>
      <c r="E4" s="2">
        <f>D4+1</f>
        <v>2</v>
      </c>
      <c r="F4" s="2">
        <f t="shared" ref="F4:R4" si="0">E4+1</f>
        <v>3</v>
      </c>
      <c r="G4" s="2">
        <f t="shared" si="0"/>
        <v>4</v>
      </c>
      <c r="H4" s="2">
        <f t="shared" si="0"/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</row>
    <row r="5" spans="2:18" ht="17" thickTop="1" x14ac:dyDescent="0.2">
      <c r="B5" cm="1">
        <f t="array" ref="B5">SUM(IF(ISBLANK(D5:R5),0,1))</f>
        <v>4</v>
      </c>
      <c r="C5" s="2">
        <v>1</v>
      </c>
      <c r="D5" s="15">
        <v>14</v>
      </c>
      <c r="E5" s="16">
        <v>21</v>
      </c>
      <c r="F5" s="17">
        <v>12</v>
      </c>
      <c r="G5" s="16">
        <v>18</v>
      </c>
      <c r="H5" s="17"/>
      <c r="I5" s="16"/>
      <c r="J5" s="17"/>
      <c r="K5" s="16"/>
      <c r="L5" s="17"/>
      <c r="M5" s="16"/>
      <c r="N5" s="17"/>
      <c r="O5" s="16"/>
      <c r="P5" s="17"/>
      <c r="Q5" s="16"/>
      <c r="R5" s="18"/>
    </row>
    <row r="6" spans="2:18" x14ac:dyDescent="0.2">
      <c r="B6" cm="1">
        <f t="array" ref="B6">SUM(IF(ISBLANK(D6:R6),0,1))</f>
        <v>4</v>
      </c>
      <c r="C6" s="2">
        <f>C5+1</f>
        <v>2</v>
      </c>
      <c r="D6" s="19">
        <v>4</v>
      </c>
      <c r="E6" s="13">
        <v>0</v>
      </c>
      <c r="F6" s="14">
        <v>4</v>
      </c>
      <c r="G6" s="13">
        <v>6</v>
      </c>
      <c r="H6" s="14"/>
      <c r="I6" s="13"/>
      <c r="J6" s="14"/>
      <c r="K6" s="13"/>
      <c r="L6" s="14"/>
      <c r="M6" s="13"/>
      <c r="N6" s="14"/>
      <c r="O6" s="13"/>
      <c r="P6" s="14"/>
      <c r="Q6" s="13"/>
      <c r="R6" s="20"/>
    </row>
    <row r="7" spans="2:18" x14ac:dyDescent="0.2">
      <c r="B7" cm="1">
        <f t="array" ref="B7">SUM(IF(ISBLANK(D7:R7),0,1))</f>
        <v>4</v>
      </c>
      <c r="C7" s="2">
        <f t="shared" ref="C7:C19" si="1">C6+1</f>
        <v>3</v>
      </c>
      <c r="D7" s="19">
        <v>3</v>
      </c>
      <c r="E7" s="13">
        <v>0</v>
      </c>
      <c r="F7" s="14">
        <v>1</v>
      </c>
      <c r="G7" s="13">
        <v>6</v>
      </c>
      <c r="H7" s="14"/>
      <c r="I7" s="13"/>
      <c r="J7" s="14"/>
      <c r="K7" s="13"/>
      <c r="L7" s="14"/>
      <c r="M7" s="13"/>
      <c r="N7" s="14"/>
      <c r="O7" s="13"/>
      <c r="P7" s="14"/>
      <c r="Q7" s="13"/>
      <c r="R7" s="20"/>
    </row>
    <row r="8" spans="2:18" x14ac:dyDescent="0.2">
      <c r="B8" cm="1">
        <f t="array" ref="B8">SUM(IF(ISBLANK(D8:R8),0,1))</f>
        <v>0</v>
      </c>
      <c r="C8" s="2">
        <f t="shared" si="1"/>
        <v>4</v>
      </c>
      <c r="D8" s="19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20"/>
    </row>
    <row r="9" spans="2:18" x14ac:dyDescent="0.2">
      <c r="B9" cm="1">
        <f t="array" ref="B9">SUM(IF(ISBLANK(D9:R9),0,1))</f>
        <v>0</v>
      </c>
      <c r="C9" s="2">
        <f t="shared" si="1"/>
        <v>5</v>
      </c>
      <c r="D9" s="19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20"/>
    </row>
    <row r="10" spans="2:18" x14ac:dyDescent="0.2">
      <c r="B10" cm="1">
        <f t="array" ref="B10">SUM(IF(ISBLANK(D10:R10),0,1))</f>
        <v>0</v>
      </c>
      <c r="C10" s="2">
        <f t="shared" si="1"/>
        <v>6</v>
      </c>
      <c r="D10" s="19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20"/>
    </row>
    <row r="11" spans="2:18" x14ac:dyDescent="0.2">
      <c r="B11" cm="1">
        <f t="array" ref="B11">SUM(IF(ISBLANK(D11:R11),0,1))</f>
        <v>0</v>
      </c>
      <c r="C11" s="2">
        <f t="shared" si="1"/>
        <v>7</v>
      </c>
      <c r="D11" s="19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20"/>
    </row>
    <row r="12" spans="2:18" x14ac:dyDescent="0.2">
      <c r="B12" cm="1">
        <f t="array" ref="B12">SUM(IF(ISBLANK(D12:R12),0,1))</f>
        <v>0</v>
      </c>
      <c r="C12" s="2">
        <f t="shared" si="1"/>
        <v>8</v>
      </c>
      <c r="D12" s="19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20"/>
    </row>
    <row r="13" spans="2:18" x14ac:dyDescent="0.2">
      <c r="B13" cm="1">
        <f t="array" ref="B13">SUM(IF(ISBLANK(D13:R13),0,1))</f>
        <v>0</v>
      </c>
      <c r="C13" s="2">
        <f t="shared" si="1"/>
        <v>9</v>
      </c>
      <c r="D13" s="19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20"/>
    </row>
    <row r="14" spans="2:18" x14ac:dyDescent="0.2">
      <c r="B14" cm="1">
        <f t="array" ref="B14">SUM(IF(ISBLANK(D14:R14),0,1))</f>
        <v>0</v>
      </c>
      <c r="C14" s="2">
        <f t="shared" si="1"/>
        <v>10</v>
      </c>
      <c r="D14" s="19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20"/>
    </row>
    <row r="15" spans="2:18" x14ac:dyDescent="0.2">
      <c r="B15" cm="1">
        <f t="array" ref="B15">SUM(IF(ISBLANK(D15:R15),0,1))</f>
        <v>0</v>
      </c>
      <c r="C15" s="2">
        <f t="shared" si="1"/>
        <v>11</v>
      </c>
      <c r="D15" s="19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20"/>
    </row>
    <row r="16" spans="2:18" x14ac:dyDescent="0.2">
      <c r="B16" cm="1">
        <f t="array" ref="B16">SUM(IF(ISBLANK(D16:R16),0,1))</f>
        <v>0</v>
      </c>
      <c r="C16" s="2">
        <f t="shared" si="1"/>
        <v>12</v>
      </c>
      <c r="D16" s="19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20"/>
    </row>
    <row r="17" spans="2:38" x14ac:dyDescent="0.2">
      <c r="B17" cm="1">
        <f t="array" ref="B17">SUM(IF(ISBLANK(D17:R17),0,1))</f>
        <v>0</v>
      </c>
      <c r="C17" s="2">
        <f t="shared" si="1"/>
        <v>13</v>
      </c>
      <c r="D17" s="19"/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20"/>
    </row>
    <row r="18" spans="2:38" x14ac:dyDescent="0.2">
      <c r="B18" cm="1">
        <f t="array" ref="B18">SUM(IF(ISBLANK(D18:R18),0,1))</f>
        <v>0</v>
      </c>
      <c r="C18" s="2">
        <f t="shared" si="1"/>
        <v>14</v>
      </c>
      <c r="D18" s="19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20"/>
    </row>
    <row r="19" spans="2:38" ht="17" thickBot="1" x14ac:dyDescent="0.25">
      <c r="B19" cm="1">
        <f t="array" ref="B19">SUM(IF(ISBLANK(D19:R19),0,1))</f>
        <v>0</v>
      </c>
      <c r="C19" s="2">
        <f t="shared" si="1"/>
        <v>15</v>
      </c>
      <c r="D19" s="21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4"/>
    </row>
    <row r="20" spans="2:38" ht="17" thickTop="1" x14ac:dyDescent="0.2">
      <c r="C20" t="s">
        <v>16</v>
      </c>
      <c r="D20" cm="1">
        <f t="array" ref="D20">SUM(IF(ISBLANK(D5:D19),0,1))</f>
        <v>3</v>
      </c>
      <c r="E20" cm="1">
        <f t="array" ref="E20">SUM(IF(ISBLANK(E5:E19),0,1))</f>
        <v>3</v>
      </c>
      <c r="F20" cm="1">
        <f t="array" ref="F20">SUM(IF(ISBLANK(F5:F19),0,1))</f>
        <v>3</v>
      </c>
      <c r="G20" cm="1">
        <f t="array" ref="G20">SUM(IF(ISBLANK(G5:G19),0,1))</f>
        <v>3</v>
      </c>
      <c r="H20" cm="1">
        <f t="array" ref="H20">SUM(IF(ISBLANK(H5:H19),0,1))</f>
        <v>0</v>
      </c>
      <c r="I20" cm="1">
        <f t="array" ref="I20">SUM(IF(ISBLANK(I5:I19),0,1))</f>
        <v>0</v>
      </c>
      <c r="J20" cm="1">
        <f t="array" ref="J20">SUM(IF(ISBLANK(J5:J19),0,1))</f>
        <v>0</v>
      </c>
      <c r="K20" cm="1">
        <f t="array" ref="K20">SUM(IF(ISBLANK(K5:K19),0,1))</f>
        <v>0</v>
      </c>
      <c r="L20" cm="1">
        <f t="array" ref="L20">SUM(IF(ISBLANK(L5:L19),0,1))</f>
        <v>0</v>
      </c>
      <c r="M20" cm="1">
        <f t="array" ref="M20">SUM(IF(ISBLANK(M5:M19),0,1))</f>
        <v>0</v>
      </c>
      <c r="N20" cm="1">
        <f t="array" ref="N20">SUM(IF(ISBLANK(N5:N19),0,1))</f>
        <v>0</v>
      </c>
      <c r="O20" cm="1">
        <f t="array" ref="O20">SUM(IF(ISBLANK(O5:O19),0,1))</f>
        <v>0</v>
      </c>
      <c r="P20" cm="1">
        <f t="array" ref="P20">SUM(IF(ISBLANK(P5:P19),0,1))</f>
        <v>0</v>
      </c>
      <c r="Q20" cm="1">
        <f t="array" ref="Q20">SUM(IF(ISBLANK(Q5:Q19),0,1))</f>
        <v>0</v>
      </c>
      <c r="R20" cm="1">
        <f t="array" ref="R20">SUM(IF(ISBLANK(R5:R19),0,1))</f>
        <v>0</v>
      </c>
    </row>
    <row r="23" spans="2:38" x14ac:dyDescent="0.2">
      <c r="D23" s="32" t="s">
        <v>3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X23" t="s">
        <v>7</v>
      </c>
    </row>
    <row r="24" spans="2:38" x14ac:dyDescent="0.2">
      <c r="D24" s="33" t="s">
        <v>1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X24" t="s">
        <v>1</v>
      </c>
    </row>
    <row r="25" spans="2:38" ht="17" thickBot="1" x14ac:dyDescent="0.25">
      <c r="B25" s="25" t="s">
        <v>25</v>
      </c>
      <c r="C25" s="6" t="s">
        <v>2</v>
      </c>
      <c r="D25" s="2">
        <v>1</v>
      </c>
      <c r="E25" s="2">
        <f>D25+1</f>
        <v>2</v>
      </c>
      <c r="F25" s="2">
        <f t="shared" ref="F25:R25" si="2">E25+1</f>
        <v>3</v>
      </c>
      <c r="G25" s="2">
        <f t="shared" si="2"/>
        <v>4</v>
      </c>
      <c r="H25" s="2">
        <f t="shared" si="2"/>
        <v>5</v>
      </c>
      <c r="I25" s="2">
        <f t="shared" si="2"/>
        <v>6</v>
      </c>
      <c r="J25" s="2">
        <f t="shared" si="2"/>
        <v>7</v>
      </c>
      <c r="K25" s="2">
        <f t="shared" si="2"/>
        <v>8</v>
      </c>
      <c r="L25" s="2">
        <f t="shared" si="2"/>
        <v>9</v>
      </c>
      <c r="M25" s="2">
        <f t="shared" si="2"/>
        <v>10</v>
      </c>
      <c r="N25" s="2">
        <f t="shared" si="2"/>
        <v>11</v>
      </c>
      <c r="O25" s="2">
        <f t="shared" si="2"/>
        <v>12</v>
      </c>
      <c r="P25" s="2">
        <f t="shared" si="2"/>
        <v>13</v>
      </c>
      <c r="Q25" s="2">
        <f t="shared" si="2"/>
        <v>14</v>
      </c>
      <c r="R25" s="2">
        <f t="shared" si="2"/>
        <v>15</v>
      </c>
      <c r="S25" s="7" t="s">
        <v>22</v>
      </c>
      <c r="T25" s="10" t="s">
        <v>24</v>
      </c>
      <c r="U25" s="31"/>
      <c r="W25" t="s">
        <v>2</v>
      </c>
      <c r="X25">
        <v>1</v>
      </c>
      <c r="Y25">
        <f>X25+1</f>
        <v>2</v>
      </c>
      <c r="Z25">
        <f t="shared" ref="Z25:AL25" si="3">Y25+1</f>
        <v>3</v>
      </c>
      <c r="AA25">
        <f t="shared" si="3"/>
        <v>4</v>
      </c>
      <c r="AB25">
        <f t="shared" si="3"/>
        <v>5</v>
      </c>
      <c r="AC25">
        <f t="shared" si="3"/>
        <v>6</v>
      </c>
      <c r="AD25">
        <f t="shared" si="3"/>
        <v>7</v>
      </c>
      <c r="AE25">
        <f t="shared" si="3"/>
        <v>8</v>
      </c>
      <c r="AF25">
        <f t="shared" si="3"/>
        <v>9</v>
      </c>
      <c r="AG25">
        <f t="shared" si="3"/>
        <v>10</v>
      </c>
      <c r="AH25">
        <f t="shared" si="3"/>
        <v>11</v>
      </c>
      <c r="AI25">
        <f t="shared" si="3"/>
        <v>12</v>
      </c>
      <c r="AJ25">
        <f t="shared" si="3"/>
        <v>13</v>
      </c>
      <c r="AK25">
        <f t="shared" si="3"/>
        <v>14</v>
      </c>
      <c r="AL25">
        <f t="shared" si="3"/>
        <v>15</v>
      </c>
    </row>
    <row r="26" spans="2:38" ht="17" thickTop="1" x14ac:dyDescent="0.2">
      <c r="B26" s="26">
        <v>3</v>
      </c>
      <c r="C26" s="2">
        <v>1</v>
      </c>
      <c r="D26" s="15">
        <v>2</v>
      </c>
      <c r="E26" s="16">
        <v>3</v>
      </c>
      <c r="F26" s="17">
        <v>4</v>
      </c>
      <c r="G26" s="16">
        <v>3</v>
      </c>
      <c r="H26" s="17"/>
      <c r="I26" s="16"/>
      <c r="J26" s="17"/>
      <c r="K26" s="16"/>
      <c r="L26" s="17"/>
      <c r="M26" s="16"/>
      <c r="N26" s="17"/>
      <c r="O26" s="16"/>
      <c r="P26" s="17"/>
      <c r="Q26" s="16"/>
      <c r="R26" s="18"/>
      <c r="S26" s="8">
        <f>IF(SUM(D26:R26)=0,"",SUM(D26:R26))</f>
        <v>12</v>
      </c>
      <c r="T26" s="11">
        <f>IFERROR(S26/(S26+$D$65),"")</f>
        <v>0.91114749089717906</v>
      </c>
      <c r="U26" s="30"/>
      <c r="W26">
        <v>1</v>
      </c>
      <c r="X26">
        <f>IFERROR(D26*(D46-$S46)^2,"")</f>
        <v>5.0138888888888866</v>
      </c>
      <c r="Y26">
        <f>IFERROR(E26*(E46-$S46)^2,"")</f>
        <v>7.5208333333333304</v>
      </c>
      <c r="Z26">
        <f>IFERROR(F26*(F46-$S46)^2,"")</f>
        <v>23.361111111111118</v>
      </c>
      <c r="AA26">
        <f>IFERROR(G26*(G46-$S46)^2,"")</f>
        <v>1.0208333333333324</v>
      </c>
      <c r="AB26" t="str">
        <f t="shared" ref="AB26:AL26" si="4">IFERROR(H26*(H46-$S46)^2,"")</f>
        <v/>
      </c>
      <c r="AC26" t="str">
        <f t="shared" si="4"/>
        <v/>
      </c>
      <c r="AD26" t="str">
        <f t="shared" si="4"/>
        <v/>
      </c>
      <c r="AE26" t="str">
        <f t="shared" si="4"/>
        <v/>
      </c>
      <c r="AF26" t="str">
        <f t="shared" si="4"/>
        <v/>
      </c>
      <c r="AG26" t="str">
        <f t="shared" si="4"/>
        <v/>
      </c>
      <c r="AH26" t="str">
        <f t="shared" si="4"/>
        <v/>
      </c>
      <c r="AI26" t="str">
        <f t="shared" si="4"/>
        <v/>
      </c>
      <c r="AJ26" t="str">
        <f t="shared" si="4"/>
        <v/>
      </c>
      <c r="AK26" t="str">
        <f t="shared" si="4"/>
        <v/>
      </c>
      <c r="AL26" t="str">
        <f t="shared" si="4"/>
        <v/>
      </c>
    </row>
    <row r="27" spans="2:38" x14ac:dyDescent="0.2">
      <c r="B27" s="27">
        <v>2</v>
      </c>
      <c r="C27" s="2">
        <f>C26+1</f>
        <v>2</v>
      </c>
      <c r="D27" s="19">
        <v>4</v>
      </c>
      <c r="E27" s="13">
        <v>2</v>
      </c>
      <c r="F27" s="14">
        <v>1</v>
      </c>
      <c r="G27" s="13">
        <v>2</v>
      </c>
      <c r="H27" s="14"/>
      <c r="I27" s="13"/>
      <c r="J27" s="14"/>
      <c r="K27" s="13"/>
      <c r="L27" s="14"/>
      <c r="M27" s="13"/>
      <c r="N27" s="14"/>
      <c r="O27" s="13"/>
      <c r="P27" s="14"/>
      <c r="Q27" s="13"/>
      <c r="R27" s="20"/>
      <c r="S27" s="8">
        <f t="shared" ref="S27:S40" si="5">IF(SUM(D27:R27)=0,"",SUM(D27:R27))</f>
        <v>9</v>
      </c>
      <c r="T27" s="11">
        <f t="shared" ref="T27:T40" si="6">IFERROR(S27/(S27+$D$65),"")</f>
        <v>0.88493784168590328</v>
      </c>
      <c r="U27" s="30"/>
      <c r="W27">
        <f>W26+1</f>
        <v>2</v>
      </c>
      <c r="X27">
        <f t="shared" ref="X27:X40" si="7">IFERROR(D27*(D47-$S47)^2,"")</f>
        <v>1.2345679012345669</v>
      </c>
      <c r="Y27">
        <f t="shared" ref="Y27:Y40" si="8">IFERROR(E27*(E47-$S47)^2,"")</f>
        <v>4.8395061728395046</v>
      </c>
      <c r="Z27">
        <f t="shared" ref="Z27:Z40" si="9">IFERROR(F27*(F47-$S47)^2,"")</f>
        <v>5.9753086419753094</v>
      </c>
      <c r="AA27">
        <f t="shared" ref="AA27:AA40" si="10">IFERROR(G27*(G47-$S47)^2,"")</f>
        <v>4.1728395061728403</v>
      </c>
      <c r="AB27" t="str">
        <f t="shared" ref="AB27:AB40" si="11">IFERROR(H27*(H47-$S47)^2,"")</f>
        <v/>
      </c>
      <c r="AC27" t="str">
        <f t="shared" ref="AC27:AC40" si="12">IFERROR(I27*(I47-$S47)^2,"")</f>
        <v/>
      </c>
      <c r="AD27" t="str">
        <f t="shared" ref="AD27:AD40" si="13">IFERROR(J27*(J47-$S47)^2,"")</f>
        <v/>
      </c>
      <c r="AE27" t="str">
        <f t="shared" ref="AE27:AE40" si="14">IFERROR(K27*(K47-$S47)^2,"")</f>
        <v/>
      </c>
      <c r="AF27" t="str">
        <f t="shared" ref="AF27:AF40" si="15">IFERROR(L27*(L47-$S47)^2,"")</f>
        <v/>
      </c>
      <c r="AG27" t="str">
        <f t="shared" ref="AG27:AG40" si="16">IFERROR(M27*(M47-$S47)^2,"")</f>
        <v/>
      </c>
      <c r="AH27" t="str">
        <f t="shared" ref="AH27:AH40" si="17">IFERROR(N27*(N47-$S47)^2,"")</f>
        <v/>
      </c>
      <c r="AI27" t="str">
        <f t="shared" ref="AI27:AI40" si="18">IFERROR(O27*(O47-$S47)^2,"")</f>
        <v/>
      </c>
      <c r="AJ27" t="str">
        <f t="shared" ref="AJ27:AJ40" si="19">IFERROR(P27*(P47-$S47)^2,"")</f>
        <v/>
      </c>
      <c r="AK27" t="str">
        <f t="shared" ref="AK27:AK40" si="20">IFERROR(Q27*(Q47-$S47)^2,"")</f>
        <v/>
      </c>
      <c r="AL27" t="str">
        <f t="shared" ref="AL27:AL40" si="21">IFERROR(R27*(R47-$S47)^2,"")</f>
        <v/>
      </c>
    </row>
    <row r="28" spans="2:38" x14ac:dyDescent="0.2">
      <c r="B28" s="27">
        <v>3</v>
      </c>
      <c r="C28" s="2">
        <f t="shared" ref="C28:C40" si="22">C27+1</f>
        <v>3</v>
      </c>
      <c r="D28" s="19">
        <v>3</v>
      </c>
      <c r="E28" s="13">
        <v>3</v>
      </c>
      <c r="F28" s="14">
        <v>1</v>
      </c>
      <c r="G28" s="13">
        <v>3</v>
      </c>
      <c r="H28" s="14"/>
      <c r="I28" s="13"/>
      <c r="J28" s="14"/>
      <c r="K28" s="13"/>
      <c r="L28" s="14"/>
      <c r="M28" s="13"/>
      <c r="N28" s="14"/>
      <c r="O28" s="13"/>
      <c r="P28" s="14"/>
      <c r="Q28" s="13"/>
      <c r="R28" s="20"/>
      <c r="S28" s="8">
        <f t="shared" si="5"/>
        <v>10</v>
      </c>
      <c r="T28" s="11">
        <f t="shared" si="6"/>
        <v>0.89523865082289145</v>
      </c>
      <c r="U28" s="30"/>
      <c r="W28">
        <f t="shared" ref="W28:W40" si="23">W27+1</f>
        <v>3</v>
      </c>
      <c r="X28">
        <f t="shared" si="7"/>
        <v>0</v>
      </c>
      <c r="Y28">
        <f t="shared" si="8"/>
        <v>3</v>
      </c>
      <c r="Z28">
        <f t="shared" si="9"/>
        <v>0</v>
      </c>
      <c r="AA28">
        <f t="shared" si="10"/>
        <v>3</v>
      </c>
      <c r="AB28" t="str">
        <f t="shared" si="11"/>
        <v/>
      </c>
      <c r="AC28" t="str">
        <f t="shared" si="12"/>
        <v/>
      </c>
      <c r="AD28" t="str">
        <f t="shared" si="13"/>
        <v/>
      </c>
      <c r="AE28" t="str">
        <f t="shared" si="14"/>
        <v/>
      </c>
      <c r="AF28" t="str">
        <f t="shared" si="15"/>
        <v/>
      </c>
      <c r="AG28" t="str">
        <f t="shared" si="16"/>
        <v/>
      </c>
      <c r="AH28" t="str">
        <f t="shared" si="17"/>
        <v/>
      </c>
      <c r="AI28" t="str">
        <f t="shared" si="18"/>
        <v/>
      </c>
      <c r="AJ28" t="str">
        <f t="shared" si="19"/>
        <v/>
      </c>
      <c r="AK28" t="str">
        <f t="shared" si="20"/>
        <v/>
      </c>
      <c r="AL28" t="str">
        <f t="shared" si="21"/>
        <v/>
      </c>
    </row>
    <row r="29" spans="2:38" x14ac:dyDescent="0.2">
      <c r="B29" s="27"/>
      <c r="C29" s="2">
        <f t="shared" si="22"/>
        <v>4</v>
      </c>
      <c r="D29" s="19"/>
      <c r="E29" s="13"/>
      <c r="F29" s="14"/>
      <c r="G29" s="13"/>
      <c r="H29" s="14"/>
      <c r="I29" s="13"/>
      <c r="J29" s="14"/>
      <c r="K29" s="13"/>
      <c r="L29" s="14"/>
      <c r="M29" s="13"/>
      <c r="N29" s="14"/>
      <c r="O29" s="13"/>
      <c r="P29" s="14"/>
      <c r="Q29" s="13"/>
      <c r="R29" s="20"/>
      <c r="S29" s="8" t="str">
        <f t="shared" si="5"/>
        <v/>
      </c>
      <c r="T29" s="11" t="str">
        <f t="shared" si="6"/>
        <v/>
      </c>
      <c r="U29" s="30"/>
      <c r="W29">
        <f t="shared" si="23"/>
        <v>4</v>
      </c>
      <c r="X29" t="str">
        <f t="shared" si="7"/>
        <v/>
      </c>
      <c r="Y29" t="str">
        <f t="shared" si="8"/>
        <v/>
      </c>
      <c r="Z29" t="str">
        <f t="shared" si="9"/>
        <v/>
      </c>
      <c r="AA29" t="str">
        <f t="shared" si="10"/>
        <v/>
      </c>
      <c r="AB29" t="str">
        <f t="shared" si="11"/>
        <v/>
      </c>
      <c r="AC29" t="str">
        <f t="shared" si="12"/>
        <v/>
      </c>
      <c r="AD29" t="str">
        <f t="shared" si="13"/>
        <v/>
      </c>
      <c r="AE29" t="str">
        <f t="shared" si="14"/>
        <v/>
      </c>
      <c r="AF29" t="str">
        <f t="shared" si="15"/>
        <v/>
      </c>
      <c r="AG29" t="str">
        <f t="shared" si="16"/>
        <v/>
      </c>
      <c r="AH29" t="str">
        <f t="shared" si="17"/>
        <v/>
      </c>
      <c r="AI29" t="str">
        <f t="shared" si="18"/>
        <v/>
      </c>
      <c r="AJ29" t="str">
        <f t="shared" si="19"/>
        <v/>
      </c>
      <c r="AK29" t="str">
        <f t="shared" si="20"/>
        <v/>
      </c>
      <c r="AL29" t="str">
        <f t="shared" si="21"/>
        <v/>
      </c>
    </row>
    <row r="30" spans="2:38" x14ac:dyDescent="0.2">
      <c r="B30" s="27"/>
      <c r="C30" s="2">
        <f t="shared" si="22"/>
        <v>5</v>
      </c>
      <c r="D30" s="19"/>
      <c r="E30" s="13"/>
      <c r="F30" s="14"/>
      <c r="G30" s="13"/>
      <c r="H30" s="14"/>
      <c r="I30" s="13"/>
      <c r="J30" s="14"/>
      <c r="K30" s="13"/>
      <c r="L30" s="14"/>
      <c r="M30" s="13"/>
      <c r="N30" s="14"/>
      <c r="O30" s="13"/>
      <c r="P30" s="14"/>
      <c r="Q30" s="13"/>
      <c r="R30" s="20"/>
      <c r="S30" s="8" t="str">
        <f t="shared" si="5"/>
        <v/>
      </c>
      <c r="T30" s="11" t="str">
        <f t="shared" si="6"/>
        <v/>
      </c>
      <c r="U30" s="30"/>
      <c r="W30">
        <f t="shared" si="23"/>
        <v>5</v>
      </c>
      <c r="X30" t="str">
        <f t="shared" si="7"/>
        <v/>
      </c>
      <c r="Y30" t="str">
        <f t="shared" si="8"/>
        <v/>
      </c>
      <c r="Z30" t="str">
        <f t="shared" si="9"/>
        <v/>
      </c>
      <c r="AA30" t="str">
        <f t="shared" si="10"/>
        <v/>
      </c>
      <c r="AB30" t="str">
        <f t="shared" si="11"/>
        <v/>
      </c>
      <c r="AC30" t="str">
        <f t="shared" si="12"/>
        <v/>
      </c>
      <c r="AD30" t="str">
        <f t="shared" si="13"/>
        <v/>
      </c>
      <c r="AE30" t="str">
        <f t="shared" si="14"/>
        <v/>
      </c>
      <c r="AF30" t="str">
        <f t="shared" si="15"/>
        <v/>
      </c>
      <c r="AG30" t="str">
        <f t="shared" si="16"/>
        <v/>
      </c>
      <c r="AH30" t="str">
        <f t="shared" si="17"/>
        <v/>
      </c>
      <c r="AI30" t="str">
        <f t="shared" si="18"/>
        <v/>
      </c>
      <c r="AJ30" t="str">
        <f t="shared" si="19"/>
        <v/>
      </c>
      <c r="AK30" t="str">
        <f t="shared" si="20"/>
        <v/>
      </c>
      <c r="AL30" t="str">
        <f t="shared" si="21"/>
        <v/>
      </c>
    </row>
    <row r="31" spans="2:38" x14ac:dyDescent="0.2">
      <c r="B31" s="27"/>
      <c r="C31" s="2">
        <f t="shared" si="22"/>
        <v>6</v>
      </c>
      <c r="D31" s="19"/>
      <c r="E31" s="13"/>
      <c r="F31" s="14"/>
      <c r="G31" s="13"/>
      <c r="H31" s="14"/>
      <c r="I31" s="13"/>
      <c r="J31" s="14"/>
      <c r="K31" s="13"/>
      <c r="L31" s="14"/>
      <c r="M31" s="13"/>
      <c r="N31" s="14"/>
      <c r="O31" s="13"/>
      <c r="P31" s="14"/>
      <c r="Q31" s="13"/>
      <c r="R31" s="20"/>
      <c r="S31" s="8" t="str">
        <f t="shared" si="5"/>
        <v/>
      </c>
      <c r="T31" s="11" t="str">
        <f t="shared" si="6"/>
        <v/>
      </c>
      <c r="U31" s="30"/>
      <c r="W31">
        <f t="shared" si="23"/>
        <v>6</v>
      </c>
      <c r="X31" t="str">
        <f t="shared" si="7"/>
        <v/>
      </c>
      <c r="Y31" t="str">
        <f t="shared" si="8"/>
        <v/>
      </c>
      <c r="Z31" t="str">
        <f t="shared" si="9"/>
        <v/>
      </c>
      <c r="AA31" t="str">
        <f t="shared" si="10"/>
        <v/>
      </c>
      <c r="AB31" t="str">
        <f t="shared" si="11"/>
        <v/>
      </c>
      <c r="AC31" t="str">
        <f t="shared" si="12"/>
        <v/>
      </c>
      <c r="AD31" t="str">
        <f t="shared" si="13"/>
        <v/>
      </c>
      <c r="AE31" t="str">
        <f t="shared" si="14"/>
        <v/>
      </c>
      <c r="AF31" t="str">
        <f t="shared" si="15"/>
        <v/>
      </c>
      <c r="AG31" t="str">
        <f t="shared" si="16"/>
        <v/>
      </c>
      <c r="AH31" t="str">
        <f t="shared" si="17"/>
        <v/>
      </c>
      <c r="AI31" t="str">
        <f t="shared" si="18"/>
        <v/>
      </c>
      <c r="AJ31" t="str">
        <f t="shared" si="19"/>
        <v/>
      </c>
      <c r="AK31" t="str">
        <f t="shared" si="20"/>
        <v/>
      </c>
      <c r="AL31" t="str">
        <f t="shared" si="21"/>
        <v/>
      </c>
    </row>
    <row r="32" spans="2:38" x14ac:dyDescent="0.2">
      <c r="B32" s="27"/>
      <c r="C32" s="2">
        <f t="shared" si="22"/>
        <v>7</v>
      </c>
      <c r="D32" s="19"/>
      <c r="E32" s="13"/>
      <c r="F32" s="14"/>
      <c r="G32" s="13"/>
      <c r="H32" s="14"/>
      <c r="I32" s="13"/>
      <c r="J32" s="14"/>
      <c r="K32" s="13"/>
      <c r="L32" s="14"/>
      <c r="M32" s="13"/>
      <c r="N32" s="14"/>
      <c r="O32" s="13"/>
      <c r="P32" s="14"/>
      <c r="Q32" s="13"/>
      <c r="R32" s="20"/>
      <c r="S32" s="8" t="str">
        <f t="shared" si="5"/>
        <v/>
      </c>
      <c r="T32" s="11" t="str">
        <f t="shared" si="6"/>
        <v/>
      </c>
      <c r="U32" s="30"/>
      <c r="W32">
        <f t="shared" si="23"/>
        <v>7</v>
      </c>
      <c r="X32" t="str">
        <f t="shared" si="7"/>
        <v/>
      </c>
      <c r="Y32" t="str">
        <f t="shared" si="8"/>
        <v/>
      </c>
      <c r="Z32" t="str">
        <f t="shared" si="9"/>
        <v/>
      </c>
      <c r="AA32" t="str">
        <f t="shared" si="10"/>
        <v/>
      </c>
      <c r="AB32" t="str">
        <f t="shared" si="11"/>
        <v/>
      </c>
      <c r="AC32" t="str">
        <f t="shared" si="12"/>
        <v/>
      </c>
      <c r="AD32" t="str">
        <f t="shared" si="13"/>
        <v/>
      </c>
      <c r="AE32" t="str">
        <f t="shared" si="14"/>
        <v/>
      </c>
      <c r="AF32" t="str">
        <f t="shared" si="15"/>
        <v/>
      </c>
      <c r="AG32" t="str">
        <f t="shared" si="16"/>
        <v/>
      </c>
      <c r="AH32" t="str">
        <f t="shared" si="17"/>
        <v/>
      </c>
      <c r="AI32" t="str">
        <f t="shared" si="18"/>
        <v/>
      </c>
      <c r="AJ32" t="str">
        <f t="shared" si="19"/>
        <v/>
      </c>
      <c r="AK32" t="str">
        <f t="shared" si="20"/>
        <v/>
      </c>
      <c r="AL32" t="str">
        <f t="shared" si="21"/>
        <v/>
      </c>
    </row>
    <row r="33" spans="2:38" x14ac:dyDescent="0.2">
      <c r="B33" s="27"/>
      <c r="C33" s="2">
        <f t="shared" si="22"/>
        <v>8</v>
      </c>
      <c r="D33" s="19"/>
      <c r="E33" s="13"/>
      <c r="F33" s="14"/>
      <c r="G33" s="13"/>
      <c r="H33" s="14"/>
      <c r="I33" s="13"/>
      <c r="J33" s="14"/>
      <c r="K33" s="13"/>
      <c r="L33" s="14"/>
      <c r="M33" s="13"/>
      <c r="N33" s="14"/>
      <c r="O33" s="13"/>
      <c r="P33" s="14"/>
      <c r="Q33" s="13"/>
      <c r="R33" s="20"/>
      <c r="S33" s="8" t="str">
        <f t="shared" si="5"/>
        <v/>
      </c>
      <c r="T33" s="11" t="str">
        <f t="shared" si="6"/>
        <v/>
      </c>
      <c r="U33" s="30"/>
      <c r="W33">
        <f t="shared" si="23"/>
        <v>8</v>
      </c>
      <c r="X33" t="str">
        <f t="shared" si="7"/>
        <v/>
      </c>
      <c r="Y33" t="str">
        <f t="shared" si="8"/>
        <v/>
      </c>
      <c r="Z33" t="str">
        <f t="shared" si="9"/>
        <v/>
      </c>
      <c r="AA33" t="str">
        <f t="shared" si="10"/>
        <v/>
      </c>
      <c r="AB33" t="str">
        <f t="shared" si="11"/>
        <v/>
      </c>
      <c r="AC33" t="str">
        <f t="shared" si="12"/>
        <v/>
      </c>
      <c r="AD33" t="str">
        <f t="shared" si="13"/>
        <v/>
      </c>
      <c r="AE33" t="str">
        <f t="shared" si="14"/>
        <v/>
      </c>
      <c r="AF33" t="str">
        <f t="shared" si="15"/>
        <v/>
      </c>
      <c r="AG33" t="str">
        <f t="shared" si="16"/>
        <v/>
      </c>
      <c r="AH33" t="str">
        <f t="shared" si="17"/>
        <v/>
      </c>
      <c r="AI33" t="str">
        <f t="shared" si="18"/>
        <v/>
      </c>
      <c r="AJ33" t="str">
        <f t="shared" si="19"/>
        <v/>
      </c>
      <c r="AK33" t="str">
        <f t="shared" si="20"/>
        <v/>
      </c>
      <c r="AL33" t="str">
        <f t="shared" si="21"/>
        <v/>
      </c>
    </row>
    <row r="34" spans="2:38" x14ac:dyDescent="0.2">
      <c r="B34" s="27"/>
      <c r="C34" s="2">
        <f t="shared" si="22"/>
        <v>9</v>
      </c>
      <c r="D34" s="19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20"/>
      <c r="S34" s="8" t="str">
        <f t="shared" si="5"/>
        <v/>
      </c>
      <c r="T34" s="11" t="str">
        <f t="shared" si="6"/>
        <v/>
      </c>
      <c r="U34" s="30"/>
      <c r="W34">
        <f t="shared" si="23"/>
        <v>9</v>
      </c>
      <c r="X34" t="str">
        <f t="shared" si="7"/>
        <v/>
      </c>
      <c r="Y34" t="str">
        <f t="shared" si="8"/>
        <v/>
      </c>
      <c r="Z34" t="str">
        <f t="shared" si="9"/>
        <v/>
      </c>
      <c r="AA34" t="str">
        <f t="shared" si="10"/>
        <v/>
      </c>
      <c r="AB34" t="str">
        <f t="shared" si="11"/>
        <v/>
      </c>
      <c r="AC34" t="str">
        <f t="shared" si="12"/>
        <v/>
      </c>
      <c r="AD34" t="str">
        <f t="shared" si="13"/>
        <v/>
      </c>
      <c r="AE34" t="str">
        <f t="shared" si="14"/>
        <v/>
      </c>
      <c r="AF34" t="str">
        <f t="shared" si="15"/>
        <v/>
      </c>
      <c r="AG34" t="str">
        <f t="shared" si="16"/>
        <v/>
      </c>
      <c r="AH34" t="str">
        <f t="shared" si="17"/>
        <v/>
      </c>
      <c r="AI34" t="str">
        <f t="shared" si="18"/>
        <v/>
      </c>
      <c r="AJ34" t="str">
        <f t="shared" si="19"/>
        <v/>
      </c>
      <c r="AK34" t="str">
        <f t="shared" si="20"/>
        <v/>
      </c>
      <c r="AL34" t="str">
        <f t="shared" si="21"/>
        <v/>
      </c>
    </row>
    <row r="35" spans="2:38" x14ac:dyDescent="0.2">
      <c r="B35" s="27"/>
      <c r="C35" s="2">
        <f t="shared" si="22"/>
        <v>10</v>
      </c>
      <c r="D35" s="19"/>
      <c r="E35" s="13"/>
      <c r="F35" s="14"/>
      <c r="G35" s="13"/>
      <c r="H35" s="14"/>
      <c r="I35" s="13"/>
      <c r="J35" s="14"/>
      <c r="K35" s="13"/>
      <c r="L35" s="14"/>
      <c r="M35" s="13"/>
      <c r="N35" s="14"/>
      <c r="O35" s="13"/>
      <c r="P35" s="14"/>
      <c r="Q35" s="13"/>
      <c r="R35" s="20"/>
      <c r="S35" s="8" t="str">
        <f t="shared" si="5"/>
        <v/>
      </c>
      <c r="T35" s="11" t="str">
        <f t="shared" si="6"/>
        <v/>
      </c>
      <c r="U35" s="30"/>
      <c r="W35">
        <f t="shared" si="23"/>
        <v>10</v>
      </c>
      <c r="X35" t="str">
        <f t="shared" si="7"/>
        <v/>
      </c>
      <c r="Y35" t="str">
        <f t="shared" si="8"/>
        <v/>
      </c>
      <c r="Z35" t="str">
        <f t="shared" si="9"/>
        <v/>
      </c>
      <c r="AA35" t="str">
        <f t="shared" si="10"/>
        <v/>
      </c>
      <c r="AB35" t="str">
        <f t="shared" si="11"/>
        <v/>
      </c>
      <c r="AC35" t="str">
        <f t="shared" si="12"/>
        <v/>
      </c>
      <c r="AD35" t="str">
        <f t="shared" si="13"/>
        <v/>
      </c>
      <c r="AE35" t="str">
        <f t="shared" si="14"/>
        <v/>
      </c>
      <c r="AF35" t="str">
        <f t="shared" si="15"/>
        <v/>
      </c>
      <c r="AG35" t="str">
        <f t="shared" si="16"/>
        <v/>
      </c>
      <c r="AH35" t="str">
        <f t="shared" si="17"/>
        <v/>
      </c>
      <c r="AI35" t="str">
        <f t="shared" si="18"/>
        <v/>
      </c>
      <c r="AJ35" t="str">
        <f t="shared" si="19"/>
        <v/>
      </c>
      <c r="AK35" t="str">
        <f t="shared" si="20"/>
        <v/>
      </c>
      <c r="AL35" t="str">
        <f t="shared" si="21"/>
        <v/>
      </c>
    </row>
    <row r="36" spans="2:38" x14ac:dyDescent="0.2">
      <c r="B36" s="27"/>
      <c r="C36" s="2">
        <f t="shared" si="22"/>
        <v>11</v>
      </c>
      <c r="D36" s="19"/>
      <c r="E36" s="13"/>
      <c r="F36" s="14"/>
      <c r="G36" s="13"/>
      <c r="H36" s="14"/>
      <c r="I36" s="13"/>
      <c r="J36" s="14"/>
      <c r="K36" s="13"/>
      <c r="L36" s="14"/>
      <c r="M36" s="13"/>
      <c r="N36" s="14"/>
      <c r="O36" s="13"/>
      <c r="P36" s="14"/>
      <c r="Q36" s="13"/>
      <c r="R36" s="20"/>
      <c r="S36" s="8" t="str">
        <f t="shared" si="5"/>
        <v/>
      </c>
      <c r="T36" s="11" t="str">
        <f t="shared" si="6"/>
        <v/>
      </c>
      <c r="U36" s="30"/>
      <c r="W36">
        <f t="shared" si="23"/>
        <v>11</v>
      </c>
      <c r="X36" t="str">
        <f t="shared" si="7"/>
        <v/>
      </c>
      <c r="Y36" t="str">
        <f t="shared" si="8"/>
        <v/>
      </c>
      <c r="Z36" t="str">
        <f t="shared" si="9"/>
        <v/>
      </c>
      <c r="AA36" t="str">
        <f t="shared" si="10"/>
        <v/>
      </c>
      <c r="AB36" t="str">
        <f t="shared" si="11"/>
        <v/>
      </c>
      <c r="AC36" t="str">
        <f t="shared" si="12"/>
        <v/>
      </c>
      <c r="AD36" t="str">
        <f t="shared" si="13"/>
        <v/>
      </c>
      <c r="AE36" t="str">
        <f t="shared" si="14"/>
        <v/>
      </c>
      <c r="AF36" t="str">
        <f t="shared" si="15"/>
        <v/>
      </c>
      <c r="AG36" t="str">
        <f t="shared" si="16"/>
        <v/>
      </c>
      <c r="AH36" t="str">
        <f t="shared" si="17"/>
        <v/>
      </c>
      <c r="AI36" t="str">
        <f t="shared" si="18"/>
        <v/>
      </c>
      <c r="AJ36" t="str">
        <f t="shared" si="19"/>
        <v/>
      </c>
      <c r="AK36" t="str">
        <f t="shared" si="20"/>
        <v/>
      </c>
      <c r="AL36" t="str">
        <f t="shared" si="21"/>
        <v/>
      </c>
    </row>
    <row r="37" spans="2:38" x14ac:dyDescent="0.2">
      <c r="B37" s="27"/>
      <c r="C37" s="2">
        <f t="shared" si="22"/>
        <v>12</v>
      </c>
      <c r="D37" s="19"/>
      <c r="E37" s="13"/>
      <c r="F37" s="14"/>
      <c r="G37" s="13"/>
      <c r="H37" s="14"/>
      <c r="I37" s="13"/>
      <c r="J37" s="14"/>
      <c r="K37" s="13"/>
      <c r="L37" s="14"/>
      <c r="M37" s="13"/>
      <c r="N37" s="14"/>
      <c r="O37" s="13"/>
      <c r="P37" s="14"/>
      <c r="Q37" s="13"/>
      <c r="R37" s="20"/>
      <c r="S37" s="8" t="str">
        <f t="shared" si="5"/>
        <v/>
      </c>
      <c r="T37" s="11" t="str">
        <f t="shared" si="6"/>
        <v/>
      </c>
      <c r="U37" s="30"/>
      <c r="W37">
        <f t="shared" si="23"/>
        <v>12</v>
      </c>
      <c r="X37" t="str">
        <f t="shared" si="7"/>
        <v/>
      </c>
      <c r="Y37" t="str">
        <f t="shared" si="8"/>
        <v/>
      </c>
      <c r="Z37" t="str">
        <f t="shared" si="9"/>
        <v/>
      </c>
      <c r="AA37" t="str">
        <f t="shared" si="10"/>
        <v/>
      </c>
      <c r="AB37" t="str">
        <f t="shared" si="11"/>
        <v/>
      </c>
      <c r="AC37" t="str">
        <f t="shared" si="12"/>
        <v/>
      </c>
      <c r="AD37" t="str">
        <f t="shared" si="13"/>
        <v/>
      </c>
      <c r="AE37" t="str">
        <f t="shared" si="14"/>
        <v/>
      </c>
      <c r="AF37" t="str">
        <f t="shared" si="15"/>
        <v/>
      </c>
      <c r="AG37" t="str">
        <f t="shared" si="16"/>
        <v/>
      </c>
      <c r="AH37" t="str">
        <f t="shared" si="17"/>
        <v/>
      </c>
      <c r="AI37" t="str">
        <f t="shared" si="18"/>
        <v/>
      </c>
      <c r="AJ37" t="str">
        <f t="shared" si="19"/>
        <v/>
      </c>
      <c r="AK37" t="str">
        <f t="shared" si="20"/>
        <v/>
      </c>
      <c r="AL37" t="str">
        <f t="shared" si="21"/>
        <v/>
      </c>
    </row>
    <row r="38" spans="2:38" x14ac:dyDescent="0.2">
      <c r="B38" s="27"/>
      <c r="C38" s="2">
        <f t="shared" si="22"/>
        <v>13</v>
      </c>
      <c r="D38" s="19"/>
      <c r="E38" s="13"/>
      <c r="F38" s="14"/>
      <c r="G38" s="13"/>
      <c r="H38" s="14"/>
      <c r="I38" s="13"/>
      <c r="J38" s="14"/>
      <c r="K38" s="13"/>
      <c r="L38" s="14"/>
      <c r="M38" s="13"/>
      <c r="N38" s="14"/>
      <c r="O38" s="13"/>
      <c r="P38" s="14"/>
      <c r="Q38" s="13"/>
      <c r="R38" s="20"/>
      <c r="S38" s="8" t="str">
        <f t="shared" si="5"/>
        <v/>
      </c>
      <c r="T38" s="11" t="str">
        <f t="shared" si="6"/>
        <v/>
      </c>
      <c r="U38" s="30"/>
      <c r="W38">
        <f t="shared" si="23"/>
        <v>13</v>
      </c>
      <c r="X38" t="str">
        <f t="shared" si="7"/>
        <v/>
      </c>
      <c r="Y38" t="str">
        <f t="shared" si="8"/>
        <v/>
      </c>
      <c r="Z38" t="str">
        <f t="shared" si="9"/>
        <v/>
      </c>
      <c r="AA38" t="str">
        <f t="shared" si="10"/>
        <v/>
      </c>
      <c r="AB38" t="str">
        <f t="shared" si="11"/>
        <v/>
      </c>
      <c r="AC38" t="str">
        <f t="shared" si="12"/>
        <v/>
      </c>
      <c r="AD38" t="str">
        <f t="shared" si="13"/>
        <v/>
      </c>
      <c r="AE38" t="str">
        <f t="shared" si="14"/>
        <v/>
      </c>
      <c r="AF38" t="str">
        <f t="shared" si="15"/>
        <v/>
      </c>
      <c r="AG38" t="str">
        <f t="shared" si="16"/>
        <v/>
      </c>
      <c r="AH38" t="str">
        <f t="shared" si="17"/>
        <v/>
      </c>
      <c r="AI38" t="str">
        <f t="shared" si="18"/>
        <v/>
      </c>
      <c r="AJ38" t="str">
        <f t="shared" si="19"/>
        <v/>
      </c>
      <c r="AK38" t="str">
        <f t="shared" si="20"/>
        <v/>
      </c>
      <c r="AL38" t="str">
        <f t="shared" si="21"/>
        <v/>
      </c>
    </row>
    <row r="39" spans="2:38" x14ac:dyDescent="0.2">
      <c r="B39" s="27"/>
      <c r="C39" s="2">
        <f t="shared" si="22"/>
        <v>14</v>
      </c>
      <c r="D39" s="19"/>
      <c r="E39" s="13"/>
      <c r="F39" s="14"/>
      <c r="G39" s="13"/>
      <c r="H39" s="14"/>
      <c r="I39" s="13"/>
      <c r="J39" s="14"/>
      <c r="K39" s="13"/>
      <c r="L39" s="14"/>
      <c r="M39" s="13"/>
      <c r="N39" s="14"/>
      <c r="O39" s="13"/>
      <c r="P39" s="14"/>
      <c r="Q39" s="13"/>
      <c r="R39" s="20"/>
      <c r="S39" s="8" t="str">
        <f t="shared" si="5"/>
        <v/>
      </c>
      <c r="T39" s="11" t="str">
        <f t="shared" si="6"/>
        <v/>
      </c>
      <c r="U39" s="30"/>
      <c r="W39">
        <f t="shared" si="23"/>
        <v>14</v>
      </c>
      <c r="X39" t="str">
        <f t="shared" si="7"/>
        <v/>
      </c>
      <c r="Y39" t="str">
        <f t="shared" si="8"/>
        <v/>
      </c>
      <c r="Z39" t="str">
        <f t="shared" si="9"/>
        <v/>
      </c>
      <c r="AA39" t="str">
        <f t="shared" si="10"/>
        <v/>
      </c>
      <c r="AB39" t="str">
        <f t="shared" si="11"/>
        <v/>
      </c>
      <c r="AC39" t="str">
        <f t="shared" si="12"/>
        <v/>
      </c>
      <c r="AD39" t="str">
        <f t="shared" si="13"/>
        <v/>
      </c>
      <c r="AE39" t="str">
        <f t="shared" si="14"/>
        <v/>
      </c>
      <c r="AF39" t="str">
        <f t="shared" si="15"/>
        <v/>
      </c>
      <c r="AG39" t="str">
        <f t="shared" si="16"/>
        <v/>
      </c>
      <c r="AH39" t="str">
        <f t="shared" si="17"/>
        <v/>
      </c>
      <c r="AI39" t="str">
        <f t="shared" si="18"/>
        <v/>
      </c>
      <c r="AJ39" t="str">
        <f t="shared" si="19"/>
        <v/>
      </c>
      <c r="AK39" t="str">
        <f t="shared" si="20"/>
        <v/>
      </c>
      <c r="AL39" t="str">
        <f t="shared" si="21"/>
        <v/>
      </c>
    </row>
    <row r="40" spans="2:38" ht="17" thickBot="1" x14ac:dyDescent="0.25">
      <c r="B40" s="28"/>
      <c r="C40" s="2">
        <f t="shared" si="22"/>
        <v>15</v>
      </c>
      <c r="D40" s="21"/>
      <c r="E40" s="22"/>
      <c r="F40" s="23"/>
      <c r="G40" s="22"/>
      <c r="H40" s="23"/>
      <c r="I40" s="22"/>
      <c r="J40" s="23"/>
      <c r="K40" s="22"/>
      <c r="L40" s="23"/>
      <c r="M40" s="22"/>
      <c r="N40" s="23"/>
      <c r="O40" s="22"/>
      <c r="P40" s="23"/>
      <c r="Q40" s="22"/>
      <c r="R40" s="24"/>
      <c r="S40" s="8" t="str">
        <f t="shared" si="5"/>
        <v/>
      </c>
      <c r="T40" s="11" t="str">
        <f t="shared" si="6"/>
        <v/>
      </c>
      <c r="U40" s="30"/>
      <c r="W40">
        <f t="shared" si="23"/>
        <v>15</v>
      </c>
      <c r="X40" t="str">
        <f t="shared" si="7"/>
        <v/>
      </c>
      <c r="Y40" t="str">
        <f t="shared" si="8"/>
        <v/>
      </c>
      <c r="Z40" t="str">
        <f t="shared" si="9"/>
        <v/>
      </c>
      <c r="AA40" t="str">
        <f t="shared" si="10"/>
        <v/>
      </c>
      <c r="AB40" t="str">
        <f t="shared" si="11"/>
        <v/>
      </c>
      <c r="AC40" t="str">
        <f t="shared" si="12"/>
        <v/>
      </c>
      <c r="AD40" t="str">
        <f t="shared" si="13"/>
        <v/>
      </c>
      <c r="AE40" t="str">
        <f t="shared" si="14"/>
        <v/>
      </c>
      <c r="AF40" t="str">
        <f t="shared" si="15"/>
        <v/>
      </c>
      <c r="AG40" t="str">
        <f t="shared" si="16"/>
        <v/>
      </c>
      <c r="AH40" t="str">
        <f t="shared" si="17"/>
        <v/>
      </c>
      <c r="AI40" t="str">
        <f t="shared" si="18"/>
        <v/>
      </c>
      <c r="AJ40" t="str">
        <f t="shared" si="19"/>
        <v/>
      </c>
      <c r="AK40" t="str">
        <f t="shared" si="20"/>
        <v/>
      </c>
      <c r="AL40" t="str">
        <f t="shared" si="21"/>
        <v/>
      </c>
    </row>
    <row r="41" spans="2:38" ht="17" thickTop="1" x14ac:dyDescent="0.2">
      <c r="S41" s="9">
        <f>SUM(S26:S40)</f>
        <v>31</v>
      </c>
      <c r="T41" s="12">
        <f>SUM(T26:T40)</f>
        <v>2.6913239834059737</v>
      </c>
      <c r="U41" s="31"/>
    </row>
    <row r="42" spans="2:38" x14ac:dyDescent="0.2">
      <c r="S42" s="7" t="s">
        <v>23</v>
      </c>
      <c r="T42" s="10" t="s">
        <v>13</v>
      </c>
      <c r="U42" s="31"/>
    </row>
    <row r="43" spans="2:38" x14ac:dyDescent="0.2">
      <c r="D43" s="32" t="s">
        <v>4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2:38" x14ac:dyDescent="0.2">
      <c r="D44" s="33" t="s">
        <v>1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 spans="2:38" x14ac:dyDescent="0.2">
      <c r="C45" s="6" t="s">
        <v>2</v>
      </c>
      <c r="D45" s="2">
        <v>1</v>
      </c>
      <c r="E45" s="2">
        <f>D45+1</f>
        <v>2</v>
      </c>
      <c r="F45" s="2">
        <f t="shared" ref="F45:R45" si="24">E45+1</f>
        <v>3</v>
      </c>
      <c r="G45" s="2">
        <f t="shared" si="24"/>
        <v>4</v>
      </c>
      <c r="H45" s="2">
        <f t="shared" si="24"/>
        <v>5</v>
      </c>
      <c r="I45" s="2">
        <f t="shared" si="24"/>
        <v>6</v>
      </c>
      <c r="J45" s="2">
        <f t="shared" si="24"/>
        <v>7</v>
      </c>
      <c r="K45" s="2">
        <f t="shared" si="24"/>
        <v>8</v>
      </c>
      <c r="L45" s="2">
        <f t="shared" si="24"/>
        <v>9</v>
      </c>
      <c r="M45" s="2">
        <f t="shared" si="24"/>
        <v>10</v>
      </c>
      <c r="N45" s="2">
        <f t="shared" si="24"/>
        <v>11</v>
      </c>
      <c r="O45" s="2">
        <f t="shared" si="24"/>
        <v>12</v>
      </c>
      <c r="P45" s="2">
        <f t="shared" si="24"/>
        <v>13</v>
      </c>
      <c r="Q45" s="2">
        <f t="shared" si="24"/>
        <v>14</v>
      </c>
      <c r="R45" s="2">
        <f t="shared" si="24"/>
        <v>15</v>
      </c>
      <c r="S45" s="7" t="s">
        <v>17</v>
      </c>
      <c r="T45" s="10" t="s">
        <v>12</v>
      </c>
      <c r="W45" t="s">
        <v>2</v>
      </c>
      <c r="X45" t="s">
        <v>9</v>
      </c>
      <c r="AA45" t="s">
        <v>2</v>
      </c>
      <c r="AB45" t="s">
        <v>11</v>
      </c>
    </row>
    <row r="46" spans="2:38" x14ac:dyDescent="0.2">
      <c r="C46" s="2">
        <v>1</v>
      </c>
      <c r="D46" s="4">
        <f>IFERROR(D5/D26,"")</f>
        <v>7</v>
      </c>
      <c r="E46" s="5">
        <f t="shared" ref="E46:R46" si="25">IFERROR(E5/E26,"")</f>
        <v>7</v>
      </c>
      <c r="F46" s="4">
        <f t="shared" si="25"/>
        <v>3</v>
      </c>
      <c r="G46" s="5">
        <f t="shared" si="25"/>
        <v>6</v>
      </c>
      <c r="H46" s="4" t="str">
        <f t="shared" si="25"/>
        <v/>
      </c>
      <c r="I46" s="5" t="str">
        <f t="shared" si="25"/>
        <v/>
      </c>
      <c r="J46" s="4" t="str">
        <f t="shared" si="25"/>
        <v/>
      </c>
      <c r="K46" s="5" t="str">
        <f t="shared" si="25"/>
        <v/>
      </c>
      <c r="L46" s="4" t="str">
        <f t="shared" si="25"/>
        <v/>
      </c>
      <c r="M46" s="5" t="str">
        <f t="shared" si="25"/>
        <v/>
      </c>
      <c r="N46" s="4" t="str">
        <f t="shared" si="25"/>
        <v/>
      </c>
      <c r="O46" s="5" t="str">
        <f t="shared" si="25"/>
        <v/>
      </c>
      <c r="P46" s="4" t="str">
        <f t="shared" si="25"/>
        <v/>
      </c>
      <c r="Q46" s="5" t="str">
        <f t="shared" si="25"/>
        <v/>
      </c>
      <c r="R46" s="4" t="str">
        <f t="shared" si="25"/>
        <v/>
      </c>
      <c r="S46" s="8" cm="1">
        <f t="array" ref="S46">IF(SUM(IFERROR((D46:R46/$S26)*D26:R26,""))=0,"",SUM(IFERROR((D46:R46/$S26)*D26:R26,"")))</f>
        <v>5.416666666666667</v>
      </c>
      <c r="T46" s="11">
        <f>IFERROR(T26/$T$41*S46,"")</f>
        <v>1.833812009549963</v>
      </c>
      <c r="W46">
        <v>1</v>
      </c>
      <c r="X46">
        <f>IFERROR(S26*($S46-$S$61)^2,"")</f>
        <v>77.766996184530015</v>
      </c>
      <c r="AA46">
        <v>1</v>
      </c>
      <c r="AB46">
        <f>IFERROR(T26*(S46-T46)^2,"")</f>
        <v>11.696261385208663</v>
      </c>
    </row>
    <row r="47" spans="2:38" x14ac:dyDescent="0.2">
      <c r="C47" s="2">
        <f>C46+1</f>
        <v>2</v>
      </c>
      <c r="D47" s="4">
        <f t="shared" ref="D47:R47" si="26">IFERROR(D6/D27,"")</f>
        <v>1</v>
      </c>
      <c r="E47" s="5">
        <f t="shared" si="26"/>
        <v>0</v>
      </c>
      <c r="F47" s="4">
        <f t="shared" si="26"/>
        <v>4</v>
      </c>
      <c r="G47" s="5">
        <f t="shared" si="26"/>
        <v>3</v>
      </c>
      <c r="H47" s="4" t="str">
        <f t="shared" si="26"/>
        <v/>
      </c>
      <c r="I47" s="5" t="str">
        <f t="shared" si="26"/>
        <v/>
      </c>
      <c r="J47" s="4" t="str">
        <f t="shared" si="26"/>
        <v/>
      </c>
      <c r="K47" s="5" t="str">
        <f t="shared" si="26"/>
        <v/>
      </c>
      <c r="L47" s="4" t="str">
        <f t="shared" si="26"/>
        <v/>
      </c>
      <c r="M47" s="5" t="str">
        <f t="shared" si="26"/>
        <v/>
      </c>
      <c r="N47" s="4" t="str">
        <f t="shared" si="26"/>
        <v/>
      </c>
      <c r="O47" s="5" t="str">
        <f t="shared" si="26"/>
        <v/>
      </c>
      <c r="P47" s="4" t="str">
        <f t="shared" si="26"/>
        <v/>
      </c>
      <c r="Q47" s="5" t="str">
        <f t="shared" si="26"/>
        <v/>
      </c>
      <c r="R47" s="4" t="str">
        <f t="shared" si="26"/>
        <v/>
      </c>
      <c r="S47" s="8" cm="1">
        <f t="array" ref="S47">IF(SUM(IFERROR((D47:R47/$S27)*D27:R27,""))=0,"",SUM(IFERROR((D47:R47/$S27)*D27:R27,"")))</f>
        <v>1.5555555555555554</v>
      </c>
      <c r="T47" s="11">
        <f t="shared" ref="T47:T60" si="27">IFERROR(T27/$T$41*S47,"")</f>
        <v>0.51148430454431848</v>
      </c>
      <c r="W47">
        <f>W46+1</f>
        <v>2</v>
      </c>
      <c r="X47">
        <f t="shared" ref="X47:X60" si="28">IFERROR(S27*($S47-$S$61)^2,"")</f>
        <v>15.572782980691418</v>
      </c>
      <c r="AA47">
        <f>AA46+1</f>
        <v>2</v>
      </c>
      <c r="AB47">
        <f t="shared" ref="AB47:AB60" si="29">IFERROR(T27*(S47-T47)^2,"")</f>
        <v>0.96465726997955725</v>
      </c>
    </row>
    <row r="48" spans="2:38" x14ac:dyDescent="0.2">
      <c r="C48" s="2">
        <f t="shared" ref="C48:C60" si="30">C47+1</f>
        <v>3</v>
      </c>
      <c r="D48" s="4">
        <f t="shared" ref="D48:R48" si="31">IFERROR(D7/D28,"")</f>
        <v>1</v>
      </c>
      <c r="E48" s="5">
        <f t="shared" si="31"/>
        <v>0</v>
      </c>
      <c r="F48" s="4">
        <f t="shared" si="31"/>
        <v>1</v>
      </c>
      <c r="G48" s="5">
        <f t="shared" si="31"/>
        <v>2</v>
      </c>
      <c r="H48" s="4" t="str">
        <f t="shared" si="31"/>
        <v/>
      </c>
      <c r="I48" s="5" t="str">
        <f t="shared" si="31"/>
        <v/>
      </c>
      <c r="J48" s="4" t="str">
        <f t="shared" si="31"/>
        <v/>
      </c>
      <c r="K48" s="5" t="str">
        <f t="shared" si="31"/>
        <v/>
      </c>
      <c r="L48" s="4" t="str">
        <f t="shared" si="31"/>
        <v/>
      </c>
      <c r="M48" s="5" t="str">
        <f t="shared" si="31"/>
        <v/>
      </c>
      <c r="N48" s="4" t="str">
        <f t="shared" si="31"/>
        <v/>
      </c>
      <c r="O48" s="5" t="str">
        <f t="shared" si="31"/>
        <v/>
      </c>
      <c r="P48" s="4" t="str">
        <f t="shared" si="31"/>
        <v/>
      </c>
      <c r="Q48" s="5" t="str">
        <f t="shared" si="31"/>
        <v/>
      </c>
      <c r="R48" s="4" t="str">
        <f t="shared" si="31"/>
        <v/>
      </c>
      <c r="S48" s="8" cm="1">
        <f t="array" ref="S48">IF(SUM(IFERROR((D48:R48/$S28)*D28:R28,""))=0,"",SUM(IFERROR((D48:R48/$S28)*D28:R28,"")))</f>
        <v>1</v>
      </c>
      <c r="T48" s="11">
        <f t="shared" si="27"/>
        <v>0.33263875190898889</v>
      </c>
      <c r="W48">
        <f t="shared" ref="W48:W60" si="32">W47+1</f>
        <v>3</v>
      </c>
      <c r="X48">
        <f t="shared" si="28"/>
        <v>35.005202913631635</v>
      </c>
      <c r="AA48">
        <f t="shared" ref="AA48:AA60" si="33">AA47+1</f>
        <v>3</v>
      </c>
      <c r="AB48">
        <f t="shared" si="29"/>
        <v>0.39871336489506798</v>
      </c>
    </row>
    <row r="49" spans="3:28" x14ac:dyDescent="0.2">
      <c r="C49" s="2">
        <f t="shared" si="30"/>
        <v>4</v>
      </c>
      <c r="D49" s="4" t="str">
        <f t="shared" ref="D49:R49" si="34">IFERROR(D8/D29,"")</f>
        <v/>
      </c>
      <c r="E49" s="5" t="str">
        <f t="shared" si="34"/>
        <v/>
      </c>
      <c r="F49" s="4" t="str">
        <f t="shared" si="34"/>
        <v/>
      </c>
      <c r="G49" s="5" t="str">
        <f t="shared" si="34"/>
        <v/>
      </c>
      <c r="H49" s="4" t="str">
        <f t="shared" si="34"/>
        <v/>
      </c>
      <c r="I49" s="5" t="str">
        <f t="shared" si="34"/>
        <v/>
      </c>
      <c r="J49" s="4" t="str">
        <f t="shared" si="34"/>
        <v/>
      </c>
      <c r="K49" s="5" t="str">
        <f t="shared" si="34"/>
        <v/>
      </c>
      <c r="L49" s="4" t="str">
        <f t="shared" si="34"/>
        <v/>
      </c>
      <c r="M49" s="5" t="str">
        <f t="shared" si="34"/>
        <v/>
      </c>
      <c r="N49" s="4" t="str">
        <f t="shared" si="34"/>
        <v/>
      </c>
      <c r="O49" s="5" t="str">
        <f t="shared" si="34"/>
        <v/>
      </c>
      <c r="P49" s="4" t="str">
        <f t="shared" si="34"/>
        <v/>
      </c>
      <c r="Q49" s="5" t="str">
        <f t="shared" si="34"/>
        <v/>
      </c>
      <c r="R49" s="4" t="str">
        <f t="shared" si="34"/>
        <v/>
      </c>
      <c r="S49" s="8" t="str" cm="1">
        <f t="array" ref="S49">IF(SUM(IFERROR((D49:R49/$S29)*D29:R29,""))=0,"",SUM(IFERROR((D49:R49/$S29)*D29:R29,"")))</f>
        <v/>
      </c>
      <c r="T49" s="11" t="str">
        <f t="shared" si="27"/>
        <v/>
      </c>
      <c r="W49">
        <f t="shared" si="32"/>
        <v>4</v>
      </c>
      <c r="X49" t="str">
        <f t="shared" si="28"/>
        <v/>
      </c>
      <c r="AA49">
        <f t="shared" si="33"/>
        <v>4</v>
      </c>
      <c r="AB49" t="str">
        <f t="shared" si="29"/>
        <v/>
      </c>
    </row>
    <row r="50" spans="3:28" x14ac:dyDescent="0.2">
      <c r="C50" s="2">
        <f t="shared" si="30"/>
        <v>5</v>
      </c>
      <c r="D50" s="4" t="str">
        <f t="shared" ref="D50:R50" si="35">IFERROR(D9/D30,"")</f>
        <v/>
      </c>
      <c r="E50" s="5" t="str">
        <f t="shared" si="35"/>
        <v/>
      </c>
      <c r="F50" s="4" t="str">
        <f t="shared" si="35"/>
        <v/>
      </c>
      <c r="G50" s="5" t="str">
        <f t="shared" si="35"/>
        <v/>
      </c>
      <c r="H50" s="4" t="str">
        <f t="shared" si="35"/>
        <v/>
      </c>
      <c r="I50" s="5" t="str">
        <f t="shared" si="35"/>
        <v/>
      </c>
      <c r="J50" s="4" t="str">
        <f t="shared" si="35"/>
        <v/>
      </c>
      <c r="K50" s="5" t="str">
        <f t="shared" si="35"/>
        <v/>
      </c>
      <c r="L50" s="4" t="str">
        <f t="shared" si="35"/>
        <v/>
      </c>
      <c r="M50" s="5" t="str">
        <f t="shared" si="35"/>
        <v/>
      </c>
      <c r="N50" s="4" t="str">
        <f t="shared" si="35"/>
        <v/>
      </c>
      <c r="O50" s="5" t="str">
        <f t="shared" si="35"/>
        <v/>
      </c>
      <c r="P50" s="4" t="str">
        <f t="shared" si="35"/>
        <v/>
      </c>
      <c r="Q50" s="5" t="str">
        <f t="shared" si="35"/>
        <v/>
      </c>
      <c r="R50" s="4" t="str">
        <f t="shared" si="35"/>
        <v/>
      </c>
      <c r="S50" s="8" t="str" cm="1">
        <f t="array" ref="S50">IF(SUM(IFERROR((D50:R50/$S30)*D30:R30,""))=0,"",SUM(IFERROR((D50:R50/$S30)*D30:R30,"")))</f>
        <v/>
      </c>
      <c r="T50" s="11" t="str">
        <f t="shared" si="27"/>
        <v/>
      </c>
      <c r="W50">
        <f t="shared" si="32"/>
        <v>5</v>
      </c>
      <c r="X50" t="str">
        <f t="shared" si="28"/>
        <v/>
      </c>
      <c r="AA50">
        <f t="shared" si="33"/>
        <v>5</v>
      </c>
      <c r="AB50" t="str">
        <f t="shared" si="29"/>
        <v/>
      </c>
    </row>
    <row r="51" spans="3:28" x14ac:dyDescent="0.2">
      <c r="C51" s="2">
        <f t="shared" si="30"/>
        <v>6</v>
      </c>
      <c r="D51" s="4" t="str">
        <f t="shared" ref="D51:R51" si="36">IFERROR(D10/D31,"")</f>
        <v/>
      </c>
      <c r="E51" s="5" t="str">
        <f t="shared" si="36"/>
        <v/>
      </c>
      <c r="F51" s="4" t="str">
        <f t="shared" si="36"/>
        <v/>
      </c>
      <c r="G51" s="5" t="str">
        <f t="shared" si="36"/>
        <v/>
      </c>
      <c r="H51" s="4" t="str">
        <f t="shared" si="36"/>
        <v/>
      </c>
      <c r="I51" s="5" t="str">
        <f t="shared" si="36"/>
        <v/>
      </c>
      <c r="J51" s="4" t="str">
        <f t="shared" si="36"/>
        <v/>
      </c>
      <c r="K51" s="5" t="str">
        <f t="shared" si="36"/>
        <v/>
      </c>
      <c r="L51" s="4" t="str">
        <f t="shared" si="36"/>
        <v/>
      </c>
      <c r="M51" s="5" t="str">
        <f t="shared" si="36"/>
        <v/>
      </c>
      <c r="N51" s="4" t="str">
        <f t="shared" si="36"/>
        <v/>
      </c>
      <c r="O51" s="5" t="str">
        <f t="shared" si="36"/>
        <v/>
      </c>
      <c r="P51" s="4" t="str">
        <f t="shared" si="36"/>
        <v/>
      </c>
      <c r="Q51" s="5" t="str">
        <f t="shared" si="36"/>
        <v/>
      </c>
      <c r="R51" s="4" t="str">
        <f t="shared" si="36"/>
        <v/>
      </c>
      <c r="S51" s="8" t="str" cm="1">
        <f t="array" ref="S51">IF(SUM(IFERROR((D51:R51/$S31)*D31:R31,""))=0,"",SUM(IFERROR((D51:R51/$S31)*D31:R31,"")))</f>
        <v/>
      </c>
      <c r="T51" s="11" t="str">
        <f t="shared" si="27"/>
        <v/>
      </c>
      <c r="W51">
        <f t="shared" si="32"/>
        <v>6</v>
      </c>
      <c r="X51" t="str">
        <f t="shared" si="28"/>
        <v/>
      </c>
      <c r="AA51">
        <f t="shared" si="33"/>
        <v>6</v>
      </c>
      <c r="AB51" t="str">
        <f t="shared" si="29"/>
        <v/>
      </c>
    </row>
    <row r="52" spans="3:28" x14ac:dyDescent="0.2">
      <c r="C52" s="2">
        <f t="shared" si="30"/>
        <v>7</v>
      </c>
      <c r="D52" s="4" t="str">
        <f t="shared" ref="D52:R52" si="37">IFERROR(D11/D32,"")</f>
        <v/>
      </c>
      <c r="E52" s="5" t="str">
        <f t="shared" si="37"/>
        <v/>
      </c>
      <c r="F52" s="4" t="str">
        <f t="shared" si="37"/>
        <v/>
      </c>
      <c r="G52" s="5" t="str">
        <f t="shared" si="37"/>
        <v/>
      </c>
      <c r="H52" s="4" t="str">
        <f t="shared" si="37"/>
        <v/>
      </c>
      <c r="I52" s="5" t="str">
        <f t="shared" si="37"/>
        <v/>
      </c>
      <c r="J52" s="4" t="str">
        <f t="shared" si="37"/>
        <v/>
      </c>
      <c r="K52" s="5" t="str">
        <f t="shared" si="37"/>
        <v/>
      </c>
      <c r="L52" s="4" t="str">
        <f t="shared" si="37"/>
        <v/>
      </c>
      <c r="M52" s="5" t="str">
        <f t="shared" si="37"/>
        <v/>
      </c>
      <c r="N52" s="4" t="str">
        <f t="shared" si="37"/>
        <v/>
      </c>
      <c r="O52" s="5" t="str">
        <f t="shared" si="37"/>
        <v/>
      </c>
      <c r="P52" s="4" t="str">
        <f t="shared" si="37"/>
        <v/>
      </c>
      <c r="Q52" s="5" t="str">
        <f t="shared" si="37"/>
        <v/>
      </c>
      <c r="R52" s="4" t="str">
        <f t="shared" si="37"/>
        <v/>
      </c>
      <c r="S52" s="8" t="str" cm="1">
        <f t="array" ref="S52">IF(SUM(IFERROR((D52:R52/$S32)*D32:R32,""))=0,"",SUM(IFERROR((D52:R52/$S32)*D32:R32,"")))</f>
        <v/>
      </c>
      <c r="T52" s="11" t="str">
        <f t="shared" si="27"/>
        <v/>
      </c>
      <c r="W52">
        <f t="shared" si="32"/>
        <v>7</v>
      </c>
      <c r="X52" t="str">
        <f t="shared" si="28"/>
        <v/>
      </c>
      <c r="AA52">
        <f t="shared" si="33"/>
        <v>7</v>
      </c>
      <c r="AB52" t="str">
        <f t="shared" si="29"/>
        <v/>
      </c>
    </row>
    <row r="53" spans="3:28" x14ac:dyDescent="0.2">
      <c r="C53" s="2">
        <f t="shared" si="30"/>
        <v>8</v>
      </c>
      <c r="D53" s="4" t="str">
        <f t="shared" ref="D53:R53" si="38">IFERROR(D12/D33,"")</f>
        <v/>
      </c>
      <c r="E53" s="5" t="str">
        <f t="shared" si="38"/>
        <v/>
      </c>
      <c r="F53" s="4" t="str">
        <f t="shared" si="38"/>
        <v/>
      </c>
      <c r="G53" s="5" t="str">
        <f t="shared" si="38"/>
        <v/>
      </c>
      <c r="H53" s="4" t="str">
        <f t="shared" si="38"/>
        <v/>
      </c>
      <c r="I53" s="5" t="str">
        <f t="shared" si="38"/>
        <v/>
      </c>
      <c r="J53" s="4" t="str">
        <f t="shared" si="38"/>
        <v/>
      </c>
      <c r="K53" s="5" t="str">
        <f t="shared" si="38"/>
        <v/>
      </c>
      <c r="L53" s="4" t="str">
        <f t="shared" si="38"/>
        <v/>
      </c>
      <c r="M53" s="5" t="str">
        <f t="shared" si="38"/>
        <v/>
      </c>
      <c r="N53" s="4" t="str">
        <f t="shared" si="38"/>
        <v/>
      </c>
      <c r="O53" s="5" t="str">
        <f t="shared" si="38"/>
        <v/>
      </c>
      <c r="P53" s="4" t="str">
        <f t="shared" si="38"/>
        <v/>
      </c>
      <c r="Q53" s="5" t="str">
        <f t="shared" si="38"/>
        <v/>
      </c>
      <c r="R53" s="4" t="str">
        <f t="shared" si="38"/>
        <v/>
      </c>
      <c r="S53" s="8" t="str" cm="1">
        <f t="array" ref="S53">IF(SUM(IFERROR((D53:R53/$S33)*D33:R33,""))=0,"",SUM(IFERROR((D53:R53/$S33)*D33:R33,"")))</f>
        <v/>
      </c>
      <c r="T53" s="11" t="str">
        <f t="shared" si="27"/>
        <v/>
      </c>
      <c r="W53">
        <f t="shared" si="32"/>
        <v>8</v>
      </c>
      <c r="X53" t="str">
        <f t="shared" si="28"/>
        <v/>
      </c>
      <c r="AA53">
        <f t="shared" si="33"/>
        <v>8</v>
      </c>
      <c r="AB53" t="str">
        <f t="shared" si="29"/>
        <v/>
      </c>
    </row>
    <row r="54" spans="3:28" x14ac:dyDescent="0.2">
      <c r="C54" s="2">
        <f t="shared" si="30"/>
        <v>9</v>
      </c>
      <c r="D54" s="4" t="str">
        <f t="shared" ref="D54:R54" si="39">IFERROR(D13/D34,"")</f>
        <v/>
      </c>
      <c r="E54" s="5" t="str">
        <f t="shared" si="39"/>
        <v/>
      </c>
      <c r="F54" s="4" t="str">
        <f t="shared" si="39"/>
        <v/>
      </c>
      <c r="G54" s="5" t="str">
        <f t="shared" si="39"/>
        <v/>
      </c>
      <c r="H54" s="4" t="str">
        <f t="shared" si="39"/>
        <v/>
      </c>
      <c r="I54" s="5" t="str">
        <f t="shared" si="39"/>
        <v/>
      </c>
      <c r="J54" s="4" t="str">
        <f t="shared" si="39"/>
        <v/>
      </c>
      <c r="K54" s="5" t="str">
        <f t="shared" si="39"/>
        <v/>
      </c>
      <c r="L54" s="4" t="str">
        <f t="shared" si="39"/>
        <v/>
      </c>
      <c r="M54" s="5" t="str">
        <f t="shared" si="39"/>
        <v/>
      </c>
      <c r="N54" s="4" t="str">
        <f t="shared" si="39"/>
        <v/>
      </c>
      <c r="O54" s="5" t="str">
        <f t="shared" si="39"/>
        <v/>
      </c>
      <c r="P54" s="4" t="str">
        <f t="shared" si="39"/>
        <v/>
      </c>
      <c r="Q54" s="5" t="str">
        <f t="shared" si="39"/>
        <v/>
      </c>
      <c r="R54" s="4" t="str">
        <f t="shared" si="39"/>
        <v/>
      </c>
      <c r="S54" s="8" t="str" cm="1">
        <f t="array" ref="S54">IF(SUM(IFERROR((D54:R54/$S34)*D34:R34,""))=0,"",SUM(IFERROR((D54:R54/$S34)*D34:R34,"")))</f>
        <v/>
      </c>
      <c r="T54" s="11" t="str">
        <f t="shared" si="27"/>
        <v/>
      </c>
      <c r="W54">
        <f t="shared" si="32"/>
        <v>9</v>
      </c>
      <c r="X54" t="str">
        <f t="shared" si="28"/>
        <v/>
      </c>
      <c r="AA54">
        <f t="shared" si="33"/>
        <v>9</v>
      </c>
      <c r="AB54" t="str">
        <f t="shared" si="29"/>
        <v/>
      </c>
    </row>
    <row r="55" spans="3:28" x14ac:dyDescent="0.2">
      <c r="C55" s="2">
        <f t="shared" si="30"/>
        <v>10</v>
      </c>
      <c r="D55" s="4" t="str">
        <f t="shared" ref="D55:R55" si="40">IFERROR(D14/D35,"")</f>
        <v/>
      </c>
      <c r="E55" s="5" t="str">
        <f t="shared" si="40"/>
        <v/>
      </c>
      <c r="F55" s="4" t="str">
        <f t="shared" si="40"/>
        <v/>
      </c>
      <c r="G55" s="5" t="str">
        <f t="shared" si="40"/>
        <v/>
      </c>
      <c r="H55" s="4" t="str">
        <f t="shared" si="40"/>
        <v/>
      </c>
      <c r="I55" s="5" t="str">
        <f t="shared" si="40"/>
        <v/>
      </c>
      <c r="J55" s="4" t="str">
        <f t="shared" si="40"/>
        <v/>
      </c>
      <c r="K55" s="5" t="str">
        <f t="shared" si="40"/>
        <v/>
      </c>
      <c r="L55" s="4" t="str">
        <f t="shared" si="40"/>
        <v/>
      </c>
      <c r="M55" s="5" t="str">
        <f t="shared" si="40"/>
        <v/>
      </c>
      <c r="N55" s="4" t="str">
        <f t="shared" si="40"/>
        <v/>
      </c>
      <c r="O55" s="5" t="str">
        <f t="shared" si="40"/>
        <v/>
      </c>
      <c r="P55" s="4" t="str">
        <f t="shared" si="40"/>
        <v/>
      </c>
      <c r="Q55" s="5" t="str">
        <f t="shared" si="40"/>
        <v/>
      </c>
      <c r="R55" s="4" t="str">
        <f t="shared" si="40"/>
        <v/>
      </c>
      <c r="S55" s="8" t="str" cm="1">
        <f t="array" ref="S55">IF(SUM(IFERROR((D55:R55/$S35)*D35:R35,""))=0,"",SUM(IFERROR((D55:R55/$S35)*D35:R35,"")))</f>
        <v/>
      </c>
      <c r="T55" s="11" t="str">
        <f t="shared" si="27"/>
        <v/>
      </c>
      <c r="W55">
        <f t="shared" si="32"/>
        <v>10</v>
      </c>
      <c r="X55" t="str">
        <f t="shared" si="28"/>
        <v/>
      </c>
      <c r="AA55">
        <f t="shared" si="33"/>
        <v>10</v>
      </c>
      <c r="AB55" t="str">
        <f t="shared" si="29"/>
        <v/>
      </c>
    </row>
    <row r="56" spans="3:28" x14ac:dyDescent="0.2">
      <c r="C56" s="2">
        <f t="shared" si="30"/>
        <v>11</v>
      </c>
      <c r="D56" s="4" t="str">
        <f t="shared" ref="D56:R56" si="41">IFERROR(D15/D36,"")</f>
        <v/>
      </c>
      <c r="E56" s="5" t="str">
        <f t="shared" si="41"/>
        <v/>
      </c>
      <c r="F56" s="4" t="str">
        <f t="shared" si="41"/>
        <v/>
      </c>
      <c r="G56" s="5" t="str">
        <f t="shared" si="41"/>
        <v/>
      </c>
      <c r="H56" s="4" t="str">
        <f t="shared" si="41"/>
        <v/>
      </c>
      <c r="I56" s="5" t="str">
        <f t="shared" si="41"/>
        <v/>
      </c>
      <c r="J56" s="4" t="str">
        <f t="shared" si="41"/>
        <v/>
      </c>
      <c r="K56" s="5" t="str">
        <f t="shared" si="41"/>
        <v/>
      </c>
      <c r="L56" s="4" t="str">
        <f t="shared" si="41"/>
        <v/>
      </c>
      <c r="M56" s="5" t="str">
        <f t="shared" si="41"/>
        <v/>
      </c>
      <c r="N56" s="4" t="str">
        <f t="shared" si="41"/>
        <v/>
      </c>
      <c r="O56" s="5" t="str">
        <f t="shared" si="41"/>
        <v/>
      </c>
      <c r="P56" s="4" t="str">
        <f t="shared" si="41"/>
        <v/>
      </c>
      <c r="Q56" s="5" t="str">
        <f t="shared" si="41"/>
        <v/>
      </c>
      <c r="R56" s="4" t="str">
        <f t="shared" si="41"/>
        <v/>
      </c>
      <c r="S56" s="8" t="str" cm="1">
        <f t="array" ref="S56">IF(SUM(IFERROR((D56:R56/$S36)*D36:R36,""))=0,"",SUM(IFERROR((D56:R56/$S36)*D36:R36,"")))</f>
        <v/>
      </c>
      <c r="T56" s="11" t="str">
        <f t="shared" si="27"/>
        <v/>
      </c>
      <c r="W56">
        <f t="shared" si="32"/>
        <v>11</v>
      </c>
      <c r="X56" t="str">
        <f t="shared" si="28"/>
        <v/>
      </c>
      <c r="AA56">
        <f t="shared" si="33"/>
        <v>11</v>
      </c>
      <c r="AB56" t="str">
        <f t="shared" si="29"/>
        <v/>
      </c>
    </row>
    <row r="57" spans="3:28" x14ac:dyDescent="0.2">
      <c r="C57" s="2">
        <f t="shared" si="30"/>
        <v>12</v>
      </c>
      <c r="D57" s="4" t="str">
        <f t="shared" ref="D57:R57" si="42">IFERROR(D16/D37,"")</f>
        <v/>
      </c>
      <c r="E57" s="5" t="str">
        <f t="shared" si="42"/>
        <v/>
      </c>
      <c r="F57" s="4" t="str">
        <f t="shared" si="42"/>
        <v/>
      </c>
      <c r="G57" s="5" t="str">
        <f t="shared" si="42"/>
        <v/>
      </c>
      <c r="H57" s="4" t="str">
        <f t="shared" si="42"/>
        <v/>
      </c>
      <c r="I57" s="5" t="str">
        <f t="shared" si="42"/>
        <v/>
      </c>
      <c r="J57" s="4" t="str">
        <f t="shared" si="42"/>
        <v/>
      </c>
      <c r="K57" s="5" t="str">
        <f t="shared" si="42"/>
        <v/>
      </c>
      <c r="L57" s="4" t="str">
        <f t="shared" si="42"/>
        <v/>
      </c>
      <c r="M57" s="5" t="str">
        <f t="shared" si="42"/>
        <v/>
      </c>
      <c r="N57" s="4" t="str">
        <f t="shared" si="42"/>
        <v/>
      </c>
      <c r="O57" s="5" t="str">
        <f t="shared" si="42"/>
        <v/>
      </c>
      <c r="P57" s="4" t="str">
        <f t="shared" si="42"/>
        <v/>
      </c>
      <c r="Q57" s="5" t="str">
        <f t="shared" si="42"/>
        <v/>
      </c>
      <c r="R57" s="4" t="str">
        <f t="shared" si="42"/>
        <v/>
      </c>
      <c r="S57" s="8" t="str" cm="1">
        <f t="array" ref="S57">IF(SUM(IFERROR((D57:R57/$S37)*D37:R37,""))=0,"",SUM(IFERROR((D57:R57/$S37)*D37:R37,"")))</f>
        <v/>
      </c>
      <c r="T57" s="11" t="str">
        <f t="shared" si="27"/>
        <v/>
      </c>
      <c r="W57">
        <f t="shared" si="32"/>
        <v>12</v>
      </c>
      <c r="X57" t="str">
        <f t="shared" si="28"/>
        <v/>
      </c>
      <c r="AA57">
        <f t="shared" si="33"/>
        <v>12</v>
      </c>
      <c r="AB57" t="str">
        <f t="shared" si="29"/>
        <v/>
      </c>
    </row>
    <row r="58" spans="3:28" x14ac:dyDescent="0.2">
      <c r="C58" s="2">
        <f t="shared" si="30"/>
        <v>13</v>
      </c>
      <c r="D58" s="4" t="str">
        <f t="shared" ref="D58:R58" si="43">IFERROR(D17/D38,"")</f>
        <v/>
      </c>
      <c r="E58" s="5" t="str">
        <f t="shared" si="43"/>
        <v/>
      </c>
      <c r="F58" s="4" t="str">
        <f t="shared" si="43"/>
        <v/>
      </c>
      <c r="G58" s="5" t="str">
        <f t="shared" si="43"/>
        <v/>
      </c>
      <c r="H58" s="4" t="str">
        <f t="shared" si="43"/>
        <v/>
      </c>
      <c r="I58" s="5" t="str">
        <f t="shared" si="43"/>
        <v/>
      </c>
      <c r="J58" s="4" t="str">
        <f t="shared" si="43"/>
        <v/>
      </c>
      <c r="K58" s="5" t="str">
        <f t="shared" si="43"/>
        <v/>
      </c>
      <c r="L58" s="4" t="str">
        <f t="shared" si="43"/>
        <v/>
      </c>
      <c r="M58" s="5" t="str">
        <f t="shared" si="43"/>
        <v/>
      </c>
      <c r="N58" s="4" t="str">
        <f t="shared" si="43"/>
        <v/>
      </c>
      <c r="O58" s="5" t="str">
        <f t="shared" si="43"/>
        <v/>
      </c>
      <c r="P58" s="4" t="str">
        <f t="shared" si="43"/>
        <v/>
      </c>
      <c r="Q58" s="5" t="str">
        <f t="shared" si="43"/>
        <v/>
      </c>
      <c r="R58" s="4" t="str">
        <f t="shared" si="43"/>
        <v/>
      </c>
      <c r="S58" s="8" t="str" cm="1">
        <f t="array" ref="S58">IF(SUM(IFERROR((D58:R58/$S38)*D38:R38,""))=0,"",SUM(IFERROR((D58:R58/$S38)*D38:R38,"")))</f>
        <v/>
      </c>
      <c r="T58" s="11" t="str">
        <f t="shared" si="27"/>
        <v/>
      </c>
      <c r="W58">
        <f t="shared" si="32"/>
        <v>13</v>
      </c>
      <c r="X58" t="str">
        <f t="shared" si="28"/>
        <v/>
      </c>
      <c r="AA58">
        <f t="shared" si="33"/>
        <v>13</v>
      </c>
      <c r="AB58" t="str">
        <f t="shared" si="29"/>
        <v/>
      </c>
    </row>
    <row r="59" spans="3:28" x14ac:dyDescent="0.2">
      <c r="C59" s="2">
        <f t="shared" si="30"/>
        <v>14</v>
      </c>
      <c r="D59" s="4" t="str">
        <f t="shared" ref="D59:R59" si="44">IFERROR(D18/D39,"")</f>
        <v/>
      </c>
      <c r="E59" s="5" t="str">
        <f t="shared" si="44"/>
        <v/>
      </c>
      <c r="F59" s="4" t="str">
        <f t="shared" si="44"/>
        <v/>
      </c>
      <c r="G59" s="5" t="str">
        <f t="shared" si="44"/>
        <v/>
      </c>
      <c r="H59" s="4" t="str">
        <f t="shared" si="44"/>
        <v/>
      </c>
      <c r="I59" s="5" t="str">
        <f t="shared" si="44"/>
        <v/>
      </c>
      <c r="J59" s="4" t="str">
        <f t="shared" si="44"/>
        <v/>
      </c>
      <c r="K59" s="5" t="str">
        <f t="shared" si="44"/>
        <v/>
      </c>
      <c r="L59" s="4" t="str">
        <f t="shared" si="44"/>
        <v/>
      </c>
      <c r="M59" s="5" t="str">
        <f t="shared" si="44"/>
        <v/>
      </c>
      <c r="N59" s="4" t="str">
        <f t="shared" si="44"/>
        <v/>
      </c>
      <c r="O59" s="5" t="str">
        <f t="shared" si="44"/>
        <v/>
      </c>
      <c r="P59" s="4" t="str">
        <f t="shared" si="44"/>
        <v/>
      </c>
      <c r="Q59" s="5" t="str">
        <f t="shared" si="44"/>
        <v/>
      </c>
      <c r="R59" s="4" t="str">
        <f t="shared" si="44"/>
        <v/>
      </c>
      <c r="S59" s="8" t="str" cm="1">
        <f t="array" ref="S59">IF(SUM(IFERROR((D59:R59/$S39)*D39:R39,""))=0,"",SUM(IFERROR((D59:R59/$S39)*D39:R39,"")))</f>
        <v/>
      </c>
      <c r="T59" s="11" t="str">
        <f t="shared" si="27"/>
        <v/>
      </c>
      <c r="W59">
        <f t="shared" si="32"/>
        <v>14</v>
      </c>
      <c r="X59" t="str">
        <f t="shared" si="28"/>
        <v/>
      </c>
      <c r="AA59">
        <f t="shared" si="33"/>
        <v>14</v>
      </c>
      <c r="AB59" t="str">
        <f t="shared" si="29"/>
        <v/>
      </c>
    </row>
    <row r="60" spans="3:28" x14ac:dyDescent="0.2">
      <c r="C60" s="2">
        <f t="shared" si="30"/>
        <v>15</v>
      </c>
      <c r="D60" s="4" t="str">
        <f t="shared" ref="D60:R60" si="45">IFERROR(D19/D40,"")</f>
        <v/>
      </c>
      <c r="E60" s="5" t="str">
        <f t="shared" si="45"/>
        <v/>
      </c>
      <c r="F60" s="4" t="str">
        <f t="shared" si="45"/>
        <v/>
      </c>
      <c r="G60" s="5" t="str">
        <f t="shared" si="45"/>
        <v/>
      </c>
      <c r="H60" s="4" t="str">
        <f t="shared" si="45"/>
        <v/>
      </c>
      <c r="I60" s="5" t="str">
        <f t="shared" si="45"/>
        <v/>
      </c>
      <c r="J60" s="4" t="str">
        <f t="shared" si="45"/>
        <v/>
      </c>
      <c r="K60" s="5" t="str">
        <f t="shared" si="45"/>
        <v/>
      </c>
      <c r="L60" s="4" t="str">
        <f t="shared" si="45"/>
        <v/>
      </c>
      <c r="M60" s="5" t="str">
        <f t="shared" si="45"/>
        <v/>
      </c>
      <c r="N60" s="4" t="str">
        <f t="shared" si="45"/>
        <v/>
      </c>
      <c r="O60" s="5" t="str">
        <f t="shared" si="45"/>
        <v/>
      </c>
      <c r="P60" s="4" t="str">
        <f t="shared" si="45"/>
        <v/>
      </c>
      <c r="Q60" s="5" t="str">
        <f t="shared" si="45"/>
        <v/>
      </c>
      <c r="R60" s="4" t="str">
        <f t="shared" si="45"/>
        <v/>
      </c>
      <c r="S60" s="8" t="str" cm="1">
        <f t="array" ref="S60">IF(SUM(IFERROR((D60:R60/$S40)*D40:R40,""))=0,"",SUM(IFERROR((D60:R60/$S40)*D40:R40,"")))</f>
        <v/>
      </c>
      <c r="T60" s="11" t="str">
        <f t="shared" si="27"/>
        <v/>
      </c>
      <c r="W60">
        <f t="shared" si="32"/>
        <v>15</v>
      </c>
      <c r="X60" t="str">
        <f t="shared" si="28"/>
        <v/>
      </c>
      <c r="AA60">
        <f t="shared" si="33"/>
        <v>15</v>
      </c>
      <c r="AB60" t="str">
        <f t="shared" si="29"/>
        <v/>
      </c>
    </row>
    <row r="61" spans="3:28" x14ac:dyDescent="0.2">
      <c r="S61" s="9" cm="1">
        <f t="array" ref="S61">SUM(IFERROR((S26:S40)/$S$41*(S46:S60),""))</f>
        <v>2.870967741935484</v>
      </c>
      <c r="T61" s="12">
        <f>SUM(T46:T60)</f>
        <v>2.6779350660032706</v>
      </c>
    </row>
    <row r="62" spans="3:28" x14ac:dyDescent="0.2">
      <c r="F62" s="32" t="s">
        <v>27</v>
      </c>
      <c r="G62" s="32"/>
      <c r="S62" s="7" t="s">
        <v>5</v>
      </c>
      <c r="T62" s="10" t="s">
        <v>19</v>
      </c>
    </row>
    <row r="63" spans="3:28" x14ac:dyDescent="0.2">
      <c r="C63" s="1" t="s">
        <v>6</v>
      </c>
      <c r="D63" s="5" cm="1">
        <f t="array" ref="D63">1/(MAX(D20:R20)*(MAX(B5:B19-1)))*SUM(X26:AL40)</f>
        <v>6.5709876543209882</v>
      </c>
      <c r="F63" s="6" t="s">
        <v>2</v>
      </c>
      <c r="G63" s="6" t="s">
        <v>14</v>
      </c>
      <c r="H63" s="7" t="s">
        <v>26</v>
      </c>
      <c r="L63" s="29"/>
      <c r="M63" s="30"/>
      <c r="N63" s="30"/>
      <c r="O63" s="29"/>
      <c r="P63" s="29"/>
    </row>
    <row r="64" spans="3:28" x14ac:dyDescent="0.2">
      <c r="C64" s="1" t="s">
        <v>8</v>
      </c>
      <c r="D64" s="5" cm="1">
        <f t="array" ref="D64">S41/(S41^2-SUM(IFERROR((S26:S40)^2,"")))*(SUM(X46:X60)-(D20-1)*D63)</f>
        <v>5.6152408960323017</v>
      </c>
      <c r="F64" s="3">
        <v>1</v>
      </c>
      <c r="G64" s="5">
        <f>IFERROR(T26*S46+(1-T26)*$T$61,"")</f>
        <v>5.1733234921885396</v>
      </c>
      <c r="H64" s="8">
        <f>IFERROR(G64*B26,"")</f>
        <v>15.519970476565618</v>
      </c>
      <c r="L64" s="29"/>
      <c r="M64" s="30"/>
      <c r="N64" s="30"/>
      <c r="O64" s="30"/>
      <c r="P64" s="30"/>
    </row>
    <row r="65" spans="3:16" x14ac:dyDescent="0.2">
      <c r="C65" s="1" t="s">
        <v>10</v>
      </c>
      <c r="D65" s="5">
        <f>D63/D64</f>
        <v>1.1702058337272783</v>
      </c>
      <c r="F65" s="3">
        <f>F64+1</f>
        <v>2</v>
      </c>
      <c r="G65" s="5">
        <f t="shared" ref="G65:G78" si="46">IFERROR(T27*S47+(1-T27)*$T$61,"")</f>
        <v>1.6846989644751886</v>
      </c>
      <c r="H65" s="8">
        <f t="shared" ref="H65:H78" si="47">IFERROR(G65*B27,"")</f>
        <v>3.3693979289503773</v>
      </c>
      <c r="L65" s="29"/>
      <c r="M65" s="30"/>
      <c r="N65" s="30"/>
      <c r="O65" s="30"/>
      <c r="P65" s="30"/>
    </row>
    <row r="66" spans="3:16" x14ac:dyDescent="0.2">
      <c r="F66" s="3">
        <f t="shared" ref="F66:F77" si="48">F65+1</f>
        <v>3</v>
      </c>
      <c r="G66" s="5">
        <f t="shared" si="46"/>
        <v>1.1757827413460833</v>
      </c>
      <c r="H66" s="8">
        <f t="shared" si="47"/>
        <v>3.5273482240382501</v>
      </c>
      <c r="L66" s="30"/>
      <c r="M66" s="30"/>
      <c r="N66" s="30"/>
      <c r="O66" s="30"/>
      <c r="P66" s="30"/>
    </row>
    <row r="67" spans="3:16" x14ac:dyDescent="0.2">
      <c r="F67" s="3">
        <f t="shared" si="48"/>
        <v>4</v>
      </c>
      <c r="G67" s="5" t="str">
        <f t="shared" si="46"/>
        <v/>
      </c>
      <c r="H67" s="8" t="str">
        <f t="shared" si="47"/>
        <v/>
      </c>
      <c r="L67" s="30"/>
      <c r="M67" s="30"/>
      <c r="N67" s="30"/>
      <c r="O67" s="30"/>
      <c r="P67" s="30"/>
    </row>
    <row r="68" spans="3:16" x14ac:dyDescent="0.2">
      <c r="F68" s="3">
        <f t="shared" si="48"/>
        <v>5</v>
      </c>
      <c r="G68" s="5" t="str">
        <f t="shared" si="46"/>
        <v/>
      </c>
      <c r="H68" s="8" t="str">
        <f t="shared" si="47"/>
        <v/>
      </c>
      <c r="L68" s="30"/>
      <c r="M68" s="30"/>
      <c r="N68" s="30"/>
      <c r="O68" s="30"/>
      <c r="P68" s="30"/>
    </row>
    <row r="69" spans="3:16" x14ac:dyDescent="0.2">
      <c r="F69" s="3">
        <f t="shared" si="48"/>
        <v>6</v>
      </c>
      <c r="G69" s="5" t="str">
        <f t="shared" si="46"/>
        <v/>
      </c>
      <c r="H69" s="8" t="str">
        <f t="shared" si="47"/>
        <v/>
      </c>
      <c r="L69" s="30"/>
      <c r="M69" s="30"/>
      <c r="N69" s="30"/>
      <c r="O69" s="30"/>
      <c r="P69" s="30"/>
    </row>
    <row r="70" spans="3:16" x14ac:dyDescent="0.2">
      <c r="F70" s="3">
        <f t="shared" si="48"/>
        <v>7</v>
      </c>
      <c r="G70" s="5" t="str">
        <f t="shared" si="46"/>
        <v/>
      </c>
      <c r="H70" s="8" t="str">
        <f t="shared" si="47"/>
        <v/>
      </c>
      <c r="L70" s="30"/>
      <c r="M70" s="30"/>
      <c r="N70" s="30"/>
      <c r="O70" s="30"/>
      <c r="P70" s="30"/>
    </row>
    <row r="71" spans="3:16" x14ac:dyDescent="0.2">
      <c r="F71" s="3">
        <f t="shared" si="48"/>
        <v>8</v>
      </c>
      <c r="G71" s="5" t="str">
        <f t="shared" si="46"/>
        <v/>
      </c>
      <c r="H71" s="8" t="str">
        <f t="shared" si="47"/>
        <v/>
      </c>
      <c r="L71" s="30"/>
      <c r="M71" s="30"/>
      <c r="N71" s="30"/>
      <c r="O71" s="30"/>
      <c r="P71" s="30"/>
    </row>
    <row r="72" spans="3:16" x14ac:dyDescent="0.2">
      <c r="F72" s="3">
        <f t="shared" si="48"/>
        <v>9</v>
      </c>
      <c r="G72" s="5" t="str">
        <f t="shared" si="46"/>
        <v/>
      </c>
      <c r="H72" s="8" t="str">
        <f t="shared" si="47"/>
        <v/>
      </c>
      <c r="L72" s="30"/>
      <c r="M72" s="30"/>
      <c r="N72" s="30"/>
      <c r="O72" s="30"/>
      <c r="P72" s="30"/>
    </row>
    <row r="73" spans="3:16" x14ac:dyDescent="0.2">
      <c r="F73" s="3">
        <f t="shared" si="48"/>
        <v>10</v>
      </c>
      <c r="G73" s="5" t="str">
        <f t="shared" si="46"/>
        <v/>
      </c>
      <c r="H73" s="8" t="str">
        <f t="shared" si="47"/>
        <v/>
      </c>
      <c r="L73" s="30"/>
      <c r="M73" s="30"/>
      <c r="N73" s="30"/>
      <c r="O73" s="30"/>
      <c r="P73" s="30"/>
    </row>
    <row r="74" spans="3:16" x14ac:dyDescent="0.2">
      <c r="F74" s="3">
        <f t="shared" si="48"/>
        <v>11</v>
      </c>
      <c r="G74" s="5" t="str">
        <f t="shared" si="46"/>
        <v/>
      </c>
      <c r="H74" s="8" t="str">
        <f t="shared" si="47"/>
        <v/>
      </c>
      <c r="L74" s="30"/>
      <c r="M74" s="30"/>
      <c r="N74" s="30"/>
      <c r="O74" s="30"/>
      <c r="P74" s="30"/>
    </row>
    <row r="75" spans="3:16" x14ac:dyDescent="0.2">
      <c r="F75" s="3">
        <f>F74+1</f>
        <v>12</v>
      </c>
      <c r="G75" s="5" t="str">
        <f t="shared" si="46"/>
        <v/>
      </c>
      <c r="H75" s="8" t="str">
        <f t="shared" si="47"/>
        <v/>
      </c>
      <c r="L75" s="30"/>
      <c r="M75" s="30"/>
      <c r="N75" s="30"/>
      <c r="O75" s="30"/>
      <c r="P75" s="30"/>
    </row>
    <row r="76" spans="3:16" x14ac:dyDescent="0.2">
      <c r="F76" s="3">
        <f t="shared" si="48"/>
        <v>13</v>
      </c>
      <c r="G76" s="5" t="str">
        <f t="shared" si="46"/>
        <v/>
      </c>
      <c r="H76" s="8" t="str">
        <f t="shared" si="47"/>
        <v/>
      </c>
      <c r="L76" s="30"/>
      <c r="M76" s="30"/>
      <c r="N76" s="30"/>
      <c r="O76" s="30"/>
      <c r="P76" s="30"/>
    </row>
    <row r="77" spans="3:16" x14ac:dyDescent="0.2">
      <c r="F77" s="3">
        <f t="shared" si="48"/>
        <v>14</v>
      </c>
      <c r="G77" s="5" t="str">
        <f t="shared" si="46"/>
        <v/>
      </c>
      <c r="H77" s="8" t="str">
        <f t="shared" si="47"/>
        <v/>
      </c>
      <c r="L77" s="30"/>
      <c r="M77" s="30"/>
      <c r="N77" s="30"/>
      <c r="O77" s="30"/>
      <c r="P77" s="30"/>
    </row>
    <row r="78" spans="3:16" x14ac:dyDescent="0.2">
      <c r="F78" s="3">
        <f>F77+1</f>
        <v>15</v>
      </c>
      <c r="G78" s="5" t="str">
        <f t="shared" si="46"/>
        <v/>
      </c>
      <c r="H78" s="8" t="str">
        <f t="shared" si="47"/>
        <v/>
      </c>
      <c r="L78" s="30"/>
      <c r="M78" s="30"/>
      <c r="N78" s="30"/>
      <c r="O78" s="30"/>
      <c r="P78" s="30"/>
    </row>
  </sheetData>
  <sheetProtection selectLockedCells="1"/>
  <mergeCells count="7">
    <mergeCell ref="F62:G62"/>
    <mergeCell ref="D2:R2"/>
    <mergeCell ref="D23:R23"/>
    <mergeCell ref="D24:R24"/>
    <mergeCell ref="D3:R3"/>
    <mergeCell ref="D43:R43"/>
    <mergeCell ref="D44:R44"/>
  </mergeCells>
  <conditionalFormatting sqref="D64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FC50-9D9E-4243-9F12-829CDF165B60}">
  <dimension ref="B2:AQ79"/>
  <sheetViews>
    <sheetView topLeftCell="A57" zoomScaleNormal="100" workbookViewId="0">
      <selection activeCell="D64" sqref="D64"/>
    </sheetView>
  </sheetViews>
  <sheetFormatPr baseColWidth="10" defaultRowHeight="16" x14ac:dyDescent="0.2"/>
  <cols>
    <col min="19" max="19" width="27" bestFit="1" customWidth="1"/>
    <col min="20" max="20" width="24.6640625" bestFit="1" customWidth="1"/>
    <col min="23" max="33" width="0" hidden="1" customWidth="1"/>
    <col min="34" max="34" width="11" hidden="1" customWidth="1"/>
    <col min="35" max="38" width="0" hidden="1" customWidth="1"/>
  </cols>
  <sheetData>
    <row r="2" spans="2:18" x14ac:dyDescent="0.2">
      <c r="D2" s="32" t="s">
        <v>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x14ac:dyDescent="0.2">
      <c r="D3" s="33" t="s">
        <v>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ht="17" thickBot="1" x14ac:dyDescent="0.25">
      <c r="B4" t="s">
        <v>15</v>
      </c>
      <c r="C4" s="6" t="s">
        <v>2</v>
      </c>
      <c r="D4" s="2">
        <v>1</v>
      </c>
      <c r="E4" s="2">
        <f>D4+1</f>
        <v>2</v>
      </c>
      <c r="F4" s="2">
        <f t="shared" ref="F4:R4" si="0">E4+1</f>
        <v>3</v>
      </c>
      <c r="G4" s="2">
        <f t="shared" si="0"/>
        <v>4</v>
      </c>
      <c r="H4" s="2">
        <f t="shared" si="0"/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</row>
    <row r="5" spans="2:18" ht="17" thickTop="1" x14ac:dyDescent="0.2">
      <c r="B5" cm="1">
        <f t="array" ref="B5">SUM(IF(ISBLANK(D5:R5),0,1))</f>
        <v>2</v>
      </c>
      <c r="C5" s="2">
        <v>1</v>
      </c>
      <c r="D5" s="15"/>
      <c r="E5" s="16">
        <v>20000</v>
      </c>
      <c r="F5" s="17">
        <v>25000</v>
      </c>
      <c r="G5" s="16"/>
      <c r="H5" s="17"/>
      <c r="I5" s="16"/>
      <c r="J5" s="17"/>
      <c r="K5" s="16"/>
      <c r="L5" s="17"/>
      <c r="M5" s="16"/>
      <c r="N5" s="17"/>
      <c r="O5" s="16"/>
      <c r="P5" s="17"/>
      <c r="Q5" s="16"/>
      <c r="R5" s="18"/>
    </row>
    <row r="6" spans="2:18" x14ac:dyDescent="0.2">
      <c r="B6" cm="1">
        <f t="array" ref="B6">SUM(IF(ISBLANK(D6:R6),0,1))</f>
        <v>3</v>
      </c>
      <c r="C6" s="2">
        <f>C5+1</f>
        <v>2</v>
      </c>
      <c r="D6" s="19">
        <v>19000</v>
      </c>
      <c r="E6" s="13">
        <v>18000</v>
      </c>
      <c r="F6" s="14">
        <v>17000</v>
      </c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20"/>
    </row>
    <row r="7" spans="2:18" x14ac:dyDescent="0.2">
      <c r="B7" cm="1">
        <f t="array" ref="B7">SUM(IF(ISBLANK(D7:R7),0,1))</f>
        <v>3</v>
      </c>
      <c r="C7" s="2">
        <f t="shared" ref="C7:C19" si="1">C6+1</f>
        <v>3</v>
      </c>
      <c r="D7" s="19">
        <v>26000</v>
      </c>
      <c r="E7" s="13">
        <v>30000</v>
      </c>
      <c r="F7" s="14">
        <v>35000</v>
      </c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20"/>
    </row>
    <row r="8" spans="2:18" x14ac:dyDescent="0.2">
      <c r="B8" cm="1">
        <f t="array" ref="B8">SUM(IF(ISBLANK(D8:R8),0,1))</f>
        <v>0</v>
      </c>
      <c r="C8" s="2">
        <f t="shared" si="1"/>
        <v>4</v>
      </c>
      <c r="D8" s="19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20"/>
    </row>
    <row r="9" spans="2:18" x14ac:dyDescent="0.2">
      <c r="B9" cm="1">
        <f t="array" ref="B9">SUM(IF(ISBLANK(D9:R9),0,1))</f>
        <v>0</v>
      </c>
      <c r="C9" s="2">
        <f t="shared" si="1"/>
        <v>5</v>
      </c>
      <c r="D9" s="19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20"/>
    </row>
    <row r="10" spans="2:18" x14ac:dyDescent="0.2">
      <c r="B10" cm="1">
        <f t="array" ref="B10">SUM(IF(ISBLANK(D10:R10),0,1))</f>
        <v>0</v>
      </c>
      <c r="C10" s="2">
        <f t="shared" si="1"/>
        <v>6</v>
      </c>
      <c r="D10" s="19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20"/>
    </row>
    <row r="11" spans="2:18" x14ac:dyDescent="0.2">
      <c r="B11" cm="1">
        <f t="array" ref="B11">SUM(IF(ISBLANK(D11:R11),0,1))</f>
        <v>0</v>
      </c>
      <c r="C11" s="2">
        <f t="shared" si="1"/>
        <v>7</v>
      </c>
      <c r="D11" s="19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20"/>
    </row>
    <row r="12" spans="2:18" x14ac:dyDescent="0.2">
      <c r="B12" cm="1">
        <f t="array" ref="B12">SUM(IF(ISBLANK(D12:R12),0,1))</f>
        <v>0</v>
      </c>
      <c r="C12" s="2">
        <f t="shared" si="1"/>
        <v>8</v>
      </c>
      <c r="D12" s="19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20"/>
    </row>
    <row r="13" spans="2:18" x14ac:dyDescent="0.2">
      <c r="B13" cm="1">
        <f t="array" ref="B13">SUM(IF(ISBLANK(D13:R13),0,1))</f>
        <v>0</v>
      </c>
      <c r="C13" s="2">
        <f t="shared" si="1"/>
        <v>9</v>
      </c>
      <c r="D13" s="19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20"/>
    </row>
    <row r="14" spans="2:18" x14ac:dyDescent="0.2">
      <c r="B14" cm="1">
        <f t="array" ref="B14">SUM(IF(ISBLANK(D14:R14),0,1))</f>
        <v>0</v>
      </c>
      <c r="C14" s="2">
        <f t="shared" si="1"/>
        <v>10</v>
      </c>
      <c r="D14" s="19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20"/>
    </row>
    <row r="15" spans="2:18" x14ac:dyDescent="0.2">
      <c r="B15" cm="1">
        <f t="array" ref="B15">SUM(IF(ISBLANK(D15:R15),0,1))</f>
        <v>0</v>
      </c>
      <c r="C15" s="2">
        <f t="shared" si="1"/>
        <v>11</v>
      </c>
      <c r="D15" s="19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20"/>
    </row>
    <row r="16" spans="2:18" x14ac:dyDescent="0.2">
      <c r="B16" cm="1">
        <f t="array" ref="B16">SUM(IF(ISBLANK(D16:R16),0,1))</f>
        <v>0</v>
      </c>
      <c r="C16" s="2">
        <f t="shared" si="1"/>
        <v>12</v>
      </c>
      <c r="D16" s="19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20"/>
    </row>
    <row r="17" spans="2:38" x14ac:dyDescent="0.2">
      <c r="B17" cm="1">
        <f t="array" ref="B17">SUM(IF(ISBLANK(D17:R17),0,1))</f>
        <v>0</v>
      </c>
      <c r="C17" s="2">
        <f t="shared" si="1"/>
        <v>13</v>
      </c>
      <c r="D17" s="19"/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20"/>
    </row>
    <row r="18" spans="2:38" x14ac:dyDescent="0.2">
      <c r="B18" cm="1">
        <f t="array" ref="B18">SUM(IF(ISBLANK(D18:R18),0,1))</f>
        <v>0</v>
      </c>
      <c r="C18" s="2">
        <f t="shared" si="1"/>
        <v>14</v>
      </c>
      <c r="D18" s="19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20"/>
    </row>
    <row r="19" spans="2:38" ht="17" thickBot="1" x14ac:dyDescent="0.25">
      <c r="B19" cm="1">
        <f t="array" ref="B19">SUM(IF(ISBLANK(D19:R19),0,1))</f>
        <v>0</v>
      </c>
      <c r="C19" s="2">
        <f t="shared" si="1"/>
        <v>15</v>
      </c>
      <c r="D19" s="21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4"/>
      <c r="Z19">
        <f>SUM(X26:AB28)</f>
        <v>112019.34327171327</v>
      </c>
    </row>
    <row r="20" spans="2:38" ht="17" thickTop="1" x14ac:dyDescent="0.2">
      <c r="C20" t="s">
        <v>16</v>
      </c>
      <c r="D20" cm="1">
        <f t="array" ref="D20">SUM(IF(ISBLANK(D5:D19),0,1))</f>
        <v>2</v>
      </c>
      <c r="E20" cm="1">
        <f t="array" ref="E20">SUM(IF(ISBLANK(E5:E19),0,1))</f>
        <v>3</v>
      </c>
      <c r="F20" cm="1">
        <f t="array" ref="F20">SUM(IF(ISBLANK(F5:F19),0,1))</f>
        <v>3</v>
      </c>
      <c r="G20" cm="1">
        <f t="array" ref="G20">SUM(IF(ISBLANK(G5:G19),0,1))</f>
        <v>0</v>
      </c>
      <c r="H20" cm="1">
        <f t="array" ref="H20">SUM(IF(ISBLANK(H5:H19),0,1))</f>
        <v>0</v>
      </c>
      <c r="I20" cm="1">
        <f t="array" ref="I20">SUM(IF(ISBLANK(I5:I19),0,1))</f>
        <v>0</v>
      </c>
      <c r="J20" cm="1">
        <f t="array" ref="J20">SUM(IF(ISBLANK(J5:J19),0,1))</f>
        <v>0</v>
      </c>
      <c r="K20" cm="1">
        <f t="array" ref="K20">SUM(IF(ISBLANK(K5:K19),0,1))</f>
        <v>0</v>
      </c>
      <c r="L20" cm="1">
        <f t="array" ref="L20">SUM(IF(ISBLANK(L5:L19),0,1))</f>
        <v>0</v>
      </c>
      <c r="M20" cm="1">
        <f t="array" ref="M20">SUM(IF(ISBLANK(M5:M19),0,1))</f>
        <v>0</v>
      </c>
      <c r="N20" cm="1">
        <f t="array" ref="N20">SUM(IF(ISBLANK(N5:N19),0,1))</f>
        <v>0</v>
      </c>
      <c r="O20" cm="1">
        <f t="array" ref="O20">SUM(IF(ISBLANK(O5:O19),0,1))</f>
        <v>0</v>
      </c>
      <c r="P20" cm="1">
        <f t="array" ref="P20">SUM(IF(ISBLANK(P5:P19),0,1))</f>
        <v>0</v>
      </c>
      <c r="Q20" cm="1">
        <f t="array" ref="Q20">SUM(IF(ISBLANK(Q5:Q19),0,1))</f>
        <v>0</v>
      </c>
      <c r="R20" cm="1">
        <f t="array" ref="R20">SUM(IF(ISBLANK(R5:R19),0,1))</f>
        <v>0</v>
      </c>
    </row>
    <row r="23" spans="2:38" x14ac:dyDescent="0.2">
      <c r="D23" s="32" t="s">
        <v>3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X23" t="s">
        <v>7</v>
      </c>
    </row>
    <row r="24" spans="2:38" x14ac:dyDescent="0.2">
      <c r="D24" s="33" t="s">
        <v>1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X24" t="s">
        <v>1</v>
      </c>
    </row>
    <row r="25" spans="2:38" ht="17" thickBot="1" x14ac:dyDescent="0.25">
      <c r="B25" s="25" t="s">
        <v>25</v>
      </c>
      <c r="C25" s="6" t="s">
        <v>2</v>
      </c>
      <c r="D25" s="2">
        <v>1</v>
      </c>
      <c r="E25" s="2">
        <f>D25+1</f>
        <v>2</v>
      </c>
      <c r="F25" s="2">
        <f t="shared" ref="F25:R25" si="2">E25+1</f>
        <v>3</v>
      </c>
      <c r="G25" s="2">
        <f t="shared" si="2"/>
        <v>4</v>
      </c>
      <c r="H25" s="2">
        <f t="shared" si="2"/>
        <v>5</v>
      </c>
      <c r="I25" s="2">
        <f t="shared" si="2"/>
        <v>6</v>
      </c>
      <c r="J25" s="2">
        <f t="shared" si="2"/>
        <v>7</v>
      </c>
      <c r="K25" s="2">
        <f t="shared" si="2"/>
        <v>8</v>
      </c>
      <c r="L25" s="2">
        <f t="shared" si="2"/>
        <v>9</v>
      </c>
      <c r="M25" s="2">
        <f t="shared" si="2"/>
        <v>10</v>
      </c>
      <c r="N25" s="2">
        <f t="shared" si="2"/>
        <v>11</v>
      </c>
      <c r="O25" s="2">
        <f t="shared" si="2"/>
        <v>12</v>
      </c>
      <c r="P25" s="2">
        <f t="shared" si="2"/>
        <v>13</v>
      </c>
      <c r="Q25" s="2">
        <f t="shared" si="2"/>
        <v>14</v>
      </c>
      <c r="R25" s="2">
        <f t="shared" si="2"/>
        <v>15</v>
      </c>
      <c r="S25" s="7" t="s">
        <v>22</v>
      </c>
      <c r="T25" s="10" t="s">
        <v>24</v>
      </c>
      <c r="U25" s="31"/>
      <c r="W25" t="s">
        <v>2</v>
      </c>
      <c r="X25">
        <v>1</v>
      </c>
      <c r="Y25">
        <f>X25+1</f>
        <v>2</v>
      </c>
      <c r="Z25">
        <f t="shared" ref="Z25:AL25" si="3">Y25+1</f>
        <v>3</v>
      </c>
      <c r="AA25">
        <f t="shared" si="3"/>
        <v>4</v>
      </c>
      <c r="AB25">
        <f t="shared" si="3"/>
        <v>5</v>
      </c>
      <c r="AC25">
        <f t="shared" si="3"/>
        <v>6</v>
      </c>
      <c r="AD25">
        <f t="shared" si="3"/>
        <v>7</v>
      </c>
      <c r="AE25">
        <f t="shared" si="3"/>
        <v>8</v>
      </c>
      <c r="AF25">
        <f t="shared" si="3"/>
        <v>9</v>
      </c>
      <c r="AG25">
        <f t="shared" si="3"/>
        <v>10</v>
      </c>
      <c r="AH25">
        <f t="shared" si="3"/>
        <v>11</v>
      </c>
      <c r="AI25">
        <f t="shared" si="3"/>
        <v>12</v>
      </c>
      <c r="AJ25">
        <f t="shared" si="3"/>
        <v>13</v>
      </c>
      <c r="AK25">
        <f t="shared" si="3"/>
        <v>14</v>
      </c>
      <c r="AL25">
        <f t="shared" si="3"/>
        <v>15</v>
      </c>
    </row>
    <row r="26" spans="2:38" ht="17" thickTop="1" x14ac:dyDescent="0.2">
      <c r="B26" s="26">
        <v>110</v>
      </c>
      <c r="C26" s="2">
        <v>1</v>
      </c>
      <c r="D26" s="15"/>
      <c r="E26" s="16">
        <v>100</v>
      </c>
      <c r="F26" s="17">
        <v>120</v>
      </c>
      <c r="G26" s="16"/>
      <c r="H26" s="17"/>
      <c r="I26" s="16"/>
      <c r="J26" s="17"/>
      <c r="K26" s="16"/>
      <c r="L26" s="17"/>
      <c r="M26" s="16"/>
      <c r="N26" s="17"/>
      <c r="O26" s="16"/>
      <c r="P26" s="17"/>
      <c r="Q26" s="16"/>
      <c r="R26" s="18"/>
      <c r="S26" s="8">
        <f>IF(SUM(D26:R26)=0,"",SUM(D26:R26))</f>
        <v>220</v>
      </c>
      <c r="T26" s="11">
        <f>IFERROR(S26/(S26+$D$65),"")</f>
        <v>0.85842936499113376</v>
      </c>
      <c r="U26" s="30"/>
      <c r="W26">
        <v>1</v>
      </c>
      <c r="X26" t="str">
        <f>IFERROR(D26*(D46-$S46)^2,"")</f>
        <v/>
      </c>
      <c r="Y26">
        <f>IFERROR(E26*(E46-$S46)^2,"")</f>
        <v>2066.1157024793529</v>
      </c>
      <c r="Z26">
        <f>IFERROR(F26*(F46-$S46)^2,"")</f>
        <v>1721.7630853994438</v>
      </c>
      <c r="AA26" t="str">
        <f>IFERROR(G26*(G46-$S46)^2,"")</f>
        <v/>
      </c>
      <c r="AB26" t="str">
        <f t="shared" ref="AB26:AL40" si="4">IFERROR(H26*(H46-$S46)^2,"")</f>
        <v/>
      </c>
      <c r="AC26" t="str">
        <f t="shared" si="4"/>
        <v/>
      </c>
      <c r="AD26" t="str">
        <f t="shared" si="4"/>
        <v/>
      </c>
      <c r="AE26" t="str">
        <f t="shared" si="4"/>
        <v/>
      </c>
      <c r="AF26" t="str">
        <f t="shared" si="4"/>
        <v/>
      </c>
      <c r="AG26" t="str">
        <f t="shared" si="4"/>
        <v/>
      </c>
      <c r="AH26" t="str">
        <f t="shared" si="4"/>
        <v/>
      </c>
      <c r="AI26" t="str">
        <f t="shared" si="4"/>
        <v/>
      </c>
      <c r="AJ26" t="str">
        <f t="shared" si="4"/>
        <v/>
      </c>
      <c r="AK26" t="str">
        <f t="shared" si="4"/>
        <v/>
      </c>
      <c r="AL26" t="str">
        <f t="shared" si="4"/>
        <v/>
      </c>
    </row>
    <row r="27" spans="2:38" x14ac:dyDescent="0.2">
      <c r="B27" s="27">
        <v>60</v>
      </c>
      <c r="C27" s="2">
        <f>C26+1</f>
        <v>2</v>
      </c>
      <c r="D27" s="19">
        <v>90</v>
      </c>
      <c r="E27" s="13">
        <v>75</v>
      </c>
      <c r="F27" s="14">
        <v>70</v>
      </c>
      <c r="G27" s="13"/>
      <c r="H27" s="14"/>
      <c r="I27" s="13"/>
      <c r="J27" s="14"/>
      <c r="K27" s="13"/>
      <c r="L27" s="14"/>
      <c r="M27" s="13"/>
      <c r="N27" s="14"/>
      <c r="O27" s="13"/>
      <c r="P27" s="14"/>
      <c r="Q27" s="13"/>
      <c r="R27" s="20"/>
      <c r="S27" s="8">
        <f t="shared" ref="S27:S40" si="5">IF(SUM(D27:R27)=0,"",SUM(D27:R27))</f>
        <v>235</v>
      </c>
      <c r="T27" s="11">
        <f t="shared" ref="T27:T40" si="6">IFERROR(S27/(S27+$D$65),"")</f>
        <v>0.86625723221103623</v>
      </c>
      <c r="U27" s="30"/>
      <c r="W27">
        <f>W26+1</f>
        <v>2</v>
      </c>
      <c r="X27">
        <f t="shared" ref="X27:AA40" si="7">IFERROR(D27*(D47-$S47)^2,"")</f>
        <v>31391.781097530209</v>
      </c>
      <c r="Y27">
        <f t="shared" si="7"/>
        <v>7822.5441376188701</v>
      </c>
      <c r="Z27">
        <f t="shared" si="7"/>
        <v>11957.57614951826</v>
      </c>
      <c r="AA27" t="str">
        <f t="shared" si="7"/>
        <v/>
      </c>
      <c r="AB27" t="str">
        <f t="shared" si="4"/>
        <v/>
      </c>
      <c r="AC27" t="str">
        <f t="shared" si="4"/>
        <v/>
      </c>
      <c r="AD27" t="str">
        <f t="shared" si="4"/>
        <v/>
      </c>
      <c r="AE27" t="str">
        <f t="shared" si="4"/>
        <v/>
      </c>
      <c r="AF27" t="str">
        <f t="shared" si="4"/>
        <v/>
      </c>
      <c r="AG27" t="str">
        <f t="shared" si="4"/>
        <v/>
      </c>
      <c r="AH27" t="str">
        <f t="shared" si="4"/>
        <v/>
      </c>
      <c r="AI27" t="str">
        <f t="shared" si="4"/>
        <v/>
      </c>
      <c r="AJ27" t="str">
        <f t="shared" si="4"/>
        <v/>
      </c>
      <c r="AK27" t="str">
        <f t="shared" si="4"/>
        <v/>
      </c>
      <c r="AL27" t="str">
        <f t="shared" si="4"/>
        <v/>
      </c>
    </row>
    <row r="28" spans="2:38" x14ac:dyDescent="0.2">
      <c r="B28" s="27">
        <v>180</v>
      </c>
      <c r="C28" s="2">
        <f t="shared" ref="C28:C40" si="8">C27+1</f>
        <v>3</v>
      </c>
      <c r="D28" s="19">
        <v>150</v>
      </c>
      <c r="E28" s="13">
        <v>175</v>
      </c>
      <c r="F28" s="14">
        <v>180</v>
      </c>
      <c r="G28" s="13"/>
      <c r="H28" s="14"/>
      <c r="I28" s="13"/>
      <c r="J28" s="14"/>
      <c r="K28" s="13"/>
      <c r="L28" s="14"/>
      <c r="M28" s="13"/>
      <c r="N28" s="14"/>
      <c r="O28" s="13"/>
      <c r="P28" s="14"/>
      <c r="Q28" s="13"/>
      <c r="R28" s="20"/>
      <c r="S28" s="8">
        <f t="shared" si="5"/>
        <v>505</v>
      </c>
      <c r="T28" s="11">
        <f t="shared" si="6"/>
        <v>0.9329702337093988</v>
      </c>
      <c r="U28" s="30"/>
      <c r="W28">
        <f t="shared" ref="W28:W40" si="9">W27+1</f>
        <v>3</v>
      </c>
      <c r="X28">
        <f t="shared" si="7"/>
        <v>7068.588046923478</v>
      </c>
      <c r="Y28">
        <f t="shared" si="7"/>
        <v>13458.064335429326</v>
      </c>
      <c r="Z28">
        <f t="shared" si="7"/>
        <v>36532.910716814338</v>
      </c>
      <c r="AA28" t="str">
        <f t="shared" si="7"/>
        <v/>
      </c>
      <c r="AB28" t="str">
        <f t="shared" si="4"/>
        <v/>
      </c>
      <c r="AC28" t="str">
        <f t="shared" si="4"/>
        <v/>
      </c>
      <c r="AD28" t="str">
        <f t="shared" si="4"/>
        <v/>
      </c>
      <c r="AE28" t="str">
        <f t="shared" si="4"/>
        <v/>
      </c>
      <c r="AF28" t="str">
        <f t="shared" si="4"/>
        <v/>
      </c>
      <c r="AG28" t="str">
        <f t="shared" si="4"/>
        <v/>
      </c>
      <c r="AH28" t="str">
        <f t="shared" si="4"/>
        <v/>
      </c>
      <c r="AI28" t="str">
        <f t="shared" si="4"/>
        <v/>
      </c>
      <c r="AJ28" t="str">
        <f t="shared" si="4"/>
        <v/>
      </c>
      <c r="AK28" t="str">
        <f t="shared" si="4"/>
        <v/>
      </c>
      <c r="AL28" t="str">
        <f t="shared" si="4"/>
        <v/>
      </c>
    </row>
    <row r="29" spans="2:38" x14ac:dyDescent="0.2">
      <c r="B29" s="27"/>
      <c r="C29" s="2">
        <f t="shared" si="8"/>
        <v>4</v>
      </c>
      <c r="D29" s="19"/>
      <c r="E29" s="13"/>
      <c r="F29" s="14"/>
      <c r="G29" s="13"/>
      <c r="H29" s="14"/>
      <c r="I29" s="13"/>
      <c r="J29" s="14"/>
      <c r="K29" s="13"/>
      <c r="L29" s="14"/>
      <c r="M29" s="13"/>
      <c r="N29" s="14"/>
      <c r="O29" s="13"/>
      <c r="P29" s="14"/>
      <c r="Q29" s="13"/>
      <c r="R29" s="20"/>
      <c r="S29" s="8" t="str">
        <f t="shared" si="5"/>
        <v/>
      </c>
      <c r="T29" s="11" t="str">
        <f t="shared" si="6"/>
        <v/>
      </c>
      <c r="U29" s="30"/>
      <c r="W29">
        <f t="shared" si="9"/>
        <v>4</v>
      </c>
      <c r="X29" t="str">
        <f t="shared" si="7"/>
        <v/>
      </c>
      <c r="Y29" t="str">
        <f t="shared" si="7"/>
        <v/>
      </c>
      <c r="Z29" t="str">
        <f t="shared" si="7"/>
        <v/>
      </c>
      <c r="AA29" t="str">
        <f t="shared" si="7"/>
        <v/>
      </c>
      <c r="AB29" t="str">
        <f t="shared" si="4"/>
        <v/>
      </c>
      <c r="AC29" t="str">
        <f t="shared" si="4"/>
        <v/>
      </c>
      <c r="AD29" t="str">
        <f t="shared" si="4"/>
        <v/>
      </c>
      <c r="AE29" t="str">
        <f t="shared" si="4"/>
        <v/>
      </c>
      <c r="AF29" t="str">
        <f t="shared" si="4"/>
        <v/>
      </c>
      <c r="AG29" t="str">
        <f t="shared" si="4"/>
        <v/>
      </c>
      <c r="AH29" t="str">
        <f t="shared" si="4"/>
        <v/>
      </c>
      <c r="AI29" t="str">
        <f t="shared" si="4"/>
        <v/>
      </c>
      <c r="AJ29" t="str">
        <f t="shared" si="4"/>
        <v/>
      </c>
      <c r="AK29" t="str">
        <f t="shared" si="4"/>
        <v/>
      </c>
      <c r="AL29" t="str">
        <f t="shared" si="4"/>
        <v/>
      </c>
    </row>
    <row r="30" spans="2:38" x14ac:dyDescent="0.2">
      <c r="B30" s="27"/>
      <c r="C30" s="2">
        <f t="shared" si="8"/>
        <v>5</v>
      </c>
      <c r="D30" s="19"/>
      <c r="E30" s="13"/>
      <c r="F30" s="14"/>
      <c r="G30" s="13"/>
      <c r="H30" s="14"/>
      <c r="I30" s="13"/>
      <c r="J30" s="14"/>
      <c r="K30" s="13"/>
      <c r="L30" s="14"/>
      <c r="M30" s="13"/>
      <c r="N30" s="14"/>
      <c r="O30" s="13"/>
      <c r="P30" s="14"/>
      <c r="Q30" s="13"/>
      <c r="R30" s="20"/>
      <c r="S30" s="8" t="str">
        <f t="shared" si="5"/>
        <v/>
      </c>
      <c r="T30" s="11" t="str">
        <f t="shared" si="6"/>
        <v/>
      </c>
      <c r="U30" s="30"/>
      <c r="W30">
        <f t="shared" si="9"/>
        <v>5</v>
      </c>
      <c r="X30" t="str">
        <f t="shared" si="7"/>
        <v/>
      </c>
      <c r="Y30" t="str">
        <f t="shared" si="7"/>
        <v/>
      </c>
      <c r="Z30" t="str">
        <f t="shared" si="7"/>
        <v/>
      </c>
      <c r="AA30" t="str">
        <f t="shared" si="7"/>
        <v/>
      </c>
      <c r="AB30" t="str">
        <f t="shared" si="4"/>
        <v/>
      </c>
      <c r="AC30" t="str">
        <f t="shared" si="4"/>
        <v/>
      </c>
      <c r="AD30" t="str">
        <f t="shared" si="4"/>
        <v/>
      </c>
      <c r="AE30" t="str">
        <f t="shared" si="4"/>
        <v/>
      </c>
      <c r="AF30" t="str">
        <f t="shared" si="4"/>
        <v/>
      </c>
      <c r="AG30" t="str">
        <f t="shared" si="4"/>
        <v/>
      </c>
      <c r="AH30" t="str">
        <f t="shared" si="4"/>
        <v/>
      </c>
      <c r="AI30" t="str">
        <f t="shared" si="4"/>
        <v/>
      </c>
      <c r="AJ30" t="str">
        <f t="shared" si="4"/>
        <v/>
      </c>
      <c r="AK30" t="str">
        <f t="shared" si="4"/>
        <v/>
      </c>
      <c r="AL30" t="str">
        <f t="shared" si="4"/>
        <v/>
      </c>
    </row>
    <row r="31" spans="2:38" x14ac:dyDescent="0.2">
      <c r="B31" s="27"/>
      <c r="C31" s="2">
        <f t="shared" si="8"/>
        <v>6</v>
      </c>
      <c r="D31" s="19"/>
      <c r="E31" s="13"/>
      <c r="F31" s="14"/>
      <c r="G31" s="13"/>
      <c r="H31" s="14"/>
      <c r="I31" s="13"/>
      <c r="J31" s="14"/>
      <c r="K31" s="13"/>
      <c r="L31" s="14"/>
      <c r="M31" s="13"/>
      <c r="N31" s="14"/>
      <c r="O31" s="13"/>
      <c r="P31" s="14"/>
      <c r="Q31" s="13"/>
      <c r="R31" s="20"/>
      <c r="S31" s="8" t="str">
        <f t="shared" si="5"/>
        <v/>
      </c>
      <c r="T31" s="11" t="str">
        <f t="shared" si="6"/>
        <v/>
      </c>
      <c r="U31" s="30"/>
      <c r="W31">
        <f t="shared" si="9"/>
        <v>6</v>
      </c>
      <c r="X31" t="str">
        <f t="shared" si="7"/>
        <v/>
      </c>
      <c r="Y31" t="str">
        <f t="shared" si="7"/>
        <v/>
      </c>
      <c r="Z31" t="str">
        <f t="shared" si="7"/>
        <v/>
      </c>
      <c r="AA31" t="str">
        <f t="shared" si="7"/>
        <v/>
      </c>
      <c r="AB31" t="str">
        <f t="shared" si="4"/>
        <v/>
      </c>
      <c r="AC31" t="str">
        <f t="shared" si="4"/>
        <v/>
      </c>
      <c r="AD31" t="str">
        <f t="shared" si="4"/>
        <v/>
      </c>
      <c r="AE31" t="str">
        <f t="shared" si="4"/>
        <v/>
      </c>
      <c r="AF31" t="str">
        <f t="shared" si="4"/>
        <v/>
      </c>
      <c r="AG31" t="str">
        <f t="shared" si="4"/>
        <v/>
      </c>
      <c r="AH31" t="str">
        <f t="shared" si="4"/>
        <v/>
      </c>
      <c r="AI31" t="str">
        <f t="shared" si="4"/>
        <v/>
      </c>
      <c r="AJ31" t="str">
        <f t="shared" si="4"/>
        <v/>
      </c>
      <c r="AK31" t="str">
        <f t="shared" si="4"/>
        <v/>
      </c>
      <c r="AL31" t="str">
        <f t="shared" si="4"/>
        <v/>
      </c>
    </row>
    <row r="32" spans="2:38" x14ac:dyDescent="0.2">
      <c r="B32" s="27"/>
      <c r="C32" s="2">
        <f t="shared" si="8"/>
        <v>7</v>
      </c>
      <c r="D32" s="19"/>
      <c r="E32" s="13"/>
      <c r="F32" s="14"/>
      <c r="G32" s="13"/>
      <c r="H32" s="14"/>
      <c r="I32" s="13"/>
      <c r="J32" s="14"/>
      <c r="K32" s="13"/>
      <c r="L32" s="14"/>
      <c r="M32" s="13"/>
      <c r="N32" s="14"/>
      <c r="O32" s="13"/>
      <c r="P32" s="14"/>
      <c r="Q32" s="13"/>
      <c r="R32" s="20"/>
      <c r="S32" s="8" t="str">
        <f t="shared" si="5"/>
        <v/>
      </c>
      <c r="T32" s="11" t="str">
        <f t="shared" si="6"/>
        <v/>
      </c>
      <c r="U32" s="30"/>
      <c r="W32">
        <f t="shared" si="9"/>
        <v>7</v>
      </c>
      <c r="X32" t="str">
        <f t="shared" si="7"/>
        <v/>
      </c>
      <c r="Y32" t="str">
        <f t="shared" si="7"/>
        <v/>
      </c>
      <c r="Z32" t="str">
        <f t="shared" si="7"/>
        <v/>
      </c>
      <c r="AA32" t="str">
        <f t="shared" si="7"/>
        <v/>
      </c>
      <c r="AB32" t="str">
        <f t="shared" si="4"/>
        <v/>
      </c>
      <c r="AC32" t="str">
        <f t="shared" si="4"/>
        <v/>
      </c>
      <c r="AD32" t="str">
        <f t="shared" si="4"/>
        <v/>
      </c>
      <c r="AE32" t="str">
        <f t="shared" si="4"/>
        <v/>
      </c>
      <c r="AF32" t="str">
        <f t="shared" si="4"/>
        <v/>
      </c>
      <c r="AG32" t="str">
        <f t="shared" si="4"/>
        <v/>
      </c>
      <c r="AH32" t="str">
        <f t="shared" si="4"/>
        <v/>
      </c>
      <c r="AI32" t="str">
        <f t="shared" si="4"/>
        <v/>
      </c>
      <c r="AJ32" t="str">
        <f t="shared" si="4"/>
        <v/>
      </c>
      <c r="AK32" t="str">
        <f t="shared" si="4"/>
        <v/>
      </c>
      <c r="AL32" t="str">
        <f t="shared" si="4"/>
        <v/>
      </c>
    </row>
    <row r="33" spans="2:42" x14ac:dyDescent="0.2">
      <c r="B33" s="27"/>
      <c r="C33" s="2">
        <f t="shared" si="8"/>
        <v>8</v>
      </c>
      <c r="D33" s="19"/>
      <c r="E33" s="13"/>
      <c r="F33" s="14"/>
      <c r="G33" s="13"/>
      <c r="H33" s="14"/>
      <c r="I33" s="13"/>
      <c r="J33" s="14"/>
      <c r="K33" s="13"/>
      <c r="L33" s="14"/>
      <c r="M33" s="13"/>
      <c r="N33" s="14"/>
      <c r="O33" s="13"/>
      <c r="P33" s="14"/>
      <c r="Q33" s="13"/>
      <c r="R33" s="20"/>
      <c r="S33" s="8" t="str">
        <f t="shared" si="5"/>
        <v/>
      </c>
      <c r="T33" s="11" t="str">
        <f t="shared" si="6"/>
        <v/>
      </c>
      <c r="U33" s="30"/>
      <c r="W33">
        <f t="shared" si="9"/>
        <v>8</v>
      </c>
      <c r="X33" t="str">
        <f t="shared" si="7"/>
        <v/>
      </c>
      <c r="Y33" t="str">
        <f t="shared" si="7"/>
        <v/>
      </c>
      <c r="Z33" t="str">
        <f t="shared" si="7"/>
        <v/>
      </c>
      <c r="AA33" t="str">
        <f t="shared" si="7"/>
        <v/>
      </c>
      <c r="AB33" t="str">
        <f t="shared" si="4"/>
        <v/>
      </c>
      <c r="AC33" t="str">
        <f t="shared" si="4"/>
        <v/>
      </c>
      <c r="AD33" t="str">
        <f t="shared" si="4"/>
        <v/>
      </c>
      <c r="AE33" t="str">
        <f t="shared" si="4"/>
        <v/>
      </c>
      <c r="AF33" t="str">
        <f t="shared" si="4"/>
        <v/>
      </c>
      <c r="AG33" t="str">
        <f t="shared" si="4"/>
        <v/>
      </c>
      <c r="AH33" t="str">
        <f t="shared" si="4"/>
        <v/>
      </c>
      <c r="AI33" t="str">
        <f t="shared" si="4"/>
        <v/>
      </c>
      <c r="AJ33" t="str">
        <f t="shared" si="4"/>
        <v/>
      </c>
      <c r="AK33" t="str">
        <f t="shared" si="4"/>
        <v/>
      </c>
      <c r="AL33" t="str">
        <f t="shared" si="4"/>
        <v/>
      </c>
    </row>
    <row r="34" spans="2:42" x14ac:dyDescent="0.2">
      <c r="B34" s="27"/>
      <c r="C34" s="2">
        <f t="shared" si="8"/>
        <v>9</v>
      </c>
      <c r="D34" s="19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20"/>
      <c r="S34" s="8" t="str">
        <f t="shared" si="5"/>
        <v/>
      </c>
      <c r="T34" s="11" t="str">
        <f t="shared" si="6"/>
        <v/>
      </c>
      <c r="U34" s="30"/>
      <c r="W34">
        <f t="shared" si="9"/>
        <v>9</v>
      </c>
      <c r="X34" t="str">
        <f t="shared" si="7"/>
        <v/>
      </c>
      <c r="Y34" t="str">
        <f t="shared" si="7"/>
        <v/>
      </c>
      <c r="Z34" t="str">
        <f t="shared" si="7"/>
        <v/>
      </c>
      <c r="AA34" t="str">
        <f t="shared" si="7"/>
        <v/>
      </c>
      <c r="AB34" t="str">
        <f t="shared" si="4"/>
        <v/>
      </c>
      <c r="AC34" t="str">
        <f t="shared" si="4"/>
        <v/>
      </c>
      <c r="AD34" t="str">
        <f t="shared" si="4"/>
        <v/>
      </c>
      <c r="AE34" t="str">
        <f t="shared" si="4"/>
        <v/>
      </c>
      <c r="AF34" t="str">
        <f t="shared" si="4"/>
        <v/>
      </c>
      <c r="AG34" t="str">
        <f t="shared" si="4"/>
        <v/>
      </c>
      <c r="AH34" t="str">
        <f t="shared" si="4"/>
        <v/>
      </c>
      <c r="AI34" t="str">
        <f t="shared" si="4"/>
        <v/>
      </c>
      <c r="AJ34" t="str">
        <f t="shared" si="4"/>
        <v/>
      </c>
      <c r="AK34" t="str">
        <f t="shared" si="4"/>
        <v/>
      </c>
      <c r="AL34" t="str">
        <f t="shared" si="4"/>
        <v/>
      </c>
    </row>
    <row r="35" spans="2:42" x14ac:dyDescent="0.2">
      <c r="B35" s="27"/>
      <c r="C35" s="2">
        <f t="shared" si="8"/>
        <v>10</v>
      </c>
      <c r="D35" s="19"/>
      <c r="E35" s="13"/>
      <c r="F35" s="14"/>
      <c r="G35" s="13"/>
      <c r="H35" s="14"/>
      <c r="I35" s="13"/>
      <c r="J35" s="14"/>
      <c r="K35" s="13"/>
      <c r="L35" s="14"/>
      <c r="M35" s="13"/>
      <c r="N35" s="14"/>
      <c r="O35" s="13"/>
      <c r="P35" s="14"/>
      <c r="Q35" s="13"/>
      <c r="R35" s="20"/>
      <c r="S35" s="8" t="str">
        <f t="shared" si="5"/>
        <v/>
      </c>
      <c r="T35" s="11" t="str">
        <f t="shared" si="6"/>
        <v/>
      </c>
      <c r="U35" s="30"/>
      <c r="W35">
        <f t="shared" si="9"/>
        <v>10</v>
      </c>
      <c r="X35" t="str">
        <f t="shared" si="7"/>
        <v/>
      </c>
      <c r="Y35" t="str">
        <f t="shared" si="7"/>
        <v/>
      </c>
      <c r="Z35" t="str">
        <f t="shared" si="7"/>
        <v/>
      </c>
      <c r="AA35" t="str">
        <f t="shared" si="7"/>
        <v/>
      </c>
      <c r="AB35" t="str">
        <f t="shared" si="4"/>
        <v/>
      </c>
      <c r="AC35" t="str">
        <f t="shared" si="4"/>
        <v/>
      </c>
      <c r="AD35" t="str">
        <f t="shared" si="4"/>
        <v/>
      </c>
      <c r="AE35" t="str">
        <f t="shared" si="4"/>
        <v/>
      </c>
      <c r="AF35" t="str">
        <f t="shared" si="4"/>
        <v/>
      </c>
      <c r="AG35" t="str">
        <f t="shared" si="4"/>
        <v/>
      </c>
      <c r="AH35" t="str">
        <f t="shared" si="4"/>
        <v/>
      </c>
      <c r="AI35" t="str">
        <f t="shared" si="4"/>
        <v/>
      </c>
      <c r="AJ35" t="str">
        <f t="shared" si="4"/>
        <v/>
      </c>
      <c r="AK35" t="str">
        <f t="shared" si="4"/>
        <v/>
      </c>
      <c r="AL35" t="str">
        <f t="shared" si="4"/>
        <v/>
      </c>
    </row>
    <row r="36" spans="2:42" x14ac:dyDescent="0.2">
      <c r="B36" s="27"/>
      <c r="C36" s="2">
        <f t="shared" si="8"/>
        <v>11</v>
      </c>
      <c r="D36" s="19"/>
      <c r="E36" s="13"/>
      <c r="F36" s="14"/>
      <c r="G36" s="13"/>
      <c r="H36" s="14"/>
      <c r="I36" s="13"/>
      <c r="J36" s="14"/>
      <c r="K36" s="13"/>
      <c r="L36" s="14"/>
      <c r="M36" s="13"/>
      <c r="N36" s="14"/>
      <c r="O36" s="13"/>
      <c r="P36" s="14"/>
      <c r="Q36" s="13"/>
      <c r="R36" s="20"/>
      <c r="S36" s="8" t="str">
        <f t="shared" si="5"/>
        <v/>
      </c>
      <c r="T36" s="11" t="str">
        <f t="shared" si="6"/>
        <v/>
      </c>
      <c r="U36" s="30"/>
      <c r="W36">
        <f t="shared" si="9"/>
        <v>11</v>
      </c>
      <c r="X36" t="str">
        <f t="shared" si="7"/>
        <v/>
      </c>
      <c r="Y36" t="str">
        <f t="shared" si="7"/>
        <v/>
      </c>
      <c r="Z36" t="str">
        <f t="shared" si="7"/>
        <v/>
      </c>
      <c r="AA36" t="str">
        <f t="shared" si="7"/>
        <v/>
      </c>
      <c r="AB36" t="str">
        <f t="shared" si="4"/>
        <v/>
      </c>
      <c r="AC36" t="str">
        <f t="shared" si="4"/>
        <v/>
      </c>
      <c r="AD36" t="str">
        <f t="shared" si="4"/>
        <v/>
      </c>
      <c r="AE36" t="str">
        <f t="shared" si="4"/>
        <v/>
      </c>
      <c r="AF36" t="str">
        <f t="shared" si="4"/>
        <v/>
      </c>
      <c r="AG36" t="str">
        <f t="shared" si="4"/>
        <v/>
      </c>
      <c r="AH36" t="str">
        <f t="shared" si="4"/>
        <v/>
      </c>
      <c r="AI36" t="str">
        <f t="shared" si="4"/>
        <v/>
      </c>
      <c r="AJ36" t="str">
        <f t="shared" si="4"/>
        <v/>
      </c>
      <c r="AK36" t="str">
        <f t="shared" si="4"/>
        <v/>
      </c>
      <c r="AL36" t="str">
        <f t="shared" si="4"/>
        <v/>
      </c>
    </row>
    <row r="37" spans="2:42" x14ac:dyDescent="0.2">
      <c r="B37" s="27"/>
      <c r="C37" s="2">
        <f t="shared" si="8"/>
        <v>12</v>
      </c>
      <c r="D37" s="19"/>
      <c r="E37" s="13"/>
      <c r="F37" s="14"/>
      <c r="G37" s="13"/>
      <c r="H37" s="14"/>
      <c r="I37" s="13"/>
      <c r="J37" s="14"/>
      <c r="K37" s="13"/>
      <c r="L37" s="14"/>
      <c r="M37" s="13"/>
      <c r="N37" s="14"/>
      <c r="O37" s="13"/>
      <c r="P37" s="14"/>
      <c r="Q37" s="13"/>
      <c r="R37" s="20"/>
      <c r="S37" s="8" t="str">
        <f t="shared" si="5"/>
        <v/>
      </c>
      <c r="T37" s="11" t="str">
        <f t="shared" si="6"/>
        <v/>
      </c>
      <c r="U37" s="30"/>
      <c r="W37">
        <f t="shared" si="9"/>
        <v>12</v>
      </c>
      <c r="X37" t="str">
        <f t="shared" si="7"/>
        <v/>
      </c>
      <c r="Y37" t="str">
        <f t="shared" si="7"/>
        <v/>
      </c>
      <c r="Z37" t="str">
        <f t="shared" si="7"/>
        <v/>
      </c>
      <c r="AA37" t="str">
        <f t="shared" si="7"/>
        <v/>
      </c>
      <c r="AB37" t="str">
        <f t="shared" si="4"/>
        <v/>
      </c>
      <c r="AC37" t="str">
        <f t="shared" si="4"/>
        <v/>
      </c>
      <c r="AD37" t="str">
        <f t="shared" si="4"/>
        <v/>
      </c>
      <c r="AE37" t="str">
        <f t="shared" si="4"/>
        <v/>
      </c>
      <c r="AF37" t="str">
        <f t="shared" si="4"/>
        <v/>
      </c>
      <c r="AG37" t="str">
        <f t="shared" si="4"/>
        <v/>
      </c>
      <c r="AH37" t="str">
        <f t="shared" si="4"/>
        <v/>
      </c>
      <c r="AI37" t="str">
        <f t="shared" si="4"/>
        <v/>
      </c>
      <c r="AJ37" t="str">
        <f t="shared" si="4"/>
        <v/>
      </c>
      <c r="AK37" t="str">
        <f t="shared" si="4"/>
        <v/>
      </c>
      <c r="AL37" t="str">
        <f t="shared" si="4"/>
        <v/>
      </c>
    </row>
    <row r="38" spans="2:42" x14ac:dyDescent="0.2">
      <c r="B38" s="27"/>
      <c r="C38" s="2">
        <f t="shared" si="8"/>
        <v>13</v>
      </c>
      <c r="D38" s="19"/>
      <c r="E38" s="13"/>
      <c r="F38" s="14"/>
      <c r="G38" s="13"/>
      <c r="H38" s="14"/>
      <c r="I38" s="13"/>
      <c r="J38" s="14"/>
      <c r="K38" s="13"/>
      <c r="L38" s="14"/>
      <c r="M38" s="13"/>
      <c r="N38" s="14"/>
      <c r="O38" s="13"/>
      <c r="P38" s="14"/>
      <c r="Q38" s="13"/>
      <c r="R38" s="20"/>
      <c r="S38" s="8" t="str">
        <f t="shared" si="5"/>
        <v/>
      </c>
      <c r="T38" s="11" t="str">
        <f t="shared" si="6"/>
        <v/>
      </c>
      <c r="U38" s="30"/>
      <c r="W38">
        <f t="shared" si="9"/>
        <v>13</v>
      </c>
      <c r="X38" t="str">
        <f t="shared" si="7"/>
        <v/>
      </c>
      <c r="Y38" t="str">
        <f t="shared" si="7"/>
        <v/>
      </c>
      <c r="Z38" t="str">
        <f t="shared" si="7"/>
        <v/>
      </c>
      <c r="AA38" t="str">
        <f t="shared" si="7"/>
        <v/>
      </c>
      <c r="AB38" t="str">
        <f t="shared" si="4"/>
        <v/>
      </c>
      <c r="AC38" t="str">
        <f t="shared" si="4"/>
        <v/>
      </c>
      <c r="AD38" t="str">
        <f t="shared" si="4"/>
        <v/>
      </c>
      <c r="AE38" t="str">
        <f t="shared" si="4"/>
        <v/>
      </c>
      <c r="AF38" t="str">
        <f t="shared" si="4"/>
        <v/>
      </c>
      <c r="AG38" t="str">
        <f t="shared" si="4"/>
        <v/>
      </c>
      <c r="AH38" t="str">
        <f t="shared" si="4"/>
        <v/>
      </c>
      <c r="AI38" t="str">
        <f t="shared" si="4"/>
        <v/>
      </c>
      <c r="AJ38" t="str">
        <f t="shared" si="4"/>
        <v/>
      </c>
      <c r="AK38" t="str">
        <f t="shared" si="4"/>
        <v/>
      </c>
      <c r="AL38" t="str">
        <f t="shared" si="4"/>
        <v/>
      </c>
    </row>
    <row r="39" spans="2:42" x14ac:dyDescent="0.2">
      <c r="B39" s="27"/>
      <c r="C39" s="2">
        <f t="shared" si="8"/>
        <v>14</v>
      </c>
      <c r="D39" s="19"/>
      <c r="E39" s="13"/>
      <c r="F39" s="14"/>
      <c r="G39" s="13"/>
      <c r="H39" s="14"/>
      <c r="I39" s="13"/>
      <c r="J39" s="14"/>
      <c r="K39" s="13"/>
      <c r="L39" s="14"/>
      <c r="M39" s="13"/>
      <c r="N39" s="14"/>
      <c r="O39" s="13"/>
      <c r="P39" s="14"/>
      <c r="Q39" s="13"/>
      <c r="R39" s="20"/>
      <c r="S39" s="8" t="str">
        <f t="shared" si="5"/>
        <v/>
      </c>
      <c r="T39" s="11" t="str">
        <f t="shared" si="6"/>
        <v/>
      </c>
      <c r="U39" s="30"/>
      <c r="W39">
        <f t="shared" si="9"/>
        <v>14</v>
      </c>
      <c r="X39" t="str">
        <f t="shared" si="7"/>
        <v/>
      </c>
      <c r="Y39" t="str">
        <f t="shared" si="7"/>
        <v/>
      </c>
      <c r="Z39" t="str">
        <f t="shared" si="7"/>
        <v/>
      </c>
      <c r="AA39" t="str">
        <f t="shared" si="7"/>
        <v/>
      </c>
      <c r="AB39" t="str">
        <f t="shared" si="4"/>
        <v/>
      </c>
      <c r="AC39" t="str">
        <f t="shared" si="4"/>
        <v/>
      </c>
      <c r="AD39" t="str">
        <f t="shared" si="4"/>
        <v/>
      </c>
      <c r="AE39" t="str">
        <f t="shared" si="4"/>
        <v/>
      </c>
      <c r="AF39" t="str">
        <f t="shared" si="4"/>
        <v/>
      </c>
      <c r="AG39" t="str">
        <f t="shared" si="4"/>
        <v/>
      </c>
      <c r="AH39" t="str">
        <f t="shared" si="4"/>
        <v/>
      </c>
      <c r="AI39" t="str">
        <f t="shared" si="4"/>
        <v/>
      </c>
      <c r="AJ39" t="str">
        <f t="shared" si="4"/>
        <v/>
      </c>
      <c r="AK39" t="str">
        <f t="shared" si="4"/>
        <v/>
      </c>
      <c r="AL39" t="str">
        <f t="shared" si="4"/>
        <v/>
      </c>
    </row>
    <row r="40" spans="2:42" ht="17" thickBot="1" x14ac:dyDescent="0.25">
      <c r="B40" s="28"/>
      <c r="C40" s="2">
        <f t="shared" si="8"/>
        <v>15</v>
      </c>
      <c r="D40" s="21"/>
      <c r="E40" s="22"/>
      <c r="F40" s="23"/>
      <c r="G40" s="22"/>
      <c r="H40" s="23"/>
      <c r="I40" s="22"/>
      <c r="J40" s="23"/>
      <c r="K40" s="22"/>
      <c r="L40" s="23"/>
      <c r="M40" s="22"/>
      <c r="N40" s="23"/>
      <c r="O40" s="22"/>
      <c r="P40" s="23"/>
      <c r="Q40" s="22"/>
      <c r="R40" s="24"/>
      <c r="S40" s="8" t="str">
        <f t="shared" si="5"/>
        <v/>
      </c>
      <c r="T40" s="11" t="str">
        <f t="shared" si="6"/>
        <v/>
      </c>
      <c r="U40" s="30"/>
      <c r="W40">
        <f t="shared" si="9"/>
        <v>15</v>
      </c>
      <c r="X40" t="str">
        <f t="shared" si="7"/>
        <v/>
      </c>
      <c r="Y40" t="str">
        <f t="shared" si="7"/>
        <v/>
      </c>
      <c r="Z40" t="str">
        <f t="shared" si="7"/>
        <v/>
      </c>
      <c r="AA40" t="str">
        <f t="shared" si="7"/>
        <v/>
      </c>
      <c r="AB40" t="str">
        <f t="shared" si="4"/>
        <v/>
      </c>
      <c r="AC40" t="str">
        <f t="shared" si="4"/>
        <v/>
      </c>
      <c r="AD40" t="str">
        <f t="shared" si="4"/>
        <v/>
      </c>
      <c r="AE40" t="str">
        <f t="shared" si="4"/>
        <v/>
      </c>
      <c r="AF40" t="str">
        <f t="shared" si="4"/>
        <v/>
      </c>
      <c r="AG40" t="str">
        <f t="shared" si="4"/>
        <v/>
      </c>
      <c r="AH40" t="str">
        <f t="shared" si="4"/>
        <v/>
      </c>
      <c r="AI40" t="str">
        <f t="shared" si="4"/>
        <v/>
      </c>
      <c r="AJ40" t="str">
        <f t="shared" si="4"/>
        <v/>
      </c>
      <c r="AK40" t="str">
        <f t="shared" si="4"/>
        <v/>
      </c>
      <c r="AL40" t="str">
        <f t="shared" si="4"/>
        <v/>
      </c>
    </row>
    <row r="41" spans="2:42" ht="17" thickTop="1" x14ac:dyDescent="0.2">
      <c r="S41" s="9">
        <f>SUM(S26:S40)</f>
        <v>960</v>
      </c>
      <c r="T41" s="12">
        <f>SUM(T26:T40)</f>
        <v>2.6576568309115691</v>
      </c>
      <c r="U41" s="31"/>
    </row>
    <row r="42" spans="2:42" x14ac:dyDescent="0.2">
      <c r="S42" s="7" t="s">
        <v>23</v>
      </c>
      <c r="T42" s="10" t="s">
        <v>13</v>
      </c>
      <c r="U42" s="31"/>
    </row>
    <row r="43" spans="2:42" x14ac:dyDescent="0.2">
      <c r="D43" s="32" t="s">
        <v>4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2:42" x14ac:dyDescent="0.2">
      <c r="D44" s="33" t="s">
        <v>1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 spans="2:42" x14ac:dyDescent="0.2">
      <c r="C45" s="6" t="s">
        <v>2</v>
      </c>
      <c r="D45" s="2">
        <v>1</v>
      </c>
      <c r="E45" s="2">
        <f>D45+1</f>
        <v>2</v>
      </c>
      <c r="F45" s="2">
        <f t="shared" ref="F45:R45" si="10">E45+1</f>
        <v>3</v>
      </c>
      <c r="G45" s="2">
        <f t="shared" si="10"/>
        <v>4</v>
      </c>
      <c r="H45" s="2">
        <f t="shared" si="10"/>
        <v>5</v>
      </c>
      <c r="I45" s="2">
        <f t="shared" si="10"/>
        <v>6</v>
      </c>
      <c r="J45" s="2">
        <f t="shared" si="10"/>
        <v>7</v>
      </c>
      <c r="K45" s="2">
        <f t="shared" si="10"/>
        <v>8</v>
      </c>
      <c r="L45" s="2">
        <f t="shared" si="10"/>
        <v>9</v>
      </c>
      <c r="M45" s="2">
        <f t="shared" si="10"/>
        <v>10</v>
      </c>
      <c r="N45" s="2">
        <f t="shared" si="10"/>
        <v>11</v>
      </c>
      <c r="O45" s="2">
        <f t="shared" si="10"/>
        <v>12</v>
      </c>
      <c r="P45" s="2">
        <f t="shared" si="10"/>
        <v>13</v>
      </c>
      <c r="Q45" s="2">
        <f t="shared" si="10"/>
        <v>14</v>
      </c>
      <c r="R45" s="2">
        <f t="shared" si="10"/>
        <v>15</v>
      </c>
      <c r="S45" s="7" t="s">
        <v>17</v>
      </c>
      <c r="T45" s="10" t="s">
        <v>12</v>
      </c>
      <c r="W45" t="s">
        <v>2</v>
      </c>
      <c r="X45" t="s">
        <v>9</v>
      </c>
      <c r="AA45" t="s">
        <v>2</v>
      </c>
      <c r="AB45" t="s">
        <v>11</v>
      </c>
    </row>
    <row r="46" spans="2:42" x14ac:dyDescent="0.2">
      <c r="C46" s="2">
        <v>1</v>
      </c>
      <c r="D46" s="4" t="str">
        <f>IFERROR(D5/D26,"")</f>
        <v/>
      </c>
      <c r="E46" s="5">
        <f t="shared" ref="E46:R46" si="11">IFERROR(E5/E26,"")</f>
        <v>200</v>
      </c>
      <c r="F46" s="4">
        <f t="shared" si="11"/>
        <v>208.33333333333334</v>
      </c>
      <c r="G46" s="5" t="str">
        <f t="shared" si="11"/>
        <v/>
      </c>
      <c r="H46" s="4" t="str">
        <f t="shared" si="11"/>
        <v/>
      </c>
      <c r="I46" s="5" t="str">
        <f t="shared" si="11"/>
        <v/>
      </c>
      <c r="J46" s="4" t="str">
        <f t="shared" si="11"/>
        <v/>
      </c>
      <c r="K46" s="5" t="str">
        <f t="shared" si="11"/>
        <v/>
      </c>
      <c r="L46" s="4" t="str">
        <f t="shared" si="11"/>
        <v/>
      </c>
      <c r="M46" s="5" t="str">
        <f t="shared" si="11"/>
        <v/>
      </c>
      <c r="N46" s="4" t="str">
        <f t="shared" si="11"/>
        <v/>
      </c>
      <c r="O46" s="5" t="str">
        <f t="shared" si="11"/>
        <v/>
      </c>
      <c r="P46" s="4" t="str">
        <f t="shared" si="11"/>
        <v/>
      </c>
      <c r="Q46" s="5" t="str">
        <f t="shared" si="11"/>
        <v/>
      </c>
      <c r="R46" s="4" t="str">
        <f t="shared" si="11"/>
        <v/>
      </c>
      <c r="S46" s="8" cm="1">
        <f t="array" ref="S46">IF(SUM(IFERROR((D46:R46/$S26)*D26:R26,""))=0,"",SUM(IFERROR((D46:R46/$S26)*D26:R26,"")))</f>
        <v>204.54545454545456</v>
      </c>
      <c r="T46" s="11">
        <f>IFERROR(T26/$T$41*S46,"")</f>
        <v>66.068659661018472</v>
      </c>
      <c r="V46">
        <f>ROUND(S46,2)</f>
        <v>204.55</v>
      </c>
      <c r="W46">
        <v>1</v>
      </c>
      <c r="X46">
        <f>IFERROR(S26*($S46-$S$61)^2,"")</f>
        <v>9666.9823232323961</v>
      </c>
      <c r="AA46">
        <v>1</v>
      </c>
      <c r="AB46">
        <f>IFERROR(T26*(S46-T46)^2,"")</f>
        <v>16461.089321970772</v>
      </c>
      <c r="AN46" t="str">
        <f>IFERROR(ROUND(D46,2)-$V46,"")</f>
        <v/>
      </c>
      <c r="AO46">
        <f t="shared" ref="AO46:AP46" si="12">IFERROR(ROUND(E46,2)-$V46,"")</f>
        <v>-4.5500000000000114</v>
      </c>
      <c r="AP46">
        <f t="shared" si="12"/>
        <v>3.7800000000000011</v>
      </c>
    </row>
    <row r="47" spans="2:42" x14ac:dyDescent="0.2">
      <c r="C47" s="2">
        <f>C46+1</f>
        <v>2</v>
      </c>
      <c r="D47" s="4">
        <f t="shared" ref="D47:R60" si="13">IFERROR(D6/D27,"")</f>
        <v>211.11111111111111</v>
      </c>
      <c r="E47" s="5">
        <f t="shared" si="13"/>
        <v>240</v>
      </c>
      <c r="F47" s="4">
        <f t="shared" si="13"/>
        <v>242.85714285714286</v>
      </c>
      <c r="G47" s="5" t="str">
        <f t="shared" si="13"/>
        <v/>
      </c>
      <c r="H47" s="4" t="str">
        <f t="shared" si="13"/>
        <v/>
      </c>
      <c r="I47" s="5" t="str">
        <f t="shared" si="13"/>
        <v/>
      </c>
      <c r="J47" s="4" t="str">
        <f t="shared" si="13"/>
        <v/>
      </c>
      <c r="K47" s="5" t="str">
        <f t="shared" si="13"/>
        <v/>
      </c>
      <c r="L47" s="4" t="str">
        <f t="shared" si="13"/>
        <v/>
      </c>
      <c r="M47" s="5" t="str">
        <f t="shared" si="13"/>
        <v/>
      </c>
      <c r="N47" s="4" t="str">
        <f t="shared" si="13"/>
        <v/>
      </c>
      <c r="O47" s="5" t="str">
        <f t="shared" si="13"/>
        <v/>
      </c>
      <c r="P47" s="4" t="str">
        <f t="shared" si="13"/>
        <v/>
      </c>
      <c r="Q47" s="5" t="str">
        <f t="shared" si="13"/>
        <v/>
      </c>
      <c r="R47" s="4" t="str">
        <f t="shared" si="13"/>
        <v/>
      </c>
      <c r="S47" s="8" cm="1">
        <f t="array" ref="S47">IF(SUM(IFERROR((D47:R47/$S27)*D27:R27,""))=0,"",SUM(IFERROR((D47:R47/$S27)*D27:R27,"")))</f>
        <v>229.78723404255317</v>
      </c>
      <c r="T47" s="11">
        <f t="shared" ref="T47:T60" si="14">IFERROR(T27/$T$41*S47,"")</f>
        <v>74.898629139736002</v>
      </c>
      <c r="V47">
        <f t="shared" ref="V47:V48" si="15">ROUND(S47,2)</f>
        <v>229.79</v>
      </c>
      <c r="W47">
        <f>W46+1</f>
        <v>2</v>
      </c>
      <c r="X47">
        <f t="shared" ref="X47:X60" si="16">IFERROR(S27*($S47-$S$61)^2,"")</f>
        <v>238697.27024231653</v>
      </c>
      <c r="AA47">
        <f>AA46+1</f>
        <v>2</v>
      </c>
      <c r="AB47">
        <f t="shared" ref="AB47:AB60" si="17">IFERROR(T27*(S47-T47)^2,"")</f>
        <v>20781.926742485597</v>
      </c>
      <c r="AN47">
        <f t="shared" ref="AN47:AN48" si="18">IFERROR(ROUND(D47,2)-$V47,"")</f>
        <v>-18.679999999999978</v>
      </c>
      <c r="AO47">
        <f t="shared" ref="AO47:AO48" si="19">IFERROR(ROUND(E47,2)-$V47,"")</f>
        <v>10.210000000000008</v>
      </c>
      <c r="AP47">
        <f t="shared" ref="AP47:AP48" si="20">IFERROR(ROUND(F47,2)-$V47,"")</f>
        <v>13.070000000000022</v>
      </c>
    </row>
    <row r="48" spans="2:42" x14ac:dyDescent="0.2">
      <c r="C48" s="2">
        <f t="shared" ref="C48:C60" si="21">C47+1</f>
        <v>3</v>
      </c>
      <c r="D48" s="4">
        <f t="shared" si="13"/>
        <v>173.33333333333334</v>
      </c>
      <c r="E48" s="5">
        <f t="shared" si="13"/>
        <v>171.42857142857142</v>
      </c>
      <c r="F48" s="4">
        <f t="shared" si="13"/>
        <v>194.44444444444446</v>
      </c>
      <c r="G48" s="5" t="str">
        <f t="shared" si="13"/>
        <v/>
      </c>
      <c r="H48" s="4" t="str">
        <f t="shared" si="13"/>
        <v/>
      </c>
      <c r="I48" s="5" t="str">
        <f t="shared" si="13"/>
        <v/>
      </c>
      <c r="J48" s="4" t="str">
        <f t="shared" si="13"/>
        <v/>
      </c>
      <c r="K48" s="5" t="str">
        <f t="shared" si="13"/>
        <v/>
      </c>
      <c r="L48" s="4" t="str">
        <f t="shared" si="13"/>
        <v/>
      </c>
      <c r="M48" s="5" t="str">
        <f t="shared" si="13"/>
        <v/>
      </c>
      <c r="N48" s="4" t="str">
        <f t="shared" si="13"/>
        <v/>
      </c>
      <c r="O48" s="5" t="str">
        <f t="shared" si="13"/>
        <v/>
      </c>
      <c r="P48" s="4" t="str">
        <f t="shared" si="13"/>
        <v/>
      </c>
      <c r="Q48" s="5" t="str">
        <f t="shared" si="13"/>
        <v/>
      </c>
      <c r="R48" s="4" t="str">
        <f t="shared" si="13"/>
        <v/>
      </c>
      <c r="S48" s="8" cm="1">
        <f t="array" ref="S48">IF(SUM(IFERROR((D48:R48/$S28)*D28:R28,""))=0,"",SUM(IFERROR((D48:R48/$S28)*D28:R28,"")))</f>
        <v>180.19801980198019</v>
      </c>
      <c r="T48" s="11">
        <f t="shared" si="14"/>
        <v>63.258501509000254</v>
      </c>
      <c r="V48">
        <f t="shared" si="15"/>
        <v>180.2</v>
      </c>
      <c r="W48">
        <f t="shared" ref="W48:W60" si="22">W47+1</f>
        <v>3</v>
      </c>
      <c r="X48">
        <f t="shared" si="16"/>
        <v>158544.97559130902</v>
      </c>
      <c r="AA48">
        <f t="shared" ref="AA48:AA60" si="23">AA47+1</f>
        <v>3</v>
      </c>
      <c r="AB48">
        <f t="shared" si="17"/>
        <v>12758.228876121413</v>
      </c>
      <c r="AN48">
        <f t="shared" si="18"/>
        <v>-6.8699999999999761</v>
      </c>
      <c r="AO48">
        <f t="shared" si="19"/>
        <v>-8.7699999999999818</v>
      </c>
      <c r="AP48">
        <f t="shared" si="20"/>
        <v>14.240000000000009</v>
      </c>
    </row>
    <row r="49" spans="3:43" x14ac:dyDescent="0.2">
      <c r="C49" s="2">
        <f t="shared" si="21"/>
        <v>4</v>
      </c>
      <c r="D49" s="4" t="str">
        <f t="shared" si="13"/>
        <v/>
      </c>
      <c r="E49" s="5" t="str">
        <f t="shared" si="13"/>
        <v/>
      </c>
      <c r="F49" s="4" t="str">
        <f t="shared" si="13"/>
        <v/>
      </c>
      <c r="G49" s="5" t="str">
        <f t="shared" si="13"/>
        <v/>
      </c>
      <c r="H49" s="4" t="str">
        <f t="shared" si="13"/>
        <v/>
      </c>
      <c r="I49" s="5" t="str">
        <f t="shared" si="13"/>
        <v/>
      </c>
      <c r="J49" s="4" t="str">
        <f t="shared" si="13"/>
        <v/>
      </c>
      <c r="K49" s="5" t="str">
        <f t="shared" si="13"/>
        <v/>
      </c>
      <c r="L49" s="4" t="str">
        <f t="shared" si="13"/>
        <v/>
      </c>
      <c r="M49" s="5" t="str">
        <f t="shared" si="13"/>
        <v/>
      </c>
      <c r="N49" s="4" t="str">
        <f t="shared" si="13"/>
        <v/>
      </c>
      <c r="O49" s="5" t="str">
        <f t="shared" si="13"/>
        <v/>
      </c>
      <c r="P49" s="4" t="str">
        <f t="shared" si="13"/>
        <v/>
      </c>
      <c r="Q49" s="5" t="str">
        <f t="shared" si="13"/>
        <v/>
      </c>
      <c r="R49" s="4" t="str">
        <f t="shared" si="13"/>
        <v/>
      </c>
      <c r="S49" s="8" t="str" cm="1">
        <f t="array" ref="S49">IF(SUM(IFERROR((D49:R49/$S29)*D29:R29,""))=0,"",SUM(IFERROR((D49:R49/$S29)*D29:R29,"")))</f>
        <v/>
      </c>
      <c r="T49" s="11" t="str">
        <f t="shared" si="14"/>
        <v/>
      </c>
      <c r="W49">
        <f t="shared" si="22"/>
        <v>4</v>
      </c>
      <c r="X49" t="str">
        <f t="shared" si="16"/>
        <v/>
      </c>
      <c r="AA49">
        <f t="shared" si="23"/>
        <v>4</v>
      </c>
      <c r="AB49" t="str">
        <f t="shared" si="17"/>
        <v/>
      </c>
    </row>
    <row r="50" spans="3:43" x14ac:dyDescent="0.2">
      <c r="C50" s="2">
        <f t="shared" si="21"/>
        <v>5</v>
      </c>
      <c r="D50" s="4" t="str">
        <f t="shared" si="13"/>
        <v/>
      </c>
      <c r="E50" s="5" t="str">
        <f t="shared" si="13"/>
        <v/>
      </c>
      <c r="F50" s="4" t="str">
        <f t="shared" si="13"/>
        <v/>
      </c>
      <c r="G50" s="5" t="str">
        <f t="shared" si="13"/>
        <v/>
      </c>
      <c r="H50" s="4" t="str">
        <f t="shared" si="13"/>
        <v/>
      </c>
      <c r="I50" s="5" t="str">
        <f t="shared" si="13"/>
        <v/>
      </c>
      <c r="J50" s="4" t="str">
        <f t="shared" si="13"/>
        <v/>
      </c>
      <c r="K50" s="5" t="str">
        <f t="shared" si="13"/>
        <v/>
      </c>
      <c r="L50" s="4" t="str">
        <f t="shared" si="13"/>
        <v/>
      </c>
      <c r="M50" s="5" t="str">
        <f t="shared" si="13"/>
        <v/>
      </c>
      <c r="N50" s="4" t="str">
        <f t="shared" si="13"/>
        <v/>
      </c>
      <c r="O50" s="5" t="str">
        <f t="shared" si="13"/>
        <v/>
      </c>
      <c r="P50" s="4" t="str">
        <f t="shared" si="13"/>
        <v/>
      </c>
      <c r="Q50" s="5" t="str">
        <f t="shared" si="13"/>
        <v/>
      </c>
      <c r="R50" s="4" t="str">
        <f t="shared" si="13"/>
        <v/>
      </c>
      <c r="S50" s="8" t="str" cm="1">
        <f t="array" ref="S50">IF(SUM(IFERROR((D50:R50/$S30)*D30:R30,""))=0,"",SUM(IFERROR((D50:R50/$S30)*D30:R30,"")))</f>
        <v/>
      </c>
      <c r="T50" s="11" t="str">
        <f t="shared" si="14"/>
        <v/>
      </c>
      <c r="W50">
        <f t="shared" si="22"/>
        <v>5</v>
      </c>
      <c r="X50" t="str">
        <f t="shared" si="16"/>
        <v/>
      </c>
      <c r="AA50">
        <f t="shared" si="23"/>
        <v>5</v>
      </c>
      <c r="AB50" t="str">
        <f t="shared" si="17"/>
        <v/>
      </c>
    </row>
    <row r="51" spans="3:43" x14ac:dyDescent="0.2">
      <c r="C51" s="2">
        <f t="shared" si="21"/>
        <v>6</v>
      </c>
      <c r="D51" s="4" t="str">
        <f t="shared" si="13"/>
        <v/>
      </c>
      <c r="E51" s="5" t="str">
        <f t="shared" si="13"/>
        <v/>
      </c>
      <c r="F51" s="4" t="str">
        <f t="shared" si="13"/>
        <v/>
      </c>
      <c r="G51" s="5" t="str">
        <f t="shared" si="13"/>
        <v/>
      </c>
      <c r="H51" s="4" t="str">
        <f t="shared" si="13"/>
        <v/>
      </c>
      <c r="I51" s="5" t="str">
        <f t="shared" si="13"/>
        <v/>
      </c>
      <c r="J51" s="4" t="str">
        <f t="shared" si="13"/>
        <v/>
      </c>
      <c r="K51" s="5" t="str">
        <f t="shared" si="13"/>
        <v/>
      </c>
      <c r="L51" s="4" t="str">
        <f t="shared" si="13"/>
        <v/>
      </c>
      <c r="M51" s="5" t="str">
        <f t="shared" si="13"/>
        <v/>
      </c>
      <c r="N51" s="4" t="str">
        <f t="shared" si="13"/>
        <v/>
      </c>
      <c r="O51" s="5" t="str">
        <f t="shared" si="13"/>
        <v/>
      </c>
      <c r="P51" s="4" t="str">
        <f t="shared" si="13"/>
        <v/>
      </c>
      <c r="Q51" s="5" t="str">
        <f t="shared" si="13"/>
        <v/>
      </c>
      <c r="R51" s="4" t="str">
        <f t="shared" si="13"/>
        <v/>
      </c>
      <c r="S51" s="8" t="str" cm="1">
        <f t="array" ref="S51">IF(SUM(IFERROR((D51:R51/$S31)*D31:R31,""))=0,"",SUM(IFERROR((D51:R51/$S31)*D31:R31,"")))</f>
        <v/>
      </c>
      <c r="T51" s="11" t="str">
        <f t="shared" si="14"/>
        <v/>
      </c>
      <c r="W51">
        <f t="shared" si="22"/>
        <v>6</v>
      </c>
      <c r="X51" t="str">
        <f t="shared" si="16"/>
        <v/>
      </c>
      <c r="AA51">
        <f t="shared" si="23"/>
        <v>6</v>
      </c>
      <c r="AB51" t="str">
        <f t="shared" si="17"/>
        <v/>
      </c>
    </row>
    <row r="52" spans="3:43" x14ac:dyDescent="0.2">
      <c r="C52" s="2">
        <f t="shared" si="21"/>
        <v>7</v>
      </c>
      <c r="D52" s="4" t="str">
        <f t="shared" si="13"/>
        <v/>
      </c>
      <c r="E52" s="5" t="str">
        <f t="shared" si="13"/>
        <v/>
      </c>
      <c r="F52" s="4" t="str">
        <f t="shared" si="13"/>
        <v/>
      </c>
      <c r="G52" s="5" t="str">
        <f t="shared" si="13"/>
        <v/>
      </c>
      <c r="H52" s="4" t="str">
        <f t="shared" si="13"/>
        <v/>
      </c>
      <c r="I52" s="5" t="str">
        <f t="shared" si="13"/>
        <v/>
      </c>
      <c r="J52" s="4" t="str">
        <f t="shared" si="13"/>
        <v/>
      </c>
      <c r="K52" s="5" t="str">
        <f t="shared" si="13"/>
        <v/>
      </c>
      <c r="L52" s="4" t="str">
        <f t="shared" si="13"/>
        <v/>
      </c>
      <c r="M52" s="5" t="str">
        <f t="shared" si="13"/>
        <v/>
      </c>
      <c r="N52" s="4" t="str">
        <f t="shared" si="13"/>
        <v/>
      </c>
      <c r="O52" s="5" t="str">
        <f t="shared" si="13"/>
        <v/>
      </c>
      <c r="P52" s="4" t="str">
        <f t="shared" si="13"/>
        <v/>
      </c>
      <c r="Q52" s="5" t="str">
        <f t="shared" si="13"/>
        <v/>
      </c>
      <c r="R52" s="4" t="str">
        <f t="shared" si="13"/>
        <v/>
      </c>
      <c r="S52" s="8" t="str" cm="1">
        <f t="array" ref="S52">IF(SUM(IFERROR((D52:R52/$S32)*D32:R32,""))=0,"",SUM(IFERROR((D52:R52/$S32)*D32:R32,"")))</f>
        <v/>
      </c>
      <c r="T52" s="11" t="str">
        <f t="shared" si="14"/>
        <v/>
      </c>
      <c r="W52">
        <f t="shared" si="22"/>
        <v>7</v>
      </c>
      <c r="X52" t="str">
        <f t="shared" si="16"/>
        <v/>
      </c>
      <c r="AA52">
        <f t="shared" si="23"/>
        <v>7</v>
      </c>
      <c r="AB52" t="str">
        <f t="shared" si="17"/>
        <v/>
      </c>
    </row>
    <row r="53" spans="3:43" x14ac:dyDescent="0.2">
      <c r="C53" s="2">
        <f t="shared" si="21"/>
        <v>8</v>
      </c>
      <c r="D53" s="4" t="str">
        <f t="shared" si="13"/>
        <v/>
      </c>
      <c r="E53" s="5" t="str">
        <f t="shared" si="13"/>
        <v/>
      </c>
      <c r="F53" s="4" t="str">
        <f t="shared" si="13"/>
        <v/>
      </c>
      <c r="G53" s="5" t="str">
        <f t="shared" si="13"/>
        <v/>
      </c>
      <c r="H53" s="4" t="str">
        <f t="shared" si="13"/>
        <v/>
      </c>
      <c r="I53" s="5" t="str">
        <f t="shared" si="13"/>
        <v/>
      </c>
      <c r="J53" s="4" t="str">
        <f t="shared" si="13"/>
        <v/>
      </c>
      <c r="K53" s="5" t="str">
        <f t="shared" si="13"/>
        <v/>
      </c>
      <c r="L53" s="4" t="str">
        <f t="shared" si="13"/>
        <v/>
      </c>
      <c r="M53" s="5" t="str">
        <f t="shared" si="13"/>
        <v/>
      </c>
      <c r="N53" s="4" t="str">
        <f t="shared" si="13"/>
        <v/>
      </c>
      <c r="O53" s="5" t="str">
        <f t="shared" si="13"/>
        <v/>
      </c>
      <c r="P53" s="4" t="str">
        <f t="shared" si="13"/>
        <v/>
      </c>
      <c r="Q53" s="5" t="str">
        <f t="shared" si="13"/>
        <v/>
      </c>
      <c r="R53" s="4" t="str">
        <f t="shared" si="13"/>
        <v/>
      </c>
      <c r="S53" s="8" t="str" cm="1">
        <f t="array" ref="S53">IF(SUM(IFERROR((D53:R53/$S33)*D33:R33,""))=0,"",SUM(IFERROR((D53:R53/$S33)*D33:R33,"")))</f>
        <v/>
      </c>
      <c r="T53" s="11" t="str">
        <f t="shared" si="14"/>
        <v/>
      </c>
      <c r="W53">
        <f t="shared" si="22"/>
        <v>8</v>
      </c>
      <c r="X53" t="str">
        <f t="shared" si="16"/>
        <v/>
      </c>
      <c r="AA53">
        <f t="shared" si="23"/>
        <v>8</v>
      </c>
      <c r="AB53" t="str">
        <f t="shared" si="17"/>
        <v/>
      </c>
      <c r="AN53" t="str">
        <f>IFERROR(AN46^2*D26,"")</f>
        <v/>
      </c>
      <c r="AO53">
        <f>IFERROR(AO46^2*E26,"")</f>
        <v>2070.2500000000105</v>
      </c>
      <c r="AP53">
        <f>IFERROR(AP46^2*F26,"")</f>
        <v>1714.6080000000011</v>
      </c>
      <c r="AQ53">
        <f>SUM(AO53:AP53)</f>
        <v>3784.8580000000115</v>
      </c>
    </row>
    <row r="54" spans="3:43" x14ac:dyDescent="0.2">
      <c r="C54" s="2">
        <f t="shared" si="21"/>
        <v>9</v>
      </c>
      <c r="D54" s="4" t="str">
        <f t="shared" si="13"/>
        <v/>
      </c>
      <c r="E54" s="5" t="str">
        <f t="shared" si="13"/>
        <v/>
      </c>
      <c r="F54" s="4" t="str">
        <f t="shared" si="13"/>
        <v/>
      </c>
      <c r="G54" s="5" t="str">
        <f t="shared" si="13"/>
        <v/>
      </c>
      <c r="H54" s="4" t="str">
        <f t="shared" si="13"/>
        <v/>
      </c>
      <c r="I54" s="5" t="str">
        <f t="shared" si="13"/>
        <v/>
      </c>
      <c r="J54" s="4" t="str">
        <f t="shared" si="13"/>
        <v/>
      </c>
      <c r="K54" s="5" t="str">
        <f t="shared" si="13"/>
        <v/>
      </c>
      <c r="L54" s="4" t="str">
        <f t="shared" si="13"/>
        <v/>
      </c>
      <c r="M54" s="5" t="str">
        <f t="shared" si="13"/>
        <v/>
      </c>
      <c r="N54" s="4" t="str">
        <f t="shared" si="13"/>
        <v/>
      </c>
      <c r="O54" s="5" t="str">
        <f t="shared" si="13"/>
        <v/>
      </c>
      <c r="P54" s="4" t="str">
        <f t="shared" si="13"/>
        <v/>
      </c>
      <c r="Q54" s="5" t="str">
        <f t="shared" si="13"/>
        <v/>
      </c>
      <c r="R54" s="4" t="str">
        <f t="shared" si="13"/>
        <v/>
      </c>
      <c r="S54" s="8" t="str" cm="1">
        <f t="array" ref="S54">IF(SUM(IFERROR((D54:R54/$S34)*D34:R34,""))=0,"",SUM(IFERROR((D54:R54/$S34)*D34:R34,"")))</f>
        <v/>
      </c>
      <c r="T54" s="11" t="str">
        <f t="shared" si="14"/>
        <v/>
      </c>
      <c r="W54">
        <f t="shared" si="22"/>
        <v>9</v>
      </c>
      <c r="X54" t="str">
        <f t="shared" si="16"/>
        <v/>
      </c>
      <c r="AA54">
        <f t="shared" si="23"/>
        <v>9</v>
      </c>
      <c r="AB54" t="str">
        <f t="shared" si="17"/>
        <v/>
      </c>
      <c r="AN54">
        <f>IFERROR(AN47^2*D27,"")</f>
        <v>31404.815999999926</v>
      </c>
      <c r="AO54">
        <f>IFERROR(AO47^2*E27,"")</f>
        <v>7818.3075000000117</v>
      </c>
      <c r="AP54">
        <f>IFERROR(AP47^2*F27,"")</f>
        <v>11957.743000000039</v>
      </c>
      <c r="AQ54">
        <f>SUM(AN54:AP54)</f>
        <v>51180.866499999975</v>
      </c>
    </row>
    <row r="55" spans="3:43" x14ac:dyDescent="0.2">
      <c r="C55" s="2">
        <f t="shared" si="21"/>
        <v>10</v>
      </c>
      <c r="D55" s="4" t="str">
        <f t="shared" si="13"/>
        <v/>
      </c>
      <c r="E55" s="5" t="str">
        <f t="shared" si="13"/>
        <v/>
      </c>
      <c r="F55" s="4" t="str">
        <f t="shared" si="13"/>
        <v/>
      </c>
      <c r="G55" s="5" t="str">
        <f t="shared" si="13"/>
        <v/>
      </c>
      <c r="H55" s="4" t="str">
        <f t="shared" si="13"/>
        <v/>
      </c>
      <c r="I55" s="5" t="str">
        <f t="shared" si="13"/>
        <v/>
      </c>
      <c r="J55" s="4" t="str">
        <f t="shared" si="13"/>
        <v/>
      </c>
      <c r="K55" s="5" t="str">
        <f t="shared" si="13"/>
        <v/>
      </c>
      <c r="L55" s="4" t="str">
        <f t="shared" si="13"/>
        <v/>
      </c>
      <c r="M55" s="5" t="str">
        <f t="shared" si="13"/>
        <v/>
      </c>
      <c r="N55" s="4" t="str">
        <f t="shared" si="13"/>
        <v/>
      </c>
      <c r="O55" s="5" t="str">
        <f t="shared" si="13"/>
        <v/>
      </c>
      <c r="P55" s="4" t="str">
        <f t="shared" si="13"/>
        <v/>
      </c>
      <c r="Q55" s="5" t="str">
        <f t="shared" si="13"/>
        <v/>
      </c>
      <c r="R55" s="4" t="str">
        <f t="shared" si="13"/>
        <v/>
      </c>
      <c r="S55" s="8" t="str" cm="1">
        <f t="array" ref="S55">IF(SUM(IFERROR((D55:R55/$S35)*D35:R35,""))=0,"",SUM(IFERROR((D55:R55/$S35)*D35:R35,"")))</f>
        <v/>
      </c>
      <c r="T55" s="11" t="str">
        <f t="shared" si="14"/>
        <v/>
      </c>
      <c r="W55">
        <f t="shared" si="22"/>
        <v>10</v>
      </c>
      <c r="X55" t="str">
        <f t="shared" si="16"/>
        <v/>
      </c>
      <c r="AA55">
        <f t="shared" si="23"/>
        <v>10</v>
      </c>
      <c r="AB55" t="str">
        <f t="shared" si="17"/>
        <v/>
      </c>
      <c r="AN55">
        <f>IFERROR(AN48^2*D28,"")</f>
        <v>7079.5349999999507</v>
      </c>
      <c r="AO55">
        <f>IFERROR(AO48^2*E28,"")</f>
        <v>13459.757499999943</v>
      </c>
      <c r="AP55">
        <f>IFERROR(AP48^2*F28,"")</f>
        <v>36499.968000000044</v>
      </c>
      <c r="AQ55">
        <f>SUM(AN55:AP55)</f>
        <v>57039.260499999938</v>
      </c>
    </row>
    <row r="56" spans="3:43" x14ac:dyDescent="0.2">
      <c r="C56" s="2">
        <f t="shared" si="21"/>
        <v>11</v>
      </c>
      <c r="D56" s="4" t="str">
        <f t="shared" si="13"/>
        <v/>
      </c>
      <c r="E56" s="5" t="str">
        <f t="shared" si="13"/>
        <v/>
      </c>
      <c r="F56" s="4" t="str">
        <f t="shared" si="13"/>
        <v/>
      </c>
      <c r="G56" s="5" t="str">
        <f t="shared" si="13"/>
        <v/>
      </c>
      <c r="H56" s="4" t="str">
        <f t="shared" si="13"/>
        <v/>
      </c>
      <c r="I56" s="5" t="str">
        <f t="shared" si="13"/>
        <v/>
      </c>
      <c r="J56" s="4" t="str">
        <f t="shared" si="13"/>
        <v/>
      </c>
      <c r="K56" s="5" t="str">
        <f t="shared" si="13"/>
        <v/>
      </c>
      <c r="L56" s="4" t="str">
        <f t="shared" si="13"/>
        <v/>
      </c>
      <c r="M56" s="5" t="str">
        <f t="shared" si="13"/>
        <v/>
      </c>
      <c r="N56" s="4" t="str">
        <f t="shared" si="13"/>
        <v/>
      </c>
      <c r="O56" s="5" t="str">
        <f t="shared" si="13"/>
        <v/>
      </c>
      <c r="P56" s="4" t="str">
        <f t="shared" si="13"/>
        <v/>
      </c>
      <c r="Q56" s="5" t="str">
        <f t="shared" si="13"/>
        <v/>
      </c>
      <c r="R56" s="4" t="str">
        <f t="shared" si="13"/>
        <v/>
      </c>
      <c r="S56" s="8" t="str" cm="1">
        <f t="array" ref="S56">IF(SUM(IFERROR((D56:R56/$S36)*D36:R36,""))=0,"",SUM(IFERROR((D56:R56/$S36)*D36:R36,"")))</f>
        <v/>
      </c>
      <c r="T56" s="11" t="str">
        <f t="shared" si="14"/>
        <v/>
      </c>
      <c r="W56">
        <f t="shared" si="22"/>
        <v>11</v>
      </c>
      <c r="X56" t="str">
        <f t="shared" si="16"/>
        <v/>
      </c>
      <c r="AA56">
        <f t="shared" si="23"/>
        <v>11</v>
      </c>
      <c r="AB56" t="str">
        <f t="shared" si="17"/>
        <v/>
      </c>
      <c r="AQ56">
        <f>SUM(AQ53:AQ55)</f>
        <v>112004.98499999993</v>
      </c>
    </row>
    <row r="57" spans="3:43" x14ac:dyDescent="0.2">
      <c r="C57" s="2">
        <f t="shared" si="21"/>
        <v>12</v>
      </c>
      <c r="D57" s="4" t="str">
        <f t="shared" si="13"/>
        <v/>
      </c>
      <c r="E57" s="5" t="str">
        <f t="shared" si="13"/>
        <v/>
      </c>
      <c r="F57" s="4" t="str">
        <f t="shared" si="13"/>
        <v/>
      </c>
      <c r="G57" s="5" t="str">
        <f t="shared" si="13"/>
        <v/>
      </c>
      <c r="H57" s="4" t="str">
        <f t="shared" si="13"/>
        <v/>
      </c>
      <c r="I57" s="5" t="str">
        <f t="shared" si="13"/>
        <v/>
      </c>
      <c r="J57" s="4" t="str">
        <f t="shared" si="13"/>
        <v/>
      </c>
      <c r="K57" s="5" t="str">
        <f t="shared" si="13"/>
        <v/>
      </c>
      <c r="L57" s="4" t="str">
        <f t="shared" si="13"/>
        <v/>
      </c>
      <c r="M57" s="5" t="str">
        <f t="shared" si="13"/>
        <v/>
      </c>
      <c r="N57" s="4" t="str">
        <f t="shared" si="13"/>
        <v/>
      </c>
      <c r="O57" s="5" t="str">
        <f t="shared" si="13"/>
        <v/>
      </c>
      <c r="P57" s="4" t="str">
        <f t="shared" si="13"/>
        <v/>
      </c>
      <c r="Q57" s="5" t="str">
        <f t="shared" si="13"/>
        <v/>
      </c>
      <c r="R57" s="4" t="str">
        <f t="shared" si="13"/>
        <v/>
      </c>
      <c r="S57" s="8" t="str" cm="1">
        <f t="array" ref="S57">IF(SUM(IFERROR((D57:R57/$S37)*D37:R37,""))=0,"",SUM(IFERROR((D57:R57/$S37)*D37:R37,"")))</f>
        <v/>
      </c>
      <c r="T57" s="11" t="str">
        <f t="shared" si="14"/>
        <v/>
      </c>
      <c r="W57">
        <f t="shared" si="22"/>
        <v>12</v>
      </c>
      <c r="X57" t="str">
        <f t="shared" si="16"/>
        <v/>
      </c>
      <c r="AA57">
        <f t="shared" si="23"/>
        <v>12</v>
      </c>
      <c r="AB57" t="str">
        <f t="shared" si="17"/>
        <v/>
      </c>
    </row>
    <row r="58" spans="3:43" x14ac:dyDescent="0.2">
      <c r="C58" s="2">
        <f t="shared" si="21"/>
        <v>13</v>
      </c>
      <c r="D58" s="4" t="str">
        <f t="shared" si="13"/>
        <v/>
      </c>
      <c r="E58" s="5" t="str">
        <f t="shared" si="13"/>
        <v/>
      </c>
      <c r="F58" s="4" t="str">
        <f t="shared" si="13"/>
        <v/>
      </c>
      <c r="G58" s="5" t="str">
        <f t="shared" si="13"/>
        <v/>
      </c>
      <c r="H58" s="4" t="str">
        <f t="shared" si="13"/>
        <v/>
      </c>
      <c r="I58" s="5" t="str">
        <f t="shared" si="13"/>
        <v/>
      </c>
      <c r="J58" s="4" t="str">
        <f t="shared" si="13"/>
        <v/>
      </c>
      <c r="K58" s="5" t="str">
        <f t="shared" si="13"/>
        <v/>
      </c>
      <c r="L58" s="4" t="str">
        <f t="shared" si="13"/>
        <v/>
      </c>
      <c r="M58" s="5" t="str">
        <f t="shared" si="13"/>
        <v/>
      </c>
      <c r="N58" s="4" t="str">
        <f t="shared" si="13"/>
        <v/>
      </c>
      <c r="O58" s="5" t="str">
        <f t="shared" si="13"/>
        <v/>
      </c>
      <c r="P58" s="4" t="str">
        <f t="shared" si="13"/>
        <v/>
      </c>
      <c r="Q58" s="5" t="str">
        <f t="shared" si="13"/>
        <v/>
      </c>
      <c r="R58" s="4" t="str">
        <f t="shared" si="13"/>
        <v/>
      </c>
      <c r="S58" s="8" t="str" cm="1">
        <f t="array" ref="S58">IF(SUM(IFERROR((D58:R58/$S38)*D38:R38,""))=0,"",SUM(IFERROR((D58:R58/$S38)*D38:R38,"")))</f>
        <v/>
      </c>
      <c r="T58" s="11" t="str">
        <f t="shared" si="14"/>
        <v/>
      </c>
      <c r="W58">
        <f t="shared" si="22"/>
        <v>13</v>
      </c>
      <c r="X58" t="str">
        <f t="shared" si="16"/>
        <v/>
      </c>
      <c r="AA58">
        <f t="shared" si="23"/>
        <v>13</v>
      </c>
      <c r="AB58" t="str">
        <f t="shared" si="17"/>
        <v/>
      </c>
      <c r="AN58">
        <f>SUM(AN54:AN55,AO53:AP55)/5</f>
        <v>22400.996999999985</v>
      </c>
    </row>
    <row r="59" spans="3:43" x14ac:dyDescent="0.2">
      <c r="C59" s="2">
        <f t="shared" si="21"/>
        <v>14</v>
      </c>
      <c r="D59" s="4" t="str">
        <f t="shared" si="13"/>
        <v/>
      </c>
      <c r="E59" s="5" t="str">
        <f t="shared" si="13"/>
        <v/>
      </c>
      <c r="F59" s="4" t="str">
        <f t="shared" si="13"/>
        <v/>
      </c>
      <c r="G59" s="5" t="str">
        <f t="shared" si="13"/>
        <v/>
      </c>
      <c r="H59" s="4" t="str">
        <f t="shared" si="13"/>
        <v/>
      </c>
      <c r="I59" s="5" t="str">
        <f t="shared" si="13"/>
        <v/>
      </c>
      <c r="J59" s="4" t="str">
        <f t="shared" si="13"/>
        <v/>
      </c>
      <c r="K59" s="5" t="str">
        <f t="shared" si="13"/>
        <v/>
      </c>
      <c r="L59" s="4" t="str">
        <f t="shared" si="13"/>
        <v/>
      </c>
      <c r="M59" s="5" t="str">
        <f t="shared" si="13"/>
        <v/>
      </c>
      <c r="N59" s="4" t="str">
        <f t="shared" si="13"/>
        <v/>
      </c>
      <c r="O59" s="5" t="str">
        <f t="shared" si="13"/>
        <v/>
      </c>
      <c r="P59" s="4" t="str">
        <f t="shared" si="13"/>
        <v/>
      </c>
      <c r="Q59" s="5" t="str">
        <f t="shared" si="13"/>
        <v/>
      </c>
      <c r="R59" s="4" t="str">
        <f t="shared" si="13"/>
        <v/>
      </c>
      <c r="S59" s="8" t="str" cm="1">
        <f t="array" ref="S59">IF(SUM(IFERROR((D59:R59/$S39)*D39:R39,""))=0,"",SUM(IFERROR((D59:R59/$S39)*D39:R39,"")))</f>
        <v/>
      </c>
      <c r="T59" s="11" t="str">
        <f t="shared" si="14"/>
        <v/>
      </c>
      <c r="W59">
        <f t="shared" si="22"/>
        <v>14</v>
      </c>
      <c r="X59" t="str">
        <f t="shared" si="16"/>
        <v/>
      </c>
      <c r="AA59">
        <f t="shared" si="23"/>
        <v>14</v>
      </c>
      <c r="AB59" t="str">
        <f t="shared" si="17"/>
        <v/>
      </c>
    </row>
    <row r="60" spans="3:43" x14ac:dyDescent="0.2">
      <c r="C60" s="2">
        <f t="shared" si="21"/>
        <v>15</v>
      </c>
      <c r="D60" s="4" t="str">
        <f t="shared" si="13"/>
        <v/>
      </c>
      <c r="E60" s="5" t="str">
        <f t="shared" si="13"/>
        <v/>
      </c>
      <c r="F60" s="4" t="str">
        <f t="shared" si="13"/>
        <v/>
      </c>
      <c r="G60" s="5" t="str">
        <f t="shared" si="13"/>
        <v/>
      </c>
      <c r="H60" s="4" t="str">
        <f t="shared" si="13"/>
        <v/>
      </c>
      <c r="I60" s="5" t="str">
        <f t="shared" si="13"/>
        <v/>
      </c>
      <c r="J60" s="4" t="str">
        <f t="shared" si="13"/>
        <v/>
      </c>
      <c r="K60" s="5" t="str">
        <f t="shared" si="13"/>
        <v/>
      </c>
      <c r="L60" s="4" t="str">
        <f t="shared" si="13"/>
        <v/>
      </c>
      <c r="M60" s="5" t="str">
        <f t="shared" si="13"/>
        <v/>
      </c>
      <c r="N60" s="4" t="str">
        <f t="shared" si="13"/>
        <v/>
      </c>
      <c r="O60" s="5" t="str">
        <f t="shared" si="13"/>
        <v/>
      </c>
      <c r="P60" s="4" t="str">
        <f t="shared" si="13"/>
        <v/>
      </c>
      <c r="Q60" s="5" t="str">
        <f t="shared" si="13"/>
        <v/>
      </c>
      <c r="R60" s="4" t="str">
        <f t="shared" si="13"/>
        <v/>
      </c>
      <c r="S60" s="8" t="str" cm="1">
        <f t="array" ref="S60">IF(SUM(IFERROR((D60:R60/$S40)*D40:R40,""))=0,"",SUM(IFERROR((D60:R60/$S40)*D40:R40,"")))</f>
        <v/>
      </c>
      <c r="T60" s="11" t="str">
        <f t="shared" si="14"/>
        <v/>
      </c>
      <c r="W60">
        <f t="shared" si="22"/>
        <v>15</v>
      </c>
      <c r="X60" t="str">
        <f t="shared" si="16"/>
        <v/>
      </c>
      <c r="AA60">
        <f t="shared" si="23"/>
        <v>15</v>
      </c>
      <c r="AB60" t="str">
        <f t="shared" si="17"/>
        <v/>
      </c>
    </row>
    <row r="61" spans="3:43" x14ac:dyDescent="0.2">
      <c r="S61" s="9" cm="1">
        <f t="array" ref="S61">SUM(IFERROR((S26:S40)/$S$41*(S46:S60),""))</f>
        <v>197.91666666666666</v>
      </c>
      <c r="T61" s="12">
        <f>SUM(T46:T60)</f>
        <v>204.22579030975476</v>
      </c>
    </row>
    <row r="62" spans="3:43" x14ac:dyDescent="0.2">
      <c r="F62" s="32" t="s">
        <v>27</v>
      </c>
      <c r="G62" s="32"/>
      <c r="S62" s="7" t="s">
        <v>5</v>
      </c>
      <c r="T62" s="10" t="s">
        <v>19</v>
      </c>
    </row>
    <row r="63" spans="3:43" x14ac:dyDescent="0.2">
      <c r="C63" s="1" t="s">
        <v>6</v>
      </c>
      <c r="D63" s="5" cm="1">
        <f t="array" ref="D63">1/(SUM(IF(B5:B19-1&lt;0,0,B5:B19-1)))*SUM(X26:AL40)</f>
        <v>22403.868654342656</v>
      </c>
      <c r="F63" s="6" t="s">
        <v>2</v>
      </c>
      <c r="G63" s="6" t="s">
        <v>14</v>
      </c>
      <c r="H63" s="7" t="s">
        <v>26</v>
      </c>
      <c r="K63" s="29"/>
      <c r="L63" s="30"/>
      <c r="M63" s="30"/>
      <c r="N63" s="29"/>
      <c r="O63" s="29"/>
    </row>
    <row r="64" spans="3:43" x14ac:dyDescent="0.2">
      <c r="C64" s="1" t="s">
        <v>8</v>
      </c>
      <c r="D64" s="5" cm="1">
        <f t="array" ref="D64">S41/(S41^2-SUM(IFERROR((S26:S40)^2,"")))*(SUM(X46:X60)-(MAX(D20:R20)-1)*D63)</f>
        <v>617.49255034060877</v>
      </c>
      <c r="F64" s="3">
        <v>1</v>
      </c>
      <c r="G64" s="5">
        <f>IF(B5=0,"",T26*S46+(1-T26)*$T$61)</f>
        <v>204.5001994766169</v>
      </c>
      <c r="H64" s="8">
        <f>IFERROR(G64*B26,"")</f>
        <v>22495.021942427858</v>
      </c>
      <c r="K64" s="29"/>
      <c r="L64" s="30"/>
      <c r="M64" s="30"/>
      <c r="N64" s="30"/>
      <c r="O64" s="30"/>
    </row>
    <row r="65" spans="3:15" x14ac:dyDescent="0.2">
      <c r="C65" s="1" t="s">
        <v>10</v>
      </c>
      <c r="D65" s="5">
        <f>D63/D64</f>
        <v>36.282006385315398</v>
      </c>
      <c r="F65" s="3">
        <f>F64+1</f>
        <v>2</v>
      </c>
      <c r="G65" s="5">
        <f t="shared" ref="G65:G78" si="24">IF(B6=0,"",T27*S47+(1-T27)*$T$61)</f>
        <v>226.36857580904683</v>
      </c>
      <c r="H65" s="8">
        <f t="shared" ref="H65:H78" si="25">IFERROR(G65*B27,"")</f>
        <v>13582.11454854281</v>
      </c>
      <c r="K65" s="29"/>
      <c r="L65" s="30"/>
      <c r="M65" s="30"/>
      <c r="N65" s="30"/>
      <c r="O65" s="30"/>
    </row>
    <row r="66" spans="3:15" x14ac:dyDescent="0.2">
      <c r="F66" s="3">
        <f t="shared" ref="F66:F77" si="26">F65+1</f>
        <v>3</v>
      </c>
      <c r="G66" s="5">
        <f t="shared" si="24"/>
        <v>181.80859564360051</v>
      </c>
      <c r="H66" s="8">
        <f t="shared" si="25"/>
        <v>32725.547215848092</v>
      </c>
      <c r="K66" s="30"/>
      <c r="L66" s="30"/>
      <c r="M66" s="30"/>
      <c r="N66" s="30"/>
      <c r="O66" s="30"/>
    </row>
    <row r="67" spans="3:15" x14ac:dyDescent="0.2">
      <c r="F67" s="3">
        <f t="shared" si="26"/>
        <v>4</v>
      </c>
      <c r="G67" s="5" t="str">
        <f t="shared" si="24"/>
        <v/>
      </c>
      <c r="H67" s="8" t="str">
        <f t="shared" si="25"/>
        <v/>
      </c>
      <c r="K67" s="30"/>
      <c r="L67" s="30"/>
      <c r="M67" s="30"/>
      <c r="N67" s="30"/>
      <c r="O67" s="30"/>
    </row>
    <row r="68" spans="3:15" x14ac:dyDescent="0.2">
      <c r="F68" s="3">
        <f t="shared" si="26"/>
        <v>5</v>
      </c>
      <c r="G68" s="5" t="str">
        <f t="shared" si="24"/>
        <v/>
      </c>
      <c r="H68" s="8" t="str">
        <f t="shared" si="25"/>
        <v/>
      </c>
      <c r="K68" s="30"/>
      <c r="L68" s="30"/>
      <c r="M68" s="30"/>
      <c r="N68" s="30"/>
      <c r="O68" s="30"/>
    </row>
    <row r="69" spans="3:15" x14ac:dyDescent="0.2">
      <c r="F69" s="3">
        <f t="shared" si="26"/>
        <v>6</v>
      </c>
      <c r="G69" s="5" t="str">
        <f t="shared" si="24"/>
        <v/>
      </c>
      <c r="H69" s="8" t="str">
        <f t="shared" si="25"/>
        <v/>
      </c>
      <c r="K69" s="30"/>
      <c r="L69" s="30"/>
      <c r="M69" s="30"/>
      <c r="N69" s="30"/>
      <c r="O69" s="30"/>
    </row>
    <row r="70" spans="3:15" x14ac:dyDescent="0.2">
      <c r="F70" s="3">
        <f t="shared" si="26"/>
        <v>7</v>
      </c>
      <c r="G70" s="5" t="str">
        <f t="shared" si="24"/>
        <v/>
      </c>
      <c r="H70" s="8" t="str">
        <f t="shared" si="25"/>
        <v/>
      </c>
      <c r="K70" s="30"/>
      <c r="L70" s="30"/>
      <c r="M70" s="30"/>
      <c r="N70" s="30"/>
      <c r="O70" s="30"/>
    </row>
    <row r="71" spans="3:15" x14ac:dyDescent="0.2">
      <c r="F71" s="3">
        <f t="shared" si="26"/>
        <v>8</v>
      </c>
      <c r="G71" s="5" t="str">
        <f t="shared" si="24"/>
        <v/>
      </c>
      <c r="H71" s="8" t="str">
        <f t="shared" si="25"/>
        <v/>
      </c>
      <c r="K71" s="30"/>
      <c r="L71" s="30"/>
      <c r="M71" s="30"/>
      <c r="N71" s="30"/>
      <c r="O71" s="30"/>
    </row>
    <row r="72" spans="3:15" x14ac:dyDescent="0.2">
      <c r="F72" s="3">
        <f t="shared" si="26"/>
        <v>9</v>
      </c>
      <c r="G72" s="5" t="str">
        <f t="shared" si="24"/>
        <v/>
      </c>
      <c r="H72" s="8" t="str">
        <f t="shared" si="25"/>
        <v/>
      </c>
      <c r="K72" s="30"/>
      <c r="L72" s="30"/>
      <c r="M72" s="30"/>
      <c r="N72" s="30"/>
      <c r="O72" s="30"/>
    </row>
    <row r="73" spans="3:15" x14ac:dyDescent="0.2">
      <c r="F73" s="3">
        <f t="shared" si="26"/>
        <v>10</v>
      </c>
      <c r="G73" s="5" t="str">
        <f t="shared" si="24"/>
        <v/>
      </c>
      <c r="H73" s="8" t="str">
        <f t="shared" si="25"/>
        <v/>
      </c>
      <c r="K73" s="30"/>
      <c r="L73" s="30"/>
      <c r="M73" s="30"/>
      <c r="N73" s="30"/>
      <c r="O73" s="30"/>
    </row>
    <row r="74" spans="3:15" x14ac:dyDescent="0.2">
      <c r="F74" s="3">
        <f t="shared" si="26"/>
        <v>11</v>
      </c>
      <c r="G74" s="5" t="str">
        <f t="shared" si="24"/>
        <v/>
      </c>
      <c r="H74" s="8" t="str">
        <f t="shared" si="25"/>
        <v/>
      </c>
      <c r="K74" s="30"/>
      <c r="L74" s="30"/>
      <c r="M74" s="30"/>
      <c r="N74" s="30"/>
      <c r="O74" s="30"/>
    </row>
    <row r="75" spans="3:15" x14ac:dyDescent="0.2">
      <c r="F75" s="3">
        <f>F74+1</f>
        <v>12</v>
      </c>
      <c r="G75" s="5" t="str">
        <f t="shared" si="24"/>
        <v/>
      </c>
      <c r="H75" s="8" t="str">
        <f t="shared" si="25"/>
        <v/>
      </c>
      <c r="K75" s="30"/>
      <c r="L75" s="30"/>
      <c r="M75" s="30"/>
      <c r="N75" s="30"/>
      <c r="O75" s="30"/>
    </row>
    <row r="76" spans="3:15" x14ac:dyDescent="0.2">
      <c r="F76" s="3">
        <f t="shared" si="26"/>
        <v>13</v>
      </c>
      <c r="G76" s="5" t="str">
        <f t="shared" si="24"/>
        <v/>
      </c>
      <c r="H76" s="8" t="str">
        <f t="shared" si="25"/>
        <v/>
      </c>
      <c r="K76" s="30"/>
      <c r="L76" s="30"/>
      <c r="M76" s="30"/>
      <c r="N76" s="30"/>
      <c r="O76" s="30"/>
    </row>
    <row r="77" spans="3:15" x14ac:dyDescent="0.2">
      <c r="F77" s="3">
        <f t="shared" si="26"/>
        <v>14</v>
      </c>
      <c r="G77" s="5" t="str">
        <f t="shared" si="24"/>
        <v/>
      </c>
      <c r="H77" s="8" t="str">
        <f t="shared" si="25"/>
        <v/>
      </c>
      <c r="K77" s="30"/>
      <c r="L77" s="30"/>
      <c r="M77" s="30"/>
      <c r="N77" s="30"/>
      <c r="O77" s="30"/>
    </row>
    <row r="78" spans="3:15" x14ac:dyDescent="0.2">
      <c r="F78" s="3">
        <f>F77+1</f>
        <v>15</v>
      </c>
      <c r="G78" s="5" t="str">
        <f t="shared" si="24"/>
        <v/>
      </c>
      <c r="H78" s="8" t="str">
        <f t="shared" si="25"/>
        <v/>
      </c>
      <c r="K78" s="30"/>
      <c r="L78" s="30"/>
      <c r="M78" s="30"/>
      <c r="N78" s="30"/>
      <c r="O78" s="30"/>
    </row>
    <row r="79" spans="3:15" x14ac:dyDescent="0.2">
      <c r="K79" s="30"/>
      <c r="L79" s="30"/>
      <c r="M79" s="30"/>
      <c r="N79" s="30"/>
      <c r="O79" s="30"/>
    </row>
  </sheetData>
  <sheetProtection selectLockedCells="1"/>
  <mergeCells count="7">
    <mergeCell ref="F62:G62"/>
    <mergeCell ref="D2:R2"/>
    <mergeCell ref="D3:R3"/>
    <mergeCell ref="D23:R23"/>
    <mergeCell ref="D24:R24"/>
    <mergeCell ref="D43:R43"/>
    <mergeCell ref="D44:R44"/>
  </mergeCells>
  <conditionalFormatting sqref="D64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A635-DD69-D24A-ACC3-3FD8CACCCFDF}">
  <dimension ref="B2:AL78"/>
  <sheetViews>
    <sheetView zoomScale="81" workbookViewId="0">
      <selection activeCell="D64" sqref="D64"/>
    </sheetView>
  </sheetViews>
  <sheetFormatPr baseColWidth="10" defaultRowHeight="16" x14ac:dyDescent="0.2"/>
  <cols>
    <col min="3" max="3" width="17.33203125" bestFit="1" customWidth="1"/>
    <col min="19" max="19" width="27" bestFit="1" customWidth="1"/>
    <col min="20" max="20" width="27.6640625" bestFit="1" customWidth="1"/>
    <col min="23" max="33" width="0" hidden="1" customWidth="1"/>
    <col min="34" max="34" width="11" hidden="1" customWidth="1"/>
    <col min="35" max="38" width="0" hidden="1" customWidth="1"/>
  </cols>
  <sheetData>
    <row r="2" spans="2:18" x14ac:dyDescent="0.2">
      <c r="D2" s="32" t="s">
        <v>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x14ac:dyDescent="0.2">
      <c r="D3" s="33" t="s">
        <v>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x14ac:dyDescent="0.2">
      <c r="B4" t="s">
        <v>15</v>
      </c>
      <c r="C4" s="6" t="s">
        <v>2</v>
      </c>
      <c r="D4" s="2">
        <v>1</v>
      </c>
      <c r="E4" s="2">
        <f>D4+1</f>
        <v>2</v>
      </c>
      <c r="F4" s="2">
        <f t="shared" ref="F4:R4" si="0">E4+1</f>
        <v>3</v>
      </c>
      <c r="G4" s="2">
        <f t="shared" si="0"/>
        <v>4</v>
      </c>
      <c r="H4" s="2">
        <f t="shared" si="0"/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</row>
    <row r="5" spans="2:18" x14ac:dyDescent="0.2">
      <c r="B5" cm="1">
        <f t="array" ref="B5">SUM(IF(ISBLANK(D26:R26),0,1))</f>
        <v>12</v>
      </c>
      <c r="C5" s="2">
        <v>1</v>
      </c>
      <c r="D5" s="4">
        <f>IF(AND(D26=0,D46=0),"",D26*D46)</f>
        <v>13662418</v>
      </c>
      <c r="E5" s="5">
        <f t="shared" ref="E5:R5" si="1">IF(AND(E26=0,E46=0),"",E26*E46)</f>
        <v>15190142</v>
      </c>
      <c r="F5" s="4">
        <f t="shared" si="1"/>
        <v>15618564</v>
      </c>
      <c r="G5" s="5">
        <f t="shared" si="1"/>
        <v>17587325</v>
      </c>
      <c r="H5" s="4">
        <f t="shared" si="1"/>
        <v>16459443</v>
      </c>
      <c r="I5" s="5">
        <f t="shared" si="1"/>
        <v>18459542</v>
      </c>
      <c r="J5" s="4">
        <f t="shared" si="1"/>
        <v>19214592</v>
      </c>
      <c r="K5" s="5">
        <f t="shared" si="1"/>
        <v>16286105</v>
      </c>
      <c r="L5" s="4">
        <f t="shared" si="1"/>
        <v>15576975</v>
      </c>
      <c r="M5" s="5">
        <f t="shared" si="1"/>
        <v>17715984</v>
      </c>
      <c r="N5" s="4">
        <f t="shared" si="1"/>
        <v>17793683</v>
      </c>
      <c r="O5" s="5">
        <f t="shared" si="1"/>
        <v>22846809</v>
      </c>
      <c r="P5" s="4" t="str">
        <f t="shared" si="1"/>
        <v/>
      </c>
      <c r="Q5" s="5" t="str">
        <f t="shared" si="1"/>
        <v/>
      </c>
      <c r="R5" s="4" t="str">
        <f t="shared" si="1"/>
        <v/>
      </c>
    </row>
    <row r="6" spans="2:18" x14ac:dyDescent="0.2">
      <c r="B6" cm="1">
        <f t="array" ref="B6">SUM(IF(ISBLANK(D27:R27),0,1))</f>
        <v>12</v>
      </c>
      <c r="C6" s="2">
        <f>C5+1</f>
        <v>2</v>
      </c>
      <c r="D6" s="4">
        <f t="shared" ref="D6:R6" si="2">IF(AND(D27=0,D47=0),"",D27*D47)</f>
        <v>2212408</v>
      </c>
      <c r="E6" s="5">
        <f t="shared" si="2"/>
        <v>2452736</v>
      </c>
      <c r="F6" s="4">
        <f t="shared" si="2"/>
        <v>2432231</v>
      </c>
      <c r="G6" s="5">
        <f t="shared" si="2"/>
        <v>2187660</v>
      </c>
      <c r="H6" s="4">
        <f t="shared" si="2"/>
        <v>2176724</v>
      </c>
      <c r="I6" s="5">
        <f t="shared" si="2"/>
        <v>2683350</v>
      </c>
      <c r="J6" s="4">
        <f t="shared" si="2"/>
        <v>2887080</v>
      </c>
      <c r="K6" s="5">
        <f t="shared" si="2"/>
        <v>2193720</v>
      </c>
      <c r="L6" s="4">
        <f t="shared" si="2"/>
        <v>2235528</v>
      </c>
      <c r="M6" s="5">
        <f t="shared" si="2"/>
        <v>3200588</v>
      </c>
      <c r="N6" s="4">
        <f t="shared" si="2"/>
        <v>2666248</v>
      </c>
      <c r="O6" s="5">
        <f t="shared" si="2"/>
        <v>2737531</v>
      </c>
      <c r="P6" s="4" t="str">
        <f t="shared" si="2"/>
        <v/>
      </c>
      <c r="Q6" s="5" t="str">
        <f t="shared" si="2"/>
        <v/>
      </c>
      <c r="R6" s="4" t="str">
        <f t="shared" si="2"/>
        <v/>
      </c>
    </row>
    <row r="7" spans="2:18" x14ac:dyDescent="0.2">
      <c r="B7" cm="1">
        <f t="array" ref="B7">SUM(IF(ISBLANK(D28:R28),0,1))</f>
        <v>12</v>
      </c>
      <c r="C7" s="2">
        <f t="shared" ref="C7:C19" si="3">C6+1</f>
        <v>3</v>
      </c>
      <c r="D7" s="4">
        <f t="shared" ref="D7:R7" si="4">IF(AND(D28=0,D48=0),"",D28*D48)</f>
        <v>2017573</v>
      </c>
      <c r="E7" s="5">
        <f t="shared" si="4"/>
        <v>2286545</v>
      </c>
      <c r="F7" s="4">
        <f t="shared" si="4"/>
        <v>1965591</v>
      </c>
      <c r="G7" s="5">
        <f t="shared" si="4"/>
        <v>2122652</v>
      </c>
      <c r="H7" s="4">
        <f t="shared" si="4"/>
        <v>1670652</v>
      </c>
      <c r="I7" s="5">
        <f t="shared" si="4"/>
        <v>2264931</v>
      </c>
      <c r="J7" s="4">
        <f t="shared" si="4"/>
        <v>1918054</v>
      </c>
      <c r="K7" s="5">
        <f t="shared" si="4"/>
        <v>1975596</v>
      </c>
      <c r="L7" s="4">
        <f t="shared" si="4"/>
        <v>1637888</v>
      </c>
      <c r="M7" s="5">
        <f t="shared" si="4"/>
        <v>2161465</v>
      </c>
      <c r="N7" s="4">
        <f t="shared" si="4"/>
        <v>2474164</v>
      </c>
      <c r="O7" s="5">
        <f t="shared" si="4"/>
        <v>2308139</v>
      </c>
      <c r="P7" s="4" t="str">
        <f t="shared" si="4"/>
        <v/>
      </c>
      <c r="Q7" s="5" t="str">
        <f t="shared" si="4"/>
        <v/>
      </c>
      <c r="R7" s="4" t="str">
        <f t="shared" si="4"/>
        <v/>
      </c>
    </row>
    <row r="8" spans="2:18" x14ac:dyDescent="0.2">
      <c r="B8" cm="1">
        <f t="array" ref="B8">SUM(IF(ISBLANK(D29:R29),0,1))</f>
        <v>12</v>
      </c>
      <c r="C8" s="2">
        <f t="shared" si="3"/>
        <v>4</v>
      </c>
      <c r="D8" s="4">
        <f t="shared" ref="D8:R8" si="5">IF(AND(D29=0,D49=0),"",D29*D49)</f>
        <v>497761</v>
      </c>
      <c r="E8" s="5">
        <f t="shared" si="5"/>
        <v>453816</v>
      </c>
      <c r="F8" s="4">
        <f t="shared" si="5"/>
        <v>351480</v>
      </c>
      <c r="G8" s="5">
        <f t="shared" si="5"/>
        <v>428637</v>
      </c>
      <c r="H8" s="4">
        <f t="shared" si="5"/>
        <v>449190</v>
      </c>
      <c r="I8" s="5">
        <f t="shared" si="5"/>
        <v>502496</v>
      </c>
      <c r="J8" s="4">
        <f t="shared" si="5"/>
        <v>687456</v>
      </c>
      <c r="K8" s="5">
        <f t="shared" si="5"/>
        <v>371713</v>
      </c>
      <c r="L8" s="4">
        <f t="shared" si="5"/>
        <v>385441</v>
      </c>
      <c r="M8" s="5">
        <f t="shared" si="5"/>
        <v>477312</v>
      </c>
      <c r="N8" s="4">
        <f t="shared" si="5"/>
        <v>565602</v>
      </c>
      <c r="O8" s="5">
        <f t="shared" si="5"/>
        <v>446652</v>
      </c>
      <c r="P8" s="4" t="str">
        <f t="shared" si="5"/>
        <v/>
      </c>
      <c r="Q8" s="5" t="str">
        <f t="shared" si="5"/>
        <v/>
      </c>
      <c r="R8" s="4" t="str">
        <f t="shared" si="5"/>
        <v/>
      </c>
    </row>
    <row r="9" spans="2:18" x14ac:dyDescent="0.2">
      <c r="B9" cm="1">
        <f t="array" ref="B9">SUM(IF(ISBLANK(D30:R30),0,1))</f>
        <v>12</v>
      </c>
      <c r="C9" s="2">
        <f t="shared" si="3"/>
        <v>5</v>
      </c>
      <c r="D9" s="4">
        <f t="shared" ref="D9:R9" si="6">IF(AND(D30=0,D50=0),"",D30*D50)</f>
        <v>4225312</v>
      </c>
      <c r="E9" s="5">
        <f t="shared" si="6"/>
        <v>4754828</v>
      </c>
      <c r="F9" s="4">
        <f t="shared" si="6"/>
        <v>4901014</v>
      </c>
      <c r="G9" s="5">
        <f t="shared" si="6"/>
        <v>5341388</v>
      </c>
      <c r="H9" s="4">
        <f t="shared" si="6"/>
        <v>3991026</v>
      </c>
      <c r="I9" s="5">
        <f t="shared" si="6"/>
        <v>4574520</v>
      </c>
      <c r="J9" s="4">
        <f t="shared" si="6"/>
        <v>5259650</v>
      </c>
      <c r="K9" s="5">
        <f t="shared" si="6"/>
        <v>4679295</v>
      </c>
      <c r="L9" s="4">
        <f t="shared" si="6"/>
        <v>4279441</v>
      </c>
      <c r="M9" s="5">
        <f t="shared" si="6"/>
        <v>4745741</v>
      </c>
      <c r="N9" s="4">
        <f t="shared" si="6"/>
        <v>5229346</v>
      </c>
      <c r="O9" s="5">
        <f t="shared" si="6"/>
        <v>5788250</v>
      </c>
      <c r="P9" s="4" t="str">
        <f t="shared" si="6"/>
        <v/>
      </c>
      <c r="Q9" s="5" t="str">
        <f t="shared" si="6"/>
        <v/>
      </c>
      <c r="R9" s="4" t="str">
        <f t="shared" si="6"/>
        <v/>
      </c>
    </row>
    <row r="10" spans="2:18" x14ac:dyDescent="0.2">
      <c r="B10" cm="1">
        <f t="array" ref="B10">SUM(IF(ISBLANK(D31:R31),0,1))</f>
        <v>0</v>
      </c>
      <c r="C10" s="2">
        <f t="shared" si="3"/>
        <v>6</v>
      </c>
      <c r="D10" s="4" t="str">
        <f t="shared" ref="D10:R10" si="7">IF(AND(D31=0,D51=0),"",D31*D51)</f>
        <v/>
      </c>
      <c r="E10" s="5" t="str">
        <f t="shared" si="7"/>
        <v/>
      </c>
      <c r="F10" s="4" t="str">
        <f t="shared" si="7"/>
        <v/>
      </c>
      <c r="G10" s="5" t="str">
        <f t="shared" si="7"/>
        <v/>
      </c>
      <c r="H10" s="4" t="str">
        <f t="shared" si="7"/>
        <v/>
      </c>
      <c r="I10" s="5" t="str">
        <f t="shared" si="7"/>
        <v/>
      </c>
      <c r="J10" s="4" t="str">
        <f t="shared" si="7"/>
        <v/>
      </c>
      <c r="K10" s="5" t="str">
        <f t="shared" si="7"/>
        <v/>
      </c>
      <c r="L10" s="4" t="str">
        <f t="shared" si="7"/>
        <v/>
      </c>
      <c r="M10" s="5" t="str">
        <f t="shared" si="7"/>
        <v/>
      </c>
      <c r="N10" s="4" t="str">
        <f t="shared" si="7"/>
        <v/>
      </c>
      <c r="O10" s="5" t="str">
        <f t="shared" si="7"/>
        <v/>
      </c>
      <c r="P10" s="4" t="str">
        <f t="shared" si="7"/>
        <v/>
      </c>
      <c r="Q10" s="5" t="str">
        <f t="shared" si="7"/>
        <v/>
      </c>
      <c r="R10" s="4" t="str">
        <f t="shared" si="7"/>
        <v/>
      </c>
    </row>
    <row r="11" spans="2:18" x14ac:dyDescent="0.2">
      <c r="B11" cm="1">
        <f t="array" ref="B11">SUM(IF(ISBLANK(D32:R32),0,1))</f>
        <v>0</v>
      </c>
      <c r="C11" s="2">
        <f t="shared" si="3"/>
        <v>7</v>
      </c>
      <c r="D11" s="4" t="str">
        <f t="shared" ref="D11:R11" si="8">IF(AND(D32=0,D52=0),"",D32*D52)</f>
        <v/>
      </c>
      <c r="E11" s="5" t="str">
        <f t="shared" si="8"/>
        <v/>
      </c>
      <c r="F11" s="4" t="str">
        <f t="shared" si="8"/>
        <v/>
      </c>
      <c r="G11" s="5" t="str">
        <f t="shared" si="8"/>
        <v/>
      </c>
      <c r="H11" s="4" t="str">
        <f t="shared" si="8"/>
        <v/>
      </c>
      <c r="I11" s="5" t="str">
        <f t="shared" si="8"/>
        <v/>
      </c>
      <c r="J11" s="4" t="str">
        <f t="shared" si="8"/>
        <v/>
      </c>
      <c r="K11" s="5" t="str">
        <f t="shared" si="8"/>
        <v/>
      </c>
      <c r="L11" s="4" t="str">
        <f t="shared" si="8"/>
        <v/>
      </c>
      <c r="M11" s="5" t="str">
        <f t="shared" si="8"/>
        <v/>
      </c>
      <c r="N11" s="4" t="str">
        <f t="shared" si="8"/>
        <v/>
      </c>
      <c r="O11" s="5" t="str">
        <f t="shared" si="8"/>
        <v/>
      </c>
      <c r="P11" s="4" t="str">
        <f t="shared" si="8"/>
        <v/>
      </c>
      <c r="Q11" s="5" t="str">
        <f t="shared" si="8"/>
        <v/>
      </c>
      <c r="R11" s="4" t="str">
        <f t="shared" si="8"/>
        <v/>
      </c>
    </row>
    <row r="12" spans="2:18" x14ac:dyDescent="0.2">
      <c r="B12" cm="1">
        <f t="array" ref="B12">SUM(IF(ISBLANK(D33:R33),0,1))</f>
        <v>0</v>
      </c>
      <c r="C12" s="2">
        <f t="shared" si="3"/>
        <v>8</v>
      </c>
      <c r="D12" s="4" t="str">
        <f t="shared" ref="D12:R12" si="9">IF(AND(D33=0,D53=0),"",D33*D53)</f>
        <v/>
      </c>
      <c r="E12" s="5" t="str">
        <f t="shared" si="9"/>
        <v/>
      </c>
      <c r="F12" s="4" t="str">
        <f t="shared" si="9"/>
        <v/>
      </c>
      <c r="G12" s="5" t="str">
        <f t="shared" si="9"/>
        <v/>
      </c>
      <c r="H12" s="4" t="str">
        <f t="shared" si="9"/>
        <v/>
      </c>
      <c r="I12" s="5" t="str">
        <f t="shared" si="9"/>
        <v/>
      </c>
      <c r="J12" s="4" t="str">
        <f t="shared" si="9"/>
        <v/>
      </c>
      <c r="K12" s="5" t="str">
        <f t="shared" si="9"/>
        <v/>
      </c>
      <c r="L12" s="4" t="str">
        <f t="shared" si="9"/>
        <v/>
      </c>
      <c r="M12" s="5" t="str">
        <f t="shared" si="9"/>
        <v/>
      </c>
      <c r="N12" s="4" t="str">
        <f t="shared" si="9"/>
        <v/>
      </c>
      <c r="O12" s="5" t="str">
        <f t="shared" si="9"/>
        <v/>
      </c>
      <c r="P12" s="4" t="str">
        <f t="shared" si="9"/>
        <v/>
      </c>
      <c r="Q12" s="5" t="str">
        <f t="shared" si="9"/>
        <v/>
      </c>
      <c r="R12" s="4" t="str">
        <f t="shared" si="9"/>
        <v/>
      </c>
    </row>
    <row r="13" spans="2:18" x14ac:dyDescent="0.2">
      <c r="B13" cm="1">
        <f t="array" ref="B13">SUM(IF(ISBLANK(D34:R34),0,1))</f>
        <v>0</v>
      </c>
      <c r="C13" s="2">
        <f t="shared" si="3"/>
        <v>9</v>
      </c>
      <c r="D13" s="4" t="str">
        <f t="shared" ref="D13:R13" si="10">IF(AND(D34=0,D54=0),"",D34*D54)</f>
        <v/>
      </c>
      <c r="E13" s="5" t="str">
        <f t="shared" si="10"/>
        <v/>
      </c>
      <c r="F13" s="4" t="str">
        <f t="shared" si="10"/>
        <v/>
      </c>
      <c r="G13" s="5" t="str">
        <f t="shared" si="10"/>
        <v/>
      </c>
      <c r="H13" s="4" t="str">
        <f t="shared" si="10"/>
        <v/>
      </c>
      <c r="I13" s="5" t="str">
        <f t="shared" si="10"/>
        <v/>
      </c>
      <c r="J13" s="4" t="str">
        <f t="shared" si="10"/>
        <v/>
      </c>
      <c r="K13" s="5" t="str">
        <f t="shared" si="10"/>
        <v/>
      </c>
      <c r="L13" s="4" t="str">
        <f t="shared" si="10"/>
        <v/>
      </c>
      <c r="M13" s="5" t="str">
        <f t="shared" si="10"/>
        <v/>
      </c>
      <c r="N13" s="4" t="str">
        <f t="shared" si="10"/>
        <v/>
      </c>
      <c r="O13" s="5" t="str">
        <f t="shared" si="10"/>
        <v/>
      </c>
      <c r="P13" s="4" t="str">
        <f t="shared" si="10"/>
        <v/>
      </c>
      <c r="Q13" s="5" t="str">
        <f t="shared" si="10"/>
        <v/>
      </c>
      <c r="R13" s="4" t="str">
        <f t="shared" si="10"/>
        <v/>
      </c>
    </row>
    <row r="14" spans="2:18" x14ac:dyDescent="0.2">
      <c r="B14" cm="1">
        <f t="array" ref="B14">SUM(IF(ISBLANK(D35:R35),0,1))</f>
        <v>0</v>
      </c>
      <c r="C14" s="2">
        <f t="shared" si="3"/>
        <v>10</v>
      </c>
      <c r="D14" s="4" t="str">
        <f t="shared" ref="D14:R14" si="11">IF(AND(D35=0,D55=0),"",D35*D55)</f>
        <v/>
      </c>
      <c r="E14" s="5" t="str">
        <f t="shared" si="11"/>
        <v/>
      </c>
      <c r="F14" s="4" t="str">
        <f t="shared" si="11"/>
        <v/>
      </c>
      <c r="G14" s="5" t="str">
        <f t="shared" si="11"/>
        <v/>
      </c>
      <c r="H14" s="4" t="str">
        <f t="shared" si="11"/>
        <v/>
      </c>
      <c r="I14" s="5" t="str">
        <f t="shared" si="11"/>
        <v/>
      </c>
      <c r="J14" s="4" t="str">
        <f t="shared" si="11"/>
        <v/>
      </c>
      <c r="K14" s="5" t="str">
        <f t="shared" si="11"/>
        <v/>
      </c>
      <c r="L14" s="4" t="str">
        <f t="shared" si="11"/>
        <v/>
      </c>
      <c r="M14" s="5" t="str">
        <f t="shared" si="11"/>
        <v/>
      </c>
      <c r="N14" s="4" t="str">
        <f t="shared" si="11"/>
        <v/>
      </c>
      <c r="O14" s="5" t="str">
        <f t="shared" si="11"/>
        <v/>
      </c>
      <c r="P14" s="4" t="str">
        <f t="shared" si="11"/>
        <v/>
      </c>
      <c r="Q14" s="5" t="str">
        <f t="shared" si="11"/>
        <v/>
      </c>
      <c r="R14" s="4" t="str">
        <f t="shared" si="11"/>
        <v/>
      </c>
    </row>
    <row r="15" spans="2:18" x14ac:dyDescent="0.2">
      <c r="B15" cm="1">
        <f t="array" ref="B15">SUM(IF(ISBLANK(D36:R36),0,1))</f>
        <v>0</v>
      </c>
      <c r="C15" s="2">
        <f t="shared" si="3"/>
        <v>11</v>
      </c>
      <c r="D15" s="4" t="str">
        <f t="shared" ref="D15:R15" si="12">IF(AND(D36=0,D56=0),"",D36*D56)</f>
        <v/>
      </c>
      <c r="E15" s="5" t="str">
        <f t="shared" si="12"/>
        <v/>
      </c>
      <c r="F15" s="4" t="str">
        <f t="shared" si="12"/>
        <v/>
      </c>
      <c r="G15" s="5" t="str">
        <f t="shared" si="12"/>
        <v/>
      </c>
      <c r="H15" s="4" t="str">
        <f t="shared" si="12"/>
        <v/>
      </c>
      <c r="I15" s="5" t="str">
        <f t="shared" si="12"/>
        <v/>
      </c>
      <c r="J15" s="4" t="str">
        <f t="shared" si="12"/>
        <v/>
      </c>
      <c r="K15" s="5" t="str">
        <f t="shared" si="12"/>
        <v/>
      </c>
      <c r="L15" s="4" t="str">
        <f t="shared" si="12"/>
        <v/>
      </c>
      <c r="M15" s="5" t="str">
        <f t="shared" si="12"/>
        <v/>
      </c>
      <c r="N15" s="4" t="str">
        <f t="shared" si="12"/>
        <v/>
      </c>
      <c r="O15" s="5" t="str">
        <f t="shared" si="12"/>
        <v/>
      </c>
      <c r="P15" s="4" t="str">
        <f t="shared" si="12"/>
        <v/>
      </c>
      <c r="Q15" s="5" t="str">
        <f t="shared" si="12"/>
        <v/>
      </c>
      <c r="R15" s="4" t="str">
        <f t="shared" si="12"/>
        <v/>
      </c>
    </row>
    <row r="16" spans="2:18" x14ac:dyDescent="0.2">
      <c r="B16" cm="1">
        <f t="array" ref="B16">SUM(IF(ISBLANK(D37:R37),0,1))</f>
        <v>0</v>
      </c>
      <c r="C16" s="2">
        <f t="shared" si="3"/>
        <v>12</v>
      </c>
      <c r="D16" s="4" t="str">
        <f t="shared" ref="D16:R16" si="13">IF(AND(D37=0,D57=0),"",D37*D57)</f>
        <v/>
      </c>
      <c r="E16" s="5" t="str">
        <f t="shared" si="13"/>
        <v/>
      </c>
      <c r="F16" s="4" t="str">
        <f t="shared" si="13"/>
        <v/>
      </c>
      <c r="G16" s="5" t="str">
        <f t="shared" si="13"/>
        <v/>
      </c>
      <c r="H16" s="4" t="str">
        <f t="shared" si="13"/>
        <v/>
      </c>
      <c r="I16" s="5" t="str">
        <f t="shared" si="13"/>
        <v/>
      </c>
      <c r="J16" s="4" t="str">
        <f t="shared" si="13"/>
        <v/>
      </c>
      <c r="K16" s="5" t="str">
        <f t="shared" si="13"/>
        <v/>
      </c>
      <c r="L16" s="4" t="str">
        <f t="shared" si="13"/>
        <v/>
      </c>
      <c r="M16" s="5" t="str">
        <f t="shared" si="13"/>
        <v/>
      </c>
      <c r="N16" s="4" t="str">
        <f t="shared" si="13"/>
        <v/>
      </c>
      <c r="O16" s="5" t="str">
        <f t="shared" si="13"/>
        <v/>
      </c>
      <c r="P16" s="4" t="str">
        <f t="shared" si="13"/>
        <v/>
      </c>
      <c r="Q16" s="5" t="str">
        <f t="shared" si="13"/>
        <v/>
      </c>
      <c r="R16" s="4" t="str">
        <f t="shared" si="13"/>
        <v/>
      </c>
    </row>
    <row r="17" spans="2:38" x14ac:dyDescent="0.2">
      <c r="B17" cm="1">
        <f t="array" ref="B17">SUM(IF(ISBLANK(D38:R38),0,1))</f>
        <v>0</v>
      </c>
      <c r="C17" s="2">
        <f t="shared" si="3"/>
        <v>13</v>
      </c>
      <c r="D17" s="4" t="str">
        <f t="shared" ref="D17:R17" si="14">IF(AND(D38=0,D58=0),"",D38*D58)</f>
        <v/>
      </c>
      <c r="E17" s="5" t="str">
        <f t="shared" si="14"/>
        <v/>
      </c>
      <c r="F17" s="4" t="str">
        <f t="shared" si="14"/>
        <v/>
      </c>
      <c r="G17" s="5" t="str">
        <f t="shared" si="14"/>
        <v/>
      </c>
      <c r="H17" s="4" t="str">
        <f t="shared" si="14"/>
        <v/>
      </c>
      <c r="I17" s="5" t="str">
        <f t="shared" si="14"/>
        <v/>
      </c>
      <c r="J17" s="4" t="str">
        <f t="shared" si="14"/>
        <v/>
      </c>
      <c r="K17" s="5" t="str">
        <f t="shared" si="14"/>
        <v/>
      </c>
      <c r="L17" s="4" t="str">
        <f t="shared" si="14"/>
        <v/>
      </c>
      <c r="M17" s="5" t="str">
        <f t="shared" si="14"/>
        <v/>
      </c>
      <c r="N17" s="4" t="str">
        <f t="shared" si="14"/>
        <v/>
      </c>
      <c r="O17" s="5" t="str">
        <f t="shared" si="14"/>
        <v/>
      </c>
      <c r="P17" s="4" t="str">
        <f t="shared" si="14"/>
        <v/>
      </c>
      <c r="Q17" s="5" t="str">
        <f t="shared" si="14"/>
        <v/>
      </c>
      <c r="R17" s="4" t="str">
        <f t="shared" si="14"/>
        <v/>
      </c>
    </row>
    <row r="18" spans="2:38" x14ac:dyDescent="0.2">
      <c r="B18" cm="1">
        <f t="array" ref="B18">SUM(IF(ISBLANK(D39:R39),0,1))</f>
        <v>0</v>
      </c>
      <c r="C18" s="2">
        <f t="shared" si="3"/>
        <v>14</v>
      </c>
      <c r="D18" s="4" t="str">
        <f t="shared" ref="D18:R18" si="15">IF(AND(D39=0,D59=0),"",D39*D59)</f>
        <v/>
      </c>
      <c r="E18" s="5" t="str">
        <f t="shared" si="15"/>
        <v/>
      </c>
      <c r="F18" s="4" t="str">
        <f t="shared" si="15"/>
        <v/>
      </c>
      <c r="G18" s="5" t="str">
        <f t="shared" si="15"/>
        <v/>
      </c>
      <c r="H18" s="4" t="str">
        <f t="shared" si="15"/>
        <v/>
      </c>
      <c r="I18" s="5" t="str">
        <f t="shared" si="15"/>
        <v/>
      </c>
      <c r="J18" s="4" t="str">
        <f t="shared" si="15"/>
        <v/>
      </c>
      <c r="K18" s="5" t="str">
        <f t="shared" si="15"/>
        <v/>
      </c>
      <c r="L18" s="4" t="str">
        <f t="shared" si="15"/>
        <v/>
      </c>
      <c r="M18" s="5" t="str">
        <f t="shared" si="15"/>
        <v/>
      </c>
      <c r="N18" s="4" t="str">
        <f t="shared" si="15"/>
        <v/>
      </c>
      <c r="O18" s="5" t="str">
        <f t="shared" si="15"/>
        <v/>
      </c>
      <c r="P18" s="4" t="str">
        <f t="shared" si="15"/>
        <v/>
      </c>
      <c r="Q18" s="5" t="str">
        <f t="shared" si="15"/>
        <v/>
      </c>
      <c r="R18" s="4" t="str">
        <f t="shared" si="15"/>
        <v/>
      </c>
    </row>
    <row r="19" spans="2:38" x14ac:dyDescent="0.2">
      <c r="B19" cm="1">
        <f t="array" ref="B19">SUM(IF(ISBLANK(D40:R40),0,1))</f>
        <v>0</v>
      </c>
      <c r="C19" s="2">
        <f t="shared" si="3"/>
        <v>15</v>
      </c>
      <c r="D19" s="4" t="str">
        <f t="shared" ref="D19:R19" si="16">IF(AND(D40=0,D60=0),"",D40*D60)</f>
        <v/>
      </c>
      <c r="E19" s="5" t="str">
        <f t="shared" si="16"/>
        <v/>
      </c>
      <c r="F19" s="4" t="str">
        <f t="shared" si="16"/>
        <v/>
      </c>
      <c r="G19" s="5" t="str">
        <f t="shared" si="16"/>
        <v/>
      </c>
      <c r="H19" s="4" t="str">
        <f t="shared" si="16"/>
        <v/>
      </c>
      <c r="I19" s="5" t="str">
        <f t="shared" si="16"/>
        <v/>
      </c>
      <c r="J19" s="4" t="str">
        <f t="shared" si="16"/>
        <v/>
      </c>
      <c r="K19" s="5" t="str">
        <f t="shared" si="16"/>
        <v/>
      </c>
      <c r="L19" s="4" t="str">
        <f t="shared" si="16"/>
        <v/>
      </c>
      <c r="M19" s="5" t="str">
        <f t="shared" si="16"/>
        <v/>
      </c>
      <c r="N19" s="4" t="str">
        <f t="shared" si="16"/>
        <v/>
      </c>
      <c r="O19" s="5" t="str">
        <f t="shared" si="16"/>
        <v/>
      </c>
      <c r="P19" s="4" t="str">
        <f t="shared" si="16"/>
        <v/>
      </c>
      <c r="Q19" s="5" t="str">
        <f t="shared" si="16"/>
        <v/>
      </c>
      <c r="R19" s="4" t="str">
        <f t="shared" si="16"/>
        <v/>
      </c>
    </row>
    <row r="20" spans="2:38" x14ac:dyDescent="0.2">
      <c r="C20" t="s">
        <v>16</v>
      </c>
      <c r="D20" cm="1">
        <f t="array" ref="D20">SUM(IF(ISBLANK(D26:D40),0,1))</f>
        <v>5</v>
      </c>
      <c r="E20" cm="1">
        <f t="array" ref="E20">SUM(IF(ISBLANK(E26:E40),0,1))</f>
        <v>5</v>
      </c>
      <c r="F20" cm="1">
        <f t="array" ref="F20">SUM(IF(ISBLANK(F26:F40),0,1))</f>
        <v>5</v>
      </c>
      <c r="G20" cm="1">
        <f t="array" ref="G20">SUM(IF(ISBLANK(G26:G40),0,1))</f>
        <v>5</v>
      </c>
      <c r="H20" cm="1">
        <f t="array" ref="H20">SUM(IF(ISBLANK(H26:H40),0,1))</f>
        <v>5</v>
      </c>
      <c r="I20" cm="1">
        <f t="array" ref="I20">SUM(IF(ISBLANK(I26:I40),0,1))</f>
        <v>5</v>
      </c>
      <c r="J20" cm="1">
        <f t="array" ref="J20">SUM(IF(ISBLANK(J26:J40),0,1))</f>
        <v>5</v>
      </c>
      <c r="K20" cm="1">
        <f t="array" ref="K20">SUM(IF(ISBLANK(K26:K40),0,1))</f>
        <v>5</v>
      </c>
      <c r="L20" cm="1">
        <f t="array" ref="L20">SUM(IF(ISBLANK(L26:L40),0,1))</f>
        <v>5</v>
      </c>
      <c r="M20" cm="1">
        <f t="array" ref="M20">SUM(IF(ISBLANK(M26:M40),0,1))</f>
        <v>5</v>
      </c>
      <c r="N20" cm="1">
        <f t="array" ref="N20">SUM(IF(ISBLANK(N26:N40),0,1))</f>
        <v>5</v>
      </c>
      <c r="O20" cm="1">
        <f t="array" ref="O20">SUM(IF(ISBLANK(O26:O40),0,1))</f>
        <v>5</v>
      </c>
      <c r="P20" cm="1">
        <f t="array" ref="P20">SUM(IF(ISBLANK(P26:P40),0,1))</f>
        <v>0</v>
      </c>
      <c r="Q20" cm="1">
        <f t="array" ref="Q20">SUM(IF(ISBLANK(Q26:Q40),0,1))</f>
        <v>0</v>
      </c>
      <c r="R20" cm="1">
        <f t="array" ref="R20">SUM(IF(ISBLANK(R26:R40),0,1))</f>
        <v>0</v>
      </c>
    </row>
    <row r="23" spans="2:38" x14ac:dyDescent="0.2">
      <c r="D23" s="32" t="s">
        <v>3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X23" t="s">
        <v>7</v>
      </c>
    </row>
    <row r="24" spans="2:38" x14ac:dyDescent="0.2">
      <c r="D24" s="33" t="s">
        <v>1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X24" t="s">
        <v>1</v>
      </c>
    </row>
    <row r="25" spans="2:38" ht="17" thickBot="1" x14ac:dyDescent="0.25">
      <c r="B25" s="25" t="s">
        <v>25</v>
      </c>
      <c r="C25" s="6" t="s">
        <v>2</v>
      </c>
      <c r="D25" s="2">
        <v>1</v>
      </c>
      <c r="E25" s="2">
        <f>D25+1</f>
        <v>2</v>
      </c>
      <c r="F25" s="2">
        <f t="shared" ref="F25:R25" si="17">E25+1</f>
        <v>3</v>
      </c>
      <c r="G25" s="2">
        <f t="shared" si="17"/>
        <v>4</v>
      </c>
      <c r="H25" s="2">
        <f t="shared" si="17"/>
        <v>5</v>
      </c>
      <c r="I25" s="2">
        <f t="shared" si="17"/>
        <v>6</v>
      </c>
      <c r="J25" s="2">
        <f t="shared" si="17"/>
        <v>7</v>
      </c>
      <c r="K25" s="2">
        <f t="shared" si="17"/>
        <v>8</v>
      </c>
      <c r="L25" s="2">
        <f t="shared" si="17"/>
        <v>9</v>
      </c>
      <c r="M25" s="2">
        <f t="shared" si="17"/>
        <v>10</v>
      </c>
      <c r="N25" s="2">
        <f t="shared" si="17"/>
        <v>11</v>
      </c>
      <c r="O25" s="2">
        <f t="shared" si="17"/>
        <v>12</v>
      </c>
      <c r="P25" s="2">
        <f t="shared" si="17"/>
        <v>13</v>
      </c>
      <c r="Q25" s="2">
        <f t="shared" si="17"/>
        <v>14</v>
      </c>
      <c r="R25" s="2">
        <f t="shared" si="17"/>
        <v>15</v>
      </c>
      <c r="S25" s="7" t="s">
        <v>22</v>
      </c>
      <c r="T25" s="10" t="s">
        <v>24</v>
      </c>
      <c r="U25" s="31"/>
      <c r="W25" t="s">
        <v>2</v>
      </c>
      <c r="X25">
        <v>1</v>
      </c>
      <c r="Y25">
        <f>X25+1</f>
        <v>2</v>
      </c>
      <c r="Z25">
        <f t="shared" ref="Z25:AL25" si="18">Y25+1</f>
        <v>3</v>
      </c>
      <c r="AA25">
        <f t="shared" si="18"/>
        <v>4</v>
      </c>
      <c r="AB25">
        <f t="shared" si="18"/>
        <v>5</v>
      </c>
      <c r="AC25">
        <f t="shared" si="18"/>
        <v>6</v>
      </c>
      <c r="AD25">
        <f t="shared" si="18"/>
        <v>7</v>
      </c>
      <c r="AE25">
        <f t="shared" si="18"/>
        <v>8</v>
      </c>
      <c r="AF25">
        <f t="shared" si="18"/>
        <v>9</v>
      </c>
      <c r="AG25">
        <f t="shared" si="18"/>
        <v>10</v>
      </c>
      <c r="AH25">
        <f t="shared" si="18"/>
        <v>11</v>
      </c>
      <c r="AI25">
        <f t="shared" si="18"/>
        <v>12</v>
      </c>
      <c r="AJ25">
        <f t="shared" si="18"/>
        <v>13</v>
      </c>
      <c r="AK25">
        <f t="shared" si="18"/>
        <v>14</v>
      </c>
      <c r="AL25">
        <f t="shared" si="18"/>
        <v>15</v>
      </c>
    </row>
    <row r="26" spans="2:38" ht="17" thickTop="1" x14ac:dyDescent="0.2">
      <c r="B26" s="26"/>
      <c r="C26" s="2">
        <v>1</v>
      </c>
      <c r="D26" s="15">
        <v>7861</v>
      </c>
      <c r="E26" s="16">
        <v>9251</v>
      </c>
      <c r="F26" s="17">
        <v>8706</v>
      </c>
      <c r="G26" s="16">
        <v>8575</v>
      </c>
      <c r="H26" s="17">
        <v>7917</v>
      </c>
      <c r="I26" s="16">
        <v>8263</v>
      </c>
      <c r="J26" s="17">
        <v>9456</v>
      </c>
      <c r="K26" s="16">
        <v>8003</v>
      </c>
      <c r="L26" s="17">
        <v>7365</v>
      </c>
      <c r="M26" s="16">
        <v>7832</v>
      </c>
      <c r="N26" s="17">
        <v>7849</v>
      </c>
      <c r="O26" s="16">
        <v>9077</v>
      </c>
      <c r="P26" s="17"/>
      <c r="Q26" s="16"/>
      <c r="R26" s="18"/>
      <c r="S26" s="8">
        <f t="shared" ref="S26:S40" si="19">IF(SUM(D26:R26)=0,"",SUM(D26:R26))</f>
        <v>100155</v>
      </c>
      <c r="T26" s="11">
        <f>IFERROR(S26/(S26+$D$65),"")</f>
        <v>0.98474040193333723</v>
      </c>
      <c r="U26" s="30"/>
      <c r="W26">
        <v>1</v>
      </c>
      <c r="X26">
        <f t="shared" ref="X26:X40" si="20">IFERROR(D26*(D46-$S46)^2,"")</f>
        <v>819731129.15869009</v>
      </c>
      <c r="Y26">
        <f t="shared" ref="Y26:Y40" si="21">IFERROR(E26*(E46-$S46)^2,"")</f>
        <v>1623505471.1587903</v>
      </c>
      <c r="Z26">
        <f t="shared" ref="Z26:Z40" si="22">IFERROR(F26*(F46-$S46)^2,"")</f>
        <v>620276638.15850353</v>
      </c>
      <c r="AA26">
        <f t="shared" ref="AA26:AA40" si="23">IFERROR(G26*(G46-$S46)^2,"")</f>
        <v>844071.68801704585</v>
      </c>
      <c r="AB26">
        <f t="shared" ref="AB26:AB40" si="24">IFERROR(H26*(H46-$S46)^2,"")</f>
        <v>2587561.189206461</v>
      </c>
      <c r="AC26">
        <f t="shared" ref="AC26:AC40" si="25">IFERROR(I26*(I46-$S46)^2,"")</f>
        <v>247528118.62374455</v>
      </c>
      <c r="AD26">
        <f t="shared" ref="AD26:AD40" si="26">IFERROR(J26*(J46-$S46)^2,"")</f>
        <v>7909441.9442305621</v>
      </c>
      <c r="AE26">
        <f t="shared" ref="AE26:AE40" si="27">IFERROR(K26*(K46-$S46)^2,"")</f>
        <v>5377364.1961442949</v>
      </c>
      <c r="AF26">
        <f t="shared" ref="AF26:AF40" si="28">IFERROR(L26*(L46-$S46)^2,"")</f>
        <v>21538912.010644432</v>
      </c>
      <c r="AG26">
        <f t="shared" ref="AG26:AG40" si="29">IFERROR(M26*(M46-$S46)^2,"")</f>
        <v>316668175.34936827</v>
      </c>
      <c r="AH26">
        <f t="shared" ref="AH26:AH40" si="30">IFERROR(N26*(N46-$S46)^2,"")</f>
        <v>333334414.61683369</v>
      </c>
      <c r="AI26">
        <f t="shared" ref="AI26:AI40" si="31">IFERROR(O26*(O46-$S46)^2,"")</f>
        <v>1888085864.0238037</v>
      </c>
      <c r="AJ26">
        <f t="shared" ref="AJ26:AJ40" si="32">IFERROR(P26*(P46-$S46)^2,"")</f>
        <v>0</v>
      </c>
      <c r="AK26">
        <f t="shared" ref="AK26:AK40" si="33">IFERROR(Q26*(Q46-$S46)^2,"")</f>
        <v>0</v>
      </c>
      <c r="AL26">
        <f t="shared" ref="AL26:AL40" si="34">IFERROR(R26*(R46-$S46)^2,"")</f>
        <v>0</v>
      </c>
    </row>
    <row r="27" spans="2:38" x14ac:dyDescent="0.2">
      <c r="B27" s="27"/>
      <c r="C27" s="2">
        <f>C26+1</f>
        <v>2</v>
      </c>
      <c r="D27" s="19">
        <v>1622</v>
      </c>
      <c r="E27" s="13">
        <v>1742</v>
      </c>
      <c r="F27" s="14">
        <v>1523</v>
      </c>
      <c r="G27" s="13">
        <v>1515</v>
      </c>
      <c r="H27" s="14">
        <v>1622</v>
      </c>
      <c r="I27" s="13">
        <v>1602</v>
      </c>
      <c r="J27" s="14">
        <v>1964</v>
      </c>
      <c r="K27" s="13">
        <v>1515</v>
      </c>
      <c r="L27" s="14">
        <v>1527</v>
      </c>
      <c r="M27" s="13">
        <v>1748</v>
      </c>
      <c r="N27" s="14">
        <v>1654</v>
      </c>
      <c r="O27" s="13">
        <v>1861</v>
      </c>
      <c r="P27" s="14"/>
      <c r="Q27" s="13"/>
      <c r="R27" s="20"/>
      <c r="S27" s="8">
        <f t="shared" si="19"/>
        <v>19895</v>
      </c>
      <c r="T27" s="11">
        <f t="shared" ref="T27:T40" si="35">IFERROR(S27/(S27+$D$65),"")</f>
        <v>0.92763521797491788</v>
      </c>
      <c r="U27" s="30"/>
      <c r="W27">
        <f>W26+1</f>
        <v>2</v>
      </c>
      <c r="X27">
        <f t="shared" si="20"/>
        <v>35156758.312020928</v>
      </c>
      <c r="Y27">
        <f t="shared" si="21"/>
        <v>18561393.807456765</v>
      </c>
      <c r="Z27">
        <f t="shared" si="22"/>
        <v>11205473.179842025</v>
      </c>
      <c r="AA27">
        <f t="shared" si="23"/>
        <v>6846411.0568942362</v>
      </c>
      <c r="AB27">
        <f t="shared" si="24"/>
        <v>46448897.783848025</v>
      </c>
      <c r="AC27">
        <f t="shared" si="25"/>
        <v>42969703.772005036</v>
      </c>
      <c r="AD27">
        <f t="shared" si="26"/>
        <v>3337677.8082879954</v>
      </c>
      <c r="AE27">
        <f t="shared" si="27"/>
        <v>6055894.6417145431</v>
      </c>
      <c r="AF27">
        <f t="shared" si="28"/>
        <v>3405390.3986670226</v>
      </c>
      <c r="AG27">
        <f t="shared" si="29"/>
        <v>178744552.82420895</v>
      </c>
      <c r="AH27">
        <f t="shared" si="30"/>
        <v>16797654.573201396</v>
      </c>
      <c r="AI27">
        <f t="shared" si="31"/>
        <v>3011061.4610539004</v>
      </c>
      <c r="AJ27">
        <f t="shared" si="32"/>
        <v>0</v>
      </c>
      <c r="AK27">
        <f t="shared" si="33"/>
        <v>0</v>
      </c>
      <c r="AL27">
        <f t="shared" si="34"/>
        <v>0</v>
      </c>
    </row>
    <row r="28" spans="2:38" x14ac:dyDescent="0.2">
      <c r="B28" s="27"/>
      <c r="C28" s="2">
        <f t="shared" ref="C28:C40" si="36">C27+1</f>
        <v>3</v>
      </c>
      <c r="D28" s="19">
        <v>1147</v>
      </c>
      <c r="E28" s="13">
        <v>1357</v>
      </c>
      <c r="F28" s="14">
        <v>1329</v>
      </c>
      <c r="G28" s="13">
        <v>1204</v>
      </c>
      <c r="H28" s="14">
        <v>998</v>
      </c>
      <c r="I28" s="13">
        <v>1077</v>
      </c>
      <c r="J28" s="14">
        <v>1277</v>
      </c>
      <c r="K28" s="13">
        <v>1218</v>
      </c>
      <c r="L28" s="14">
        <v>896</v>
      </c>
      <c r="M28" s="13">
        <v>1003</v>
      </c>
      <c r="N28" s="14">
        <v>1108</v>
      </c>
      <c r="O28" s="13">
        <v>1121</v>
      </c>
      <c r="P28" s="14"/>
      <c r="Q28" s="13"/>
      <c r="R28" s="20"/>
      <c r="S28" s="8">
        <f t="shared" si="19"/>
        <v>13735</v>
      </c>
      <c r="T28" s="11">
        <f t="shared" si="35"/>
        <v>0.89847535520651067</v>
      </c>
      <c r="U28" s="30"/>
      <c r="W28">
        <f t="shared" ref="W28:W40" si="37">W27+1</f>
        <v>3</v>
      </c>
      <c r="X28">
        <f t="shared" si="20"/>
        <v>2516795.6422213339</v>
      </c>
      <c r="Y28">
        <f t="shared" si="21"/>
        <v>19816226.509658933</v>
      </c>
      <c r="Z28">
        <f t="shared" si="22"/>
        <v>141971986.67775255</v>
      </c>
      <c r="AA28">
        <f t="shared" si="23"/>
        <v>2209942.1917047766</v>
      </c>
      <c r="AB28">
        <f t="shared" si="24"/>
        <v>17347742.425013267</v>
      </c>
      <c r="AC28">
        <f t="shared" si="25"/>
        <v>95101726.412655652</v>
      </c>
      <c r="AD28">
        <f t="shared" si="26"/>
        <v>117893162.48563603</v>
      </c>
      <c r="AE28">
        <f t="shared" si="27"/>
        <v>41166149.310424604</v>
      </c>
      <c r="AF28">
        <f t="shared" si="28"/>
        <v>439886.07495379506</v>
      </c>
      <c r="AG28">
        <f t="shared" si="29"/>
        <v>122276526.31605332</v>
      </c>
      <c r="AH28">
        <f t="shared" si="30"/>
        <v>202169366.18224391</v>
      </c>
      <c r="AI28">
        <f t="shared" si="31"/>
        <v>71843320.084750652</v>
      </c>
      <c r="AJ28">
        <f t="shared" si="32"/>
        <v>0</v>
      </c>
      <c r="AK28">
        <f t="shared" si="33"/>
        <v>0</v>
      </c>
      <c r="AL28">
        <f t="shared" si="34"/>
        <v>0</v>
      </c>
    </row>
    <row r="29" spans="2:38" x14ac:dyDescent="0.2">
      <c r="B29" s="27"/>
      <c r="C29" s="2">
        <f t="shared" si="36"/>
        <v>4</v>
      </c>
      <c r="D29" s="19">
        <v>407</v>
      </c>
      <c r="E29" s="13">
        <v>396</v>
      </c>
      <c r="F29" s="14">
        <v>348</v>
      </c>
      <c r="G29" s="13">
        <v>341</v>
      </c>
      <c r="H29" s="14">
        <v>315</v>
      </c>
      <c r="I29" s="13">
        <v>328</v>
      </c>
      <c r="J29" s="14">
        <v>352</v>
      </c>
      <c r="K29" s="13">
        <v>331</v>
      </c>
      <c r="L29" s="14">
        <v>287</v>
      </c>
      <c r="M29" s="13">
        <v>384</v>
      </c>
      <c r="N29" s="14">
        <v>321</v>
      </c>
      <c r="O29" s="13">
        <v>342</v>
      </c>
      <c r="P29" s="14"/>
      <c r="Q29" s="13"/>
      <c r="R29" s="20"/>
      <c r="S29" s="8">
        <f t="shared" si="19"/>
        <v>4152</v>
      </c>
      <c r="T29" s="11">
        <f t="shared" si="35"/>
        <v>0.72790920940066928</v>
      </c>
      <c r="U29" s="30"/>
      <c r="W29">
        <f t="shared" si="37"/>
        <v>4</v>
      </c>
      <c r="X29">
        <f t="shared" si="20"/>
        <v>6875751.584838747</v>
      </c>
      <c r="Y29">
        <f t="shared" si="21"/>
        <v>16964255.674797017</v>
      </c>
      <c r="Z29">
        <f t="shared" si="22"/>
        <v>40936102.490883976</v>
      </c>
      <c r="AA29">
        <f t="shared" si="23"/>
        <v>3141079.3191933869</v>
      </c>
      <c r="AB29">
        <f t="shared" si="24"/>
        <v>1679742.8416836518</v>
      </c>
      <c r="AC29">
        <f t="shared" si="25"/>
        <v>10512276.321286304</v>
      </c>
      <c r="AD29">
        <f t="shared" si="26"/>
        <v>126730173.61459158</v>
      </c>
      <c r="AE29">
        <f t="shared" si="27"/>
        <v>17506233.043643102</v>
      </c>
      <c r="AF29">
        <f t="shared" si="28"/>
        <v>28561.919853839223</v>
      </c>
      <c r="AG29">
        <f t="shared" si="29"/>
        <v>4644365.5406684699</v>
      </c>
      <c r="AH29">
        <f t="shared" si="30"/>
        <v>53703525.319152556</v>
      </c>
      <c r="AI29">
        <f t="shared" si="31"/>
        <v>754703.92092953296</v>
      </c>
      <c r="AJ29">
        <f t="shared" si="32"/>
        <v>0</v>
      </c>
      <c r="AK29">
        <f t="shared" si="33"/>
        <v>0</v>
      </c>
      <c r="AL29">
        <f t="shared" si="34"/>
        <v>0</v>
      </c>
    </row>
    <row r="30" spans="2:38" x14ac:dyDescent="0.2">
      <c r="B30" s="27"/>
      <c r="C30" s="2">
        <f t="shared" si="36"/>
        <v>5</v>
      </c>
      <c r="D30" s="19">
        <v>2902</v>
      </c>
      <c r="E30" s="13">
        <v>3172</v>
      </c>
      <c r="F30" s="14">
        <v>3046</v>
      </c>
      <c r="G30" s="13">
        <v>3068</v>
      </c>
      <c r="H30" s="14">
        <v>2693</v>
      </c>
      <c r="I30" s="13">
        <v>2910</v>
      </c>
      <c r="J30" s="14">
        <v>3275</v>
      </c>
      <c r="K30" s="13">
        <v>2697</v>
      </c>
      <c r="L30" s="14">
        <v>2663</v>
      </c>
      <c r="M30" s="13">
        <v>3017</v>
      </c>
      <c r="N30" s="14">
        <v>3242</v>
      </c>
      <c r="O30" s="13">
        <v>3425</v>
      </c>
      <c r="P30" s="14"/>
      <c r="Q30" s="13"/>
      <c r="R30" s="20"/>
      <c r="S30" s="8">
        <f t="shared" si="19"/>
        <v>36110</v>
      </c>
      <c r="T30" s="11">
        <f t="shared" si="35"/>
        <v>0.95879114939935939</v>
      </c>
      <c r="U30" s="30"/>
      <c r="W30">
        <f t="shared" si="37"/>
        <v>5</v>
      </c>
      <c r="X30">
        <f t="shared" si="20"/>
        <v>60032711.120343387</v>
      </c>
      <c r="Y30">
        <f t="shared" si="21"/>
        <v>32247846.164674222</v>
      </c>
      <c r="Z30">
        <f t="shared" si="22"/>
        <v>256212.61145796828</v>
      </c>
      <c r="AA30">
        <f t="shared" si="23"/>
        <v>61143283.20488134</v>
      </c>
      <c r="AB30">
        <f t="shared" si="24"/>
        <v>37388482.651637368</v>
      </c>
      <c r="AC30">
        <f t="shared" si="25"/>
        <v>2253595.285117798</v>
      </c>
      <c r="AD30">
        <f t="shared" si="26"/>
        <v>124731.94848356393</v>
      </c>
      <c r="AE30">
        <f t="shared" si="27"/>
        <v>49277710.869720869</v>
      </c>
      <c r="AF30">
        <f t="shared" si="28"/>
        <v>136955.09964245366</v>
      </c>
      <c r="AG30">
        <f t="shared" si="29"/>
        <v>2171558.6268060859</v>
      </c>
      <c r="AH30">
        <f t="shared" si="30"/>
        <v>562440.29141390219</v>
      </c>
      <c r="AI30">
        <f t="shared" si="31"/>
        <v>27848264.37475485</v>
      </c>
      <c r="AJ30">
        <f t="shared" si="32"/>
        <v>0</v>
      </c>
      <c r="AK30">
        <f t="shared" si="33"/>
        <v>0</v>
      </c>
      <c r="AL30">
        <f t="shared" si="34"/>
        <v>0</v>
      </c>
    </row>
    <row r="31" spans="2:38" x14ac:dyDescent="0.2">
      <c r="B31" s="27"/>
      <c r="C31" s="2">
        <f t="shared" si="36"/>
        <v>6</v>
      </c>
      <c r="D31" s="19"/>
      <c r="E31" s="13"/>
      <c r="F31" s="14"/>
      <c r="G31" s="13"/>
      <c r="H31" s="14"/>
      <c r="I31" s="13"/>
      <c r="J31" s="14"/>
      <c r="K31" s="13"/>
      <c r="L31" s="14"/>
      <c r="M31" s="13"/>
      <c r="N31" s="14"/>
      <c r="O31" s="13"/>
      <c r="P31" s="14"/>
      <c r="Q31" s="13"/>
      <c r="R31" s="20"/>
      <c r="S31" s="8" t="str">
        <f t="shared" si="19"/>
        <v/>
      </c>
      <c r="T31" s="11" t="str">
        <f t="shared" si="35"/>
        <v/>
      </c>
      <c r="U31" s="30"/>
      <c r="W31">
        <f t="shared" si="37"/>
        <v>6</v>
      </c>
      <c r="X31" t="str">
        <f t="shared" si="20"/>
        <v/>
      </c>
      <c r="Y31" t="str">
        <f t="shared" si="21"/>
        <v/>
      </c>
      <c r="Z31" t="str">
        <f t="shared" si="22"/>
        <v/>
      </c>
      <c r="AA31" t="str">
        <f t="shared" si="23"/>
        <v/>
      </c>
      <c r="AB31" t="str">
        <f t="shared" si="24"/>
        <v/>
      </c>
      <c r="AC31" t="str">
        <f t="shared" si="25"/>
        <v/>
      </c>
      <c r="AD31" t="str">
        <f t="shared" si="26"/>
        <v/>
      </c>
      <c r="AE31" t="str">
        <f t="shared" si="27"/>
        <v/>
      </c>
      <c r="AF31" t="str">
        <f t="shared" si="28"/>
        <v/>
      </c>
      <c r="AG31" t="str">
        <f t="shared" si="29"/>
        <v/>
      </c>
      <c r="AH31" t="str">
        <f t="shared" si="30"/>
        <v/>
      </c>
      <c r="AI31" t="str">
        <f t="shared" si="31"/>
        <v/>
      </c>
      <c r="AJ31" t="str">
        <f t="shared" si="32"/>
        <v/>
      </c>
      <c r="AK31" t="str">
        <f t="shared" si="33"/>
        <v/>
      </c>
      <c r="AL31" t="str">
        <f t="shared" si="34"/>
        <v/>
      </c>
    </row>
    <row r="32" spans="2:38" x14ac:dyDescent="0.2">
      <c r="B32" s="27"/>
      <c r="C32" s="2">
        <f t="shared" si="36"/>
        <v>7</v>
      </c>
      <c r="D32" s="19"/>
      <c r="E32" s="13"/>
      <c r="F32" s="14"/>
      <c r="G32" s="13"/>
      <c r="H32" s="14"/>
      <c r="I32" s="13"/>
      <c r="J32" s="14"/>
      <c r="K32" s="13"/>
      <c r="L32" s="14"/>
      <c r="M32" s="13"/>
      <c r="N32" s="14"/>
      <c r="O32" s="13"/>
      <c r="P32" s="14"/>
      <c r="Q32" s="13"/>
      <c r="R32" s="20"/>
      <c r="S32" s="8" t="str">
        <f t="shared" si="19"/>
        <v/>
      </c>
      <c r="T32" s="11" t="str">
        <f t="shared" si="35"/>
        <v/>
      </c>
      <c r="U32" s="30"/>
      <c r="W32">
        <f t="shared" si="37"/>
        <v>7</v>
      </c>
      <c r="X32" t="str">
        <f t="shared" si="20"/>
        <v/>
      </c>
      <c r="Y32" t="str">
        <f t="shared" si="21"/>
        <v/>
      </c>
      <c r="Z32" t="str">
        <f t="shared" si="22"/>
        <v/>
      </c>
      <c r="AA32" t="str">
        <f t="shared" si="23"/>
        <v/>
      </c>
      <c r="AB32" t="str">
        <f t="shared" si="24"/>
        <v/>
      </c>
      <c r="AC32" t="str">
        <f t="shared" si="25"/>
        <v/>
      </c>
      <c r="AD32" t="str">
        <f t="shared" si="26"/>
        <v/>
      </c>
      <c r="AE32" t="str">
        <f t="shared" si="27"/>
        <v/>
      </c>
      <c r="AF32" t="str">
        <f t="shared" si="28"/>
        <v/>
      </c>
      <c r="AG32" t="str">
        <f t="shared" si="29"/>
        <v/>
      </c>
      <c r="AH32" t="str">
        <f t="shared" si="30"/>
        <v/>
      </c>
      <c r="AI32" t="str">
        <f t="shared" si="31"/>
        <v/>
      </c>
      <c r="AJ32" t="str">
        <f t="shared" si="32"/>
        <v/>
      </c>
      <c r="AK32" t="str">
        <f t="shared" si="33"/>
        <v/>
      </c>
      <c r="AL32" t="str">
        <f t="shared" si="34"/>
        <v/>
      </c>
    </row>
    <row r="33" spans="2:38" x14ac:dyDescent="0.2">
      <c r="B33" s="27"/>
      <c r="C33" s="2">
        <f t="shared" si="36"/>
        <v>8</v>
      </c>
      <c r="D33" s="19"/>
      <c r="E33" s="13"/>
      <c r="F33" s="14"/>
      <c r="G33" s="13"/>
      <c r="H33" s="14"/>
      <c r="I33" s="13"/>
      <c r="J33" s="14"/>
      <c r="K33" s="13"/>
      <c r="L33" s="14"/>
      <c r="M33" s="13"/>
      <c r="N33" s="14"/>
      <c r="O33" s="13"/>
      <c r="P33" s="14"/>
      <c r="Q33" s="13"/>
      <c r="R33" s="20"/>
      <c r="S33" s="8" t="str">
        <f t="shared" si="19"/>
        <v/>
      </c>
      <c r="T33" s="11" t="str">
        <f t="shared" si="35"/>
        <v/>
      </c>
      <c r="U33" s="30"/>
      <c r="W33">
        <f t="shared" si="37"/>
        <v>8</v>
      </c>
      <c r="X33" t="str">
        <f t="shared" si="20"/>
        <v/>
      </c>
      <c r="Y33" t="str">
        <f t="shared" si="21"/>
        <v/>
      </c>
      <c r="Z33" t="str">
        <f t="shared" si="22"/>
        <v/>
      </c>
      <c r="AA33" t="str">
        <f t="shared" si="23"/>
        <v/>
      </c>
      <c r="AB33" t="str">
        <f t="shared" si="24"/>
        <v/>
      </c>
      <c r="AC33" t="str">
        <f t="shared" si="25"/>
        <v/>
      </c>
      <c r="AD33" t="str">
        <f t="shared" si="26"/>
        <v/>
      </c>
      <c r="AE33" t="str">
        <f t="shared" si="27"/>
        <v/>
      </c>
      <c r="AF33" t="str">
        <f t="shared" si="28"/>
        <v/>
      </c>
      <c r="AG33" t="str">
        <f t="shared" si="29"/>
        <v/>
      </c>
      <c r="AH33" t="str">
        <f t="shared" si="30"/>
        <v/>
      </c>
      <c r="AI33" t="str">
        <f t="shared" si="31"/>
        <v/>
      </c>
      <c r="AJ33" t="str">
        <f t="shared" si="32"/>
        <v/>
      </c>
      <c r="AK33" t="str">
        <f t="shared" si="33"/>
        <v/>
      </c>
      <c r="AL33" t="str">
        <f t="shared" si="34"/>
        <v/>
      </c>
    </row>
    <row r="34" spans="2:38" x14ac:dyDescent="0.2">
      <c r="B34" s="27"/>
      <c r="C34" s="2">
        <f t="shared" si="36"/>
        <v>9</v>
      </c>
      <c r="D34" s="19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20"/>
      <c r="S34" s="8" t="str">
        <f t="shared" si="19"/>
        <v/>
      </c>
      <c r="T34" s="11" t="str">
        <f t="shared" si="35"/>
        <v/>
      </c>
      <c r="U34" s="30"/>
      <c r="W34">
        <f t="shared" si="37"/>
        <v>9</v>
      </c>
      <c r="X34" t="str">
        <f t="shared" si="20"/>
        <v/>
      </c>
      <c r="Y34" t="str">
        <f t="shared" si="21"/>
        <v/>
      </c>
      <c r="Z34" t="str">
        <f t="shared" si="22"/>
        <v/>
      </c>
      <c r="AA34" t="str">
        <f t="shared" si="23"/>
        <v/>
      </c>
      <c r="AB34" t="str">
        <f t="shared" si="24"/>
        <v/>
      </c>
      <c r="AC34" t="str">
        <f t="shared" si="25"/>
        <v/>
      </c>
      <c r="AD34" t="str">
        <f t="shared" si="26"/>
        <v/>
      </c>
      <c r="AE34" t="str">
        <f t="shared" si="27"/>
        <v/>
      </c>
      <c r="AF34" t="str">
        <f t="shared" si="28"/>
        <v/>
      </c>
      <c r="AG34" t="str">
        <f t="shared" si="29"/>
        <v/>
      </c>
      <c r="AH34" t="str">
        <f t="shared" si="30"/>
        <v/>
      </c>
      <c r="AI34" t="str">
        <f t="shared" si="31"/>
        <v/>
      </c>
      <c r="AJ34" t="str">
        <f t="shared" si="32"/>
        <v/>
      </c>
      <c r="AK34" t="str">
        <f t="shared" si="33"/>
        <v/>
      </c>
      <c r="AL34" t="str">
        <f t="shared" si="34"/>
        <v/>
      </c>
    </row>
    <row r="35" spans="2:38" x14ac:dyDescent="0.2">
      <c r="B35" s="27"/>
      <c r="C35" s="2">
        <f t="shared" si="36"/>
        <v>10</v>
      </c>
      <c r="D35" s="19"/>
      <c r="E35" s="13"/>
      <c r="F35" s="14"/>
      <c r="G35" s="13"/>
      <c r="H35" s="14"/>
      <c r="I35" s="13"/>
      <c r="J35" s="14"/>
      <c r="K35" s="13"/>
      <c r="L35" s="14"/>
      <c r="M35" s="13"/>
      <c r="N35" s="14"/>
      <c r="O35" s="13"/>
      <c r="P35" s="14"/>
      <c r="Q35" s="13"/>
      <c r="R35" s="20"/>
      <c r="S35" s="8" t="str">
        <f t="shared" si="19"/>
        <v/>
      </c>
      <c r="T35" s="11" t="str">
        <f t="shared" si="35"/>
        <v/>
      </c>
      <c r="U35" s="30"/>
      <c r="W35">
        <f t="shared" si="37"/>
        <v>10</v>
      </c>
      <c r="X35" t="str">
        <f t="shared" si="20"/>
        <v/>
      </c>
      <c r="Y35" t="str">
        <f t="shared" si="21"/>
        <v/>
      </c>
      <c r="Z35" t="str">
        <f t="shared" si="22"/>
        <v/>
      </c>
      <c r="AA35" t="str">
        <f t="shared" si="23"/>
        <v/>
      </c>
      <c r="AB35" t="str">
        <f t="shared" si="24"/>
        <v/>
      </c>
      <c r="AC35" t="str">
        <f t="shared" si="25"/>
        <v/>
      </c>
      <c r="AD35" t="str">
        <f t="shared" si="26"/>
        <v/>
      </c>
      <c r="AE35" t="str">
        <f t="shared" si="27"/>
        <v/>
      </c>
      <c r="AF35" t="str">
        <f t="shared" si="28"/>
        <v/>
      </c>
      <c r="AG35" t="str">
        <f t="shared" si="29"/>
        <v/>
      </c>
      <c r="AH35" t="str">
        <f t="shared" si="30"/>
        <v/>
      </c>
      <c r="AI35" t="str">
        <f t="shared" si="31"/>
        <v/>
      </c>
      <c r="AJ35" t="str">
        <f t="shared" si="32"/>
        <v/>
      </c>
      <c r="AK35" t="str">
        <f t="shared" si="33"/>
        <v/>
      </c>
      <c r="AL35" t="str">
        <f t="shared" si="34"/>
        <v/>
      </c>
    </row>
    <row r="36" spans="2:38" x14ac:dyDescent="0.2">
      <c r="B36" s="27"/>
      <c r="C36" s="2">
        <f t="shared" si="36"/>
        <v>11</v>
      </c>
      <c r="D36" s="19"/>
      <c r="E36" s="13"/>
      <c r="F36" s="14"/>
      <c r="G36" s="13"/>
      <c r="H36" s="14"/>
      <c r="I36" s="13"/>
      <c r="J36" s="14"/>
      <c r="K36" s="13"/>
      <c r="L36" s="14"/>
      <c r="M36" s="13"/>
      <c r="N36" s="14"/>
      <c r="O36" s="13"/>
      <c r="P36" s="14"/>
      <c r="Q36" s="13"/>
      <c r="R36" s="20"/>
      <c r="S36" s="8" t="str">
        <f t="shared" si="19"/>
        <v/>
      </c>
      <c r="T36" s="11" t="str">
        <f t="shared" si="35"/>
        <v/>
      </c>
      <c r="U36" s="30"/>
      <c r="W36">
        <f t="shared" si="37"/>
        <v>11</v>
      </c>
      <c r="X36" t="str">
        <f t="shared" si="20"/>
        <v/>
      </c>
      <c r="Y36" t="str">
        <f t="shared" si="21"/>
        <v/>
      </c>
      <c r="Z36" t="str">
        <f t="shared" si="22"/>
        <v/>
      </c>
      <c r="AA36" t="str">
        <f t="shared" si="23"/>
        <v/>
      </c>
      <c r="AB36" t="str">
        <f t="shared" si="24"/>
        <v/>
      </c>
      <c r="AC36" t="str">
        <f t="shared" si="25"/>
        <v/>
      </c>
      <c r="AD36" t="str">
        <f t="shared" si="26"/>
        <v/>
      </c>
      <c r="AE36" t="str">
        <f t="shared" si="27"/>
        <v/>
      </c>
      <c r="AF36" t="str">
        <f t="shared" si="28"/>
        <v/>
      </c>
      <c r="AG36" t="str">
        <f t="shared" si="29"/>
        <v/>
      </c>
      <c r="AH36" t="str">
        <f t="shared" si="30"/>
        <v/>
      </c>
      <c r="AI36" t="str">
        <f t="shared" si="31"/>
        <v/>
      </c>
      <c r="AJ36" t="str">
        <f t="shared" si="32"/>
        <v/>
      </c>
      <c r="AK36" t="str">
        <f t="shared" si="33"/>
        <v/>
      </c>
      <c r="AL36" t="str">
        <f t="shared" si="34"/>
        <v/>
      </c>
    </row>
    <row r="37" spans="2:38" x14ac:dyDescent="0.2">
      <c r="B37" s="27"/>
      <c r="C37" s="2">
        <f t="shared" si="36"/>
        <v>12</v>
      </c>
      <c r="D37" s="19"/>
      <c r="E37" s="13"/>
      <c r="F37" s="14"/>
      <c r="G37" s="13"/>
      <c r="H37" s="14"/>
      <c r="I37" s="13"/>
      <c r="J37" s="14"/>
      <c r="K37" s="13"/>
      <c r="L37" s="14"/>
      <c r="M37" s="13"/>
      <c r="N37" s="14"/>
      <c r="O37" s="13"/>
      <c r="P37" s="14"/>
      <c r="Q37" s="13"/>
      <c r="R37" s="20"/>
      <c r="S37" s="8" t="str">
        <f t="shared" si="19"/>
        <v/>
      </c>
      <c r="T37" s="11" t="str">
        <f t="shared" si="35"/>
        <v/>
      </c>
      <c r="U37" s="30"/>
      <c r="W37">
        <f t="shared" si="37"/>
        <v>12</v>
      </c>
      <c r="X37" t="str">
        <f t="shared" si="20"/>
        <v/>
      </c>
      <c r="Y37" t="str">
        <f t="shared" si="21"/>
        <v/>
      </c>
      <c r="Z37" t="str">
        <f t="shared" si="22"/>
        <v/>
      </c>
      <c r="AA37" t="str">
        <f t="shared" si="23"/>
        <v/>
      </c>
      <c r="AB37" t="str">
        <f t="shared" si="24"/>
        <v/>
      </c>
      <c r="AC37" t="str">
        <f t="shared" si="25"/>
        <v/>
      </c>
      <c r="AD37" t="str">
        <f t="shared" si="26"/>
        <v/>
      </c>
      <c r="AE37" t="str">
        <f t="shared" si="27"/>
        <v/>
      </c>
      <c r="AF37" t="str">
        <f t="shared" si="28"/>
        <v/>
      </c>
      <c r="AG37" t="str">
        <f t="shared" si="29"/>
        <v/>
      </c>
      <c r="AH37" t="str">
        <f t="shared" si="30"/>
        <v/>
      </c>
      <c r="AI37" t="str">
        <f t="shared" si="31"/>
        <v/>
      </c>
      <c r="AJ37" t="str">
        <f t="shared" si="32"/>
        <v/>
      </c>
      <c r="AK37" t="str">
        <f t="shared" si="33"/>
        <v/>
      </c>
      <c r="AL37" t="str">
        <f t="shared" si="34"/>
        <v/>
      </c>
    </row>
    <row r="38" spans="2:38" x14ac:dyDescent="0.2">
      <c r="B38" s="27"/>
      <c r="C38" s="2">
        <f t="shared" si="36"/>
        <v>13</v>
      </c>
      <c r="D38" s="19"/>
      <c r="E38" s="13"/>
      <c r="F38" s="14"/>
      <c r="G38" s="13"/>
      <c r="H38" s="14"/>
      <c r="I38" s="13"/>
      <c r="J38" s="14"/>
      <c r="K38" s="13"/>
      <c r="L38" s="14"/>
      <c r="M38" s="13"/>
      <c r="N38" s="14"/>
      <c r="O38" s="13"/>
      <c r="P38" s="14"/>
      <c r="Q38" s="13"/>
      <c r="R38" s="20"/>
      <c r="S38" s="8" t="str">
        <f t="shared" si="19"/>
        <v/>
      </c>
      <c r="T38" s="11" t="str">
        <f t="shared" si="35"/>
        <v/>
      </c>
      <c r="U38" s="30"/>
      <c r="W38">
        <f t="shared" si="37"/>
        <v>13</v>
      </c>
      <c r="X38" t="str">
        <f t="shared" si="20"/>
        <v/>
      </c>
      <c r="Y38" t="str">
        <f t="shared" si="21"/>
        <v/>
      </c>
      <c r="Z38" t="str">
        <f t="shared" si="22"/>
        <v/>
      </c>
      <c r="AA38" t="str">
        <f t="shared" si="23"/>
        <v/>
      </c>
      <c r="AB38" t="str">
        <f t="shared" si="24"/>
        <v/>
      </c>
      <c r="AC38" t="str">
        <f t="shared" si="25"/>
        <v/>
      </c>
      <c r="AD38" t="str">
        <f t="shared" si="26"/>
        <v/>
      </c>
      <c r="AE38" t="str">
        <f t="shared" si="27"/>
        <v/>
      </c>
      <c r="AF38" t="str">
        <f t="shared" si="28"/>
        <v/>
      </c>
      <c r="AG38" t="str">
        <f t="shared" si="29"/>
        <v/>
      </c>
      <c r="AH38" t="str">
        <f t="shared" si="30"/>
        <v/>
      </c>
      <c r="AI38" t="str">
        <f t="shared" si="31"/>
        <v/>
      </c>
      <c r="AJ38" t="str">
        <f t="shared" si="32"/>
        <v/>
      </c>
      <c r="AK38" t="str">
        <f t="shared" si="33"/>
        <v/>
      </c>
      <c r="AL38" t="str">
        <f t="shared" si="34"/>
        <v/>
      </c>
    </row>
    <row r="39" spans="2:38" x14ac:dyDescent="0.2">
      <c r="B39" s="27"/>
      <c r="C39" s="2">
        <f t="shared" si="36"/>
        <v>14</v>
      </c>
      <c r="D39" s="19"/>
      <c r="E39" s="13"/>
      <c r="F39" s="14"/>
      <c r="G39" s="13"/>
      <c r="H39" s="14"/>
      <c r="I39" s="13"/>
      <c r="J39" s="14"/>
      <c r="K39" s="13"/>
      <c r="L39" s="14"/>
      <c r="M39" s="13"/>
      <c r="N39" s="14"/>
      <c r="O39" s="13"/>
      <c r="P39" s="14"/>
      <c r="Q39" s="13"/>
      <c r="R39" s="20"/>
      <c r="S39" s="8" t="str">
        <f t="shared" si="19"/>
        <v/>
      </c>
      <c r="T39" s="11" t="str">
        <f t="shared" si="35"/>
        <v/>
      </c>
      <c r="U39" s="30"/>
      <c r="W39">
        <f t="shared" si="37"/>
        <v>14</v>
      </c>
      <c r="X39" t="str">
        <f t="shared" si="20"/>
        <v/>
      </c>
      <c r="Y39" t="str">
        <f t="shared" si="21"/>
        <v/>
      </c>
      <c r="Z39" t="str">
        <f t="shared" si="22"/>
        <v/>
      </c>
      <c r="AA39" t="str">
        <f t="shared" si="23"/>
        <v/>
      </c>
      <c r="AB39" t="str">
        <f t="shared" si="24"/>
        <v/>
      </c>
      <c r="AC39" t="str">
        <f t="shared" si="25"/>
        <v/>
      </c>
      <c r="AD39" t="str">
        <f t="shared" si="26"/>
        <v/>
      </c>
      <c r="AE39" t="str">
        <f t="shared" si="27"/>
        <v/>
      </c>
      <c r="AF39" t="str">
        <f t="shared" si="28"/>
        <v/>
      </c>
      <c r="AG39" t="str">
        <f t="shared" si="29"/>
        <v/>
      </c>
      <c r="AH39" t="str">
        <f t="shared" si="30"/>
        <v/>
      </c>
      <c r="AI39" t="str">
        <f t="shared" si="31"/>
        <v/>
      </c>
      <c r="AJ39" t="str">
        <f t="shared" si="32"/>
        <v/>
      </c>
      <c r="AK39" t="str">
        <f t="shared" si="33"/>
        <v/>
      </c>
      <c r="AL39" t="str">
        <f t="shared" si="34"/>
        <v/>
      </c>
    </row>
    <row r="40" spans="2:38" ht="17" thickBot="1" x14ac:dyDescent="0.25">
      <c r="B40" s="28"/>
      <c r="C40" s="2">
        <f t="shared" si="36"/>
        <v>15</v>
      </c>
      <c r="D40" s="21"/>
      <c r="E40" s="22"/>
      <c r="F40" s="23"/>
      <c r="G40" s="22"/>
      <c r="H40" s="23"/>
      <c r="I40" s="22"/>
      <c r="J40" s="23"/>
      <c r="K40" s="22"/>
      <c r="L40" s="23"/>
      <c r="M40" s="22"/>
      <c r="N40" s="23"/>
      <c r="O40" s="22"/>
      <c r="P40" s="23"/>
      <c r="Q40" s="22"/>
      <c r="R40" s="24"/>
      <c r="S40" s="8" t="str">
        <f t="shared" si="19"/>
        <v/>
      </c>
      <c r="T40" s="11" t="str">
        <f t="shared" si="35"/>
        <v/>
      </c>
      <c r="U40" s="30"/>
      <c r="W40">
        <f t="shared" si="37"/>
        <v>15</v>
      </c>
      <c r="X40" t="str">
        <f t="shared" si="20"/>
        <v/>
      </c>
      <c r="Y40" t="str">
        <f t="shared" si="21"/>
        <v/>
      </c>
      <c r="Z40" t="str">
        <f t="shared" si="22"/>
        <v/>
      </c>
      <c r="AA40" t="str">
        <f t="shared" si="23"/>
        <v/>
      </c>
      <c r="AB40" t="str">
        <f t="shared" si="24"/>
        <v/>
      </c>
      <c r="AC40" t="str">
        <f t="shared" si="25"/>
        <v/>
      </c>
      <c r="AD40" t="str">
        <f t="shared" si="26"/>
        <v/>
      </c>
      <c r="AE40" t="str">
        <f t="shared" si="27"/>
        <v/>
      </c>
      <c r="AF40" t="str">
        <f t="shared" si="28"/>
        <v/>
      </c>
      <c r="AG40" t="str">
        <f t="shared" si="29"/>
        <v/>
      </c>
      <c r="AH40" t="str">
        <f t="shared" si="30"/>
        <v/>
      </c>
      <c r="AI40" t="str">
        <f t="shared" si="31"/>
        <v/>
      </c>
      <c r="AJ40" t="str">
        <f t="shared" si="32"/>
        <v/>
      </c>
      <c r="AK40" t="str">
        <f t="shared" si="33"/>
        <v/>
      </c>
      <c r="AL40" t="str">
        <f t="shared" si="34"/>
        <v/>
      </c>
    </row>
    <row r="41" spans="2:38" ht="17" thickTop="1" x14ac:dyDescent="0.2">
      <c r="S41" s="9">
        <f>SUM(S26:S40)</f>
        <v>174047</v>
      </c>
      <c r="T41" s="12">
        <f>SUM(T26:T40)</f>
        <v>4.4975513339147941</v>
      </c>
      <c r="U41" s="31"/>
    </row>
    <row r="42" spans="2:38" x14ac:dyDescent="0.2">
      <c r="S42" s="7" t="s">
        <v>23</v>
      </c>
      <c r="T42" s="10" t="s">
        <v>13</v>
      </c>
      <c r="U42" s="31"/>
    </row>
    <row r="43" spans="2:38" x14ac:dyDescent="0.2">
      <c r="D43" s="32" t="s">
        <v>4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2:38" x14ac:dyDescent="0.2">
      <c r="D44" s="33" t="s">
        <v>1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 spans="2:38" ht="17" thickBot="1" x14ac:dyDescent="0.25">
      <c r="C45" s="6" t="s">
        <v>2</v>
      </c>
      <c r="D45" s="2">
        <v>1</v>
      </c>
      <c r="E45" s="2">
        <f>D45+1</f>
        <v>2</v>
      </c>
      <c r="F45" s="2">
        <f t="shared" ref="F45:R45" si="38">E45+1</f>
        <v>3</v>
      </c>
      <c r="G45" s="2">
        <f t="shared" si="38"/>
        <v>4</v>
      </c>
      <c r="H45" s="2">
        <f t="shared" si="38"/>
        <v>5</v>
      </c>
      <c r="I45" s="2">
        <f t="shared" si="38"/>
        <v>6</v>
      </c>
      <c r="J45" s="2">
        <f t="shared" si="38"/>
        <v>7</v>
      </c>
      <c r="K45" s="2">
        <f t="shared" si="38"/>
        <v>8</v>
      </c>
      <c r="L45" s="2">
        <f t="shared" si="38"/>
        <v>9</v>
      </c>
      <c r="M45" s="2">
        <f t="shared" si="38"/>
        <v>10</v>
      </c>
      <c r="N45" s="2">
        <f t="shared" si="38"/>
        <v>11</v>
      </c>
      <c r="O45" s="2">
        <f t="shared" si="38"/>
        <v>12</v>
      </c>
      <c r="P45" s="2">
        <f t="shared" si="38"/>
        <v>13</v>
      </c>
      <c r="Q45" s="2">
        <f t="shared" si="38"/>
        <v>14</v>
      </c>
      <c r="R45" s="2">
        <f t="shared" si="38"/>
        <v>15</v>
      </c>
      <c r="S45" s="7" t="s">
        <v>17</v>
      </c>
      <c r="T45" s="10" t="s">
        <v>12</v>
      </c>
      <c r="W45" t="s">
        <v>2</v>
      </c>
      <c r="X45" t="s">
        <v>9</v>
      </c>
      <c r="AA45" t="s">
        <v>2</v>
      </c>
      <c r="AB45" t="s">
        <v>11</v>
      </c>
    </row>
    <row r="46" spans="2:38" ht="17" thickTop="1" x14ac:dyDescent="0.2">
      <c r="C46" s="2">
        <v>1</v>
      </c>
      <c r="D46" s="15">
        <v>1738</v>
      </c>
      <c r="E46" s="16">
        <v>1642</v>
      </c>
      <c r="F46" s="17">
        <v>1794</v>
      </c>
      <c r="G46" s="16">
        <v>2051</v>
      </c>
      <c r="H46" s="17">
        <v>2079</v>
      </c>
      <c r="I46" s="16">
        <v>2234</v>
      </c>
      <c r="J46" s="17">
        <v>2032</v>
      </c>
      <c r="K46" s="16">
        <v>2035</v>
      </c>
      <c r="L46" s="17">
        <v>2115</v>
      </c>
      <c r="M46" s="16">
        <v>2262</v>
      </c>
      <c r="N46" s="17">
        <v>2267</v>
      </c>
      <c r="O46" s="16">
        <v>2517</v>
      </c>
      <c r="P46" s="17"/>
      <c r="Q46" s="16"/>
      <c r="R46" s="18"/>
      <c r="S46" s="8" cm="1">
        <f t="array" ref="S46">IF(SUM(IFERROR((D46:R46/$S26)*D26:R26,""))=0,"",SUM(IFERROR((D46:R46/$S26)*D26:R26,"")))</f>
        <v>2060.921391842644</v>
      </c>
      <c r="T46" s="11">
        <f>IFERROR(T26/$T$41*S46,"")</f>
        <v>451.23944321712241</v>
      </c>
      <c r="W46">
        <v>1</v>
      </c>
      <c r="X46">
        <f>IFERROR(S26*($S46-$S$61)^2,"")</f>
        <v>3828622815.761632</v>
      </c>
      <c r="AA46">
        <v>1</v>
      </c>
      <c r="AB46">
        <f>IFERROR(T26*(S46-T46)^2,"")</f>
        <v>2551537.1977810171</v>
      </c>
    </row>
    <row r="47" spans="2:38" x14ac:dyDescent="0.2">
      <c r="C47" s="2">
        <f>C46+1</f>
        <v>2</v>
      </c>
      <c r="D47" s="19">
        <v>1364</v>
      </c>
      <c r="E47" s="13">
        <v>1408</v>
      </c>
      <c r="F47" s="14">
        <v>1597</v>
      </c>
      <c r="G47" s="13">
        <v>1444</v>
      </c>
      <c r="H47" s="14">
        <v>1342</v>
      </c>
      <c r="I47" s="13">
        <v>1675</v>
      </c>
      <c r="J47" s="14">
        <v>1470</v>
      </c>
      <c r="K47" s="13">
        <v>1448</v>
      </c>
      <c r="L47" s="14">
        <v>1464</v>
      </c>
      <c r="M47" s="13">
        <v>1831</v>
      </c>
      <c r="N47" s="14">
        <v>1612</v>
      </c>
      <c r="O47" s="13">
        <v>1471</v>
      </c>
      <c r="P47" s="14"/>
      <c r="Q47" s="13"/>
      <c r="R47" s="20"/>
      <c r="S47" s="8" cm="1">
        <f t="array" ref="S47">IF(SUM(IFERROR((D47:R47/$S27)*D27:R27,""))=0,"",SUM(IFERROR((D47:R47/$S27)*D27:R27,"")))</f>
        <v>1511.2241266649912</v>
      </c>
      <c r="T47" s="11">
        <f t="shared" ref="T47:T60" si="39">IFERROR(T27/$T$41*S47,"")</f>
        <v>311.69510208293985</v>
      </c>
      <c r="W47">
        <f>W46+1</f>
        <v>2</v>
      </c>
      <c r="X47">
        <f t="shared" ref="X47:X60" si="40">IFERROR(S27*($S47-$S$61)^2,"")</f>
        <v>2495698771.3574018</v>
      </c>
      <c r="AA47">
        <f>AA46+1</f>
        <v>2</v>
      </c>
      <c r="AB47">
        <f t="shared" ref="AB47:AB60" si="41">IFERROR(T27*(S47-T47)^2,"")</f>
        <v>1334746.3755271509</v>
      </c>
    </row>
    <row r="48" spans="2:38" x14ac:dyDescent="0.2">
      <c r="C48" s="2">
        <f t="shared" ref="C48:C60" si="42">C47+1</f>
        <v>3</v>
      </c>
      <c r="D48" s="19">
        <v>1759</v>
      </c>
      <c r="E48" s="13">
        <v>1685</v>
      </c>
      <c r="F48" s="14">
        <v>1479</v>
      </c>
      <c r="G48" s="13">
        <v>1763</v>
      </c>
      <c r="H48" s="14">
        <v>1674</v>
      </c>
      <c r="I48" s="13">
        <v>2103</v>
      </c>
      <c r="J48" s="14">
        <v>1502</v>
      </c>
      <c r="K48" s="13">
        <v>1622</v>
      </c>
      <c r="L48" s="14">
        <v>1828</v>
      </c>
      <c r="M48" s="13">
        <v>2155</v>
      </c>
      <c r="N48" s="14">
        <v>2233</v>
      </c>
      <c r="O48" s="13">
        <v>2059</v>
      </c>
      <c r="P48" s="14"/>
      <c r="Q48" s="13"/>
      <c r="R48" s="20"/>
      <c r="S48" s="8" cm="1">
        <f t="array" ref="S48">IF(SUM(IFERROR((D48:R48/$S28)*D28:R28,""))=0,"",SUM(IFERROR((D48:R48/$S28)*D28:R28,"")))</f>
        <v>1805.8427375318529</v>
      </c>
      <c r="T48" s="11">
        <f t="shared" si="39"/>
        <v>360.75301304871499</v>
      </c>
      <c r="W48">
        <f t="shared" ref="W48:W60" si="43">W47+1</f>
        <v>3</v>
      </c>
      <c r="X48">
        <f t="shared" si="40"/>
        <v>48725826.992106393</v>
      </c>
      <c r="AA48">
        <f t="shared" ref="AA48:AA60" si="44">AA47+1</f>
        <v>3</v>
      </c>
      <c r="AB48">
        <f t="shared" si="41"/>
        <v>1876271.9888227545</v>
      </c>
    </row>
    <row r="49" spans="3:28" x14ac:dyDescent="0.2">
      <c r="C49" s="2">
        <f t="shared" si="42"/>
        <v>4</v>
      </c>
      <c r="D49" s="19">
        <v>1223</v>
      </c>
      <c r="E49" s="13">
        <v>1146</v>
      </c>
      <c r="F49" s="14">
        <v>1010</v>
      </c>
      <c r="G49" s="13">
        <v>1257</v>
      </c>
      <c r="H49" s="14">
        <v>1426</v>
      </c>
      <c r="I49" s="13">
        <v>1532</v>
      </c>
      <c r="J49" s="14">
        <v>1953</v>
      </c>
      <c r="K49" s="13">
        <v>1123</v>
      </c>
      <c r="L49" s="14">
        <v>1343</v>
      </c>
      <c r="M49" s="13">
        <v>1243</v>
      </c>
      <c r="N49" s="14">
        <v>1762</v>
      </c>
      <c r="O49" s="13">
        <v>1306</v>
      </c>
      <c r="P49" s="14"/>
      <c r="Q49" s="13"/>
      <c r="R49" s="20"/>
      <c r="S49" s="8" cm="1">
        <f t="array" ref="S49">IF(SUM(IFERROR((D49:R49/$S29)*D29:R29,""))=0,"",SUM(IFERROR((D49:R49/$S29)*D29:R29,"")))</f>
        <v>1352.97591522158</v>
      </c>
      <c r="T49" s="11">
        <f t="shared" si="39"/>
        <v>218.97329361438366</v>
      </c>
      <c r="W49">
        <f t="shared" si="43"/>
        <v>4</v>
      </c>
      <c r="X49">
        <f t="shared" si="40"/>
        <v>1090243521.7701375</v>
      </c>
      <c r="AA49">
        <f t="shared" si="44"/>
        <v>4</v>
      </c>
      <c r="AB49">
        <f t="shared" si="41"/>
        <v>936063.54329535482</v>
      </c>
    </row>
    <row r="50" spans="3:28" x14ac:dyDescent="0.2">
      <c r="C50" s="2">
        <f t="shared" si="42"/>
        <v>5</v>
      </c>
      <c r="D50" s="19">
        <v>1456</v>
      </c>
      <c r="E50" s="13">
        <v>1499</v>
      </c>
      <c r="F50" s="14">
        <v>1609</v>
      </c>
      <c r="G50" s="13">
        <v>1741</v>
      </c>
      <c r="H50" s="14">
        <v>1482</v>
      </c>
      <c r="I50" s="13">
        <v>1572</v>
      </c>
      <c r="J50" s="14">
        <v>1606</v>
      </c>
      <c r="K50" s="13">
        <v>1735</v>
      </c>
      <c r="L50" s="14">
        <v>1607</v>
      </c>
      <c r="M50" s="13">
        <v>1573</v>
      </c>
      <c r="N50" s="14">
        <v>1613</v>
      </c>
      <c r="O50" s="13">
        <v>1690</v>
      </c>
      <c r="P50" s="14"/>
      <c r="Q50" s="13"/>
      <c r="R50" s="20"/>
      <c r="S50" s="8" cm="1">
        <f t="array" ref="S50">IF(SUM(IFERROR((D50:R50/$S30)*D30:R30,""))=0,"",SUM(IFERROR((D50:R50/$S30)*D30:R30,"")))</f>
        <v>1599.8286070340628</v>
      </c>
      <c r="T50" s="11">
        <f t="shared" si="39"/>
        <v>341.05258508411828</v>
      </c>
      <c r="W50">
        <f t="shared" si="43"/>
        <v>5</v>
      </c>
      <c r="X50">
        <f t="shared" si="40"/>
        <v>2546852386.2929096</v>
      </c>
      <c r="AA50">
        <f t="shared" si="44"/>
        <v>5</v>
      </c>
      <c r="AB50">
        <f t="shared" si="41"/>
        <v>1519220.9460827338</v>
      </c>
    </row>
    <row r="51" spans="3:28" x14ac:dyDescent="0.2">
      <c r="C51" s="2">
        <f t="shared" si="42"/>
        <v>6</v>
      </c>
      <c r="D51" s="19"/>
      <c r="E51" s="13"/>
      <c r="F51" s="14"/>
      <c r="G51" s="13"/>
      <c r="H51" s="14"/>
      <c r="I51" s="13"/>
      <c r="J51" s="14"/>
      <c r="K51" s="13"/>
      <c r="L51" s="14"/>
      <c r="M51" s="13"/>
      <c r="N51" s="14"/>
      <c r="O51" s="13"/>
      <c r="P51" s="14"/>
      <c r="Q51" s="13"/>
      <c r="R51" s="20"/>
      <c r="S51" s="8" t="str" cm="1">
        <f t="array" ref="S51">IF(SUM(IFERROR((D51:R51/$S31)*D31:R31,""))=0,"",SUM(IFERROR((D51:R51/$S31)*D31:R31,"")))</f>
        <v/>
      </c>
      <c r="T51" s="11" t="str">
        <f t="shared" si="39"/>
        <v/>
      </c>
      <c r="W51">
        <f t="shared" si="43"/>
        <v>6</v>
      </c>
      <c r="X51" t="str">
        <f t="shared" si="40"/>
        <v/>
      </c>
      <c r="AA51">
        <f t="shared" si="44"/>
        <v>6</v>
      </c>
      <c r="AB51" t="str">
        <f t="shared" si="41"/>
        <v/>
      </c>
    </row>
    <row r="52" spans="3:28" x14ac:dyDescent="0.2">
      <c r="C52" s="2">
        <f t="shared" si="42"/>
        <v>7</v>
      </c>
      <c r="D52" s="19"/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20"/>
      <c r="S52" s="8" t="str" cm="1">
        <f t="array" ref="S52">IF(SUM(IFERROR((D52:R52/$S32)*D32:R32,""))=0,"",SUM(IFERROR((D52:R52/$S32)*D32:R32,"")))</f>
        <v/>
      </c>
      <c r="T52" s="11" t="str">
        <f t="shared" si="39"/>
        <v/>
      </c>
      <c r="W52">
        <f t="shared" si="43"/>
        <v>7</v>
      </c>
      <c r="X52" t="str">
        <f t="shared" si="40"/>
        <v/>
      </c>
      <c r="AA52">
        <f t="shared" si="44"/>
        <v>7</v>
      </c>
      <c r="AB52" t="str">
        <f t="shared" si="41"/>
        <v/>
      </c>
    </row>
    <row r="53" spans="3:28" x14ac:dyDescent="0.2">
      <c r="C53" s="2">
        <f t="shared" si="42"/>
        <v>8</v>
      </c>
      <c r="D53" s="19"/>
      <c r="E53" s="13"/>
      <c r="F53" s="14"/>
      <c r="G53" s="13"/>
      <c r="H53" s="14"/>
      <c r="I53" s="13"/>
      <c r="J53" s="14"/>
      <c r="K53" s="13"/>
      <c r="L53" s="14"/>
      <c r="M53" s="13"/>
      <c r="N53" s="14"/>
      <c r="O53" s="13"/>
      <c r="P53" s="14"/>
      <c r="Q53" s="13"/>
      <c r="R53" s="20"/>
      <c r="S53" s="8" t="str" cm="1">
        <f t="array" ref="S53">IF(SUM(IFERROR((D53:R53/$S33)*D33:R33,""))=0,"",SUM(IFERROR((D53:R53/$S33)*D33:R33,"")))</f>
        <v/>
      </c>
      <c r="T53" s="11" t="str">
        <f t="shared" si="39"/>
        <v/>
      </c>
      <c r="W53">
        <f t="shared" si="43"/>
        <v>8</v>
      </c>
      <c r="X53" t="str">
        <f t="shared" si="40"/>
        <v/>
      </c>
      <c r="AA53">
        <f t="shared" si="44"/>
        <v>8</v>
      </c>
      <c r="AB53" t="str">
        <f t="shared" si="41"/>
        <v/>
      </c>
    </row>
    <row r="54" spans="3:28" x14ac:dyDescent="0.2">
      <c r="C54" s="2">
        <f t="shared" si="42"/>
        <v>9</v>
      </c>
      <c r="D54" s="19"/>
      <c r="E54" s="13"/>
      <c r="F54" s="14"/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20"/>
      <c r="S54" s="8" t="str" cm="1">
        <f t="array" ref="S54">IF(SUM(IFERROR((D54:R54/$S34)*D34:R34,""))=0,"",SUM(IFERROR((D54:R54/$S34)*D34:R34,"")))</f>
        <v/>
      </c>
      <c r="T54" s="11" t="str">
        <f t="shared" si="39"/>
        <v/>
      </c>
      <c r="W54">
        <f t="shared" si="43"/>
        <v>9</v>
      </c>
      <c r="X54" t="str">
        <f t="shared" si="40"/>
        <v/>
      </c>
      <c r="AA54">
        <f t="shared" si="44"/>
        <v>9</v>
      </c>
      <c r="AB54" t="str">
        <f t="shared" si="41"/>
        <v/>
      </c>
    </row>
    <row r="55" spans="3:28" x14ac:dyDescent="0.2">
      <c r="C55" s="2">
        <f t="shared" si="42"/>
        <v>10</v>
      </c>
      <c r="D55" s="19"/>
      <c r="E55" s="13"/>
      <c r="F55" s="14"/>
      <c r="G55" s="13"/>
      <c r="H55" s="14"/>
      <c r="I55" s="13"/>
      <c r="J55" s="14"/>
      <c r="K55" s="13"/>
      <c r="L55" s="14"/>
      <c r="M55" s="13"/>
      <c r="N55" s="14"/>
      <c r="O55" s="13"/>
      <c r="P55" s="14"/>
      <c r="Q55" s="13"/>
      <c r="R55" s="20"/>
      <c r="S55" s="8" t="str" cm="1">
        <f t="array" ref="S55">IF(SUM(IFERROR((D55:R55/$S35)*D35:R35,""))=0,"",SUM(IFERROR((D55:R55/$S35)*D35:R35,"")))</f>
        <v/>
      </c>
      <c r="T55" s="11" t="str">
        <f t="shared" si="39"/>
        <v/>
      </c>
      <c r="W55">
        <f t="shared" si="43"/>
        <v>10</v>
      </c>
      <c r="X55" t="str">
        <f t="shared" si="40"/>
        <v/>
      </c>
      <c r="AA55">
        <f t="shared" si="44"/>
        <v>10</v>
      </c>
      <c r="AB55" t="str">
        <f t="shared" si="41"/>
        <v/>
      </c>
    </row>
    <row r="56" spans="3:28" x14ac:dyDescent="0.2">
      <c r="C56" s="2">
        <f t="shared" si="42"/>
        <v>11</v>
      </c>
      <c r="D56" s="19"/>
      <c r="E56" s="13"/>
      <c r="F56" s="14"/>
      <c r="G56" s="13"/>
      <c r="H56" s="14"/>
      <c r="I56" s="13"/>
      <c r="J56" s="14"/>
      <c r="K56" s="13"/>
      <c r="L56" s="14"/>
      <c r="M56" s="13"/>
      <c r="N56" s="14"/>
      <c r="O56" s="13"/>
      <c r="P56" s="14"/>
      <c r="Q56" s="13"/>
      <c r="R56" s="20"/>
      <c r="S56" s="8" t="str" cm="1">
        <f t="array" ref="S56">IF(SUM(IFERROR((D56:R56/$S36)*D36:R36,""))=0,"",SUM(IFERROR((D56:R56/$S36)*D36:R36,"")))</f>
        <v/>
      </c>
      <c r="T56" s="11" t="str">
        <f t="shared" si="39"/>
        <v/>
      </c>
      <c r="W56">
        <f t="shared" si="43"/>
        <v>11</v>
      </c>
      <c r="X56" t="str">
        <f t="shared" si="40"/>
        <v/>
      </c>
      <c r="AA56">
        <f t="shared" si="44"/>
        <v>11</v>
      </c>
      <c r="AB56" t="str">
        <f t="shared" si="41"/>
        <v/>
      </c>
    </row>
    <row r="57" spans="3:28" x14ac:dyDescent="0.2">
      <c r="C57" s="2">
        <f t="shared" si="42"/>
        <v>12</v>
      </c>
      <c r="D57" s="19"/>
      <c r="E57" s="13"/>
      <c r="F57" s="14"/>
      <c r="G57" s="13"/>
      <c r="H57" s="14"/>
      <c r="I57" s="13"/>
      <c r="J57" s="14"/>
      <c r="K57" s="13"/>
      <c r="L57" s="14"/>
      <c r="M57" s="13"/>
      <c r="N57" s="14"/>
      <c r="O57" s="13"/>
      <c r="P57" s="14"/>
      <c r="Q57" s="13"/>
      <c r="R57" s="20"/>
      <c r="S57" s="8" t="str" cm="1">
        <f t="array" ref="S57">IF(SUM(IFERROR((D57:R57/$S37)*D37:R37,""))=0,"",SUM(IFERROR((D57:R57/$S37)*D37:R37,"")))</f>
        <v/>
      </c>
      <c r="T57" s="11" t="str">
        <f t="shared" si="39"/>
        <v/>
      </c>
      <c r="W57">
        <f t="shared" si="43"/>
        <v>12</v>
      </c>
      <c r="X57" t="str">
        <f t="shared" si="40"/>
        <v/>
      </c>
      <c r="AA57">
        <f t="shared" si="44"/>
        <v>12</v>
      </c>
      <c r="AB57" t="str">
        <f t="shared" si="41"/>
        <v/>
      </c>
    </row>
    <row r="58" spans="3:28" x14ac:dyDescent="0.2">
      <c r="C58" s="2">
        <f t="shared" si="42"/>
        <v>13</v>
      </c>
      <c r="D58" s="19"/>
      <c r="E58" s="13"/>
      <c r="F58" s="14"/>
      <c r="G58" s="13"/>
      <c r="H58" s="14"/>
      <c r="I58" s="13"/>
      <c r="J58" s="14"/>
      <c r="K58" s="13"/>
      <c r="L58" s="14"/>
      <c r="M58" s="13"/>
      <c r="N58" s="14"/>
      <c r="O58" s="13"/>
      <c r="P58" s="14"/>
      <c r="Q58" s="13"/>
      <c r="R58" s="20"/>
      <c r="S58" s="8" t="str" cm="1">
        <f t="array" ref="S58">IF(SUM(IFERROR((D58:R58/$S38)*D38:R38,""))=0,"",SUM(IFERROR((D58:R58/$S38)*D38:R38,"")))</f>
        <v/>
      </c>
      <c r="T58" s="11" t="str">
        <f t="shared" si="39"/>
        <v/>
      </c>
      <c r="W58">
        <f t="shared" si="43"/>
        <v>13</v>
      </c>
      <c r="X58" t="str">
        <f t="shared" si="40"/>
        <v/>
      </c>
      <c r="AA58">
        <f t="shared" si="44"/>
        <v>13</v>
      </c>
      <c r="AB58" t="str">
        <f t="shared" si="41"/>
        <v/>
      </c>
    </row>
    <row r="59" spans="3:28" x14ac:dyDescent="0.2">
      <c r="C59" s="2">
        <f t="shared" si="42"/>
        <v>14</v>
      </c>
      <c r="D59" s="19"/>
      <c r="E59" s="13"/>
      <c r="F59" s="14"/>
      <c r="G59" s="13"/>
      <c r="H59" s="14"/>
      <c r="I59" s="13"/>
      <c r="J59" s="14"/>
      <c r="K59" s="13"/>
      <c r="L59" s="14"/>
      <c r="M59" s="13"/>
      <c r="N59" s="14"/>
      <c r="O59" s="13"/>
      <c r="P59" s="14"/>
      <c r="Q59" s="13"/>
      <c r="R59" s="20"/>
      <c r="S59" s="8" t="str" cm="1">
        <f t="array" ref="S59">IF(SUM(IFERROR((D59:R59/$S39)*D39:R39,""))=0,"",SUM(IFERROR((D59:R59/$S39)*D39:R39,"")))</f>
        <v/>
      </c>
      <c r="T59" s="11" t="str">
        <f t="shared" si="39"/>
        <v/>
      </c>
      <c r="W59">
        <f t="shared" si="43"/>
        <v>14</v>
      </c>
      <c r="X59" t="str">
        <f t="shared" si="40"/>
        <v/>
      </c>
      <c r="AA59">
        <f t="shared" si="44"/>
        <v>14</v>
      </c>
      <c r="AB59" t="str">
        <f t="shared" si="41"/>
        <v/>
      </c>
    </row>
    <row r="60" spans="3:28" ht="17" thickBot="1" x14ac:dyDescent="0.25">
      <c r="C60" s="2">
        <f t="shared" si="42"/>
        <v>15</v>
      </c>
      <c r="D60" s="21"/>
      <c r="E60" s="22"/>
      <c r="F60" s="23"/>
      <c r="G60" s="22"/>
      <c r="H60" s="23"/>
      <c r="I60" s="22"/>
      <c r="J60" s="23"/>
      <c r="K60" s="22"/>
      <c r="L60" s="23"/>
      <c r="M60" s="22"/>
      <c r="N60" s="23"/>
      <c r="O60" s="22"/>
      <c r="P60" s="23"/>
      <c r="Q60" s="22"/>
      <c r="R60" s="24"/>
      <c r="S60" s="8" t="str" cm="1">
        <f t="array" ref="S60">IF(SUM(IFERROR((D60:R60/$S40)*D40:R40,""))=0,"",SUM(IFERROR((D60:R60/$S40)*D40:R40,"")))</f>
        <v/>
      </c>
      <c r="T60" s="11" t="str">
        <f t="shared" si="39"/>
        <v/>
      </c>
      <c r="W60">
        <f t="shared" si="43"/>
        <v>15</v>
      </c>
      <c r="X60" t="str">
        <f t="shared" si="40"/>
        <v/>
      </c>
      <c r="AA60">
        <f t="shared" si="44"/>
        <v>15</v>
      </c>
      <c r="AB60" t="str">
        <f t="shared" si="41"/>
        <v/>
      </c>
    </row>
    <row r="61" spans="3:28" ht="17" thickTop="1" x14ac:dyDescent="0.2">
      <c r="S61" s="9" cm="1">
        <f t="array" ref="S61">SUM(IFERROR((S26:S40)/$S$41*(S46:S60),""))</f>
        <v>1865.4041896729047</v>
      </c>
      <c r="T61" s="12">
        <f>SUM(T46:T60)</f>
        <v>1683.7134370472791</v>
      </c>
    </row>
    <row r="62" spans="3:28" x14ac:dyDescent="0.2">
      <c r="F62" s="32" t="s">
        <v>27</v>
      </c>
      <c r="G62" s="32"/>
      <c r="S62" s="7" t="s">
        <v>18</v>
      </c>
      <c r="T62" s="10" t="s">
        <v>19</v>
      </c>
    </row>
    <row r="63" spans="3:28" x14ac:dyDescent="0.2">
      <c r="C63" s="1" t="s">
        <v>20</v>
      </c>
      <c r="D63" s="5" cm="1">
        <f t="array" ref="D63">1/(MAX(D20:R20)*(MAX(B5:B19-1)))*SUM(X26:AL40)</f>
        <v>139120025.92528552</v>
      </c>
      <c r="F63" s="6" t="s">
        <v>2</v>
      </c>
      <c r="G63" s="6" t="s">
        <v>14</v>
      </c>
      <c r="H63" s="7" t="s">
        <v>26</v>
      </c>
      <c r="K63" s="29"/>
      <c r="L63" s="30"/>
      <c r="M63" s="30"/>
      <c r="N63" s="29"/>
      <c r="O63" s="29"/>
    </row>
    <row r="64" spans="3:28" x14ac:dyDescent="0.2">
      <c r="C64" s="1" t="s">
        <v>21</v>
      </c>
      <c r="D64" s="5" cm="1">
        <f t="array" ref="D64">S41/(S41^2-SUM(IFERROR((S26:S40)^2,"")))*(SUM(X46:X60)-(D20-1)*D63)</f>
        <v>89638.726232755042</v>
      </c>
      <c r="F64" s="3">
        <v>1</v>
      </c>
      <c r="G64" s="5">
        <f>IFERROR(T26*S46+(1-T26)*$T$61,"")</f>
        <v>2055.165350064919</v>
      </c>
      <c r="H64" s="8">
        <f>IFERROR(G64*B26,"")</f>
        <v>0</v>
      </c>
      <c r="K64" s="29"/>
      <c r="L64" s="30"/>
      <c r="M64" s="30"/>
      <c r="N64" s="30"/>
      <c r="O64" s="30"/>
    </row>
    <row r="65" spans="3:15" x14ac:dyDescent="0.2">
      <c r="C65" s="1" t="s">
        <v>10</v>
      </c>
      <c r="D65" s="5">
        <f>D63/D64</f>
        <v>1552.0080636135749</v>
      </c>
      <c r="F65" s="3">
        <f>F64+1</f>
        <v>2</v>
      </c>
      <c r="G65" s="5">
        <f>IFERROR(T27*S47+(1-T27)*$T$61,"")</f>
        <v>1523.7062780124622</v>
      </c>
      <c r="H65" s="8">
        <f t="shared" ref="H65:H78" si="45">IFERROR(G65*B27,"")</f>
        <v>0</v>
      </c>
      <c r="K65" s="29"/>
      <c r="L65" s="30"/>
      <c r="M65" s="30"/>
      <c r="N65" s="30"/>
      <c r="O65" s="30"/>
    </row>
    <row r="66" spans="3:15" x14ac:dyDescent="0.2">
      <c r="F66" s="3">
        <f t="shared" ref="F66:F77" si="46">F65+1</f>
        <v>3</v>
      </c>
      <c r="G66" s="5">
        <f t="shared" ref="G65:G78" si="47">IFERROR(T28*S48+(1-T28)*$T$61,"")</f>
        <v>1793.4436036812792</v>
      </c>
      <c r="H66" s="8">
        <f t="shared" si="45"/>
        <v>0</v>
      </c>
      <c r="K66" s="30"/>
      <c r="L66" s="30"/>
      <c r="M66" s="30"/>
      <c r="N66" s="30"/>
      <c r="O66" s="30"/>
    </row>
    <row r="67" spans="3:15" x14ac:dyDescent="0.2">
      <c r="F67" s="3">
        <f t="shared" si="46"/>
        <v>4</v>
      </c>
      <c r="G67" s="5">
        <f t="shared" si="47"/>
        <v>1442.9665490159978</v>
      </c>
      <c r="H67" s="8">
        <f t="shared" si="45"/>
        <v>0</v>
      </c>
      <c r="K67" s="30"/>
      <c r="L67" s="30"/>
      <c r="M67" s="30"/>
      <c r="N67" s="30"/>
      <c r="O67" s="30"/>
    </row>
    <row r="68" spans="3:15" x14ac:dyDescent="0.2">
      <c r="F68" s="3">
        <f t="shared" si="46"/>
        <v>5</v>
      </c>
      <c r="G68" s="5">
        <f t="shared" si="47"/>
        <v>1603.2854044617375</v>
      </c>
      <c r="H68" s="8">
        <f t="shared" si="45"/>
        <v>0</v>
      </c>
      <c r="K68" s="30"/>
      <c r="L68" s="30"/>
      <c r="M68" s="30"/>
      <c r="N68" s="30"/>
      <c r="O68" s="30"/>
    </row>
    <row r="69" spans="3:15" x14ac:dyDescent="0.2">
      <c r="F69" s="3">
        <f t="shared" si="46"/>
        <v>6</v>
      </c>
      <c r="G69" s="5" t="str">
        <f t="shared" si="47"/>
        <v/>
      </c>
      <c r="H69" s="8" t="str">
        <f t="shared" si="45"/>
        <v/>
      </c>
      <c r="K69" s="30"/>
      <c r="L69" s="30"/>
      <c r="M69" s="30"/>
      <c r="N69" s="30"/>
      <c r="O69" s="30"/>
    </row>
    <row r="70" spans="3:15" x14ac:dyDescent="0.2">
      <c r="F70" s="3">
        <f t="shared" si="46"/>
        <v>7</v>
      </c>
      <c r="G70" s="5" t="str">
        <f t="shared" si="47"/>
        <v/>
      </c>
      <c r="H70" s="8" t="str">
        <f t="shared" si="45"/>
        <v/>
      </c>
      <c r="K70" s="30"/>
      <c r="L70" s="30"/>
      <c r="M70" s="30"/>
      <c r="N70" s="30"/>
      <c r="O70" s="30"/>
    </row>
    <row r="71" spans="3:15" x14ac:dyDescent="0.2">
      <c r="F71" s="3">
        <f t="shared" si="46"/>
        <v>8</v>
      </c>
      <c r="G71" s="5" t="str">
        <f t="shared" si="47"/>
        <v/>
      </c>
      <c r="H71" s="8" t="str">
        <f t="shared" si="45"/>
        <v/>
      </c>
      <c r="K71" s="30"/>
      <c r="L71" s="30"/>
      <c r="M71" s="30"/>
      <c r="N71" s="30"/>
      <c r="O71" s="30"/>
    </row>
    <row r="72" spans="3:15" x14ac:dyDescent="0.2">
      <c r="F72" s="3">
        <f t="shared" si="46"/>
        <v>9</v>
      </c>
      <c r="G72" s="5" t="str">
        <f t="shared" si="47"/>
        <v/>
      </c>
      <c r="H72" s="8" t="str">
        <f t="shared" si="45"/>
        <v/>
      </c>
      <c r="K72" s="30"/>
      <c r="L72" s="30"/>
      <c r="M72" s="30"/>
      <c r="N72" s="30"/>
      <c r="O72" s="30"/>
    </row>
    <row r="73" spans="3:15" x14ac:dyDescent="0.2">
      <c r="F73" s="3">
        <f t="shared" si="46"/>
        <v>10</v>
      </c>
      <c r="G73" s="5" t="str">
        <f t="shared" si="47"/>
        <v/>
      </c>
      <c r="H73" s="8" t="str">
        <f t="shared" si="45"/>
        <v/>
      </c>
      <c r="K73" s="30"/>
      <c r="L73" s="30"/>
      <c r="M73" s="30"/>
      <c r="N73" s="30"/>
      <c r="O73" s="30"/>
    </row>
    <row r="74" spans="3:15" x14ac:dyDescent="0.2">
      <c r="F74" s="3">
        <f t="shared" si="46"/>
        <v>11</v>
      </c>
      <c r="G74" s="5" t="str">
        <f t="shared" si="47"/>
        <v/>
      </c>
      <c r="H74" s="8" t="str">
        <f t="shared" si="45"/>
        <v/>
      </c>
      <c r="K74" s="30"/>
      <c r="L74" s="30"/>
      <c r="M74" s="30"/>
      <c r="N74" s="30"/>
      <c r="O74" s="30"/>
    </row>
    <row r="75" spans="3:15" x14ac:dyDescent="0.2">
      <c r="F75" s="3">
        <f>F74+1</f>
        <v>12</v>
      </c>
      <c r="G75" s="5" t="str">
        <f t="shared" si="47"/>
        <v/>
      </c>
      <c r="H75" s="8" t="str">
        <f t="shared" si="45"/>
        <v/>
      </c>
      <c r="K75" s="30"/>
      <c r="L75" s="30"/>
      <c r="M75" s="30"/>
      <c r="N75" s="30"/>
      <c r="O75" s="30"/>
    </row>
    <row r="76" spans="3:15" x14ac:dyDescent="0.2">
      <c r="F76" s="3">
        <f t="shared" si="46"/>
        <v>13</v>
      </c>
      <c r="G76" s="5" t="str">
        <f t="shared" si="47"/>
        <v/>
      </c>
      <c r="H76" s="8" t="str">
        <f t="shared" si="45"/>
        <v/>
      </c>
      <c r="K76" s="30"/>
      <c r="L76" s="30"/>
      <c r="M76" s="30"/>
      <c r="N76" s="30"/>
      <c r="O76" s="30"/>
    </row>
    <row r="77" spans="3:15" x14ac:dyDescent="0.2">
      <c r="F77" s="3">
        <f t="shared" si="46"/>
        <v>14</v>
      </c>
      <c r="G77" s="5" t="str">
        <f t="shared" si="47"/>
        <v/>
      </c>
      <c r="H77" s="8" t="str">
        <f t="shared" si="45"/>
        <v/>
      </c>
      <c r="K77" s="30"/>
      <c r="L77" s="30"/>
      <c r="M77" s="30"/>
      <c r="N77" s="30"/>
      <c r="O77" s="30"/>
    </row>
    <row r="78" spans="3:15" x14ac:dyDescent="0.2">
      <c r="F78" s="3">
        <f>F77+1</f>
        <v>15</v>
      </c>
      <c r="G78" s="5" t="str">
        <f t="shared" si="47"/>
        <v/>
      </c>
      <c r="H78" s="8" t="str">
        <f t="shared" si="45"/>
        <v/>
      </c>
      <c r="K78" s="30"/>
      <c r="L78" s="30"/>
      <c r="M78" s="30"/>
      <c r="N78" s="30"/>
      <c r="O78" s="30"/>
    </row>
  </sheetData>
  <sheetProtection selectLockedCells="1"/>
  <mergeCells count="7">
    <mergeCell ref="F62:G62"/>
    <mergeCell ref="D2:R2"/>
    <mergeCell ref="D3:R3"/>
    <mergeCell ref="D23:R23"/>
    <mergeCell ref="D24:R24"/>
    <mergeCell ref="D43:R43"/>
    <mergeCell ref="D44:R44"/>
  </mergeCells>
  <conditionalFormatting sqref="D64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40CD-6E3F-E947-A35C-9C8E987F1D24}">
  <dimension ref="B2:AL78"/>
  <sheetViews>
    <sheetView topLeftCell="A2" zoomScale="81" workbookViewId="0">
      <selection activeCell="D64" sqref="D64"/>
    </sheetView>
  </sheetViews>
  <sheetFormatPr baseColWidth="10" defaultRowHeight="16" x14ac:dyDescent="0.2"/>
  <cols>
    <col min="19" max="19" width="27" bestFit="1" customWidth="1"/>
    <col min="20" max="20" width="24.6640625" bestFit="1" customWidth="1"/>
    <col min="23" max="33" width="0" hidden="1" customWidth="1"/>
    <col min="34" max="34" width="11" hidden="1" customWidth="1"/>
    <col min="35" max="38" width="0" hidden="1" customWidth="1"/>
  </cols>
  <sheetData>
    <row r="2" spans="2:18" x14ac:dyDescent="0.2">
      <c r="D2" s="32" t="s">
        <v>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x14ac:dyDescent="0.2">
      <c r="D3" s="33" t="s">
        <v>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x14ac:dyDescent="0.2">
      <c r="B4" t="s">
        <v>15</v>
      </c>
      <c r="C4" s="6" t="s">
        <v>2</v>
      </c>
      <c r="D4" s="2">
        <v>1</v>
      </c>
      <c r="E4" s="2">
        <f>D4+1</f>
        <v>2</v>
      </c>
      <c r="F4" s="2">
        <f t="shared" ref="F4:R4" si="0">E4+1</f>
        <v>3</v>
      </c>
      <c r="G4" s="2">
        <f t="shared" si="0"/>
        <v>4</v>
      </c>
      <c r="H4" s="2">
        <f t="shared" si="0"/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</row>
    <row r="5" spans="2:18" x14ac:dyDescent="0.2">
      <c r="B5" cm="1">
        <f t="array" ref="B5">SUM(IF(ISBLANK(D26:R26),0,1))</f>
        <v>4</v>
      </c>
      <c r="C5" s="2">
        <v>1</v>
      </c>
      <c r="D5" s="4">
        <f>IF(AND(D26=0,D46=0),"",D26*D46)</f>
        <v>14</v>
      </c>
      <c r="E5" s="5">
        <f t="shared" ref="E5:R5" si="1">IF(AND(E26=0,E46=0),"",E26*E46)</f>
        <v>21</v>
      </c>
      <c r="F5" s="4">
        <f t="shared" si="1"/>
        <v>12</v>
      </c>
      <c r="G5" s="5">
        <f t="shared" si="1"/>
        <v>18</v>
      </c>
      <c r="H5" s="4" t="str">
        <f t="shared" si="1"/>
        <v/>
      </c>
      <c r="I5" s="5" t="str">
        <f t="shared" si="1"/>
        <v/>
      </c>
      <c r="J5" s="4" t="str">
        <f t="shared" si="1"/>
        <v/>
      </c>
      <c r="K5" s="5" t="str">
        <f t="shared" si="1"/>
        <v/>
      </c>
      <c r="L5" s="4" t="str">
        <f t="shared" si="1"/>
        <v/>
      </c>
      <c r="M5" s="5" t="str">
        <f t="shared" si="1"/>
        <v/>
      </c>
      <c r="N5" s="4" t="str">
        <f t="shared" si="1"/>
        <v/>
      </c>
      <c r="O5" s="5" t="str">
        <f t="shared" si="1"/>
        <v/>
      </c>
      <c r="P5" s="4" t="str">
        <f t="shared" si="1"/>
        <v/>
      </c>
      <c r="Q5" s="5" t="str">
        <f t="shared" si="1"/>
        <v/>
      </c>
      <c r="R5" s="4" t="str">
        <f t="shared" si="1"/>
        <v/>
      </c>
    </row>
    <row r="6" spans="2:18" x14ac:dyDescent="0.2">
      <c r="B6" cm="1">
        <f t="array" ref="B6">SUM(IF(ISBLANK(D27:R27),0,1))</f>
        <v>4</v>
      </c>
      <c r="C6" s="2">
        <f>C5+1</f>
        <v>2</v>
      </c>
      <c r="D6" s="4">
        <f t="shared" ref="D6:R6" si="2">IF(AND(D27=0,D47=0),"",D27*D47)</f>
        <v>4</v>
      </c>
      <c r="E6" s="5">
        <f t="shared" si="2"/>
        <v>0</v>
      </c>
      <c r="F6" s="4">
        <f t="shared" si="2"/>
        <v>4</v>
      </c>
      <c r="G6" s="5">
        <f t="shared" si="2"/>
        <v>6</v>
      </c>
      <c r="H6" s="4" t="str">
        <f t="shared" si="2"/>
        <v/>
      </c>
      <c r="I6" s="5" t="str">
        <f t="shared" si="2"/>
        <v/>
      </c>
      <c r="J6" s="4" t="str">
        <f t="shared" si="2"/>
        <v/>
      </c>
      <c r="K6" s="5" t="str">
        <f t="shared" si="2"/>
        <v/>
      </c>
      <c r="L6" s="4" t="str">
        <f t="shared" si="2"/>
        <v/>
      </c>
      <c r="M6" s="5" t="str">
        <f t="shared" si="2"/>
        <v/>
      </c>
      <c r="N6" s="4" t="str">
        <f t="shared" si="2"/>
        <v/>
      </c>
      <c r="O6" s="5" t="str">
        <f t="shared" si="2"/>
        <v/>
      </c>
      <c r="P6" s="4" t="str">
        <f t="shared" si="2"/>
        <v/>
      </c>
      <c r="Q6" s="5" t="str">
        <f t="shared" si="2"/>
        <v/>
      </c>
      <c r="R6" s="4" t="str">
        <f t="shared" si="2"/>
        <v/>
      </c>
    </row>
    <row r="7" spans="2:18" x14ac:dyDescent="0.2">
      <c r="B7" cm="1">
        <f t="array" ref="B7">SUM(IF(ISBLANK(D28:R28),0,1))</f>
        <v>4</v>
      </c>
      <c r="C7" s="2">
        <f t="shared" ref="C7:C19" si="3">C6+1</f>
        <v>3</v>
      </c>
      <c r="D7" s="4">
        <f t="shared" ref="D7:R7" si="4">IF(AND(D28=0,D48=0),"",D28*D48)</f>
        <v>3</v>
      </c>
      <c r="E7" s="5">
        <f t="shared" si="4"/>
        <v>0</v>
      </c>
      <c r="F7" s="4">
        <f t="shared" si="4"/>
        <v>1</v>
      </c>
      <c r="G7" s="5">
        <f t="shared" si="4"/>
        <v>6</v>
      </c>
      <c r="H7" s="4" t="str">
        <f t="shared" si="4"/>
        <v/>
      </c>
      <c r="I7" s="5" t="str">
        <f t="shared" si="4"/>
        <v/>
      </c>
      <c r="J7" s="4" t="str">
        <f t="shared" si="4"/>
        <v/>
      </c>
      <c r="K7" s="5" t="str">
        <f t="shared" si="4"/>
        <v/>
      </c>
      <c r="L7" s="4" t="str">
        <f t="shared" si="4"/>
        <v/>
      </c>
      <c r="M7" s="5" t="str">
        <f t="shared" si="4"/>
        <v/>
      </c>
      <c r="N7" s="4" t="str">
        <f t="shared" si="4"/>
        <v/>
      </c>
      <c r="O7" s="5" t="str">
        <f t="shared" si="4"/>
        <v/>
      </c>
      <c r="P7" s="4" t="str">
        <f t="shared" si="4"/>
        <v/>
      </c>
      <c r="Q7" s="5" t="str">
        <f t="shared" si="4"/>
        <v/>
      </c>
      <c r="R7" s="4" t="str">
        <f t="shared" si="4"/>
        <v/>
      </c>
    </row>
    <row r="8" spans="2:18" x14ac:dyDescent="0.2">
      <c r="B8" cm="1">
        <f t="array" ref="B8">SUM(IF(ISBLANK(D29:R29),0,1))</f>
        <v>0</v>
      </c>
      <c r="C8" s="2">
        <f t="shared" si="3"/>
        <v>4</v>
      </c>
      <c r="D8" s="4" t="str">
        <f t="shared" ref="D8:R8" si="5">IF(AND(D29=0,D49=0),"",D29*D49)</f>
        <v/>
      </c>
      <c r="E8" s="5" t="str">
        <f t="shared" si="5"/>
        <v/>
      </c>
      <c r="F8" s="4" t="str">
        <f t="shared" si="5"/>
        <v/>
      </c>
      <c r="G8" s="5" t="str">
        <f t="shared" si="5"/>
        <v/>
      </c>
      <c r="H8" s="4" t="str">
        <f t="shared" si="5"/>
        <v/>
      </c>
      <c r="I8" s="5" t="str">
        <f t="shared" si="5"/>
        <v/>
      </c>
      <c r="J8" s="4" t="str">
        <f t="shared" si="5"/>
        <v/>
      </c>
      <c r="K8" s="5" t="str">
        <f t="shared" si="5"/>
        <v/>
      </c>
      <c r="L8" s="4" t="str">
        <f t="shared" si="5"/>
        <v/>
      </c>
      <c r="M8" s="5" t="str">
        <f t="shared" si="5"/>
        <v/>
      </c>
      <c r="N8" s="4" t="str">
        <f t="shared" si="5"/>
        <v/>
      </c>
      <c r="O8" s="5" t="str">
        <f t="shared" si="5"/>
        <v/>
      </c>
      <c r="P8" s="4" t="str">
        <f t="shared" si="5"/>
        <v/>
      </c>
      <c r="Q8" s="5" t="str">
        <f t="shared" si="5"/>
        <v/>
      </c>
      <c r="R8" s="4" t="str">
        <f t="shared" si="5"/>
        <v/>
      </c>
    </row>
    <row r="9" spans="2:18" x14ac:dyDescent="0.2">
      <c r="B9" cm="1">
        <f t="array" ref="B9">SUM(IF(ISBLANK(D30:R30),0,1))</f>
        <v>0</v>
      </c>
      <c r="C9" s="2">
        <f t="shared" si="3"/>
        <v>5</v>
      </c>
      <c r="D9" s="4" t="str">
        <f t="shared" ref="D9:R9" si="6">IF(AND(D30=0,D50=0),"",D30*D50)</f>
        <v/>
      </c>
      <c r="E9" s="5" t="str">
        <f t="shared" si="6"/>
        <v/>
      </c>
      <c r="F9" s="4" t="str">
        <f t="shared" si="6"/>
        <v/>
      </c>
      <c r="G9" s="5" t="str">
        <f t="shared" si="6"/>
        <v/>
      </c>
      <c r="H9" s="4" t="str">
        <f t="shared" si="6"/>
        <v/>
      </c>
      <c r="I9" s="5" t="str">
        <f t="shared" si="6"/>
        <v/>
      </c>
      <c r="J9" s="4" t="str">
        <f t="shared" si="6"/>
        <v/>
      </c>
      <c r="K9" s="5" t="str">
        <f t="shared" si="6"/>
        <v/>
      </c>
      <c r="L9" s="4" t="str">
        <f t="shared" si="6"/>
        <v/>
      </c>
      <c r="M9" s="5" t="str">
        <f t="shared" si="6"/>
        <v/>
      </c>
      <c r="N9" s="4" t="str">
        <f t="shared" si="6"/>
        <v/>
      </c>
      <c r="O9" s="5" t="str">
        <f t="shared" si="6"/>
        <v/>
      </c>
      <c r="P9" s="4" t="str">
        <f t="shared" si="6"/>
        <v/>
      </c>
      <c r="Q9" s="5" t="str">
        <f t="shared" si="6"/>
        <v/>
      </c>
      <c r="R9" s="4" t="str">
        <f t="shared" si="6"/>
        <v/>
      </c>
    </row>
    <row r="10" spans="2:18" x14ac:dyDescent="0.2">
      <c r="B10" cm="1">
        <f t="array" ref="B10">SUM(IF(ISBLANK(D31:R31),0,1))</f>
        <v>0</v>
      </c>
      <c r="C10" s="2">
        <f t="shared" si="3"/>
        <v>6</v>
      </c>
      <c r="D10" s="4" t="str">
        <f t="shared" ref="D10:R10" si="7">IF(AND(D31=0,D51=0),"",D31*D51)</f>
        <v/>
      </c>
      <c r="E10" s="5" t="str">
        <f t="shared" si="7"/>
        <v/>
      </c>
      <c r="F10" s="4" t="str">
        <f t="shared" si="7"/>
        <v/>
      </c>
      <c r="G10" s="5" t="str">
        <f t="shared" si="7"/>
        <v/>
      </c>
      <c r="H10" s="4" t="str">
        <f t="shared" si="7"/>
        <v/>
      </c>
      <c r="I10" s="5" t="str">
        <f t="shared" si="7"/>
        <v/>
      </c>
      <c r="J10" s="4" t="str">
        <f t="shared" si="7"/>
        <v/>
      </c>
      <c r="K10" s="5" t="str">
        <f t="shared" si="7"/>
        <v/>
      </c>
      <c r="L10" s="4" t="str">
        <f t="shared" si="7"/>
        <v/>
      </c>
      <c r="M10" s="5" t="str">
        <f t="shared" si="7"/>
        <v/>
      </c>
      <c r="N10" s="4" t="str">
        <f t="shared" si="7"/>
        <v/>
      </c>
      <c r="O10" s="5" t="str">
        <f t="shared" si="7"/>
        <v/>
      </c>
      <c r="P10" s="4" t="str">
        <f t="shared" si="7"/>
        <v/>
      </c>
      <c r="Q10" s="5" t="str">
        <f t="shared" si="7"/>
        <v/>
      </c>
      <c r="R10" s="4" t="str">
        <f t="shared" si="7"/>
        <v/>
      </c>
    </row>
    <row r="11" spans="2:18" x14ac:dyDescent="0.2">
      <c r="B11" cm="1">
        <f t="array" ref="B11">SUM(IF(ISBLANK(D32:R32),0,1))</f>
        <v>0</v>
      </c>
      <c r="C11" s="2">
        <f t="shared" si="3"/>
        <v>7</v>
      </c>
      <c r="D11" s="4" t="str">
        <f t="shared" ref="D11:R11" si="8">IF(AND(D32=0,D52=0),"",D32*D52)</f>
        <v/>
      </c>
      <c r="E11" s="5" t="str">
        <f t="shared" si="8"/>
        <v/>
      </c>
      <c r="F11" s="4" t="str">
        <f t="shared" si="8"/>
        <v/>
      </c>
      <c r="G11" s="5" t="str">
        <f t="shared" si="8"/>
        <v/>
      </c>
      <c r="H11" s="4" t="str">
        <f t="shared" si="8"/>
        <v/>
      </c>
      <c r="I11" s="5" t="str">
        <f t="shared" si="8"/>
        <v/>
      </c>
      <c r="J11" s="4" t="str">
        <f t="shared" si="8"/>
        <v/>
      </c>
      <c r="K11" s="5" t="str">
        <f t="shared" si="8"/>
        <v/>
      </c>
      <c r="L11" s="4" t="str">
        <f t="shared" si="8"/>
        <v/>
      </c>
      <c r="M11" s="5" t="str">
        <f t="shared" si="8"/>
        <v/>
      </c>
      <c r="N11" s="4" t="str">
        <f t="shared" si="8"/>
        <v/>
      </c>
      <c r="O11" s="5" t="str">
        <f t="shared" si="8"/>
        <v/>
      </c>
      <c r="P11" s="4" t="str">
        <f t="shared" si="8"/>
        <v/>
      </c>
      <c r="Q11" s="5" t="str">
        <f t="shared" si="8"/>
        <v/>
      </c>
      <c r="R11" s="4" t="str">
        <f t="shared" si="8"/>
        <v/>
      </c>
    </row>
    <row r="12" spans="2:18" x14ac:dyDescent="0.2">
      <c r="B12" cm="1">
        <f t="array" ref="B12">SUM(IF(ISBLANK(D33:R33),0,1))</f>
        <v>0</v>
      </c>
      <c r="C12" s="2">
        <f t="shared" si="3"/>
        <v>8</v>
      </c>
      <c r="D12" s="4" t="str">
        <f t="shared" ref="D12:R12" si="9">IF(AND(D33=0,D53=0),"",D33*D53)</f>
        <v/>
      </c>
      <c r="E12" s="5" t="str">
        <f t="shared" si="9"/>
        <v/>
      </c>
      <c r="F12" s="4" t="str">
        <f t="shared" si="9"/>
        <v/>
      </c>
      <c r="G12" s="5" t="str">
        <f t="shared" si="9"/>
        <v/>
      </c>
      <c r="H12" s="4" t="str">
        <f t="shared" si="9"/>
        <v/>
      </c>
      <c r="I12" s="5" t="str">
        <f t="shared" si="9"/>
        <v/>
      </c>
      <c r="J12" s="4" t="str">
        <f t="shared" si="9"/>
        <v/>
      </c>
      <c r="K12" s="5" t="str">
        <f t="shared" si="9"/>
        <v/>
      </c>
      <c r="L12" s="4" t="str">
        <f t="shared" si="9"/>
        <v/>
      </c>
      <c r="M12" s="5" t="str">
        <f t="shared" si="9"/>
        <v/>
      </c>
      <c r="N12" s="4" t="str">
        <f t="shared" si="9"/>
        <v/>
      </c>
      <c r="O12" s="5" t="str">
        <f t="shared" si="9"/>
        <v/>
      </c>
      <c r="P12" s="4" t="str">
        <f t="shared" si="9"/>
        <v/>
      </c>
      <c r="Q12" s="5" t="str">
        <f t="shared" si="9"/>
        <v/>
      </c>
      <c r="R12" s="4" t="str">
        <f t="shared" si="9"/>
        <v/>
      </c>
    </row>
    <row r="13" spans="2:18" x14ac:dyDescent="0.2">
      <c r="B13" cm="1">
        <f t="array" ref="B13">SUM(IF(ISBLANK(D34:R34),0,1))</f>
        <v>0</v>
      </c>
      <c r="C13" s="2">
        <f t="shared" si="3"/>
        <v>9</v>
      </c>
      <c r="D13" s="4" t="str">
        <f t="shared" ref="D13:R13" si="10">IF(AND(D34=0,D54=0),"",D34*D54)</f>
        <v/>
      </c>
      <c r="E13" s="5" t="str">
        <f t="shared" si="10"/>
        <v/>
      </c>
      <c r="F13" s="4" t="str">
        <f t="shared" si="10"/>
        <v/>
      </c>
      <c r="G13" s="5" t="str">
        <f t="shared" si="10"/>
        <v/>
      </c>
      <c r="H13" s="4" t="str">
        <f t="shared" si="10"/>
        <v/>
      </c>
      <c r="I13" s="5" t="str">
        <f t="shared" si="10"/>
        <v/>
      </c>
      <c r="J13" s="4" t="str">
        <f t="shared" si="10"/>
        <v/>
      </c>
      <c r="K13" s="5" t="str">
        <f t="shared" si="10"/>
        <v/>
      </c>
      <c r="L13" s="4" t="str">
        <f t="shared" si="10"/>
        <v/>
      </c>
      <c r="M13" s="5" t="str">
        <f t="shared" si="10"/>
        <v/>
      </c>
      <c r="N13" s="4" t="str">
        <f t="shared" si="10"/>
        <v/>
      </c>
      <c r="O13" s="5" t="str">
        <f t="shared" si="10"/>
        <v/>
      </c>
      <c r="P13" s="4" t="str">
        <f t="shared" si="10"/>
        <v/>
      </c>
      <c r="Q13" s="5" t="str">
        <f t="shared" si="10"/>
        <v/>
      </c>
      <c r="R13" s="4" t="str">
        <f t="shared" si="10"/>
        <v/>
      </c>
    </row>
    <row r="14" spans="2:18" x14ac:dyDescent="0.2">
      <c r="B14" cm="1">
        <f t="array" ref="B14">SUM(IF(ISBLANK(D35:R35),0,1))</f>
        <v>0</v>
      </c>
      <c r="C14" s="2">
        <f t="shared" si="3"/>
        <v>10</v>
      </c>
      <c r="D14" s="4" t="str">
        <f t="shared" ref="D14:R14" si="11">IF(AND(D35=0,D55=0),"",D35*D55)</f>
        <v/>
      </c>
      <c r="E14" s="5" t="str">
        <f t="shared" si="11"/>
        <v/>
      </c>
      <c r="F14" s="4" t="str">
        <f t="shared" si="11"/>
        <v/>
      </c>
      <c r="G14" s="5" t="str">
        <f t="shared" si="11"/>
        <v/>
      </c>
      <c r="H14" s="4" t="str">
        <f t="shared" si="11"/>
        <v/>
      </c>
      <c r="I14" s="5" t="str">
        <f t="shared" si="11"/>
        <v/>
      </c>
      <c r="J14" s="4" t="str">
        <f t="shared" si="11"/>
        <v/>
      </c>
      <c r="K14" s="5" t="str">
        <f t="shared" si="11"/>
        <v/>
      </c>
      <c r="L14" s="4" t="str">
        <f t="shared" si="11"/>
        <v/>
      </c>
      <c r="M14" s="5" t="str">
        <f t="shared" si="11"/>
        <v/>
      </c>
      <c r="N14" s="4" t="str">
        <f t="shared" si="11"/>
        <v/>
      </c>
      <c r="O14" s="5" t="str">
        <f t="shared" si="11"/>
        <v/>
      </c>
      <c r="P14" s="4" t="str">
        <f t="shared" si="11"/>
        <v/>
      </c>
      <c r="Q14" s="5" t="str">
        <f t="shared" si="11"/>
        <v/>
      </c>
      <c r="R14" s="4" t="str">
        <f t="shared" si="11"/>
        <v/>
      </c>
    </row>
    <row r="15" spans="2:18" x14ac:dyDescent="0.2">
      <c r="B15" cm="1">
        <f t="array" ref="B15">SUM(IF(ISBLANK(D36:R36),0,1))</f>
        <v>0</v>
      </c>
      <c r="C15" s="2">
        <f t="shared" si="3"/>
        <v>11</v>
      </c>
      <c r="D15" s="4" t="str">
        <f t="shared" ref="D15:R15" si="12">IF(AND(D36=0,D56=0),"",D36*D56)</f>
        <v/>
      </c>
      <c r="E15" s="5" t="str">
        <f t="shared" si="12"/>
        <v/>
      </c>
      <c r="F15" s="4" t="str">
        <f t="shared" si="12"/>
        <v/>
      </c>
      <c r="G15" s="5" t="str">
        <f t="shared" si="12"/>
        <v/>
      </c>
      <c r="H15" s="4" t="str">
        <f t="shared" si="12"/>
        <v/>
      </c>
      <c r="I15" s="5" t="str">
        <f t="shared" si="12"/>
        <v/>
      </c>
      <c r="J15" s="4" t="str">
        <f t="shared" si="12"/>
        <v/>
      </c>
      <c r="K15" s="5" t="str">
        <f t="shared" si="12"/>
        <v/>
      </c>
      <c r="L15" s="4" t="str">
        <f t="shared" si="12"/>
        <v/>
      </c>
      <c r="M15" s="5" t="str">
        <f t="shared" si="12"/>
        <v/>
      </c>
      <c r="N15" s="4" t="str">
        <f t="shared" si="12"/>
        <v/>
      </c>
      <c r="O15" s="5" t="str">
        <f t="shared" si="12"/>
        <v/>
      </c>
      <c r="P15" s="4" t="str">
        <f t="shared" si="12"/>
        <v/>
      </c>
      <c r="Q15" s="5" t="str">
        <f t="shared" si="12"/>
        <v/>
      </c>
      <c r="R15" s="4" t="str">
        <f t="shared" si="12"/>
        <v/>
      </c>
    </row>
    <row r="16" spans="2:18" x14ac:dyDescent="0.2">
      <c r="B16" cm="1">
        <f t="array" ref="B16">SUM(IF(ISBLANK(D37:R37),0,1))</f>
        <v>0</v>
      </c>
      <c r="C16" s="2">
        <f t="shared" si="3"/>
        <v>12</v>
      </c>
      <c r="D16" s="4" t="str">
        <f t="shared" ref="D16:R16" si="13">IF(AND(D37=0,D57=0),"",D37*D57)</f>
        <v/>
      </c>
      <c r="E16" s="5" t="str">
        <f t="shared" si="13"/>
        <v/>
      </c>
      <c r="F16" s="4" t="str">
        <f t="shared" si="13"/>
        <v/>
      </c>
      <c r="G16" s="5" t="str">
        <f t="shared" si="13"/>
        <v/>
      </c>
      <c r="H16" s="4" t="str">
        <f t="shared" si="13"/>
        <v/>
      </c>
      <c r="I16" s="5" t="str">
        <f t="shared" si="13"/>
        <v/>
      </c>
      <c r="J16" s="4" t="str">
        <f t="shared" si="13"/>
        <v/>
      </c>
      <c r="K16" s="5" t="str">
        <f t="shared" si="13"/>
        <v/>
      </c>
      <c r="L16" s="4" t="str">
        <f t="shared" si="13"/>
        <v/>
      </c>
      <c r="M16" s="5" t="str">
        <f t="shared" si="13"/>
        <v/>
      </c>
      <c r="N16" s="4" t="str">
        <f t="shared" si="13"/>
        <v/>
      </c>
      <c r="O16" s="5" t="str">
        <f t="shared" si="13"/>
        <v/>
      </c>
      <c r="P16" s="4" t="str">
        <f t="shared" si="13"/>
        <v/>
      </c>
      <c r="Q16" s="5" t="str">
        <f t="shared" si="13"/>
        <v/>
      </c>
      <c r="R16" s="4" t="str">
        <f t="shared" si="13"/>
        <v/>
      </c>
    </row>
    <row r="17" spans="2:38" x14ac:dyDescent="0.2">
      <c r="B17" cm="1">
        <f t="array" ref="B17">SUM(IF(ISBLANK(D38:R38),0,1))</f>
        <v>0</v>
      </c>
      <c r="C17" s="2">
        <f t="shared" si="3"/>
        <v>13</v>
      </c>
      <c r="D17" s="4" t="str">
        <f t="shared" ref="D17:R17" si="14">IF(AND(D38=0,D58=0),"",D38*D58)</f>
        <v/>
      </c>
      <c r="E17" s="5" t="str">
        <f t="shared" si="14"/>
        <v/>
      </c>
      <c r="F17" s="4" t="str">
        <f t="shared" si="14"/>
        <v/>
      </c>
      <c r="G17" s="5" t="str">
        <f t="shared" si="14"/>
        <v/>
      </c>
      <c r="H17" s="4" t="str">
        <f t="shared" si="14"/>
        <v/>
      </c>
      <c r="I17" s="5" t="str">
        <f t="shared" si="14"/>
        <v/>
      </c>
      <c r="J17" s="4" t="str">
        <f t="shared" si="14"/>
        <v/>
      </c>
      <c r="K17" s="5" t="str">
        <f t="shared" si="14"/>
        <v/>
      </c>
      <c r="L17" s="4" t="str">
        <f t="shared" si="14"/>
        <v/>
      </c>
      <c r="M17" s="5" t="str">
        <f t="shared" si="14"/>
        <v/>
      </c>
      <c r="N17" s="4" t="str">
        <f t="shared" si="14"/>
        <v/>
      </c>
      <c r="O17" s="5" t="str">
        <f t="shared" si="14"/>
        <v/>
      </c>
      <c r="P17" s="4" t="str">
        <f t="shared" si="14"/>
        <v/>
      </c>
      <c r="Q17" s="5" t="str">
        <f t="shared" si="14"/>
        <v/>
      </c>
      <c r="R17" s="4" t="str">
        <f t="shared" si="14"/>
        <v/>
      </c>
    </row>
    <row r="18" spans="2:38" x14ac:dyDescent="0.2">
      <c r="B18" cm="1">
        <f t="array" ref="B18">SUM(IF(ISBLANK(D39:R39),0,1))</f>
        <v>0</v>
      </c>
      <c r="C18" s="2">
        <f t="shared" si="3"/>
        <v>14</v>
      </c>
      <c r="D18" s="4" t="str">
        <f t="shared" ref="D18:R18" si="15">IF(AND(D39=0,D59=0),"",D39*D59)</f>
        <v/>
      </c>
      <c r="E18" s="5" t="str">
        <f t="shared" si="15"/>
        <v/>
      </c>
      <c r="F18" s="4" t="str">
        <f t="shared" si="15"/>
        <v/>
      </c>
      <c r="G18" s="5" t="str">
        <f t="shared" si="15"/>
        <v/>
      </c>
      <c r="H18" s="4" t="str">
        <f t="shared" si="15"/>
        <v/>
      </c>
      <c r="I18" s="5" t="str">
        <f t="shared" si="15"/>
        <v/>
      </c>
      <c r="J18" s="4" t="str">
        <f t="shared" si="15"/>
        <v/>
      </c>
      <c r="K18" s="5" t="str">
        <f t="shared" si="15"/>
        <v/>
      </c>
      <c r="L18" s="4" t="str">
        <f t="shared" si="15"/>
        <v/>
      </c>
      <c r="M18" s="5" t="str">
        <f t="shared" si="15"/>
        <v/>
      </c>
      <c r="N18" s="4" t="str">
        <f t="shared" si="15"/>
        <v/>
      </c>
      <c r="O18" s="5" t="str">
        <f t="shared" si="15"/>
        <v/>
      </c>
      <c r="P18" s="4" t="str">
        <f t="shared" si="15"/>
        <v/>
      </c>
      <c r="Q18" s="5" t="str">
        <f t="shared" si="15"/>
        <v/>
      </c>
      <c r="R18" s="4" t="str">
        <f t="shared" si="15"/>
        <v/>
      </c>
    </row>
    <row r="19" spans="2:38" x14ac:dyDescent="0.2">
      <c r="B19" cm="1">
        <f t="array" ref="B19">SUM(IF(ISBLANK(D40:R40),0,1))</f>
        <v>0</v>
      </c>
      <c r="C19" s="2">
        <f t="shared" si="3"/>
        <v>15</v>
      </c>
      <c r="D19" s="4" t="str">
        <f t="shared" ref="D19:R19" si="16">IF(AND(D40=0,D60=0),"",D40*D60)</f>
        <v/>
      </c>
      <c r="E19" s="5" t="str">
        <f t="shared" si="16"/>
        <v/>
      </c>
      <c r="F19" s="4" t="str">
        <f t="shared" si="16"/>
        <v/>
      </c>
      <c r="G19" s="5" t="str">
        <f t="shared" si="16"/>
        <v/>
      </c>
      <c r="H19" s="4" t="str">
        <f t="shared" si="16"/>
        <v/>
      </c>
      <c r="I19" s="5" t="str">
        <f t="shared" si="16"/>
        <v/>
      </c>
      <c r="J19" s="4" t="str">
        <f t="shared" si="16"/>
        <v/>
      </c>
      <c r="K19" s="5" t="str">
        <f t="shared" si="16"/>
        <v/>
      </c>
      <c r="L19" s="4" t="str">
        <f t="shared" si="16"/>
        <v/>
      </c>
      <c r="M19" s="5" t="str">
        <f t="shared" si="16"/>
        <v/>
      </c>
      <c r="N19" s="4" t="str">
        <f t="shared" si="16"/>
        <v/>
      </c>
      <c r="O19" s="5" t="str">
        <f t="shared" si="16"/>
        <v/>
      </c>
      <c r="P19" s="4" t="str">
        <f t="shared" si="16"/>
        <v/>
      </c>
      <c r="Q19" s="5" t="str">
        <f t="shared" si="16"/>
        <v/>
      </c>
      <c r="R19" s="4" t="str">
        <f t="shared" si="16"/>
        <v/>
      </c>
      <c r="Z19">
        <f>SUM(X26:AB28)</f>
        <v>59.1388888888889</v>
      </c>
    </row>
    <row r="20" spans="2:38" x14ac:dyDescent="0.2">
      <c r="C20" t="s">
        <v>16</v>
      </c>
      <c r="D20" cm="1">
        <f t="array" ref="D20">SUM(IF(ISBLANK(D26:D40),0,1))</f>
        <v>3</v>
      </c>
      <c r="E20" cm="1">
        <f t="array" ref="E20">SUM(IF(ISBLANK(E26:E40),0,1))</f>
        <v>3</v>
      </c>
      <c r="F20" cm="1">
        <f t="array" ref="F20">SUM(IF(ISBLANK(F26:F40),0,1))</f>
        <v>3</v>
      </c>
      <c r="G20" cm="1">
        <f t="array" ref="G20">SUM(IF(ISBLANK(G26:G40),0,1))</f>
        <v>3</v>
      </c>
      <c r="H20" cm="1">
        <f t="array" ref="H20">SUM(IF(ISBLANK(H26:H40),0,1))</f>
        <v>0</v>
      </c>
      <c r="I20" cm="1">
        <f t="array" ref="I20">SUM(IF(ISBLANK(I26:I40),0,1))</f>
        <v>0</v>
      </c>
      <c r="J20" cm="1">
        <f t="array" ref="J20">SUM(IF(ISBLANK(J26:J40),0,1))</f>
        <v>0</v>
      </c>
      <c r="K20" cm="1">
        <f t="array" ref="K20">SUM(IF(ISBLANK(K26:K40),0,1))</f>
        <v>0</v>
      </c>
      <c r="L20" cm="1">
        <f t="array" ref="L20">SUM(IF(ISBLANK(L26:L40),0,1))</f>
        <v>0</v>
      </c>
      <c r="M20" cm="1">
        <f t="array" ref="M20">SUM(IF(ISBLANK(M26:M40),0,1))</f>
        <v>0</v>
      </c>
      <c r="N20" cm="1">
        <f t="array" ref="N20">SUM(IF(ISBLANK(N26:N40),0,1))</f>
        <v>0</v>
      </c>
      <c r="O20" cm="1">
        <f t="array" ref="O20">SUM(IF(ISBLANK(O26:O40),0,1))</f>
        <v>0</v>
      </c>
      <c r="P20" cm="1">
        <f t="array" ref="P20">SUM(IF(ISBLANK(P26:P40),0,1))</f>
        <v>0</v>
      </c>
      <c r="Q20" cm="1">
        <f t="array" ref="Q20">SUM(IF(ISBLANK(Q26:Q40),0,1))</f>
        <v>0</v>
      </c>
      <c r="R20" cm="1">
        <f t="array" ref="R20">SUM(IF(ISBLANK(R26:R40),0,1))</f>
        <v>0</v>
      </c>
    </row>
    <row r="23" spans="2:38" x14ac:dyDescent="0.2">
      <c r="D23" s="32" t="s">
        <v>3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X23" t="s">
        <v>7</v>
      </c>
    </row>
    <row r="24" spans="2:38" x14ac:dyDescent="0.2">
      <c r="D24" s="33" t="s">
        <v>1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X24" t="s">
        <v>1</v>
      </c>
    </row>
    <row r="25" spans="2:38" ht="17" thickBot="1" x14ac:dyDescent="0.25">
      <c r="B25" s="25" t="s">
        <v>25</v>
      </c>
      <c r="C25" s="6" t="s">
        <v>2</v>
      </c>
      <c r="D25" s="2">
        <v>1</v>
      </c>
      <c r="E25" s="2">
        <f>D25+1</f>
        <v>2</v>
      </c>
      <c r="F25" s="2">
        <f t="shared" ref="F25:R25" si="17">E25+1</f>
        <v>3</v>
      </c>
      <c r="G25" s="2">
        <f t="shared" si="17"/>
        <v>4</v>
      </c>
      <c r="H25" s="2">
        <f t="shared" si="17"/>
        <v>5</v>
      </c>
      <c r="I25" s="2">
        <f t="shared" si="17"/>
        <v>6</v>
      </c>
      <c r="J25" s="2">
        <f t="shared" si="17"/>
        <v>7</v>
      </c>
      <c r="K25" s="2">
        <f t="shared" si="17"/>
        <v>8</v>
      </c>
      <c r="L25" s="2">
        <f t="shared" si="17"/>
        <v>9</v>
      </c>
      <c r="M25" s="2">
        <f t="shared" si="17"/>
        <v>10</v>
      </c>
      <c r="N25" s="2">
        <f t="shared" si="17"/>
        <v>11</v>
      </c>
      <c r="O25" s="2">
        <f t="shared" si="17"/>
        <v>12</v>
      </c>
      <c r="P25" s="2">
        <f t="shared" si="17"/>
        <v>13</v>
      </c>
      <c r="Q25" s="2">
        <f t="shared" si="17"/>
        <v>14</v>
      </c>
      <c r="R25" s="2">
        <f t="shared" si="17"/>
        <v>15</v>
      </c>
      <c r="S25" s="7" t="s">
        <v>22</v>
      </c>
      <c r="T25" s="10" t="s">
        <v>24</v>
      </c>
      <c r="U25" s="31"/>
      <c r="W25" t="s">
        <v>2</v>
      </c>
      <c r="X25">
        <v>1</v>
      </c>
      <c r="Y25">
        <f>X25+1</f>
        <v>2</v>
      </c>
      <c r="Z25">
        <f t="shared" ref="Z25:AL25" si="18">Y25+1</f>
        <v>3</v>
      </c>
      <c r="AA25">
        <f t="shared" si="18"/>
        <v>4</v>
      </c>
      <c r="AB25">
        <f t="shared" si="18"/>
        <v>5</v>
      </c>
      <c r="AC25">
        <f t="shared" si="18"/>
        <v>6</v>
      </c>
      <c r="AD25">
        <f t="shared" si="18"/>
        <v>7</v>
      </c>
      <c r="AE25">
        <f t="shared" si="18"/>
        <v>8</v>
      </c>
      <c r="AF25">
        <f t="shared" si="18"/>
        <v>9</v>
      </c>
      <c r="AG25">
        <f t="shared" si="18"/>
        <v>10</v>
      </c>
      <c r="AH25">
        <f t="shared" si="18"/>
        <v>11</v>
      </c>
      <c r="AI25">
        <f t="shared" si="18"/>
        <v>12</v>
      </c>
      <c r="AJ25">
        <f t="shared" si="18"/>
        <v>13</v>
      </c>
      <c r="AK25">
        <f t="shared" si="18"/>
        <v>14</v>
      </c>
      <c r="AL25">
        <f t="shared" si="18"/>
        <v>15</v>
      </c>
    </row>
    <row r="26" spans="2:38" ht="17" thickTop="1" x14ac:dyDescent="0.2">
      <c r="B26" s="26"/>
      <c r="C26" s="2">
        <v>1</v>
      </c>
      <c r="D26" s="15">
        <v>2</v>
      </c>
      <c r="E26" s="16">
        <v>3</v>
      </c>
      <c r="F26" s="17">
        <v>4</v>
      </c>
      <c r="G26" s="16">
        <v>3</v>
      </c>
      <c r="H26" s="17"/>
      <c r="I26" s="16"/>
      <c r="J26" s="17"/>
      <c r="K26" s="16"/>
      <c r="L26" s="17"/>
      <c r="M26" s="16"/>
      <c r="N26" s="17"/>
      <c r="O26" s="16"/>
      <c r="P26" s="17"/>
      <c r="Q26" s="16"/>
      <c r="R26" s="18"/>
      <c r="S26" s="8">
        <f>IF(SUM(D26:R26)=0,"",SUM(D26:R26))</f>
        <v>12</v>
      </c>
      <c r="T26" s="11">
        <f>IFERROR(S26/(S26+$D$65),"")</f>
        <v>0.91114749089717906</v>
      </c>
      <c r="U26" s="30"/>
      <c r="W26">
        <v>1</v>
      </c>
      <c r="X26">
        <f>IFERROR(D26*(D46-$S46)^2,"")</f>
        <v>5.0138888888888866</v>
      </c>
      <c r="Y26">
        <f>IFERROR(E26*(E46-$S46)^2,"")</f>
        <v>7.5208333333333304</v>
      </c>
      <c r="Z26">
        <f>IFERROR(F26*(F46-$S46)^2,"")</f>
        <v>23.361111111111118</v>
      </c>
      <c r="AA26">
        <f>IFERROR(G26*(G46-$S46)^2,"")</f>
        <v>1.0208333333333324</v>
      </c>
      <c r="AB26">
        <f t="shared" ref="AB26:AL40" si="19">IFERROR(H26*(H46-$S46)^2,"")</f>
        <v>0</v>
      </c>
      <c r="AC26">
        <f t="shared" si="19"/>
        <v>0</v>
      </c>
      <c r="AD26">
        <f t="shared" si="19"/>
        <v>0</v>
      </c>
      <c r="AE26">
        <f t="shared" si="19"/>
        <v>0</v>
      </c>
      <c r="AF26">
        <f t="shared" si="19"/>
        <v>0</v>
      </c>
      <c r="AG26">
        <f t="shared" si="19"/>
        <v>0</v>
      </c>
      <c r="AH26">
        <f t="shared" si="19"/>
        <v>0</v>
      </c>
      <c r="AI26">
        <f t="shared" si="19"/>
        <v>0</v>
      </c>
      <c r="AJ26">
        <f t="shared" si="19"/>
        <v>0</v>
      </c>
      <c r="AK26">
        <f t="shared" si="19"/>
        <v>0</v>
      </c>
      <c r="AL26">
        <f t="shared" si="19"/>
        <v>0</v>
      </c>
    </row>
    <row r="27" spans="2:38" x14ac:dyDescent="0.2">
      <c r="B27" s="27"/>
      <c r="C27" s="2">
        <f>C26+1</f>
        <v>2</v>
      </c>
      <c r="D27" s="19">
        <v>4</v>
      </c>
      <c r="E27" s="13">
        <v>2</v>
      </c>
      <c r="F27" s="14">
        <v>1</v>
      </c>
      <c r="G27" s="13">
        <v>2</v>
      </c>
      <c r="H27" s="14"/>
      <c r="I27" s="13"/>
      <c r="J27" s="14"/>
      <c r="K27" s="13"/>
      <c r="L27" s="14"/>
      <c r="M27" s="13"/>
      <c r="N27" s="14"/>
      <c r="O27" s="13"/>
      <c r="P27" s="14"/>
      <c r="Q27" s="13"/>
      <c r="R27" s="20"/>
      <c r="S27" s="8">
        <f t="shared" ref="S27:S40" si="20">IF(SUM(D27:R27)=0,"",SUM(D27:R27))</f>
        <v>9</v>
      </c>
      <c r="T27" s="11">
        <f t="shared" ref="T27:T40" si="21">IFERROR(S27/(S27+$D$65),"")</f>
        <v>0.88493784168590328</v>
      </c>
      <c r="U27" s="30"/>
      <c r="W27">
        <f>W26+1</f>
        <v>2</v>
      </c>
      <c r="X27">
        <f t="shared" ref="X27:AA40" si="22">IFERROR(D27*(D47-$S47)^2,"")</f>
        <v>1.2345679012345669</v>
      </c>
      <c r="Y27">
        <f t="shared" si="22"/>
        <v>4.8395061728395046</v>
      </c>
      <c r="Z27">
        <f t="shared" si="22"/>
        <v>5.9753086419753094</v>
      </c>
      <c r="AA27">
        <f t="shared" si="22"/>
        <v>4.1728395061728403</v>
      </c>
      <c r="AB27">
        <f t="shared" si="19"/>
        <v>0</v>
      </c>
      <c r="AC27">
        <f t="shared" si="19"/>
        <v>0</v>
      </c>
      <c r="AD27">
        <f t="shared" si="19"/>
        <v>0</v>
      </c>
      <c r="AE27">
        <f t="shared" si="19"/>
        <v>0</v>
      </c>
      <c r="AF27">
        <f t="shared" si="19"/>
        <v>0</v>
      </c>
      <c r="AG27">
        <f t="shared" si="19"/>
        <v>0</v>
      </c>
      <c r="AH27">
        <f t="shared" si="19"/>
        <v>0</v>
      </c>
      <c r="AI27">
        <f t="shared" si="19"/>
        <v>0</v>
      </c>
      <c r="AJ27">
        <f t="shared" si="19"/>
        <v>0</v>
      </c>
      <c r="AK27">
        <f t="shared" si="19"/>
        <v>0</v>
      </c>
      <c r="AL27">
        <f t="shared" si="19"/>
        <v>0</v>
      </c>
    </row>
    <row r="28" spans="2:38" x14ac:dyDescent="0.2">
      <c r="B28" s="27"/>
      <c r="C28" s="2">
        <f t="shared" ref="C28:C40" si="23">C27+1</f>
        <v>3</v>
      </c>
      <c r="D28" s="19">
        <v>3</v>
      </c>
      <c r="E28" s="13">
        <v>3</v>
      </c>
      <c r="F28" s="14">
        <v>1</v>
      </c>
      <c r="G28" s="13">
        <v>3</v>
      </c>
      <c r="H28" s="14"/>
      <c r="I28" s="13"/>
      <c r="J28" s="14"/>
      <c r="K28" s="13"/>
      <c r="L28" s="14"/>
      <c r="M28" s="13"/>
      <c r="N28" s="14"/>
      <c r="O28" s="13"/>
      <c r="P28" s="14"/>
      <c r="Q28" s="13"/>
      <c r="R28" s="20"/>
      <c r="S28" s="8">
        <f t="shared" si="20"/>
        <v>10</v>
      </c>
      <c r="T28" s="11">
        <f t="shared" si="21"/>
        <v>0.89523865082289145</v>
      </c>
      <c r="U28" s="30"/>
      <c r="W28">
        <f t="shared" ref="W28:W40" si="24">W27+1</f>
        <v>3</v>
      </c>
      <c r="X28">
        <f t="shared" si="22"/>
        <v>0</v>
      </c>
      <c r="Y28">
        <f t="shared" si="22"/>
        <v>3</v>
      </c>
      <c r="Z28">
        <f t="shared" si="22"/>
        <v>0</v>
      </c>
      <c r="AA28">
        <f t="shared" si="22"/>
        <v>3</v>
      </c>
      <c r="AB28">
        <f t="shared" si="19"/>
        <v>0</v>
      </c>
      <c r="AC28">
        <f t="shared" si="19"/>
        <v>0</v>
      </c>
      <c r="AD28">
        <f t="shared" si="19"/>
        <v>0</v>
      </c>
      <c r="AE28">
        <f t="shared" si="19"/>
        <v>0</v>
      </c>
      <c r="AF28">
        <f t="shared" si="19"/>
        <v>0</v>
      </c>
      <c r="AG28">
        <f t="shared" si="19"/>
        <v>0</v>
      </c>
      <c r="AH28">
        <f t="shared" si="19"/>
        <v>0</v>
      </c>
      <c r="AI28">
        <f t="shared" si="19"/>
        <v>0</v>
      </c>
      <c r="AJ28">
        <f t="shared" si="19"/>
        <v>0</v>
      </c>
      <c r="AK28">
        <f t="shared" si="19"/>
        <v>0</v>
      </c>
      <c r="AL28">
        <f t="shared" si="19"/>
        <v>0</v>
      </c>
    </row>
    <row r="29" spans="2:38" x14ac:dyDescent="0.2">
      <c r="B29" s="27"/>
      <c r="C29" s="2">
        <f t="shared" si="23"/>
        <v>4</v>
      </c>
      <c r="D29" s="19"/>
      <c r="E29" s="13"/>
      <c r="F29" s="14"/>
      <c r="G29" s="13"/>
      <c r="H29" s="14"/>
      <c r="I29" s="13"/>
      <c r="J29" s="14"/>
      <c r="K29" s="13"/>
      <c r="L29" s="14"/>
      <c r="M29" s="13"/>
      <c r="N29" s="14"/>
      <c r="O29" s="13"/>
      <c r="P29" s="14"/>
      <c r="Q29" s="13"/>
      <c r="R29" s="20"/>
      <c r="S29" s="8" t="str">
        <f t="shared" si="20"/>
        <v/>
      </c>
      <c r="T29" s="11" t="str">
        <f t="shared" si="21"/>
        <v/>
      </c>
      <c r="U29" s="30"/>
      <c r="W29">
        <f t="shared" si="24"/>
        <v>4</v>
      </c>
      <c r="X29" t="str">
        <f t="shared" si="22"/>
        <v/>
      </c>
      <c r="Y29" t="str">
        <f t="shared" si="22"/>
        <v/>
      </c>
      <c r="Z29" t="str">
        <f t="shared" si="22"/>
        <v/>
      </c>
      <c r="AA29" t="str">
        <f t="shared" si="22"/>
        <v/>
      </c>
      <c r="AB29" t="str">
        <f t="shared" si="19"/>
        <v/>
      </c>
      <c r="AC29" t="str">
        <f t="shared" si="19"/>
        <v/>
      </c>
      <c r="AD29" t="str">
        <f t="shared" si="19"/>
        <v/>
      </c>
      <c r="AE29" t="str">
        <f t="shared" si="19"/>
        <v/>
      </c>
      <c r="AF29" t="str">
        <f t="shared" si="19"/>
        <v/>
      </c>
      <c r="AG29" t="str">
        <f t="shared" si="19"/>
        <v/>
      </c>
      <c r="AH29" t="str">
        <f t="shared" si="19"/>
        <v/>
      </c>
      <c r="AI29" t="str">
        <f t="shared" si="19"/>
        <v/>
      </c>
      <c r="AJ29" t="str">
        <f t="shared" si="19"/>
        <v/>
      </c>
      <c r="AK29" t="str">
        <f t="shared" si="19"/>
        <v/>
      </c>
      <c r="AL29" t="str">
        <f t="shared" si="19"/>
        <v/>
      </c>
    </row>
    <row r="30" spans="2:38" x14ac:dyDescent="0.2">
      <c r="B30" s="27"/>
      <c r="C30" s="2">
        <f t="shared" si="23"/>
        <v>5</v>
      </c>
      <c r="D30" s="19"/>
      <c r="E30" s="13"/>
      <c r="F30" s="14"/>
      <c r="G30" s="13"/>
      <c r="H30" s="14"/>
      <c r="I30" s="13"/>
      <c r="J30" s="14"/>
      <c r="K30" s="13"/>
      <c r="L30" s="14"/>
      <c r="M30" s="13"/>
      <c r="N30" s="14"/>
      <c r="O30" s="13"/>
      <c r="P30" s="14"/>
      <c r="Q30" s="13"/>
      <c r="R30" s="20"/>
      <c r="S30" s="8" t="str">
        <f t="shared" si="20"/>
        <v/>
      </c>
      <c r="T30" s="11" t="str">
        <f t="shared" si="21"/>
        <v/>
      </c>
      <c r="U30" s="30"/>
      <c r="W30">
        <f t="shared" si="24"/>
        <v>5</v>
      </c>
      <c r="X30" t="str">
        <f t="shared" si="22"/>
        <v/>
      </c>
      <c r="Y30" t="str">
        <f t="shared" si="22"/>
        <v/>
      </c>
      <c r="Z30" t="str">
        <f t="shared" si="22"/>
        <v/>
      </c>
      <c r="AA30" t="str">
        <f t="shared" si="22"/>
        <v/>
      </c>
      <c r="AB30" t="str">
        <f t="shared" si="19"/>
        <v/>
      </c>
      <c r="AC30" t="str">
        <f t="shared" si="19"/>
        <v/>
      </c>
      <c r="AD30" t="str">
        <f t="shared" si="19"/>
        <v/>
      </c>
      <c r="AE30" t="str">
        <f t="shared" si="19"/>
        <v/>
      </c>
      <c r="AF30" t="str">
        <f t="shared" si="19"/>
        <v/>
      </c>
      <c r="AG30" t="str">
        <f t="shared" si="19"/>
        <v/>
      </c>
      <c r="AH30" t="str">
        <f t="shared" si="19"/>
        <v/>
      </c>
      <c r="AI30" t="str">
        <f t="shared" si="19"/>
        <v/>
      </c>
      <c r="AJ30" t="str">
        <f t="shared" si="19"/>
        <v/>
      </c>
      <c r="AK30" t="str">
        <f t="shared" si="19"/>
        <v/>
      </c>
      <c r="AL30" t="str">
        <f t="shared" si="19"/>
        <v/>
      </c>
    </row>
    <row r="31" spans="2:38" x14ac:dyDescent="0.2">
      <c r="B31" s="27"/>
      <c r="C31" s="2">
        <f t="shared" si="23"/>
        <v>6</v>
      </c>
      <c r="D31" s="19"/>
      <c r="E31" s="13"/>
      <c r="F31" s="14"/>
      <c r="G31" s="13"/>
      <c r="H31" s="14"/>
      <c r="I31" s="13"/>
      <c r="J31" s="14"/>
      <c r="K31" s="13"/>
      <c r="L31" s="14"/>
      <c r="M31" s="13"/>
      <c r="N31" s="14"/>
      <c r="O31" s="13"/>
      <c r="P31" s="14"/>
      <c r="Q31" s="13"/>
      <c r="R31" s="20"/>
      <c r="S31" s="8" t="str">
        <f t="shared" si="20"/>
        <v/>
      </c>
      <c r="T31" s="11" t="str">
        <f t="shared" si="21"/>
        <v/>
      </c>
      <c r="U31" s="30"/>
      <c r="W31">
        <f t="shared" si="24"/>
        <v>6</v>
      </c>
      <c r="X31" t="str">
        <f t="shared" si="22"/>
        <v/>
      </c>
      <c r="Y31" t="str">
        <f t="shared" si="22"/>
        <v/>
      </c>
      <c r="Z31" t="str">
        <f t="shared" si="22"/>
        <v/>
      </c>
      <c r="AA31" t="str">
        <f t="shared" si="22"/>
        <v/>
      </c>
      <c r="AB31" t="str">
        <f t="shared" si="19"/>
        <v/>
      </c>
      <c r="AC31" t="str">
        <f t="shared" si="19"/>
        <v/>
      </c>
      <c r="AD31" t="str">
        <f t="shared" si="19"/>
        <v/>
      </c>
      <c r="AE31" t="str">
        <f t="shared" si="19"/>
        <v/>
      </c>
      <c r="AF31" t="str">
        <f t="shared" si="19"/>
        <v/>
      </c>
      <c r="AG31" t="str">
        <f t="shared" si="19"/>
        <v/>
      </c>
      <c r="AH31" t="str">
        <f t="shared" si="19"/>
        <v/>
      </c>
      <c r="AI31" t="str">
        <f t="shared" si="19"/>
        <v/>
      </c>
      <c r="AJ31" t="str">
        <f t="shared" si="19"/>
        <v/>
      </c>
      <c r="AK31" t="str">
        <f t="shared" si="19"/>
        <v/>
      </c>
      <c r="AL31" t="str">
        <f t="shared" si="19"/>
        <v/>
      </c>
    </row>
    <row r="32" spans="2:38" x14ac:dyDescent="0.2">
      <c r="B32" s="27"/>
      <c r="C32" s="2">
        <f t="shared" si="23"/>
        <v>7</v>
      </c>
      <c r="D32" s="19"/>
      <c r="E32" s="13"/>
      <c r="F32" s="14"/>
      <c r="G32" s="13"/>
      <c r="H32" s="14"/>
      <c r="I32" s="13"/>
      <c r="J32" s="14"/>
      <c r="K32" s="13"/>
      <c r="L32" s="14"/>
      <c r="M32" s="13"/>
      <c r="N32" s="14"/>
      <c r="O32" s="13"/>
      <c r="P32" s="14"/>
      <c r="Q32" s="13"/>
      <c r="R32" s="20"/>
      <c r="S32" s="8" t="str">
        <f t="shared" si="20"/>
        <v/>
      </c>
      <c r="T32" s="11" t="str">
        <f t="shared" si="21"/>
        <v/>
      </c>
      <c r="U32" s="30"/>
      <c r="W32">
        <f t="shared" si="24"/>
        <v>7</v>
      </c>
      <c r="X32" t="str">
        <f t="shared" si="22"/>
        <v/>
      </c>
      <c r="Y32" t="str">
        <f t="shared" si="22"/>
        <v/>
      </c>
      <c r="Z32" t="str">
        <f t="shared" si="22"/>
        <v/>
      </c>
      <c r="AA32" t="str">
        <f t="shared" si="22"/>
        <v/>
      </c>
      <c r="AB32" t="str">
        <f t="shared" si="19"/>
        <v/>
      </c>
      <c r="AC32" t="str">
        <f t="shared" si="19"/>
        <v/>
      </c>
      <c r="AD32" t="str">
        <f t="shared" si="19"/>
        <v/>
      </c>
      <c r="AE32" t="str">
        <f t="shared" si="19"/>
        <v/>
      </c>
      <c r="AF32" t="str">
        <f t="shared" si="19"/>
        <v/>
      </c>
      <c r="AG32" t="str">
        <f t="shared" si="19"/>
        <v/>
      </c>
      <c r="AH32" t="str">
        <f t="shared" si="19"/>
        <v/>
      </c>
      <c r="AI32" t="str">
        <f t="shared" si="19"/>
        <v/>
      </c>
      <c r="AJ32" t="str">
        <f t="shared" si="19"/>
        <v/>
      </c>
      <c r="AK32" t="str">
        <f t="shared" si="19"/>
        <v/>
      </c>
      <c r="AL32" t="str">
        <f t="shared" si="19"/>
        <v/>
      </c>
    </row>
    <row r="33" spans="2:38" x14ac:dyDescent="0.2">
      <c r="B33" s="27"/>
      <c r="C33" s="2">
        <f t="shared" si="23"/>
        <v>8</v>
      </c>
      <c r="D33" s="19"/>
      <c r="E33" s="13"/>
      <c r="F33" s="14"/>
      <c r="G33" s="13"/>
      <c r="H33" s="14"/>
      <c r="I33" s="13"/>
      <c r="J33" s="14"/>
      <c r="K33" s="13"/>
      <c r="L33" s="14"/>
      <c r="M33" s="13"/>
      <c r="N33" s="14"/>
      <c r="O33" s="13"/>
      <c r="P33" s="14"/>
      <c r="Q33" s="13"/>
      <c r="R33" s="20"/>
      <c r="S33" s="8" t="str">
        <f t="shared" si="20"/>
        <v/>
      </c>
      <c r="T33" s="11" t="str">
        <f t="shared" si="21"/>
        <v/>
      </c>
      <c r="U33" s="30"/>
      <c r="W33">
        <f t="shared" si="24"/>
        <v>8</v>
      </c>
      <c r="X33" t="str">
        <f t="shared" si="22"/>
        <v/>
      </c>
      <c r="Y33" t="str">
        <f t="shared" si="22"/>
        <v/>
      </c>
      <c r="Z33" t="str">
        <f t="shared" si="22"/>
        <v/>
      </c>
      <c r="AA33" t="str">
        <f t="shared" si="22"/>
        <v/>
      </c>
      <c r="AB33" t="str">
        <f t="shared" si="19"/>
        <v/>
      </c>
      <c r="AC33" t="str">
        <f t="shared" si="19"/>
        <v/>
      </c>
      <c r="AD33" t="str">
        <f t="shared" si="19"/>
        <v/>
      </c>
      <c r="AE33" t="str">
        <f t="shared" si="19"/>
        <v/>
      </c>
      <c r="AF33" t="str">
        <f t="shared" si="19"/>
        <v/>
      </c>
      <c r="AG33" t="str">
        <f t="shared" si="19"/>
        <v/>
      </c>
      <c r="AH33" t="str">
        <f t="shared" si="19"/>
        <v/>
      </c>
      <c r="AI33" t="str">
        <f t="shared" si="19"/>
        <v/>
      </c>
      <c r="AJ33" t="str">
        <f t="shared" si="19"/>
        <v/>
      </c>
      <c r="AK33" t="str">
        <f t="shared" si="19"/>
        <v/>
      </c>
      <c r="AL33" t="str">
        <f t="shared" si="19"/>
        <v/>
      </c>
    </row>
    <row r="34" spans="2:38" x14ac:dyDescent="0.2">
      <c r="B34" s="27"/>
      <c r="C34" s="2">
        <f t="shared" si="23"/>
        <v>9</v>
      </c>
      <c r="D34" s="19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20"/>
      <c r="S34" s="8" t="str">
        <f t="shared" si="20"/>
        <v/>
      </c>
      <c r="T34" s="11" t="str">
        <f t="shared" si="21"/>
        <v/>
      </c>
      <c r="U34" s="30"/>
      <c r="W34">
        <f t="shared" si="24"/>
        <v>9</v>
      </c>
      <c r="X34" t="str">
        <f t="shared" si="22"/>
        <v/>
      </c>
      <c r="Y34" t="str">
        <f t="shared" si="22"/>
        <v/>
      </c>
      <c r="Z34" t="str">
        <f t="shared" si="22"/>
        <v/>
      </c>
      <c r="AA34" t="str">
        <f t="shared" si="22"/>
        <v/>
      </c>
      <c r="AB34" t="str">
        <f t="shared" si="19"/>
        <v/>
      </c>
      <c r="AC34" t="str">
        <f t="shared" si="19"/>
        <v/>
      </c>
      <c r="AD34" t="str">
        <f t="shared" si="19"/>
        <v/>
      </c>
      <c r="AE34" t="str">
        <f t="shared" si="19"/>
        <v/>
      </c>
      <c r="AF34" t="str">
        <f t="shared" si="19"/>
        <v/>
      </c>
      <c r="AG34" t="str">
        <f t="shared" si="19"/>
        <v/>
      </c>
      <c r="AH34" t="str">
        <f t="shared" si="19"/>
        <v/>
      </c>
      <c r="AI34" t="str">
        <f t="shared" si="19"/>
        <v/>
      </c>
      <c r="AJ34" t="str">
        <f t="shared" si="19"/>
        <v/>
      </c>
      <c r="AK34" t="str">
        <f t="shared" si="19"/>
        <v/>
      </c>
      <c r="AL34" t="str">
        <f t="shared" si="19"/>
        <v/>
      </c>
    </row>
    <row r="35" spans="2:38" x14ac:dyDescent="0.2">
      <c r="B35" s="27"/>
      <c r="C35" s="2">
        <f t="shared" si="23"/>
        <v>10</v>
      </c>
      <c r="D35" s="19"/>
      <c r="E35" s="13"/>
      <c r="F35" s="14"/>
      <c r="G35" s="13"/>
      <c r="H35" s="14"/>
      <c r="I35" s="13"/>
      <c r="J35" s="14"/>
      <c r="K35" s="13"/>
      <c r="L35" s="14"/>
      <c r="M35" s="13"/>
      <c r="N35" s="14"/>
      <c r="O35" s="13"/>
      <c r="P35" s="14"/>
      <c r="Q35" s="13"/>
      <c r="R35" s="20"/>
      <c r="S35" s="8" t="str">
        <f t="shared" si="20"/>
        <v/>
      </c>
      <c r="T35" s="11" t="str">
        <f t="shared" si="21"/>
        <v/>
      </c>
      <c r="U35" s="30"/>
      <c r="W35">
        <f t="shared" si="24"/>
        <v>10</v>
      </c>
      <c r="X35" t="str">
        <f t="shared" si="22"/>
        <v/>
      </c>
      <c r="Y35" t="str">
        <f t="shared" si="22"/>
        <v/>
      </c>
      <c r="Z35" t="str">
        <f t="shared" si="22"/>
        <v/>
      </c>
      <c r="AA35" t="str">
        <f t="shared" si="22"/>
        <v/>
      </c>
      <c r="AB35" t="str">
        <f t="shared" si="19"/>
        <v/>
      </c>
      <c r="AC35" t="str">
        <f t="shared" si="19"/>
        <v/>
      </c>
      <c r="AD35" t="str">
        <f t="shared" si="19"/>
        <v/>
      </c>
      <c r="AE35" t="str">
        <f t="shared" si="19"/>
        <v/>
      </c>
      <c r="AF35" t="str">
        <f t="shared" si="19"/>
        <v/>
      </c>
      <c r="AG35" t="str">
        <f t="shared" si="19"/>
        <v/>
      </c>
      <c r="AH35" t="str">
        <f t="shared" si="19"/>
        <v/>
      </c>
      <c r="AI35" t="str">
        <f t="shared" si="19"/>
        <v/>
      </c>
      <c r="AJ35" t="str">
        <f t="shared" si="19"/>
        <v/>
      </c>
      <c r="AK35" t="str">
        <f t="shared" si="19"/>
        <v/>
      </c>
      <c r="AL35" t="str">
        <f t="shared" si="19"/>
        <v/>
      </c>
    </row>
    <row r="36" spans="2:38" x14ac:dyDescent="0.2">
      <c r="B36" s="27"/>
      <c r="C36" s="2">
        <f t="shared" si="23"/>
        <v>11</v>
      </c>
      <c r="D36" s="19"/>
      <c r="E36" s="13"/>
      <c r="F36" s="14"/>
      <c r="G36" s="13"/>
      <c r="H36" s="14"/>
      <c r="I36" s="13"/>
      <c r="J36" s="14"/>
      <c r="K36" s="13"/>
      <c r="L36" s="14"/>
      <c r="M36" s="13"/>
      <c r="N36" s="14"/>
      <c r="O36" s="13"/>
      <c r="P36" s="14"/>
      <c r="Q36" s="13"/>
      <c r="R36" s="20"/>
      <c r="S36" s="8" t="str">
        <f t="shared" si="20"/>
        <v/>
      </c>
      <c r="T36" s="11" t="str">
        <f t="shared" si="21"/>
        <v/>
      </c>
      <c r="U36" s="30"/>
      <c r="W36">
        <f t="shared" si="24"/>
        <v>11</v>
      </c>
      <c r="X36" t="str">
        <f t="shared" si="22"/>
        <v/>
      </c>
      <c r="Y36" t="str">
        <f t="shared" si="22"/>
        <v/>
      </c>
      <c r="Z36" t="str">
        <f t="shared" si="22"/>
        <v/>
      </c>
      <c r="AA36" t="str">
        <f t="shared" si="22"/>
        <v/>
      </c>
      <c r="AB36" t="str">
        <f t="shared" si="19"/>
        <v/>
      </c>
      <c r="AC36" t="str">
        <f t="shared" si="19"/>
        <v/>
      </c>
      <c r="AD36" t="str">
        <f t="shared" si="19"/>
        <v/>
      </c>
      <c r="AE36" t="str">
        <f t="shared" si="19"/>
        <v/>
      </c>
      <c r="AF36" t="str">
        <f t="shared" si="19"/>
        <v/>
      </c>
      <c r="AG36" t="str">
        <f t="shared" si="19"/>
        <v/>
      </c>
      <c r="AH36" t="str">
        <f t="shared" si="19"/>
        <v/>
      </c>
      <c r="AI36" t="str">
        <f t="shared" si="19"/>
        <v/>
      </c>
      <c r="AJ36" t="str">
        <f t="shared" si="19"/>
        <v/>
      </c>
      <c r="AK36" t="str">
        <f t="shared" si="19"/>
        <v/>
      </c>
      <c r="AL36" t="str">
        <f t="shared" si="19"/>
        <v/>
      </c>
    </row>
    <row r="37" spans="2:38" x14ac:dyDescent="0.2">
      <c r="B37" s="27"/>
      <c r="C37" s="2">
        <f t="shared" si="23"/>
        <v>12</v>
      </c>
      <c r="D37" s="19"/>
      <c r="E37" s="13"/>
      <c r="F37" s="14"/>
      <c r="G37" s="13"/>
      <c r="H37" s="14"/>
      <c r="I37" s="13"/>
      <c r="J37" s="14"/>
      <c r="K37" s="13"/>
      <c r="L37" s="14"/>
      <c r="M37" s="13"/>
      <c r="N37" s="14"/>
      <c r="O37" s="13"/>
      <c r="P37" s="14"/>
      <c r="Q37" s="13"/>
      <c r="R37" s="20"/>
      <c r="S37" s="8" t="str">
        <f t="shared" si="20"/>
        <v/>
      </c>
      <c r="T37" s="11" t="str">
        <f t="shared" si="21"/>
        <v/>
      </c>
      <c r="U37" s="30"/>
      <c r="W37">
        <f t="shared" si="24"/>
        <v>12</v>
      </c>
      <c r="X37" t="str">
        <f t="shared" si="22"/>
        <v/>
      </c>
      <c r="Y37" t="str">
        <f t="shared" si="22"/>
        <v/>
      </c>
      <c r="Z37" t="str">
        <f t="shared" si="22"/>
        <v/>
      </c>
      <c r="AA37" t="str">
        <f t="shared" si="22"/>
        <v/>
      </c>
      <c r="AB37" t="str">
        <f t="shared" si="19"/>
        <v/>
      </c>
      <c r="AC37" t="str">
        <f t="shared" si="19"/>
        <v/>
      </c>
      <c r="AD37" t="str">
        <f t="shared" si="19"/>
        <v/>
      </c>
      <c r="AE37" t="str">
        <f t="shared" si="19"/>
        <v/>
      </c>
      <c r="AF37" t="str">
        <f t="shared" si="19"/>
        <v/>
      </c>
      <c r="AG37" t="str">
        <f t="shared" si="19"/>
        <v/>
      </c>
      <c r="AH37" t="str">
        <f t="shared" si="19"/>
        <v/>
      </c>
      <c r="AI37" t="str">
        <f t="shared" si="19"/>
        <v/>
      </c>
      <c r="AJ37" t="str">
        <f t="shared" si="19"/>
        <v/>
      </c>
      <c r="AK37" t="str">
        <f t="shared" si="19"/>
        <v/>
      </c>
      <c r="AL37" t="str">
        <f t="shared" si="19"/>
        <v/>
      </c>
    </row>
    <row r="38" spans="2:38" x14ac:dyDescent="0.2">
      <c r="B38" s="27"/>
      <c r="C38" s="2">
        <f t="shared" si="23"/>
        <v>13</v>
      </c>
      <c r="D38" s="19"/>
      <c r="E38" s="13"/>
      <c r="F38" s="14"/>
      <c r="G38" s="13"/>
      <c r="H38" s="14"/>
      <c r="I38" s="13"/>
      <c r="J38" s="14"/>
      <c r="K38" s="13"/>
      <c r="L38" s="14"/>
      <c r="M38" s="13"/>
      <c r="N38" s="14"/>
      <c r="O38" s="13"/>
      <c r="P38" s="14"/>
      <c r="Q38" s="13"/>
      <c r="R38" s="20"/>
      <c r="S38" s="8" t="str">
        <f t="shared" si="20"/>
        <v/>
      </c>
      <c r="T38" s="11" t="str">
        <f t="shared" si="21"/>
        <v/>
      </c>
      <c r="U38" s="30"/>
      <c r="W38">
        <f t="shared" si="24"/>
        <v>13</v>
      </c>
      <c r="X38" t="str">
        <f t="shared" si="22"/>
        <v/>
      </c>
      <c r="Y38" t="str">
        <f t="shared" si="22"/>
        <v/>
      </c>
      <c r="Z38" t="str">
        <f t="shared" si="22"/>
        <v/>
      </c>
      <c r="AA38" t="str">
        <f t="shared" si="22"/>
        <v/>
      </c>
      <c r="AB38" t="str">
        <f t="shared" si="19"/>
        <v/>
      </c>
      <c r="AC38" t="str">
        <f t="shared" si="19"/>
        <v/>
      </c>
      <c r="AD38" t="str">
        <f t="shared" si="19"/>
        <v/>
      </c>
      <c r="AE38" t="str">
        <f t="shared" si="19"/>
        <v/>
      </c>
      <c r="AF38" t="str">
        <f t="shared" si="19"/>
        <v/>
      </c>
      <c r="AG38" t="str">
        <f t="shared" si="19"/>
        <v/>
      </c>
      <c r="AH38" t="str">
        <f t="shared" si="19"/>
        <v/>
      </c>
      <c r="AI38" t="str">
        <f t="shared" si="19"/>
        <v/>
      </c>
      <c r="AJ38" t="str">
        <f t="shared" si="19"/>
        <v/>
      </c>
      <c r="AK38" t="str">
        <f t="shared" si="19"/>
        <v/>
      </c>
      <c r="AL38" t="str">
        <f t="shared" si="19"/>
        <v/>
      </c>
    </row>
    <row r="39" spans="2:38" x14ac:dyDescent="0.2">
      <c r="B39" s="27"/>
      <c r="C39" s="2">
        <f t="shared" si="23"/>
        <v>14</v>
      </c>
      <c r="D39" s="19"/>
      <c r="E39" s="13"/>
      <c r="F39" s="14"/>
      <c r="G39" s="13"/>
      <c r="H39" s="14"/>
      <c r="I39" s="13"/>
      <c r="J39" s="14"/>
      <c r="K39" s="13"/>
      <c r="L39" s="14"/>
      <c r="M39" s="13"/>
      <c r="N39" s="14"/>
      <c r="O39" s="13"/>
      <c r="P39" s="14"/>
      <c r="Q39" s="13"/>
      <c r="R39" s="20"/>
      <c r="S39" s="8" t="str">
        <f t="shared" si="20"/>
        <v/>
      </c>
      <c r="T39" s="11" t="str">
        <f t="shared" si="21"/>
        <v/>
      </c>
      <c r="U39" s="30"/>
      <c r="W39">
        <f t="shared" si="24"/>
        <v>14</v>
      </c>
      <c r="X39" t="str">
        <f t="shared" si="22"/>
        <v/>
      </c>
      <c r="Y39" t="str">
        <f t="shared" si="22"/>
        <v/>
      </c>
      <c r="Z39" t="str">
        <f t="shared" si="22"/>
        <v/>
      </c>
      <c r="AA39" t="str">
        <f t="shared" si="22"/>
        <v/>
      </c>
      <c r="AB39" t="str">
        <f t="shared" si="19"/>
        <v/>
      </c>
      <c r="AC39" t="str">
        <f t="shared" si="19"/>
        <v/>
      </c>
      <c r="AD39" t="str">
        <f t="shared" si="19"/>
        <v/>
      </c>
      <c r="AE39" t="str">
        <f t="shared" si="19"/>
        <v/>
      </c>
      <c r="AF39" t="str">
        <f t="shared" si="19"/>
        <v/>
      </c>
      <c r="AG39" t="str">
        <f t="shared" si="19"/>
        <v/>
      </c>
      <c r="AH39" t="str">
        <f t="shared" si="19"/>
        <v/>
      </c>
      <c r="AI39" t="str">
        <f t="shared" si="19"/>
        <v/>
      </c>
      <c r="AJ39" t="str">
        <f t="shared" si="19"/>
        <v/>
      </c>
      <c r="AK39" t="str">
        <f t="shared" si="19"/>
        <v/>
      </c>
      <c r="AL39" t="str">
        <f t="shared" si="19"/>
        <v/>
      </c>
    </row>
    <row r="40" spans="2:38" ht="17" thickBot="1" x14ac:dyDescent="0.25">
      <c r="B40" s="28"/>
      <c r="C40" s="2">
        <f t="shared" si="23"/>
        <v>15</v>
      </c>
      <c r="D40" s="21"/>
      <c r="E40" s="22"/>
      <c r="F40" s="23"/>
      <c r="G40" s="22"/>
      <c r="H40" s="23"/>
      <c r="I40" s="22"/>
      <c r="J40" s="23"/>
      <c r="K40" s="22"/>
      <c r="L40" s="23"/>
      <c r="M40" s="22"/>
      <c r="N40" s="23"/>
      <c r="O40" s="22"/>
      <c r="P40" s="23"/>
      <c r="Q40" s="22"/>
      <c r="R40" s="24"/>
      <c r="S40" s="8" t="str">
        <f t="shared" si="20"/>
        <v/>
      </c>
      <c r="T40" s="11" t="str">
        <f t="shared" si="21"/>
        <v/>
      </c>
      <c r="U40" s="30"/>
      <c r="W40">
        <f t="shared" si="24"/>
        <v>15</v>
      </c>
      <c r="X40" t="str">
        <f t="shared" si="22"/>
        <v/>
      </c>
      <c r="Y40" t="str">
        <f t="shared" si="22"/>
        <v/>
      </c>
      <c r="Z40" t="str">
        <f t="shared" si="22"/>
        <v/>
      </c>
      <c r="AA40" t="str">
        <f t="shared" si="22"/>
        <v/>
      </c>
      <c r="AB40" t="str">
        <f t="shared" si="19"/>
        <v/>
      </c>
      <c r="AC40" t="str">
        <f t="shared" si="19"/>
        <v/>
      </c>
      <c r="AD40" t="str">
        <f t="shared" si="19"/>
        <v/>
      </c>
      <c r="AE40" t="str">
        <f t="shared" si="19"/>
        <v/>
      </c>
      <c r="AF40" t="str">
        <f t="shared" si="19"/>
        <v/>
      </c>
      <c r="AG40" t="str">
        <f t="shared" si="19"/>
        <v/>
      </c>
      <c r="AH40" t="str">
        <f t="shared" si="19"/>
        <v/>
      </c>
      <c r="AI40" t="str">
        <f t="shared" si="19"/>
        <v/>
      </c>
      <c r="AJ40" t="str">
        <f t="shared" si="19"/>
        <v/>
      </c>
      <c r="AK40" t="str">
        <f t="shared" si="19"/>
        <v/>
      </c>
      <c r="AL40" t="str">
        <f t="shared" si="19"/>
        <v/>
      </c>
    </row>
    <row r="41" spans="2:38" ht="17" thickTop="1" x14ac:dyDescent="0.2">
      <c r="S41" s="9">
        <f>SUM(S26:S40)</f>
        <v>31</v>
      </c>
      <c r="T41" s="12">
        <f>SUM(T26:T40)</f>
        <v>2.6913239834059737</v>
      </c>
      <c r="U41" s="31"/>
    </row>
    <row r="42" spans="2:38" x14ac:dyDescent="0.2">
      <c r="S42" s="7" t="s">
        <v>23</v>
      </c>
      <c r="T42" s="10" t="s">
        <v>13</v>
      </c>
      <c r="U42" s="31"/>
    </row>
    <row r="43" spans="2:38" x14ac:dyDescent="0.2">
      <c r="D43" s="32" t="s">
        <v>4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2:38" x14ac:dyDescent="0.2">
      <c r="D44" s="33" t="s">
        <v>1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 spans="2:38" ht="17" thickBot="1" x14ac:dyDescent="0.25">
      <c r="C45" s="6" t="s">
        <v>2</v>
      </c>
      <c r="D45" s="2">
        <v>1</v>
      </c>
      <c r="E45" s="2">
        <f>D45+1</f>
        <v>2</v>
      </c>
      <c r="F45" s="2">
        <f t="shared" ref="F45:R45" si="25">E45+1</f>
        <v>3</v>
      </c>
      <c r="G45" s="2">
        <f t="shared" si="25"/>
        <v>4</v>
      </c>
      <c r="H45" s="2">
        <f t="shared" si="25"/>
        <v>5</v>
      </c>
      <c r="I45" s="2">
        <f t="shared" si="25"/>
        <v>6</v>
      </c>
      <c r="J45" s="2">
        <f t="shared" si="25"/>
        <v>7</v>
      </c>
      <c r="K45" s="2">
        <f t="shared" si="25"/>
        <v>8</v>
      </c>
      <c r="L45" s="2">
        <f t="shared" si="25"/>
        <v>9</v>
      </c>
      <c r="M45" s="2">
        <f t="shared" si="25"/>
        <v>10</v>
      </c>
      <c r="N45" s="2">
        <f t="shared" si="25"/>
        <v>11</v>
      </c>
      <c r="O45" s="2">
        <f t="shared" si="25"/>
        <v>12</v>
      </c>
      <c r="P45" s="2">
        <f t="shared" si="25"/>
        <v>13</v>
      </c>
      <c r="Q45" s="2">
        <f t="shared" si="25"/>
        <v>14</v>
      </c>
      <c r="R45" s="2">
        <f t="shared" si="25"/>
        <v>15</v>
      </c>
      <c r="S45" s="7" t="s">
        <v>17</v>
      </c>
      <c r="T45" s="10" t="s">
        <v>12</v>
      </c>
      <c r="W45" t="s">
        <v>2</v>
      </c>
      <c r="X45" t="s">
        <v>9</v>
      </c>
      <c r="AA45" t="s">
        <v>2</v>
      </c>
      <c r="AB45" t="s">
        <v>11</v>
      </c>
    </row>
    <row r="46" spans="2:38" ht="17" thickTop="1" x14ac:dyDescent="0.2">
      <c r="C46" s="2">
        <v>1</v>
      </c>
      <c r="D46" s="15">
        <v>7</v>
      </c>
      <c r="E46" s="16">
        <v>7</v>
      </c>
      <c r="F46" s="17">
        <v>3</v>
      </c>
      <c r="G46" s="16">
        <v>6</v>
      </c>
      <c r="H46" s="17"/>
      <c r="I46" s="16"/>
      <c r="J46" s="17"/>
      <c r="K46" s="16"/>
      <c r="L46" s="17"/>
      <c r="M46" s="16"/>
      <c r="N46" s="17"/>
      <c r="O46" s="16"/>
      <c r="P46" s="17"/>
      <c r="Q46" s="16"/>
      <c r="R46" s="18"/>
      <c r="S46" s="8" cm="1">
        <f t="array" ref="S46">IF(SUM(IFERROR((D46:R46/$S26)*D26:R26,""))=0,"",SUM(IFERROR((D46:R46/$S26)*D26:R26,"")))</f>
        <v>5.416666666666667</v>
      </c>
      <c r="T46" s="11">
        <f>IFERROR(T26/$T$41*S46,"")</f>
        <v>1.833812009549963</v>
      </c>
      <c r="W46">
        <v>1</v>
      </c>
      <c r="X46">
        <f>IFERROR(S26*($S46-$S$61)^2,"")</f>
        <v>77.766996184530015</v>
      </c>
      <c r="AA46">
        <v>1</v>
      </c>
      <c r="AB46">
        <f>IFERROR(T26*(S46-T46)^2,"")</f>
        <v>11.696261385208663</v>
      </c>
    </row>
    <row r="47" spans="2:38" x14ac:dyDescent="0.2">
      <c r="C47" s="2">
        <f>C46+1</f>
        <v>2</v>
      </c>
      <c r="D47" s="19">
        <v>1</v>
      </c>
      <c r="E47" s="13">
        <v>0</v>
      </c>
      <c r="F47" s="14">
        <v>4</v>
      </c>
      <c r="G47" s="13">
        <v>3</v>
      </c>
      <c r="H47" s="14"/>
      <c r="I47" s="13"/>
      <c r="J47" s="14"/>
      <c r="K47" s="13"/>
      <c r="L47" s="14"/>
      <c r="M47" s="13"/>
      <c r="N47" s="14"/>
      <c r="O47" s="13"/>
      <c r="P47" s="14"/>
      <c r="Q47" s="13"/>
      <c r="R47" s="20"/>
      <c r="S47" s="8" cm="1">
        <f t="array" ref="S47">IF(SUM(IFERROR((D47:R47/$S27)*D27:R27,""))=0,"",SUM(IFERROR((D47:R47/$S27)*D27:R27,"")))</f>
        <v>1.5555555555555554</v>
      </c>
      <c r="T47" s="11">
        <f t="shared" ref="T47:T60" si="26">IFERROR(T27/$T$41*S47,"")</f>
        <v>0.51148430454431848</v>
      </c>
      <c r="W47">
        <f>W46+1</f>
        <v>2</v>
      </c>
      <c r="X47">
        <f t="shared" ref="X47:X60" si="27">IFERROR(S27*($S47-$S$61)^2,"")</f>
        <v>15.572782980691418</v>
      </c>
      <c r="AA47">
        <f>AA46+1</f>
        <v>2</v>
      </c>
      <c r="AB47">
        <f t="shared" ref="AB47:AB60" si="28">IFERROR(T27*(S47-T47)^2,"")</f>
        <v>0.96465726997955725</v>
      </c>
    </row>
    <row r="48" spans="2:38" x14ac:dyDescent="0.2">
      <c r="C48" s="2">
        <f t="shared" ref="C48:C60" si="29">C47+1</f>
        <v>3</v>
      </c>
      <c r="D48" s="19">
        <v>1</v>
      </c>
      <c r="E48" s="13">
        <v>0</v>
      </c>
      <c r="F48" s="14">
        <v>1</v>
      </c>
      <c r="G48" s="13">
        <v>2</v>
      </c>
      <c r="H48" s="14"/>
      <c r="I48" s="13"/>
      <c r="J48" s="14"/>
      <c r="K48" s="13"/>
      <c r="L48" s="14"/>
      <c r="M48" s="13"/>
      <c r="N48" s="14"/>
      <c r="O48" s="13"/>
      <c r="P48" s="14"/>
      <c r="Q48" s="13"/>
      <c r="R48" s="20"/>
      <c r="S48" s="8" cm="1">
        <f t="array" ref="S48">IF(SUM(IFERROR((D48:R48/$S28)*D28:R28,""))=0,"",SUM(IFERROR((D48:R48/$S28)*D28:R28,"")))</f>
        <v>1</v>
      </c>
      <c r="T48" s="11">
        <f t="shared" si="26"/>
        <v>0.33263875190898889</v>
      </c>
      <c r="W48">
        <f t="shared" ref="W48:W60" si="30">W47+1</f>
        <v>3</v>
      </c>
      <c r="X48">
        <f t="shared" si="27"/>
        <v>35.005202913631635</v>
      </c>
      <c r="AA48">
        <f t="shared" ref="AA48:AA60" si="31">AA47+1</f>
        <v>3</v>
      </c>
      <c r="AB48">
        <f t="shared" si="28"/>
        <v>0.39871336489506798</v>
      </c>
    </row>
    <row r="49" spans="3:28" x14ac:dyDescent="0.2">
      <c r="C49" s="2">
        <f t="shared" si="29"/>
        <v>4</v>
      </c>
      <c r="D49" s="19"/>
      <c r="E49" s="13"/>
      <c r="F49" s="14"/>
      <c r="G49" s="13"/>
      <c r="H49" s="14"/>
      <c r="I49" s="13"/>
      <c r="J49" s="14"/>
      <c r="K49" s="13"/>
      <c r="L49" s="14"/>
      <c r="M49" s="13"/>
      <c r="N49" s="14"/>
      <c r="O49" s="13"/>
      <c r="P49" s="14"/>
      <c r="Q49" s="13"/>
      <c r="R49" s="20"/>
      <c r="S49" s="8" t="str" cm="1">
        <f t="array" ref="S49">IF(SUM(IFERROR((D49:R49/$S29)*D29:R29,""))=0,"",SUM(IFERROR((D49:R49/$S29)*D29:R29,"")))</f>
        <v/>
      </c>
      <c r="T49" s="11" t="str">
        <f t="shared" si="26"/>
        <v/>
      </c>
      <c r="W49">
        <f t="shared" si="30"/>
        <v>4</v>
      </c>
      <c r="X49" t="str">
        <f t="shared" si="27"/>
        <v/>
      </c>
      <c r="AA49">
        <f t="shared" si="31"/>
        <v>4</v>
      </c>
      <c r="AB49" t="str">
        <f t="shared" si="28"/>
        <v/>
      </c>
    </row>
    <row r="50" spans="3:28" x14ac:dyDescent="0.2">
      <c r="C50" s="2">
        <f t="shared" si="29"/>
        <v>5</v>
      </c>
      <c r="D50" s="19"/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14"/>
      <c r="Q50" s="13"/>
      <c r="R50" s="20"/>
      <c r="S50" s="8" t="str" cm="1">
        <f t="array" ref="S50">IF(SUM(IFERROR((D50:R50/$S30)*D30:R30,""))=0,"",SUM(IFERROR((D50:R50/$S30)*D30:R30,"")))</f>
        <v/>
      </c>
      <c r="T50" s="11" t="str">
        <f t="shared" si="26"/>
        <v/>
      </c>
      <c r="W50">
        <f t="shared" si="30"/>
        <v>5</v>
      </c>
      <c r="X50" t="str">
        <f t="shared" si="27"/>
        <v/>
      </c>
      <c r="AA50">
        <f t="shared" si="31"/>
        <v>5</v>
      </c>
      <c r="AB50" t="str">
        <f t="shared" si="28"/>
        <v/>
      </c>
    </row>
    <row r="51" spans="3:28" x14ac:dyDescent="0.2">
      <c r="C51" s="2">
        <f t="shared" si="29"/>
        <v>6</v>
      </c>
      <c r="D51" s="19"/>
      <c r="E51" s="13"/>
      <c r="F51" s="14"/>
      <c r="G51" s="13"/>
      <c r="H51" s="14"/>
      <c r="I51" s="13"/>
      <c r="J51" s="14"/>
      <c r="K51" s="13"/>
      <c r="L51" s="14"/>
      <c r="M51" s="13"/>
      <c r="N51" s="14"/>
      <c r="O51" s="13"/>
      <c r="P51" s="14"/>
      <c r="Q51" s="13"/>
      <c r="R51" s="20"/>
      <c r="S51" s="8" t="str" cm="1">
        <f t="array" ref="S51">IF(SUM(IFERROR((D51:R51/$S31)*D31:R31,""))=0,"",SUM(IFERROR((D51:R51/$S31)*D31:R31,"")))</f>
        <v/>
      </c>
      <c r="T51" s="11" t="str">
        <f t="shared" si="26"/>
        <v/>
      </c>
      <c r="W51">
        <f t="shared" si="30"/>
        <v>6</v>
      </c>
      <c r="X51" t="str">
        <f t="shared" si="27"/>
        <v/>
      </c>
      <c r="AA51">
        <f t="shared" si="31"/>
        <v>6</v>
      </c>
      <c r="AB51" t="str">
        <f t="shared" si="28"/>
        <v/>
      </c>
    </row>
    <row r="52" spans="3:28" x14ac:dyDescent="0.2">
      <c r="C52" s="2">
        <f t="shared" si="29"/>
        <v>7</v>
      </c>
      <c r="D52" s="19"/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20"/>
      <c r="S52" s="8" t="str" cm="1">
        <f t="array" ref="S52">IF(SUM(IFERROR((D52:R52/$S32)*D32:R32,""))=0,"",SUM(IFERROR((D52:R52/$S32)*D32:R32,"")))</f>
        <v/>
      </c>
      <c r="T52" s="11" t="str">
        <f t="shared" si="26"/>
        <v/>
      </c>
      <c r="W52">
        <f t="shared" si="30"/>
        <v>7</v>
      </c>
      <c r="X52" t="str">
        <f t="shared" si="27"/>
        <v/>
      </c>
      <c r="AA52">
        <f t="shared" si="31"/>
        <v>7</v>
      </c>
      <c r="AB52" t="str">
        <f t="shared" si="28"/>
        <v/>
      </c>
    </row>
    <row r="53" spans="3:28" x14ac:dyDescent="0.2">
      <c r="C53" s="2">
        <f t="shared" si="29"/>
        <v>8</v>
      </c>
      <c r="D53" s="19"/>
      <c r="E53" s="13"/>
      <c r="F53" s="14"/>
      <c r="G53" s="13"/>
      <c r="H53" s="14"/>
      <c r="I53" s="13"/>
      <c r="J53" s="14"/>
      <c r="K53" s="13"/>
      <c r="L53" s="14"/>
      <c r="M53" s="13"/>
      <c r="N53" s="14"/>
      <c r="O53" s="13"/>
      <c r="P53" s="14"/>
      <c r="Q53" s="13"/>
      <c r="R53" s="20"/>
      <c r="S53" s="8" t="str" cm="1">
        <f t="array" ref="S53">IF(SUM(IFERROR((D53:R53/$S33)*D33:R33,""))=0,"",SUM(IFERROR((D53:R53/$S33)*D33:R33,"")))</f>
        <v/>
      </c>
      <c r="T53" s="11" t="str">
        <f t="shared" si="26"/>
        <v/>
      </c>
      <c r="W53">
        <f t="shared" si="30"/>
        <v>8</v>
      </c>
      <c r="X53" t="str">
        <f t="shared" si="27"/>
        <v/>
      </c>
      <c r="AA53">
        <f t="shared" si="31"/>
        <v>8</v>
      </c>
      <c r="AB53" t="str">
        <f t="shared" si="28"/>
        <v/>
      </c>
    </row>
    <row r="54" spans="3:28" x14ac:dyDescent="0.2">
      <c r="C54" s="2">
        <f t="shared" si="29"/>
        <v>9</v>
      </c>
      <c r="D54" s="19"/>
      <c r="E54" s="13"/>
      <c r="F54" s="14"/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20"/>
      <c r="S54" s="8" t="str" cm="1">
        <f t="array" ref="S54">IF(SUM(IFERROR((D54:R54/$S34)*D34:R34,""))=0,"",SUM(IFERROR((D54:R54/$S34)*D34:R34,"")))</f>
        <v/>
      </c>
      <c r="T54" s="11" t="str">
        <f t="shared" si="26"/>
        <v/>
      </c>
      <c r="W54">
        <f t="shared" si="30"/>
        <v>9</v>
      </c>
      <c r="X54" t="str">
        <f t="shared" si="27"/>
        <v/>
      </c>
      <c r="AA54">
        <f t="shared" si="31"/>
        <v>9</v>
      </c>
      <c r="AB54" t="str">
        <f t="shared" si="28"/>
        <v/>
      </c>
    </row>
    <row r="55" spans="3:28" x14ac:dyDescent="0.2">
      <c r="C55" s="2">
        <f t="shared" si="29"/>
        <v>10</v>
      </c>
      <c r="D55" s="19"/>
      <c r="E55" s="13"/>
      <c r="F55" s="14"/>
      <c r="G55" s="13"/>
      <c r="H55" s="14"/>
      <c r="I55" s="13"/>
      <c r="J55" s="14"/>
      <c r="K55" s="13"/>
      <c r="L55" s="14"/>
      <c r="M55" s="13"/>
      <c r="N55" s="14"/>
      <c r="O55" s="13"/>
      <c r="P55" s="14"/>
      <c r="Q55" s="13"/>
      <c r="R55" s="20"/>
      <c r="S55" s="8" t="str" cm="1">
        <f t="array" ref="S55">IF(SUM(IFERROR((D55:R55/$S35)*D35:R35,""))=0,"",SUM(IFERROR((D55:R55/$S35)*D35:R35,"")))</f>
        <v/>
      </c>
      <c r="T55" s="11" t="str">
        <f t="shared" si="26"/>
        <v/>
      </c>
      <c r="W55">
        <f t="shared" si="30"/>
        <v>10</v>
      </c>
      <c r="X55" t="str">
        <f t="shared" si="27"/>
        <v/>
      </c>
      <c r="AA55">
        <f t="shared" si="31"/>
        <v>10</v>
      </c>
      <c r="AB55" t="str">
        <f t="shared" si="28"/>
        <v/>
      </c>
    </row>
    <row r="56" spans="3:28" x14ac:dyDescent="0.2">
      <c r="C56" s="2">
        <f t="shared" si="29"/>
        <v>11</v>
      </c>
      <c r="D56" s="19"/>
      <c r="E56" s="13"/>
      <c r="F56" s="14"/>
      <c r="G56" s="13"/>
      <c r="H56" s="14"/>
      <c r="I56" s="13"/>
      <c r="J56" s="14"/>
      <c r="K56" s="13"/>
      <c r="L56" s="14"/>
      <c r="M56" s="13"/>
      <c r="N56" s="14"/>
      <c r="O56" s="13"/>
      <c r="P56" s="14"/>
      <c r="Q56" s="13"/>
      <c r="R56" s="20"/>
      <c r="S56" s="8" t="str" cm="1">
        <f t="array" ref="S56">IF(SUM(IFERROR((D56:R56/$S36)*D36:R36,""))=0,"",SUM(IFERROR((D56:R56/$S36)*D36:R36,"")))</f>
        <v/>
      </c>
      <c r="T56" s="11" t="str">
        <f t="shared" si="26"/>
        <v/>
      </c>
      <c r="W56">
        <f t="shared" si="30"/>
        <v>11</v>
      </c>
      <c r="X56" t="str">
        <f t="shared" si="27"/>
        <v/>
      </c>
      <c r="AA56">
        <f t="shared" si="31"/>
        <v>11</v>
      </c>
      <c r="AB56" t="str">
        <f t="shared" si="28"/>
        <v/>
      </c>
    </row>
    <row r="57" spans="3:28" x14ac:dyDescent="0.2">
      <c r="C57" s="2">
        <f t="shared" si="29"/>
        <v>12</v>
      </c>
      <c r="D57" s="19"/>
      <c r="E57" s="13"/>
      <c r="F57" s="14"/>
      <c r="G57" s="13"/>
      <c r="H57" s="14"/>
      <c r="I57" s="13"/>
      <c r="J57" s="14"/>
      <c r="K57" s="13"/>
      <c r="L57" s="14"/>
      <c r="M57" s="13"/>
      <c r="N57" s="14"/>
      <c r="O57" s="13"/>
      <c r="P57" s="14"/>
      <c r="Q57" s="13"/>
      <c r="R57" s="20"/>
      <c r="S57" s="8" t="str" cm="1">
        <f t="array" ref="S57">IF(SUM(IFERROR((D57:R57/$S37)*D37:R37,""))=0,"",SUM(IFERROR((D57:R57/$S37)*D37:R37,"")))</f>
        <v/>
      </c>
      <c r="T57" s="11" t="str">
        <f t="shared" si="26"/>
        <v/>
      </c>
      <c r="W57">
        <f t="shared" si="30"/>
        <v>12</v>
      </c>
      <c r="X57" t="str">
        <f t="shared" si="27"/>
        <v/>
      </c>
      <c r="AA57">
        <f t="shared" si="31"/>
        <v>12</v>
      </c>
      <c r="AB57" t="str">
        <f t="shared" si="28"/>
        <v/>
      </c>
    </row>
    <row r="58" spans="3:28" x14ac:dyDescent="0.2">
      <c r="C58" s="2">
        <f t="shared" si="29"/>
        <v>13</v>
      </c>
      <c r="D58" s="19"/>
      <c r="E58" s="13"/>
      <c r="F58" s="14"/>
      <c r="G58" s="13"/>
      <c r="H58" s="14"/>
      <c r="I58" s="13"/>
      <c r="J58" s="14"/>
      <c r="K58" s="13"/>
      <c r="L58" s="14"/>
      <c r="M58" s="13"/>
      <c r="N58" s="14"/>
      <c r="O58" s="13"/>
      <c r="P58" s="14"/>
      <c r="Q58" s="13"/>
      <c r="R58" s="20"/>
      <c r="S58" s="8" t="str" cm="1">
        <f t="array" ref="S58">IF(SUM(IFERROR((D58:R58/$S38)*D38:R38,""))=0,"",SUM(IFERROR((D58:R58/$S38)*D38:R38,"")))</f>
        <v/>
      </c>
      <c r="T58" s="11" t="str">
        <f t="shared" si="26"/>
        <v/>
      </c>
      <c r="W58">
        <f t="shared" si="30"/>
        <v>13</v>
      </c>
      <c r="X58" t="str">
        <f t="shared" si="27"/>
        <v/>
      </c>
      <c r="AA58">
        <f t="shared" si="31"/>
        <v>13</v>
      </c>
      <c r="AB58" t="str">
        <f t="shared" si="28"/>
        <v/>
      </c>
    </row>
    <row r="59" spans="3:28" x14ac:dyDescent="0.2">
      <c r="C59" s="2">
        <f t="shared" si="29"/>
        <v>14</v>
      </c>
      <c r="D59" s="19"/>
      <c r="E59" s="13"/>
      <c r="F59" s="14"/>
      <c r="G59" s="13"/>
      <c r="H59" s="14"/>
      <c r="I59" s="13"/>
      <c r="J59" s="14"/>
      <c r="K59" s="13"/>
      <c r="L59" s="14"/>
      <c r="M59" s="13"/>
      <c r="N59" s="14"/>
      <c r="O59" s="13"/>
      <c r="P59" s="14"/>
      <c r="Q59" s="13"/>
      <c r="R59" s="20"/>
      <c r="S59" s="8" t="str" cm="1">
        <f t="array" ref="S59">IF(SUM(IFERROR((D59:R59/$S39)*D39:R39,""))=0,"",SUM(IFERROR((D59:R59/$S39)*D39:R39,"")))</f>
        <v/>
      </c>
      <c r="T59" s="11" t="str">
        <f t="shared" si="26"/>
        <v/>
      </c>
      <c r="W59">
        <f t="shared" si="30"/>
        <v>14</v>
      </c>
      <c r="X59" t="str">
        <f t="shared" si="27"/>
        <v/>
      </c>
      <c r="AA59">
        <f t="shared" si="31"/>
        <v>14</v>
      </c>
      <c r="AB59" t="str">
        <f t="shared" si="28"/>
        <v/>
      </c>
    </row>
    <row r="60" spans="3:28" ht="17" thickBot="1" x14ac:dyDescent="0.25">
      <c r="C60" s="2">
        <f t="shared" si="29"/>
        <v>15</v>
      </c>
      <c r="D60" s="21"/>
      <c r="E60" s="22"/>
      <c r="F60" s="23"/>
      <c r="G60" s="22"/>
      <c r="H60" s="23"/>
      <c r="I60" s="22"/>
      <c r="J60" s="23"/>
      <c r="K60" s="22"/>
      <c r="L60" s="23"/>
      <c r="M60" s="22"/>
      <c r="N60" s="23"/>
      <c r="O60" s="22"/>
      <c r="P60" s="23"/>
      <c r="Q60" s="22"/>
      <c r="R60" s="24"/>
      <c r="S60" s="8" t="str" cm="1">
        <f t="array" ref="S60">IF(SUM(IFERROR((D60:R60/$S40)*D40:R40,""))=0,"",SUM(IFERROR((D60:R60/$S40)*D40:R40,"")))</f>
        <v/>
      </c>
      <c r="T60" s="11" t="str">
        <f t="shared" si="26"/>
        <v/>
      </c>
      <c r="W60">
        <f t="shared" si="30"/>
        <v>15</v>
      </c>
      <c r="X60" t="str">
        <f t="shared" si="27"/>
        <v/>
      </c>
      <c r="AA60">
        <f t="shared" si="31"/>
        <v>15</v>
      </c>
      <c r="AB60" t="str">
        <f t="shared" si="28"/>
        <v/>
      </c>
    </row>
    <row r="61" spans="3:28" ht="17" thickTop="1" x14ac:dyDescent="0.2">
      <c r="S61" s="9" cm="1">
        <f t="array" ref="S61">SUM(IFERROR((S26:S40)/$S$41*(S46:S60),""))</f>
        <v>2.870967741935484</v>
      </c>
      <c r="T61" s="12">
        <f>SUM(T46:T60)</f>
        <v>2.6779350660032706</v>
      </c>
    </row>
    <row r="62" spans="3:28" x14ac:dyDescent="0.2">
      <c r="F62" s="32" t="s">
        <v>27</v>
      </c>
      <c r="G62" s="32"/>
      <c r="S62" s="7" t="s">
        <v>5</v>
      </c>
      <c r="T62" s="10" t="s">
        <v>19</v>
      </c>
    </row>
    <row r="63" spans="3:28" x14ac:dyDescent="0.2">
      <c r="C63" s="1" t="s">
        <v>6</v>
      </c>
      <c r="D63" s="5" cm="1">
        <f t="array" ref="D63">1/(SUM(IF(B5:B19-1&lt;0,0,B5:B19-1)))*SUM(X26:AL40)</f>
        <v>6.5709876543209882</v>
      </c>
      <c r="F63" s="6" t="s">
        <v>2</v>
      </c>
      <c r="G63" s="6" t="s">
        <v>14</v>
      </c>
      <c r="H63" s="7" t="s">
        <v>26</v>
      </c>
      <c r="K63" s="29"/>
      <c r="L63" s="30"/>
      <c r="M63" s="30"/>
      <c r="N63" s="29"/>
      <c r="O63" s="29"/>
    </row>
    <row r="64" spans="3:28" x14ac:dyDescent="0.2">
      <c r="C64" s="1" t="s">
        <v>8</v>
      </c>
      <c r="D64" s="5" cm="1">
        <f t="array" ref="D64">S41/(S41^2-SUM(IFERROR((S26:S40)^2,"")))*(SUM(X46:X60)-(MAX(D20:R20)-1)*D63)</f>
        <v>5.6152408960323017</v>
      </c>
      <c r="F64" s="3">
        <v>1</v>
      </c>
      <c r="G64" s="5">
        <f>IF(B5=0,"",T26*S46+(1-T26)*$T$61)</f>
        <v>5.1733234921885396</v>
      </c>
      <c r="H64" s="8">
        <f>IFERROR(G64*B26,"")</f>
        <v>0</v>
      </c>
      <c r="K64" s="29"/>
      <c r="L64" s="30"/>
      <c r="M64" s="30"/>
      <c r="N64" s="30"/>
      <c r="O64" s="30"/>
    </row>
    <row r="65" spans="3:15" x14ac:dyDescent="0.2">
      <c r="C65" s="1" t="s">
        <v>10</v>
      </c>
      <c r="D65" s="5">
        <f>D63/D64</f>
        <v>1.1702058337272783</v>
      </c>
      <c r="F65" s="3">
        <f>F64+1</f>
        <v>2</v>
      </c>
      <c r="G65" s="5">
        <f t="shared" ref="G65:G78" si="32">IF(B6=0,"",T27*S47+(1-T27)*$T$61)</f>
        <v>1.6846989644751886</v>
      </c>
      <c r="H65" s="8">
        <f t="shared" ref="H65:H78" si="33">IFERROR(G65*B27,"")</f>
        <v>0</v>
      </c>
      <c r="K65" s="29"/>
      <c r="L65" s="30"/>
      <c r="M65" s="30"/>
      <c r="N65" s="30"/>
      <c r="O65" s="30"/>
    </row>
    <row r="66" spans="3:15" x14ac:dyDescent="0.2">
      <c r="F66" s="3">
        <f t="shared" ref="F66:F77" si="34">F65+1</f>
        <v>3</v>
      </c>
      <c r="G66" s="5">
        <f t="shared" si="32"/>
        <v>1.1757827413460833</v>
      </c>
      <c r="H66" s="8">
        <f t="shared" si="33"/>
        <v>0</v>
      </c>
      <c r="K66" s="30"/>
      <c r="L66" s="30"/>
      <c r="M66" s="30"/>
      <c r="N66" s="30"/>
      <c r="O66" s="30"/>
    </row>
    <row r="67" spans="3:15" x14ac:dyDescent="0.2">
      <c r="F67" s="3">
        <f t="shared" si="34"/>
        <v>4</v>
      </c>
      <c r="G67" s="5" t="str">
        <f t="shared" si="32"/>
        <v/>
      </c>
      <c r="H67" s="8" t="str">
        <f t="shared" si="33"/>
        <v/>
      </c>
      <c r="K67" s="30"/>
      <c r="L67" s="30"/>
      <c r="M67" s="30"/>
      <c r="N67" s="30"/>
      <c r="O67" s="30"/>
    </row>
    <row r="68" spans="3:15" x14ac:dyDescent="0.2">
      <c r="F68" s="3">
        <f t="shared" si="34"/>
        <v>5</v>
      </c>
      <c r="G68" s="5" t="str">
        <f t="shared" si="32"/>
        <v/>
      </c>
      <c r="H68" s="8" t="str">
        <f t="shared" si="33"/>
        <v/>
      </c>
      <c r="K68" s="30"/>
      <c r="L68" s="30"/>
      <c r="M68" s="30"/>
      <c r="N68" s="30"/>
      <c r="O68" s="30"/>
    </row>
    <row r="69" spans="3:15" x14ac:dyDescent="0.2">
      <c r="F69" s="3">
        <f t="shared" si="34"/>
        <v>6</v>
      </c>
      <c r="G69" s="5" t="str">
        <f t="shared" si="32"/>
        <v/>
      </c>
      <c r="H69" s="8" t="str">
        <f t="shared" si="33"/>
        <v/>
      </c>
      <c r="K69" s="30"/>
      <c r="L69" s="30"/>
      <c r="M69" s="30"/>
      <c r="N69" s="30"/>
      <c r="O69" s="30"/>
    </row>
    <row r="70" spans="3:15" x14ac:dyDescent="0.2">
      <c r="F70" s="3">
        <f t="shared" si="34"/>
        <v>7</v>
      </c>
      <c r="G70" s="5" t="str">
        <f t="shared" si="32"/>
        <v/>
      </c>
      <c r="H70" s="8" t="str">
        <f t="shared" si="33"/>
        <v/>
      </c>
      <c r="K70" s="30"/>
      <c r="L70" s="30"/>
      <c r="M70" s="30"/>
      <c r="N70" s="30"/>
      <c r="O70" s="30"/>
    </row>
    <row r="71" spans="3:15" x14ac:dyDescent="0.2">
      <c r="F71" s="3">
        <f t="shared" si="34"/>
        <v>8</v>
      </c>
      <c r="G71" s="5" t="str">
        <f t="shared" si="32"/>
        <v/>
      </c>
      <c r="H71" s="8" t="str">
        <f t="shared" si="33"/>
        <v/>
      </c>
      <c r="K71" s="30"/>
      <c r="L71" s="30"/>
      <c r="M71" s="30"/>
      <c r="N71" s="30"/>
      <c r="O71" s="30"/>
    </row>
    <row r="72" spans="3:15" x14ac:dyDescent="0.2">
      <c r="F72" s="3">
        <f t="shared" si="34"/>
        <v>9</v>
      </c>
      <c r="G72" s="5" t="str">
        <f t="shared" si="32"/>
        <v/>
      </c>
      <c r="H72" s="8" t="str">
        <f t="shared" si="33"/>
        <v/>
      </c>
      <c r="K72" s="30"/>
      <c r="L72" s="30"/>
      <c r="M72" s="30"/>
      <c r="N72" s="30"/>
      <c r="O72" s="30"/>
    </row>
    <row r="73" spans="3:15" x14ac:dyDescent="0.2">
      <c r="F73" s="3">
        <f t="shared" si="34"/>
        <v>10</v>
      </c>
      <c r="G73" s="5" t="str">
        <f t="shared" si="32"/>
        <v/>
      </c>
      <c r="H73" s="8" t="str">
        <f t="shared" si="33"/>
        <v/>
      </c>
      <c r="K73" s="30"/>
      <c r="L73" s="30"/>
      <c r="M73" s="30"/>
      <c r="N73" s="30"/>
      <c r="O73" s="30"/>
    </row>
    <row r="74" spans="3:15" x14ac:dyDescent="0.2">
      <c r="F74" s="3">
        <f t="shared" si="34"/>
        <v>11</v>
      </c>
      <c r="G74" s="5" t="str">
        <f t="shared" si="32"/>
        <v/>
      </c>
      <c r="H74" s="8" t="str">
        <f t="shared" si="33"/>
        <v/>
      </c>
      <c r="K74" s="30"/>
      <c r="L74" s="30"/>
      <c r="M74" s="30"/>
      <c r="N74" s="30"/>
      <c r="O74" s="30"/>
    </row>
    <row r="75" spans="3:15" x14ac:dyDescent="0.2">
      <c r="F75" s="3">
        <f>F74+1</f>
        <v>12</v>
      </c>
      <c r="G75" s="5" t="str">
        <f t="shared" si="32"/>
        <v/>
      </c>
      <c r="H75" s="8" t="str">
        <f t="shared" si="33"/>
        <v/>
      </c>
      <c r="K75" s="30"/>
      <c r="L75" s="30"/>
      <c r="M75" s="30"/>
      <c r="N75" s="30"/>
      <c r="O75" s="30"/>
    </row>
    <row r="76" spans="3:15" x14ac:dyDescent="0.2">
      <c r="F76" s="3">
        <f t="shared" si="34"/>
        <v>13</v>
      </c>
      <c r="G76" s="5" t="str">
        <f t="shared" si="32"/>
        <v/>
      </c>
      <c r="H76" s="8" t="str">
        <f t="shared" si="33"/>
        <v/>
      </c>
      <c r="K76" s="30"/>
      <c r="L76" s="30"/>
      <c r="M76" s="30"/>
      <c r="N76" s="30"/>
      <c r="O76" s="30"/>
    </row>
    <row r="77" spans="3:15" x14ac:dyDescent="0.2">
      <c r="F77" s="3">
        <f t="shared" si="34"/>
        <v>14</v>
      </c>
      <c r="G77" s="5" t="str">
        <f t="shared" si="32"/>
        <v/>
      </c>
      <c r="H77" s="8" t="str">
        <f t="shared" si="33"/>
        <v/>
      </c>
      <c r="K77" s="30"/>
      <c r="L77" s="30"/>
      <c r="M77" s="30"/>
      <c r="N77" s="30"/>
      <c r="O77" s="30"/>
    </row>
    <row r="78" spans="3:15" x14ac:dyDescent="0.2">
      <c r="F78" s="3">
        <f>F77+1</f>
        <v>15</v>
      </c>
      <c r="G78" s="5" t="str">
        <f t="shared" si="32"/>
        <v/>
      </c>
      <c r="H78" s="8" t="str">
        <f t="shared" si="33"/>
        <v/>
      </c>
      <c r="K78" s="30"/>
      <c r="L78" s="30"/>
      <c r="M78" s="30"/>
      <c r="N78" s="30"/>
      <c r="O78" s="30"/>
    </row>
  </sheetData>
  <sheetProtection selectLockedCells="1"/>
  <mergeCells count="7">
    <mergeCell ref="F62:G62"/>
    <mergeCell ref="D2:R2"/>
    <mergeCell ref="D3:R3"/>
    <mergeCell ref="D23:R23"/>
    <mergeCell ref="D24:R24"/>
    <mergeCell ref="D43:R43"/>
    <mergeCell ref="D44:R44"/>
  </mergeCells>
  <conditionalFormatting sqref="D6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Cas S_it,w_it Données complètes</vt:lpstr>
      <vt:lpstr>Cas S_it,w_it Avec trous</vt:lpstr>
      <vt:lpstr>Cas X_it,w_it Données complètes</vt:lpstr>
      <vt:lpstr>Cas X_it,w_it Avec trous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Bourret Olivier</dc:creator>
  <cp:lastModifiedBy>Bourret Olivier</cp:lastModifiedBy>
  <dcterms:created xsi:type="dcterms:W3CDTF">2021-04-22T13:40:23Z</dcterms:created>
  <dcterms:modified xsi:type="dcterms:W3CDTF">2021-04-29T17:11:20Z</dcterms:modified>
</cp:coreProperties>
</file>