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tat de Stock" sheetId="1" state="visible" r:id="rId2"/>
    <sheet name="PUMP RBS" sheetId="2" state="visible" r:id="rId3"/>
    <sheet name="PUMP RR" sheetId="3" state="visible" r:id="rId4"/>
    <sheet name="Feuil12" sheetId="4" state="visible" r:id="rId5"/>
    <sheet name="PUM" sheetId="5" state="visible" r:id="rId6"/>
    <sheet name="Mouvement" sheetId="6" state="visible" r:id="rId7"/>
  </sheet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<sst xmlns="http://schemas.openxmlformats.org/spreadsheetml/2006/main" count="181" uniqueCount="37">
  <si>
    <t xml:space="preserve">Date initial</t>
  </si>
  <si>
    <t xml:space="preserve">Date finale</t>
  </si>
  <si>
    <t xml:space="preserve">Code</t>
  </si>
  <si>
    <t xml:space="preserve">Article</t>
  </si>
  <si>
    <t xml:space="preserve">Quantite</t>
  </si>
  <si>
    <t xml:space="preserve">Reste</t>
  </si>
  <si>
    <t xml:space="preserve">Unité</t>
  </si>
  <si>
    <t xml:space="preserve">PUMP</t>
  </si>
  <si>
    <t xml:space="preserve">Magazin</t>
  </si>
  <si>
    <t xml:space="preserve">Montant</t>
  </si>
  <si>
    <t xml:space="preserve">RR</t>
  </si>
  <si>
    <t xml:space="preserve">Riz Rouge</t>
  </si>
  <si>
    <t xml:space="preserve">kg</t>
  </si>
  <si>
    <t xml:space="preserve">M1</t>
  </si>
  <si>
    <t xml:space="preserve">RBS</t>
  </si>
  <si>
    <t xml:space="preserve">Riz Blanc Stock</t>
  </si>
  <si>
    <t xml:space="preserve">Date</t>
  </si>
  <si>
    <t xml:space="preserve">Prix Unitaire</t>
  </si>
  <si>
    <t xml:space="preserve">Prix</t>
  </si>
  <si>
    <t xml:space="preserve">Data</t>
  </si>
  <si>
    <t xml:space="preserve">Moyenne de Prix Unitaire</t>
  </si>
  <si>
    <t xml:space="preserve">Somme de Quantite</t>
  </si>
  <si>
    <t xml:space="preserve">Total Result</t>
  </si>
  <si>
    <t xml:space="preserve">Entrée</t>
  </si>
  <si>
    <t xml:space="preserve">Mouvement</t>
  </si>
  <si>
    <t xml:space="preserve">Sortie</t>
  </si>
  <si>
    <t xml:space="preserve">ID</t>
  </si>
  <si>
    <t xml:space="preserve">Etat stock</t>
  </si>
  <si>
    <t xml:space="preserve">code </t>
  </si>
  <si>
    <t xml:space="preserve">nom</t>
  </si>
  <si>
    <t xml:space="preserve">type</t>
  </si>
  <si>
    <t xml:space="preserve">unite</t>
  </si>
  <si>
    <t xml:space="preserve">Date entree</t>
  </si>
  <si>
    <t xml:space="preserve">Date sortie</t>
  </si>
  <si>
    <t xml:space="preserve">PUM</t>
  </si>
  <si>
    <t xml:space="preserve"> </t>
  </si>
  <si>
    <t xml:space="preserve">c'est fini les zamis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</si>
</sst>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6" createdVersion="3">
  <cacheSource type="worksheet">
    <worksheetSource ref="B2:F8" sheet="Mouvement"/>
  </cacheSource>
  <cacheFields count="5">
    <cacheField name="Date" numFmtId="0">
      <sharedItems containsSemiMixedTypes="0" containsNonDate="0" containsDate="1" containsString="0" minDate="2020-09-01T00:00:00" maxDate="2021-12-03T00:00:00" count="3">
        <d v="2020-09-01T00:00:00"/>
        <d v="2021-11-01T00:00:00"/>
        <d v="2021-12-03T00:00:00"/>
      </sharedItems>
    </cacheField>
    <cacheField name="Code" numFmtId="0">
      <sharedItems count="2">
        <s v="RBS"/>
        <s v="RR"/>
      </sharedItems>
    </cacheField>
    <cacheField name="Quantite" numFmtId="0">
      <sharedItems containsSemiMixedTypes="0" containsString="0" containsNumber="1" containsInteger="1" minValue="200" maxValue="1500" count="5">
        <n v="200"/>
        <n v="500"/>
        <n v="1000"/>
        <n v="1400"/>
        <n v="1500"/>
      </sharedItems>
    </cacheField>
    <cacheField name="Prix Unitaire" numFmtId="0">
      <sharedItems containsSemiMixedTypes="0" containsString="0" containsNumber="1" containsInteger="1" minValue="1500" maxValue="2500" count="5">
        <n v="1500"/>
        <n v="1700"/>
        <n v="2000"/>
        <n v="2300"/>
        <n v="2500"/>
      </sharedItems>
    </cacheField>
    <cacheField name="Magazin" numFmtId="0">
      <sharedItems count="1">
        <s v="M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1"/>
    <x v="4"/>
    <x v="2"/>
    <x v="0"/>
  </r>
  <r>
    <x v="1"/>
    <x v="1"/>
    <x v="1"/>
    <x v="3"/>
    <x v="0"/>
  </r>
  <r>
    <x v="2"/>
    <x v="1"/>
    <x v="0"/>
    <x v="4"/>
    <x v="0"/>
  </r>
  <r>
    <x v="1"/>
    <x v="0"/>
    <x v="1"/>
    <x v="0"/>
    <x v="0"/>
  </r>
  <r>
    <x v="1"/>
    <x v="0"/>
    <x v="3"/>
    <x v="1"/>
    <x v="0"/>
  </r>
  <r>
    <x v="1"/>
    <x v="0"/>
    <x v="2"/>
    <x v="2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UM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3:C7" firstHeaderRow="1" firstDataRow="2" firstDataCol="1"/>
  <pivotFields count="5">
    <pivotField compact="0" showAll="0" outline="0"/>
    <pivotField axis="axisRow" compact="0" showAll="0" outline="0">
      <items count="3">
        <item x="0"/>
        <item x="1"/>
        <item t="default"/>
      </items>
    </pivotField>
    <pivotField dataField="1" compact="0" showAll="0" outline="0"/>
    <pivotField dataField="1" compact="0" showAll="0" outline="0"/>
    <pivotField compact="0" showAll="0" outline="0"/>
  </pivotFields>
  <rowFields count="1">
    <field x="1"/>
  </rowFields>
  <colFields count="1">
    <field x="-2"/>
  </colFields>
  <dataFields count="2">
    <dataField name="Moyenne de Prix Unitaire" fld="3" subtotal="average" numFmtId="164"/>
    <dataField name="Somme de Quantite" fld="2" subtotal="sum" numFmtId="164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_1" displayName="Table_1" ref="A1:F4" headerRowCount="1" totalsRowCount="0" totalsRowShown="0">
  <tableColumns count="6">
    <tableColumn id="1" name="Date"/>
    <tableColumn id="2" name="Code"/>
    <tableColumn id="3" name="Quantite"/>
    <tableColumn id="4" name="Prix Unitaire"/>
    <tableColumn id="5" name="Magazin"/>
    <tableColumn id="6" name="Prix"/>
  </tableColumns>
</table>
</file>

<file path=xl/tables/table2.xml><?xml version="1.0" encoding="utf-8"?>
<table xmlns="http://schemas.openxmlformats.org/spreadsheetml/2006/main" id="2" name="Table_2" displayName="Table_2" ref="A1:F4" headerRowCount="1" totalsRowCount="0" totalsRowShown="0">
  <tableColumns count="6">
    <tableColumn id="1" name="Date"/>
    <tableColumn id="2" name="Code"/>
    <tableColumn id="3" name="Quantite"/>
    <tableColumn id="4" name="Prix Unitaire"/>
    <tableColumn id="5" name="Magazin"/>
    <tableColumn id="6" name="Prix"/>
  </tableColumns>
</table>
</file>

<file path=xl/tables/table3.xml><?xml version="1.0" encoding="utf-8"?>
<table xmlns="http://schemas.openxmlformats.org/spreadsheetml/2006/main" id="3" name="Table_3" displayName="Table_3" ref="A1:E4" headerRowCount="1" totalsRowCount="0" totalsRowShown="0">
  <tableColumns count="5">
    <tableColumn id="1" name="Date"/>
    <tableColumn id="2" name="Code"/>
    <tableColumn id="3" name="Quantite"/>
    <tableColumn id="4" name="Prix Unitaire"/>
    <tableColumn id="5" name="Magazi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10.71"/>
  </cols>
  <sheetData>
    <row r="1" customFormat="false" ht="14.25" hidden="false" customHeight="true" outlineLevel="0" collapsed="false">
      <c r="A1" s="2" t="s">
        <v>0</v>
      </c>
      <c r="B1" s="3" t="n">
        <v>44501</v>
      </c>
    </row>
    <row r="2" customFormat="false" ht="14.25" hidden="false" customHeight="true" outlineLevel="0" collapsed="false">
      <c r="A2" s="2" t="s">
        <v>1</v>
      </c>
      <c r="B2" s="3" t="n">
        <v>44532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customFormat="false" ht="14.25" hidden="false" customHeight="true" outlineLevel="0" collapsed="false">
      <c r="A5" s="2" t="s">
        <v>10</v>
      </c>
      <c r="B5" s="2" t="s">
        <v>11</v>
      </c>
      <c r="C5" s="2" t="n">
        <f aca="false">GETPIVOTDATA("Somme de Quantite",PUM!$A$3,"Code","RR")</f>
        <v>2200</v>
      </c>
      <c r="D5" s="2" t="n">
        <v>1700</v>
      </c>
      <c r="E5" s="2" t="s">
        <v>12</v>
      </c>
      <c r="F5" s="2" t="n">
        <f aca="false">'PUMP RR'!$H$2</f>
        <v>3017.647059</v>
      </c>
      <c r="G5" s="2" t="s">
        <v>13</v>
      </c>
      <c r="H5" s="2" t="n">
        <f aca="false">F5*D5</f>
        <v>5130000.0003</v>
      </c>
    </row>
    <row r="6" customFormat="false" ht="14.25" hidden="false" customHeight="true" outlineLevel="0" collapsed="false">
      <c r="A6" s="2" t="s">
        <v>14</v>
      </c>
      <c r="B6" s="2" t="s">
        <v>15</v>
      </c>
      <c r="C6" s="2" t="n">
        <f aca="false">GETPIVOTDATA("Somme de Quantite",PUM!$A$3,"Code","RBS")</f>
        <v>2900</v>
      </c>
      <c r="D6" s="2" t="n">
        <f aca="false">GETPIVOTDATA("Somme de Quantite",PUM!$A$3,"Code","RBS")</f>
        <v>2900</v>
      </c>
      <c r="E6" s="2" t="s">
        <v>12</v>
      </c>
      <c r="F6" s="2" t="n">
        <f aca="false">'PUMP RBS'!$H$2</f>
        <v>1768.965517</v>
      </c>
      <c r="G6" s="2" t="s">
        <v>13</v>
      </c>
      <c r="H6" s="2" t="n">
        <f aca="false">F6*D6</f>
        <v>5129999.9993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customFormat="false" ht="14.25" hidden="false" customHeight="true" outlineLevel="0" collapsed="false">
      <c r="A10" s="2" t="s">
        <v>10</v>
      </c>
      <c r="B10" s="2" t="s">
        <v>11</v>
      </c>
      <c r="C10" s="2" t="n">
        <f aca="false">GETPIVOTDATA("Somme de Quantite",PUM!$A$3,"Code","RR")</f>
        <v>2200</v>
      </c>
      <c r="D10" s="2" t="n">
        <v>500</v>
      </c>
      <c r="E10" s="2" t="s">
        <v>12</v>
      </c>
      <c r="F10" s="2" t="n">
        <f aca="false">Mouvement!S14</f>
        <v>2300</v>
      </c>
      <c r="G10" s="2" t="s">
        <v>13</v>
      </c>
      <c r="H10" s="2" t="n">
        <f aca="false">F10*D10</f>
        <v>1150000</v>
      </c>
    </row>
    <row r="11" customFormat="false" ht="14.25" hidden="false" customHeight="true" outlineLevel="0" collapsed="false">
      <c r="A11" s="2" t="s">
        <v>14</v>
      </c>
      <c r="B11" s="2" t="s">
        <v>15</v>
      </c>
      <c r="C11" s="2" t="n">
        <f aca="false">GETPIVOTDATA("Somme de Quantite",PUM!$A$3,"Code","RBS")</f>
        <v>2900</v>
      </c>
      <c r="D11" s="2" t="n">
        <f aca="false">GETPIVOTDATA("Somme de Quantite",PUM!$A$3,"Code","RBS")</f>
        <v>2900</v>
      </c>
      <c r="E11" s="2" t="s">
        <v>12</v>
      </c>
      <c r="F11" s="2" t="n">
        <f aca="false">'PUMP RBS'!$H$2</f>
        <v>1768.965517</v>
      </c>
      <c r="G11" s="2" t="s">
        <v>13</v>
      </c>
      <c r="H11" s="2" t="n">
        <f aca="false">F11*D11</f>
        <v>5129999.9993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3" min="1" style="1" width="10.71"/>
    <col collapsed="false" customWidth="true" hidden="false" outlineLevel="0" max="4" min="4" style="1" width="12.57"/>
    <col collapsed="false" customWidth="true" hidden="false" outlineLevel="0" max="26" min="5" style="1" width="10.71"/>
  </cols>
  <sheetData>
    <row r="1" customFormat="false" ht="14.25" hidden="false" customHeight="true" outlineLevel="0" collapsed="false">
      <c r="A1" s="2" t="s">
        <v>16</v>
      </c>
      <c r="B1" s="2" t="s">
        <v>2</v>
      </c>
      <c r="C1" s="2" t="s">
        <v>4</v>
      </c>
      <c r="D1" s="2" t="s">
        <v>17</v>
      </c>
      <c r="E1" s="2" t="s">
        <v>8</v>
      </c>
      <c r="F1" s="2" t="s">
        <v>18</v>
      </c>
      <c r="H1" s="2" t="s">
        <v>7</v>
      </c>
    </row>
    <row r="2" customFormat="false" ht="14.25" hidden="false" customHeight="true" outlineLevel="0" collapsed="false">
      <c r="A2" s="3" t="n">
        <v>44835</v>
      </c>
      <c r="B2" s="2" t="s">
        <v>14</v>
      </c>
      <c r="C2" s="2" t="n">
        <v>1000</v>
      </c>
      <c r="D2" s="2" t="n">
        <v>2000</v>
      </c>
      <c r="E2" s="2" t="s">
        <v>13</v>
      </c>
      <c r="F2" s="2" t="n">
        <f aca="false">'PUMP RBS'!$D2*'PUMP RBS'!$C2</f>
        <v>2000000</v>
      </c>
      <c r="H2" s="2" t="n">
        <f aca="false">SUM(F:F)/SUM(C:C)</f>
        <v>1768.965517</v>
      </c>
    </row>
    <row r="3" customFormat="false" ht="14.25" hidden="false" customHeight="true" outlineLevel="0" collapsed="false">
      <c r="A3" s="3" t="n">
        <v>44501</v>
      </c>
      <c r="B3" s="2" t="s">
        <v>14</v>
      </c>
      <c r="C3" s="2" t="n">
        <v>1400</v>
      </c>
      <c r="D3" s="2" t="n">
        <v>1700</v>
      </c>
      <c r="E3" s="2" t="s">
        <v>13</v>
      </c>
      <c r="F3" s="2" t="n">
        <f aca="false">'PUMP RBS'!$D3*'PUMP RBS'!$C3</f>
        <v>2380000</v>
      </c>
    </row>
    <row r="4" customFormat="false" ht="14.25" hidden="false" customHeight="true" outlineLevel="0" collapsed="false">
      <c r="A4" s="3" t="n">
        <v>44075</v>
      </c>
      <c r="B4" s="2" t="s">
        <v>14</v>
      </c>
      <c r="C4" s="2" t="n">
        <v>500</v>
      </c>
      <c r="D4" s="2" t="n">
        <v>1500</v>
      </c>
      <c r="E4" s="2" t="s">
        <v>13</v>
      </c>
      <c r="F4" s="2" t="n">
        <f aca="false">'PUMP RBS'!$D4*'PUMP RBS'!$C4</f>
        <v>750000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3" min="1" style="1" width="10.71"/>
    <col collapsed="false" customWidth="true" hidden="false" outlineLevel="0" max="4" min="4" style="1" width="12.57"/>
    <col collapsed="false" customWidth="true" hidden="false" outlineLevel="0" max="26" min="5" style="1" width="10.71"/>
  </cols>
  <sheetData>
    <row r="1" customFormat="false" ht="14.25" hidden="false" customHeight="true" outlineLevel="0" collapsed="false">
      <c r="A1" s="2" t="s">
        <v>16</v>
      </c>
      <c r="B1" s="2" t="s">
        <v>2</v>
      </c>
      <c r="C1" s="2" t="s">
        <v>4</v>
      </c>
      <c r="D1" s="2" t="s">
        <v>17</v>
      </c>
      <c r="E1" s="2" t="s">
        <v>8</v>
      </c>
      <c r="F1" s="2" t="s">
        <v>18</v>
      </c>
      <c r="H1" s="2" t="s">
        <v>7</v>
      </c>
    </row>
    <row r="2" customFormat="false" ht="14.25" hidden="false" customHeight="true" outlineLevel="0" collapsed="false">
      <c r="A2" s="3" t="n">
        <v>44075</v>
      </c>
      <c r="B2" s="2" t="s">
        <v>10</v>
      </c>
      <c r="C2" s="2" t="n">
        <v>1000</v>
      </c>
      <c r="D2" s="2" t="n">
        <v>2000</v>
      </c>
      <c r="E2" s="2" t="s">
        <v>13</v>
      </c>
      <c r="F2" s="2" t="n">
        <f aca="false">'PUMP RBS'!$D2*'PUMP RBS'!$C2</f>
        <v>2000000</v>
      </c>
      <c r="H2" s="2" t="n">
        <f aca="false">SUM(F:F)/SUM(C:C)</f>
        <v>3017.647059</v>
      </c>
    </row>
    <row r="3" customFormat="false" ht="14.25" hidden="false" customHeight="true" outlineLevel="0" collapsed="false">
      <c r="A3" s="3" t="n">
        <v>44501</v>
      </c>
      <c r="B3" s="2" t="s">
        <v>10</v>
      </c>
      <c r="C3" s="2" t="n">
        <v>500</v>
      </c>
      <c r="D3" s="2" t="n">
        <v>2300</v>
      </c>
      <c r="E3" s="2" t="s">
        <v>13</v>
      </c>
      <c r="F3" s="2" t="n">
        <f aca="false">'PUMP RBS'!$D3*'PUMP RBS'!$C3</f>
        <v>2380000</v>
      </c>
    </row>
    <row r="4" customFormat="false" ht="14.25" hidden="false" customHeight="true" outlineLevel="0" collapsed="false">
      <c r="A4" s="3" t="n">
        <v>44835</v>
      </c>
      <c r="B4" s="2" t="s">
        <v>10</v>
      </c>
      <c r="C4" s="2" t="n">
        <v>200</v>
      </c>
      <c r="D4" s="2" t="n">
        <v>2500</v>
      </c>
      <c r="E4" s="2" t="s">
        <v>13</v>
      </c>
      <c r="F4" s="2" t="n">
        <f aca="false">'PUMP RBS'!$D4*'PUMP RBS'!$C4</f>
        <v>750000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3" min="1" style="1" width="10.71"/>
    <col collapsed="false" customWidth="true" hidden="false" outlineLevel="0" max="4" min="4" style="1" width="12.57"/>
    <col collapsed="false" customWidth="true" hidden="false" outlineLevel="0" max="26" min="5" style="1" width="10.71"/>
  </cols>
  <sheetData>
    <row r="1" customFormat="false" ht="14.25" hidden="false" customHeight="true" outlineLevel="0" collapsed="false">
      <c r="A1" s="2" t="s">
        <v>16</v>
      </c>
      <c r="B1" s="2" t="s">
        <v>2</v>
      </c>
      <c r="C1" s="2" t="s">
        <v>4</v>
      </c>
      <c r="D1" s="2" t="s">
        <v>17</v>
      </c>
      <c r="E1" s="2" t="s">
        <v>8</v>
      </c>
    </row>
    <row r="2" customFormat="false" ht="14.25" hidden="false" customHeight="true" outlineLevel="0" collapsed="false">
      <c r="A2" s="3" t="n">
        <v>44075</v>
      </c>
      <c r="B2" s="2" t="s">
        <v>10</v>
      </c>
      <c r="C2" s="2" t="n">
        <v>1000</v>
      </c>
      <c r="D2" s="2" t="n">
        <v>2000</v>
      </c>
      <c r="E2" s="2" t="s">
        <v>13</v>
      </c>
    </row>
    <row r="3" customFormat="false" ht="14.25" hidden="false" customHeight="true" outlineLevel="0" collapsed="false">
      <c r="A3" s="3" t="n">
        <v>44501</v>
      </c>
      <c r="B3" s="2" t="s">
        <v>10</v>
      </c>
      <c r="C3" s="2" t="n">
        <v>500</v>
      </c>
      <c r="D3" s="2" t="n">
        <v>2300</v>
      </c>
      <c r="E3" s="2" t="s">
        <v>13</v>
      </c>
    </row>
    <row r="4" customFormat="false" ht="14.25" hidden="false" customHeight="true" outlineLevel="0" collapsed="false">
      <c r="A4" s="3" t="n">
        <v>44835</v>
      </c>
      <c r="B4" s="2" t="s">
        <v>10</v>
      </c>
      <c r="C4" s="2" t="n">
        <v>200</v>
      </c>
      <c r="D4" s="2" t="n">
        <v>2500</v>
      </c>
      <c r="E4" s="2" t="s">
        <v>13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1.71"/>
    <col collapsed="false" customWidth="true" hidden="false" outlineLevel="0" max="3" min="3" style="1" width="17.15"/>
    <col collapsed="false" customWidth="true" hidden="false" outlineLevel="0" max="26" min="4" style="1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>
      <c r="A3" s="4"/>
      <c r="B3" s="5" t="s">
        <v>19</v>
      </c>
      <c r="C3" s="6"/>
    </row>
    <row r="4" customFormat="false" ht="14.25" hidden="false" customHeight="true" outlineLevel="0" collapsed="false">
      <c r="A4" s="7" t="s">
        <v>2</v>
      </c>
      <c r="B4" s="8" t="s">
        <v>20</v>
      </c>
      <c r="C4" s="9" t="s">
        <v>21</v>
      </c>
    </row>
    <row r="5" customFormat="false" ht="14.25" hidden="false" customHeight="true" outlineLevel="0" collapsed="false">
      <c r="A5" s="10" t="s">
        <v>14</v>
      </c>
      <c r="B5" s="11" t="n">
        <v>1733.33333333333</v>
      </c>
      <c r="C5" s="12" t="n">
        <v>2900</v>
      </c>
    </row>
    <row r="6" customFormat="false" ht="14.25" hidden="false" customHeight="true" outlineLevel="0" collapsed="false">
      <c r="A6" s="13" t="s">
        <v>10</v>
      </c>
      <c r="B6" s="14" t="n">
        <v>2266.66666666667</v>
      </c>
      <c r="C6" s="15" t="n">
        <v>2200</v>
      </c>
    </row>
    <row r="7" customFormat="false" ht="14.25" hidden="false" customHeight="true" outlineLevel="0" collapsed="false">
      <c r="A7" s="16" t="s">
        <v>22</v>
      </c>
      <c r="B7" s="17" t="n">
        <v>2000</v>
      </c>
      <c r="C7" s="18" t="n">
        <v>5100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3359375" defaultRowHeight="15" zeroHeight="false" outlineLevelRow="0" outlineLevelCol="0"/>
  <cols>
    <col collapsed="false" customWidth="true" hidden="false" outlineLevel="0" max="13" min="1" style="1" width="10.71"/>
    <col collapsed="false" customWidth="true" hidden="false" outlineLevel="0" max="14" min="14" style="1" width="16.43"/>
    <col collapsed="false" customWidth="true" hidden="false" outlineLevel="0" max="26" min="15" style="1" width="10.71"/>
  </cols>
  <sheetData>
    <row r="1" customFormat="false" ht="14.25" hidden="false" customHeight="true" outlineLevel="0" collapsed="false">
      <c r="A1" s="19" t="s">
        <v>23</v>
      </c>
      <c r="B1" s="19"/>
      <c r="C1" s="19"/>
      <c r="D1" s="19"/>
      <c r="E1" s="19"/>
      <c r="F1" s="19"/>
      <c r="H1" s="19" t="s">
        <v>24</v>
      </c>
      <c r="I1" s="19"/>
      <c r="J1" s="19"/>
      <c r="K1" s="19"/>
      <c r="L1" s="19"/>
      <c r="M1" s="19"/>
      <c r="N1" s="19"/>
      <c r="P1" s="19" t="s">
        <v>25</v>
      </c>
      <c r="Q1" s="19"/>
      <c r="R1" s="19"/>
      <c r="S1" s="19"/>
      <c r="T1" s="19"/>
    </row>
    <row r="2" customFormat="false" ht="14.25" hidden="false" customHeight="true" outlineLevel="0" collapsed="false">
      <c r="A2" s="2" t="s">
        <v>26</v>
      </c>
      <c r="B2" s="2" t="s">
        <v>16</v>
      </c>
      <c r="C2" s="2" t="s">
        <v>2</v>
      </c>
      <c r="D2" s="2" t="s">
        <v>4</v>
      </c>
      <c r="E2" s="2" t="s">
        <v>17</v>
      </c>
      <c r="F2" s="2" t="s">
        <v>8</v>
      </c>
      <c r="H2" s="2" t="s">
        <v>26</v>
      </c>
      <c r="I2" s="2" t="s">
        <v>16</v>
      </c>
      <c r="J2" s="2" t="s">
        <v>2</v>
      </c>
      <c r="K2" s="2" t="s">
        <v>4</v>
      </c>
      <c r="L2" s="2" t="s">
        <v>8</v>
      </c>
      <c r="M2" s="2" t="s">
        <v>23</v>
      </c>
      <c r="N2" s="2" t="s">
        <v>25</v>
      </c>
      <c r="P2" s="2" t="s">
        <v>26</v>
      </c>
      <c r="Q2" s="2" t="s">
        <v>16</v>
      </c>
      <c r="R2" s="2" t="s">
        <v>2</v>
      </c>
      <c r="S2" s="2" t="s">
        <v>4</v>
      </c>
      <c r="T2" s="2" t="s">
        <v>8</v>
      </c>
    </row>
    <row r="3" customFormat="false" ht="14.25" hidden="false" customHeight="true" outlineLevel="0" collapsed="false">
      <c r="A3" s="2" t="n">
        <v>1</v>
      </c>
      <c r="B3" s="3" t="n">
        <v>44075</v>
      </c>
      <c r="C3" s="2" t="s">
        <v>10</v>
      </c>
      <c r="D3" s="2" t="n">
        <v>1500</v>
      </c>
      <c r="E3" s="2" t="n">
        <v>2000</v>
      </c>
      <c r="F3" s="2" t="s">
        <v>13</v>
      </c>
      <c r="H3" s="2" t="n">
        <v>1</v>
      </c>
      <c r="I3" s="3" t="n">
        <v>44532</v>
      </c>
      <c r="J3" s="2" t="s">
        <v>10</v>
      </c>
      <c r="K3" s="2" t="n">
        <v>1000</v>
      </c>
      <c r="L3" s="2" t="s">
        <v>13</v>
      </c>
      <c r="M3" s="2" t="n">
        <v>1</v>
      </c>
      <c r="N3" s="2" t="n">
        <v>1</v>
      </c>
      <c r="P3" s="2" t="n">
        <v>1</v>
      </c>
      <c r="Q3" s="3" t="n">
        <v>44532</v>
      </c>
      <c r="R3" s="2" t="s">
        <v>10</v>
      </c>
      <c r="S3" s="2" t="n">
        <v>1200</v>
      </c>
      <c r="T3" s="2" t="s">
        <v>13</v>
      </c>
    </row>
    <row r="4" customFormat="false" ht="14.25" hidden="false" customHeight="true" outlineLevel="0" collapsed="false">
      <c r="A4" s="2" t="n">
        <f aca="false">+A3+1</f>
        <v>2</v>
      </c>
      <c r="B4" s="3" t="n">
        <v>44501</v>
      </c>
      <c r="C4" s="2" t="s">
        <v>10</v>
      </c>
      <c r="D4" s="2" t="n">
        <v>500</v>
      </c>
      <c r="E4" s="2" t="n">
        <v>2300</v>
      </c>
      <c r="F4" s="2" t="s">
        <v>13</v>
      </c>
      <c r="H4" s="2" t="n">
        <v>2</v>
      </c>
      <c r="I4" s="3" t="n">
        <v>44532</v>
      </c>
      <c r="J4" s="2" t="s">
        <v>10</v>
      </c>
      <c r="K4" s="2" t="n">
        <v>200</v>
      </c>
      <c r="L4" s="2" t="s">
        <v>13</v>
      </c>
      <c r="M4" s="2" t="n">
        <v>2</v>
      </c>
      <c r="N4" s="2" t="n">
        <v>1</v>
      </c>
      <c r="P4" s="2" t="n">
        <v>2</v>
      </c>
      <c r="Q4" s="3" t="n">
        <v>44534</v>
      </c>
      <c r="R4" s="2" t="s">
        <v>10</v>
      </c>
      <c r="S4" s="2" t="n">
        <v>400</v>
      </c>
      <c r="T4" s="2" t="s">
        <v>13</v>
      </c>
    </row>
    <row r="5" customFormat="false" ht="14.25" hidden="false" customHeight="true" outlineLevel="0" collapsed="false">
      <c r="A5" s="2" t="n">
        <f aca="false">+A4+1</f>
        <v>3</v>
      </c>
      <c r="B5" s="3" t="n">
        <v>44533</v>
      </c>
      <c r="C5" s="2" t="s">
        <v>10</v>
      </c>
      <c r="D5" s="2" t="n">
        <v>200</v>
      </c>
      <c r="E5" s="2" t="n">
        <v>2500</v>
      </c>
      <c r="F5" s="2" t="s">
        <v>13</v>
      </c>
      <c r="H5" s="2" t="n">
        <v>3</v>
      </c>
      <c r="I5" s="3" t="n">
        <v>44534</v>
      </c>
      <c r="J5" s="2" t="s">
        <v>10</v>
      </c>
      <c r="K5" s="2" t="n">
        <v>300</v>
      </c>
      <c r="L5" s="2" t="s">
        <v>13</v>
      </c>
      <c r="M5" s="2" t="n">
        <v>2</v>
      </c>
      <c r="N5" s="2" t="n">
        <v>2</v>
      </c>
    </row>
    <row r="6" customFormat="false" ht="14.25" hidden="false" customHeight="true" outlineLevel="0" collapsed="false">
      <c r="A6" s="2" t="n">
        <f aca="false">+A5+1</f>
        <v>4</v>
      </c>
      <c r="B6" s="3" t="n">
        <v>44501</v>
      </c>
      <c r="C6" s="2" t="s">
        <v>14</v>
      </c>
      <c r="D6" s="2" t="n">
        <v>500</v>
      </c>
      <c r="E6" s="2" t="n">
        <v>1500</v>
      </c>
      <c r="F6" s="2" t="s">
        <v>13</v>
      </c>
      <c r="H6" s="2" t="n">
        <v>2</v>
      </c>
      <c r="I6" s="3" t="n">
        <v>44534</v>
      </c>
      <c r="J6" s="2" t="s">
        <v>10</v>
      </c>
      <c r="K6" s="2" t="n">
        <v>100</v>
      </c>
      <c r="L6" s="2" t="s">
        <v>13</v>
      </c>
      <c r="M6" s="2" t="n">
        <v>3</v>
      </c>
      <c r="N6" s="2" t="n">
        <v>2</v>
      </c>
    </row>
    <row r="7" customFormat="false" ht="14.25" hidden="false" customHeight="true" outlineLevel="0" collapsed="false">
      <c r="A7" s="2" t="n">
        <f aca="false">+A6+1</f>
        <v>5</v>
      </c>
      <c r="B7" s="3" t="n">
        <v>44501</v>
      </c>
      <c r="C7" s="2" t="s">
        <v>14</v>
      </c>
      <c r="D7" s="2" t="n">
        <v>1400</v>
      </c>
      <c r="E7" s="2" t="n">
        <v>1700</v>
      </c>
      <c r="F7" s="2" t="s">
        <v>13</v>
      </c>
    </row>
    <row r="8" customFormat="false" ht="14.25" hidden="false" customHeight="true" outlineLevel="0" collapsed="false">
      <c r="A8" s="2" t="n">
        <f aca="false">+A7+1</f>
        <v>6</v>
      </c>
      <c r="B8" s="3" t="n">
        <v>44501</v>
      </c>
      <c r="C8" s="2" t="s">
        <v>14</v>
      </c>
      <c r="D8" s="2" t="n">
        <v>1000</v>
      </c>
      <c r="E8" s="2" t="n">
        <v>2000</v>
      </c>
      <c r="F8" s="2" t="s">
        <v>13</v>
      </c>
    </row>
    <row r="9" customFormat="false" ht="14.25" hidden="false" customHeight="true" outlineLevel="0" collapsed="false"/>
    <row r="10" customFormat="false" ht="14.25" hidden="false" customHeight="true" outlineLevel="0" collapsed="false">
      <c r="H10" s="3" t="n">
        <v>44532</v>
      </c>
    </row>
    <row r="11" customFormat="false" ht="14.25" hidden="false" customHeight="true" outlineLevel="0" collapsed="false">
      <c r="A11" s="19" t="s">
        <v>3</v>
      </c>
      <c r="B11" s="19"/>
      <c r="C11" s="19"/>
      <c r="D11" s="19"/>
      <c r="H11" s="19" t="s">
        <v>27</v>
      </c>
      <c r="I11" s="19"/>
      <c r="J11" s="19"/>
      <c r="K11" s="19"/>
      <c r="L11" s="19"/>
      <c r="M11" s="19"/>
      <c r="N11" s="19"/>
    </row>
    <row r="12" customFormat="false" ht="14.25" hidden="false" customHeight="true" outlineLevel="0" collapsed="false">
      <c r="A12" s="2" t="s">
        <v>28</v>
      </c>
      <c r="B12" s="3" t="s">
        <v>29</v>
      </c>
      <c r="C12" s="2" t="s">
        <v>30</v>
      </c>
      <c r="D12" s="2" t="s">
        <v>31</v>
      </c>
      <c r="H12" s="2" t="s">
        <v>32</v>
      </c>
      <c r="I12" s="2" t="s">
        <v>2</v>
      </c>
      <c r="J12" s="2" t="s">
        <v>4</v>
      </c>
      <c r="K12" s="2" t="s">
        <v>17</v>
      </c>
      <c r="L12" s="2" t="s">
        <v>8</v>
      </c>
      <c r="M12" s="2" t="s">
        <v>23</v>
      </c>
      <c r="N12" s="2" t="s">
        <v>33</v>
      </c>
      <c r="Q12" s="2" t="s">
        <v>18</v>
      </c>
      <c r="R12" s="2" t="s">
        <v>34</v>
      </c>
      <c r="S12" s="2" t="s">
        <v>7</v>
      </c>
    </row>
    <row r="13" customFormat="false" ht="14.25" hidden="false" customHeight="true" outlineLevel="0" collapsed="false">
      <c r="A13" s="2" t="s">
        <v>10</v>
      </c>
      <c r="B13" s="2" t="s">
        <v>11</v>
      </c>
      <c r="C13" s="2" t="n">
        <v>1</v>
      </c>
      <c r="D13" s="2" t="s">
        <v>12</v>
      </c>
      <c r="H13" s="3"/>
      <c r="I13" s="2" t="s">
        <v>10</v>
      </c>
      <c r="J13" s="2" t="n">
        <v>0</v>
      </c>
      <c r="K13" s="2" t="n">
        <v>2000</v>
      </c>
      <c r="L13" s="2" t="s">
        <v>13</v>
      </c>
      <c r="M13" s="2" t="n">
        <v>1</v>
      </c>
    </row>
    <row r="14" customFormat="false" ht="14.25" hidden="false" customHeight="true" outlineLevel="0" collapsed="false">
      <c r="A14" s="2" t="s">
        <v>14</v>
      </c>
      <c r="B14" s="2" t="s">
        <v>15</v>
      </c>
      <c r="C14" s="2" t="n">
        <v>2</v>
      </c>
      <c r="D14" s="2" t="s">
        <v>12</v>
      </c>
      <c r="I14" s="2" t="s">
        <v>10</v>
      </c>
      <c r="J14" s="2" t="n">
        <v>300</v>
      </c>
      <c r="K14" s="2" t="n">
        <v>2300</v>
      </c>
      <c r="L14" s="2" t="s">
        <v>13</v>
      </c>
      <c r="M14" s="2" t="n">
        <v>2</v>
      </c>
      <c r="Q14" s="2" t="n">
        <f aca="false">K14*J14</f>
        <v>690000</v>
      </c>
      <c r="R14" s="2" t="n">
        <f aca="false">AVERAGE(K14:K15)</f>
        <v>2300</v>
      </c>
      <c r="S14" s="2" t="n">
        <f aca="false">SUM(Q14:Q15)/SUM(J14:J15)</f>
        <v>2300</v>
      </c>
    </row>
    <row r="15" customFormat="false" ht="14.25" hidden="false" customHeight="true" outlineLevel="0" collapsed="false">
      <c r="Q15" s="2" t="n">
        <f aca="false">K15*J15</f>
        <v>0</v>
      </c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Q16" s="2" t="n">
        <f aca="false">SUM(Q14:Q15)</f>
        <v>690000</v>
      </c>
    </row>
    <row r="17" customFormat="false" ht="14.25" hidden="false" customHeight="true" outlineLevel="0" collapsed="false">
      <c r="A17" s="2" t="s">
        <v>8</v>
      </c>
      <c r="Q17" s="2" t="n">
        <f aca="false">+Q16/SUM(J14:J15)</f>
        <v>2300</v>
      </c>
    </row>
    <row r="18" customFormat="false" ht="14.25" hidden="false" customHeight="true" outlineLevel="0" collapsed="false">
      <c r="A18" s="2" t="s">
        <v>29</v>
      </c>
      <c r="C18" s="3"/>
      <c r="H18" s="3" t="n">
        <v>44533</v>
      </c>
    </row>
    <row r="19" customFormat="false" ht="14.25" hidden="false" customHeight="true" outlineLevel="0" collapsed="false">
      <c r="A19" s="2" t="s">
        <v>13</v>
      </c>
      <c r="C19" s="3"/>
      <c r="H19" s="19" t="s">
        <v>27</v>
      </c>
      <c r="I19" s="19"/>
      <c r="J19" s="19"/>
      <c r="K19" s="19"/>
      <c r="L19" s="19"/>
      <c r="M19" s="19"/>
      <c r="N19" s="19"/>
    </row>
    <row r="20" customFormat="false" ht="14.25" hidden="false" customHeight="true" outlineLevel="0" collapsed="false">
      <c r="H20" s="2" t="s">
        <v>32</v>
      </c>
      <c r="I20" s="2" t="s">
        <v>2</v>
      </c>
      <c r="J20" s="2" t="s">
        <v>4</v>
      </c>
      <c r="K20" s="2" t="s">
        <v>17</v>
      </c>
      <c r="L20" s="2" t="s">
        <v>8</v>
      </c>
      <c r="M20" s="2" t="s">
        <v>23</v>
      </c>
    </row>
    <row r="21" customFormat="false" ht="14.25" hidden="false" customHeight="true" outlineLevel="0" collapsed="false">
      <c r="H21" s="3"/>
      <c r="I21" s="2" t="s">
        <v>10</v>
      </c>
      <c r="J21" s="2" t="n">
        <v>0</v>
      </c>
      <c r="K21" s="2" t="n">
        <v>2000</v>
      </c>
      <c r="L21" s="2" t="s">
        <v>13</v>
      </c>
      <c r="M21" s="2" t="n">
        <v>1</v>
      </c>
    </row>
    <row r="22" customFormat="false" ht="14.25" hidden="false" customHeight="true" outlineLevel="0" collapsed="false">
      <c r="I22" s="2" t="s">
        <v>10</v>
      </c>
      <c r="J22" s="2" t="n">
        <v>300</v>
      </c>
      <c r="K22" s="2" t="n">
        <v>2300</v>
      </c>
      <c r="L22" s="2" t="s">
        <v>13</v>
      </c>
      <c r="M22" s="2" t="n">
        <v>2</v>
      </c>
    </row>
    <row r="23" customFormat="false" ht="14.25" hidden="false" customHeight="true" outlineLevel="0" collapsed="false">
      <c r="I23" s="2" t="s">
        <v>10</v>
      </c>
      <c r="J23" s="2" t="n">
        <v>200</v>
      </c>
      <c r="K23" s="2" t="n">
        <v>2500</v>
      </c>
      <c r="L23" s="2" t="s">
        <v>13</v>
      </c>
      <c r="M23" s="2" t="n">
        <v>3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>
      <c r="F26" s="2"/>
    </row>
    <row r="27" customFormat="false" ht="14.25" hidden="false" customHeight="true" outlineLevel="0" collapsed="false">
      <c r="F27" s="2" t="s">
        <v>35</v>
      </c>
    </row>
    <row r="28" customFormat="false" ht="14.25" hidden="false" customHeight="true" outlineLevel="0" collapsed="false">
      <c r="H28" s="3" t="n">
        <v>44534</v>
      </c>
    </row>
    <row r="29" customFormat="false" ht="14.25" hidden="false" customHeight="true" outlineLevel="0" collapsed="false">
      <c r="H29" s="19" t="s">
        <v>27</v>
      </c>
      <c r="I29" s="19"/>
      <c r="J29" s="19"/>
      <c r="K29" s="19"/>
      <c r="L29" s="19"/>
      <c r="M29" s="19"/>
      <c r="N29" s="19"/>
    </row>
    <row r="30" customFormat="false" ht="14.25" hidden="false" customHeight="true" outlineLevel="0" collapsed="false">
      <c r="H30" s="2" t="s">
        <v>32</v>
      </c>
      <c r="I30" s="2" t="s">
        <v>2</v>
      </c>
      <c r="J30" s="2" t="s">
        <v>4</v>
      </c>
      <c r="K30" s="2" t="s">
        <v>17</v>
      </c>
      <c r="L30" s="2" t="s">
        <v>8</v>
      </c>
      <c r="M30" s="2" t="s">
        <v>23</v>
      </c>
      <c r="N30" s="2" t="s">
        <v>33</v>
      </c>
    </row>
    <row r="31" customFormat="false" ht="14.25" hidden="false" customHeight="true" outlineLevel="0" collapsed="false">
      <c r="H31" s="3"/>
      <c r="I31" s="2" t="s">
        <v>10</v>
      </c>
      <c r="J31" s="2" t="n">
        <v>0</v>
      </c>
      <c r="K31" s="2" t="n">
        <v>2000</v>
      </c>
      <c r="L31" s="2" t="s">
        <v>13</v>
      </c>
      <c r="M31" s="2" t="n">
        <v>1</v>
      </c>
    </row>
    <row r="32" customFormat="false" ht="14.25" hidden="false" customHeight="true" outlineLevel="0" collapsed="false">
      <c r="I32" s="2" t="s">
        <v>10</v>
      </c>
      <c r="J32" s="2" t="n">
        <v>0</v>
      </c>
      <c r="K32" s="2" t="n">
        <v>2300</v>
      </c>
      <c r="L32" s="2" t="s">
        <v>13</v>
      </c>
      <c r="M32" s="2" t="n">
        <v>2</v>
      </c>
    </row>
    <row r="33" customFormat="false" ht="14.25" hidden="false" customHeight="true" outlineLevel="0" collapsed="false">
      <c r="I33" s="2" t="s">
        <v>10</v>
      </c>
      <c r="J33" s="2" t="n">
        <v>100</v>
      </c>
      <c r="K33" s="2" t="n">
        <v>2500</v>
      </c>
      <c r="L33" s="2" t="s">
        <v>13</v>
      </c>
      <c r="M33" s="2" t="n">
        <v>3</v>
      </c>
    </row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N37" s="2" t="s">
        <v>36</v>
      </c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7">
    <mergeCell ref="A1:F1"/>
    <mergeCell ref="H1:N1"/>
    <mergeCell ref="P1:T1"/>
    <mergeCell ref="A11:D11"/>
    <mergeCell ref="H11:N11"/>
    <mergeCell ref="H19:N19"/>
    <mergeCell ref="H29:N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2023-11-06T23:41:20Z</dcterms:created>
  <dc:creator>tendry razafimiandrisoa</dc:creator>
  <dc:description/>
  <dc:language>en-US</dc:language>
  <cp:lastModifiedBy/>
  <dcterms:modified xsi:type="dcterms:W3CDTF">2023-11-11T15:50:58Z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