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3"/>
  </bookViews>
  <sheets>
    <sheet name="database" sheetId="11" r:id="rId1"/>
    <sheet name="database 2.0" sheetId="12" r:id="rId2"/>
    <sheet name="dpi" sheetId="10" r:id="rId3"/>
    <sheet name="Default_Tables" sheetId="13" r:id="rId4"/>
    <sheet name="Trischaken" sheetId="14" r:id="rId5"/>
  </sheets>
  <calcPr calcId="145621"/>
</workbook>
</file>

<file path=xl/calcChain.xml><?xml version="1.0" encoding="utf-8"?>
<calcChain xmlns="http://schemas.openxmlformats.org/spreadsheetml/2006/main">
  <c r="O2" i="13" l="1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X3" i="12"/>
  <c r="X4" i="12"/>
  <c r="X5" i="12"/>
  <c r="X6" i="12"/>
  <c r="X7" i="12"/>
  <c r="X2" i="12"/>
  <c r="X12" i="12"/>
  <c r="X13" i="12"/>
  <c r="X14" i="12"/>
  <c r="X15" i="12"/>
  <c r="X16" i="12"/>
  <c r="X17" i="12"/>
  <c r="X11" i="12"/>
  <c r="F3" i="13"/>
  <c r="F4" i="13"/>
  <c r="F5" i="13"/>
  <c r="F6" i="13"/>
  <c r="F2" i="13"/>
  <c r="X22" i="12"/>
  <c r="X23" i="12"/>
  <c r="X24" i="12"/>
  <c r="X21" i="12"/>
  <c r="P33" i="12" l="1"/>
  <c r="P34" i="12"/>
  <c r="P21" i="12"/>
  <c r="D10" i="12" l="1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20" i="12"/>
  <c r="X10" i="12"/>
  <c r="X1" i="12"/>
  <c r="P30" i="12"/>
  <c r="P24" i="12"/>
  <c r="P17" i="12"/>
  <c r="P10" i="12"/>
  <c r="P1" i="12"/>
  <c r="L1" i="12"/>
  <c r="H1" i="12"/>
  <c r="D12" i="12"/>
  <c r="D7" i="12"/>
  <c r="D1" i="12"/>
  <c r="W20" i="12" l="1"/>
  <c r="AE16" i="12" s="1"/>
  <c r="W10" i="12"/>
  <c r="AE15" i="12" s="1"/>
  <c r="O30" i="12"/>
  <c r="AE12" i="12" s="1"/>
  <c r="W1" i="12"/>
  <c r="AE14" i="12" s="1"/>
  <c r="O17" i="12"/>
  <c r="AE10" i="12" s="1"/>
  <c r="K1" i="12"/>
  <c r="AE7" i="12" s="1"/>
  <c r="S1" i="12"/>
  <c r="AE13" i="12" s="1"/>
  <c r="C12" i="12"/>
  <c r="AE5" i="12" s="1"/>
  <c r="O24" i="12"/>
  <c r="AE11" i="12" s="1"/>
  <c r="O1" i="12"/>
  <c r="AE8" i="12" s="1"/>
  <c r="C7" i="12"/>
  <c r="AE4" i="12" s="1"/>
  <c r="O10" i="12"/>
  <c r="AE9" i="12" s="1"/>
  <c r="G1" i="12"/>
  <c r="AE6" i="12" s="1"/>
  <c r="C1" i="12"/>
  <c r="AE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<sst xmlns="http://schemas.openxmlformats.org/spreadsheetml/2006/main" count="592" uniqueCount="298">
  <si>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</si>
  <si>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</si>
  <si>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</si>
  <si>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</si>
  <si>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</si>
  <si>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</si>
  <si>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</si>
  <si>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</si>
  <si>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</si>
  <si>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</si>
  <si>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</si>
  <si>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</si>
  <si>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</si>
  <si>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</si>
  <si>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</si>
  <si>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</si>
  <si>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</si>
  <si>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</si>
  <si>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</si>
  <si>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</si>
  <si>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</si>
  <si>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</si>
  <si>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</si>
  <si>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</si>
  <si>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</si>
  <si>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</si>
  <si>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</si>
  <si>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</si>
  <si>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</si>
  <si>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</si>
  <si>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</si>
  <si>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</si>
  <si>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</si>
  <si>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</si>
  <si>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</si>
  <si>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</si>
  <si>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</si>
  <si>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</si>
  <si>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</si>
  <si>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</si>
  <si>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</si>
  <si>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</si>
  <si>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</si>
  <si>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</si>
  <si>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</si>
  <si>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</si>
  <si>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</si>
  <si>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</si>
  <si>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</si>
  <si>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</si>
  <si>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</si>
  <si>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</si>
  <si>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</si>
  <si>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</si>
  <si>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</si>
  <si>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</si>
  <si>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</si>
  <si>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</si>
  <si>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</si>
  <si>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</si>
  <si>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</si>
  <si>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</si>
  <si>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</si>
  <si>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</si>
  <si>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</si>
  <si>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</si>
  <si>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</si>
  <si>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</si>
  <si>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</si>
  <si>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</si>
  <si>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</si>
  <si>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</si>
  <si>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</si>
  <si>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</si>
  <si>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</si>
  <si>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</si>
  <si>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</si>
  <si>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</si>
  <si>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</si>
  <si>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</si>
  <si>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</si>
  <si>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</si>
  <si>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</si>
  <si>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</si>
  <si>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</si>
  <si>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</si>
  <si>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</si>
  <si>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</si>
  <si>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</si>
  <si>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</si>
  <si>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</si>
  <si>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</si>
  <si>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</si>
  <si>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</si>
  <si>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</si>
  <si>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</si>
  <si>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</si>
  <si>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</si>
  <si>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</si>
  <si>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</si>
  <si>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</si>
  <si>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</si>
  <si>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</si>
  <si>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</si>
  <si>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</si>
  <si>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</si>
  <si>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</si>
  <si>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</si>
  <si>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</si>
  <si>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</si>
  <si>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</si>
  <si>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</si>
  <si>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</si>
  <si>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</si>
  <si>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</si>
  <si>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</si>
  <si>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</si>
  <si>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</si>
  <si>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</si>
  <si>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</si>
  <si>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</si>
  <si>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</si>
  <si>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</si>
  <si>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</si>
  <si>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</si>
  <si>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</si>
  <si>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</si>
  <si>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</si>
  <si>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</si>
  <si>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</si>
  <si>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game_negative</t>
  </si>
  <si>
    <t>TS_ID</t>
  </si>
  <si>
    <t>TS_NAME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</si>
  <si>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</si>
  <si>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</si>
  <si>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</si>
  <si>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</si>
  <si>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</si>
  <si>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</si>
  <si>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</si>
  <si>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</si>
  <si>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</si>
  <si>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</si>
  <si>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</si>
  <si>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</si>
  <si>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</si>
  <si>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</si>
  <si>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</si>
  <si>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TS_BEI</t>
  </si>
  <si>
    <t>ts_bei</t>
  </si>
  <si>
    <t>TR_ID</t>
  </si>
  <si>
    <t>TR_NAME</t>
  </si>
  <si>
    <t>TYPE_TARIFF_NAME</t>
  </si>
  <si>
    <t>game_trischaken</t>
  </si>
  <si>
    <t>TEXT</t>
  </si>
  <si>
    <t>TS_BEI_NAME</t>
  </si>
  <si>
    <t>game_negative_kontra</t>
  </si>
  <si>
    <t>TS_KONTRA</t>
  </si>
  <si>
    <t>ts_kontra</t>
  </si>
  <si>
    <t>trischaken_options</t>
  </si>
  <si>
    <t>TR_VALUE</t>
  </si>
  <si>
    <t>Spieltarif</t>
  </si>
  <si>
    <t>INTEGER PRIMARY KEY</t>
  </si>
  <si>
    <t>NUMERIC</t>
  </si>
  <si>
    <t>BEGIN TRANSACTION;</t>
  </si>
  <si>
    <t>COMMIT;</t>
  </si>
  <si>
    <t>SQL-Code</t>
  </si>
  <si>
    <t>game_regular</t>
  </si>
  <si>
    <t>assoc_game_regular_premium</t>
  </si>
  <si>
    <t>GT_RESULT</t>
  </si>
  <si>
    <t>TS_KONTRA_NAME</t>
  </si>
  <si>
    <t>TA_TYPE1_NAME</t>
  </si>
  <si>
    <t>TA_TYPE2_NAME</t>
  </si>
  <si>
    <t>PR_TYPE1_NAME</t>
  </si>
  <si>
    <t>PR_TYPE2_NAME</t>
  </si>
  <si>
    <t>GT_RESULT_NAME</t>
  </si>
  <si>
    <t>TarockBlock</t>
  </si>
  <si>
    <t>Solorufer</t>
  </si>
  <si>
    <t>Besserrufer (+Vogel)</t>
  </si>
  <si>
    <t>Farbendreier</t>
  </si>
  <si>
    <t>Bettler ouvert</t>
  </si>
  <si>
    <t>Farbensolo</t>
  </si>
  <si>
    <t>Solodreier</t>
  </si>
  <si>
    <t>Pagat</t>
  </si>
  <si>
    <t>Uhu</t>
  </si>
  <si>
    <t>Kakadu</t>
  </si>
  <si>
    <t>König ultimo</t>
  </si>
  <si>
    <t>Trull</t>
  </si>
  <si>
    <t>4 Könige</t>
  </si>
  <si>
    <t>Piccolo</t>
  </si>
  <si>
    <t>Zwiccolo</t>
  </si>
  <si>
    <t>Piccolo ouvert</t>
  </si>
  <si>
    <t>Zwiccolo ouvert</t>
  </si>
  <si>
    <t>Raiffeisencup/Hausruckcup</t>
  </si>
  <si>
    <t>Trischaken</t>
  </si>
  <si>
    <t>Sechserdreier</t>
  </si>
  <si>
    <t>Königrufer</t>
  </si>
  <si>
    <t>Bettel</t>
  </si>
  <si>
    <t>A-Rufer (+Vogel)</t>
  </si>
  <si>
    <t>Bettel ouvert</t>
  </si>
  <si>
    <t>Quapil</t>
  </si>
  <si>
    <t>Mortkontra (16x)</t>
  </si>
  <si>
    <t>1. Sack (≥45/2)</t>
  </si>
  <si>
    <t>2. Sack (≥55/2)</t>
  </si>
  <si>
    <t>Tiroler Tarockcup</t>
  </si>
  <si>
    <t>x4</t>
  </si>
  <si>
    <t>x8</t>
  </si>
  <si>
    <t>Bürgermeister doppelt?</t>
  </si>
  <si>
    <t>Vorhand doppelt?</t>
  </si>
  <si>
    <t>Wieviele Punktesieger zahlen?</t>
  </si>
  <si>
    <t>nein</t>
  </si>
  <si>
    <t>ja</t>
  </si>
  <si>
    <t>Kontra auf Verlierer</t>
  </si>
  <si>
    <t>Bürgermeister doppelt</t>
  </si>
  <si>
    <t>Vorhand doppelt</t>
  </si>
  <si>
    <t>R.</t>
  </si>
  <si>
    <t>3.</t>
  </si>
  <si>
    <t>2.</t>
  </si>
  <si>
    <t>1.</t>
  </si>
  <si>
    <t>Renonce</t>
  </si>
  <si>
    <t>V.</t>
  </si>
  <si>
    <t>4.</t>
  </si>
  <si>
    <t>ein Bürgermeister</t>
  </si>
  <si>
    <t>zwei Jungfrauen,</t>
  </si>
  <si>
    <t>kein Bürgermeister (35/1:34/2)</t>
  </si>
  <si>
    <t>kein Bürgermeister (35:35)</t>
  </si>
  <si>
    <t>eine Jungfrau,</t>
  </si>
  <si>
    <t>eine Jungfrau</t>
  </si>
  <si>
    <t>keiner hat das Spiel)</t>
  </si>
  <si>
    <t>(alle 4 haben einen Stich,</t>
  </si>
  <si>
    <t>normal</t>
  </si>
  <si>
    <t>TTC</t>
  </si>
  <si>
    <t>WZC</t>
  </si>
  <si>
    <t>STC</t>
  </si>
  <si>
    <t>OÖ</t>
  </si>
  <si>
    <t>Steirischer Tarockcup</t>
  </si>
  <si>
    <t>Triccolo</t>
  </si>
  <si>
    <t>Wiener Zeitung Cup</t>
  </si>
  <si>
    <t>1/2</t>
  </si>
  <si>
    <t>Nein/Ja (1/2)</t>
  </si>
  <si>
    <t>TR QID</t>
  </si>
  <si>
    <t>x</t>
  </si>
  <si>
    <t>plse_id</t>
  </si>
  <si>
    <t>plse_pl_id</t>
  </si>
  <si>
    <t>plse_se_id</t>
  </si>
  <si>
    <t>plse_points</t>
  </si>
  <si>
    <t>gase_id</t>
  </si>
  <si>
    <t>gase_ga_id</t>
  </si>
  <si>
    <t>gase_se_id</t>
  </si>
  <si>
    <t>grpr_id</t>
  </si>
  <si>
    <t>grpr_gr_id</t>
  </si>
  <si>
    <t>grpr_pr_id</t>
  </si>
  <si>
    <t>grpr_pl_id</t>
  </si>
  <si>
    <t>grpr_called</t>
  </si>
  <si>
    <t>grpr_won</t>
  </si>
  <si>
    <t>se_id</t>
  </si>
  <si>
    <t>se_name</t>
  </si>
  <si>
    <t>se_ts_id</t>
  </si>
  <si>
    <t>pl_id</t>
  </si>
  <si>
    <t>pl_name</t>
  </si>
  <si>
    <t>ga_id</t>
  </si>
  <si>
    <t>ga_pl_id_player</t>
  </si>
  <si>
    <t>ga_ta_id</t>
  </si>
  <si>
    <t>ga_doublegames</t>
  </si>
  <si>
    <t>ga_creation</t>
  </si>
  <si>
    <t>gr_id</t>
  </si>
  <si>
    <t>gr_ga_id</t>
  </si>
  <si>
    <t>gr_partner_pl_id</t>
  </si>
  <si>
    <t>gr_kontra</t>
  </si>
  <si>
    <t>gr_won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</si>
  <si>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</si>
  <si>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</si>
  <si>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</si>
  <si>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</si>
  <si>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</si>
  <si>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</si>
  <si>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</si>
  <si>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</si>
  <si>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gnk_kontra</t>
  </si>
  <si>
    <t>gt_id</t>
  </si>
  <si>
    <t>gt_ga_id</t>
  </si>
  <si>
    <t>gt_player_pl_id</t>
  </si>
  <si>
    <t>gt_result</t>
  </si>
  <si>
    <t>ta_id</t>
  </si>
  <si>
    <t>ta_name</t>
  </si>
  <si>
    <t>ta_ts_id</t>
  </si>
  <si>
    <t>ta_value</t>
  </si>
  <si>
    <t>pr_id</t>
  </si>
  <si>
    <t>pr_name</t>
  </si>
  <si>
    <t>pr_ts_id</t>
  </si>
  <si>
    <t>pr_value_silent</t>
  </si>
  <si>
    <t>pr_value_called</t>
  </si>
  <si>
    <t>tr_id</t>
  </si>
  <si>
    <t>tr_ts_id</t>
  </si>
  <si>
    <t>tr qid</t>
  </si>
  <si>
    <t>tr_value</t>
  </si>
  <si>
    <t>ts_id</t>
  </si>
  <si>
    <t>ts_name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</si>
</sst>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2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5" borderId="1" xfId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6" borderId="0" xfId="0" applyFill="1"/>
    <xf numFmtId="0" fontId="11" fillId="7" borderId="1" xfId="1" applyFont="1" applyFill="1">
      <alignment horizontal="center" vertical="center"/>
    </xf>
    <xf numFmtId="0" fontId="0" fillId="0" borderId="0" xfId="0" applyAlignment="1">
      <alignment horizontal="center"/>
    </xf>
    <xf numFmtId="0" fontId="3" fillId="8" borderId="1" xfId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3" fillId="3" borderId="6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E110"/>
  <sheetViews>
    <sheetView showGridLines="0" workbookViewId="0">
      <selection activeCell="AE20" sqref="AE20"/>
    </sheetView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customWidth="1"/>
    <col min="4" max="4" width="20.42578125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customWidth="1"/>
    <col min="20" max="20" width="4.28515625" customWidth="1"/>
    <col min="21" max="21" width="17.5703125" style="2" bestFit="1" customWidth="1"/>
    <col min="22" max="22" width="4" style="2" bestFit="1" customWidth="1"/>
    <col min="23" max="23" width="20" customWidth="1"/>
    <col min="24" max="24" width="11.85546875" customWidth="1"/>
    <col min="25" max="25" width="8.5703125" customWidth="1"/>
    <col min="26" max="26" width="18" style="2" bestFit="1" customWidth="1"/>
    <col min="27" max="27" width="15.7109375" style="2" bestFit="1" customWidth="1"/>
    <col min="28" max="28" width="33.5703125" style="2" bestFit="1" customWidth="1"/>
    <col min="29" max="29" width="33.5703125" style="2" customWidth="1"/>
    <col min="30" max="30" width="4.28515625" style="2" customWidth="1"/>
    <col min="31" max="31" width="175.7109375" style="2" bestFit="1" customWidth="1"/>
    <col min="32" max="16384" width="11.42578125" style="2"/>
  </cols>
  <sheetData>
    <row r="1" spans="1:31" ht="15.75" thickBot="1" x14ac:dyDescent="0.3">
      <c r="A1" s="20" t="s">
        <v>128</v>
      </c>
      <c r="C1" s="28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19" t="s">
        <v>22</v>
      </c>
      <c r="G1" s="28" t="str">
        <f>CONCATENATE(H1,H2,H3)</f>
        <v>CREATE TABLE player (pl_id INTEGER PRIMARY KEY, pl_name TEXT);</v>
      </c>
      <c r="H1" t="str">
        <f>"CREATE TABLE "&amp;E1&amp;" ("</f>
        <v>CREATE TABLE player (</v>
      </c>
      <c r="I1" s="19" t="s">
        <v>123</v>
      </c>
      <c r="K1" s="28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19" t="s">
        <v>124</v>
      </c>
      <c r="O1" s="28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19" t="s">
        <v>125</v>
      </c>
      <c r="S1" s="28" t="str">
        <f>CONCATENATE(T1,T2,T3,T4,T5)</f>
        <v>CREATE TABLE tariffset (ts_id INTEGER PRIMARY KEY, ts_name TEXT, ts_bei NUMERIC, ts_kontra NUMERIC);</v>
      </c>
      <c r="T1" t="str">
        <f>"CREATE TABLE "&amp;Q1&amp;" ("</f>
        <v>CREATE TABLE tariffset (</v>
      </c>
      <c r="U1" s="19" t="s">
        <v>126</v>
      </c>
      <c r="W1" s="28" t="str">
        <f>CONCATENATE(X1,X2,X3,X4,X5,X6,X7)</f>
        <v>CREATE TABLE tariff (ta_id INTEGER PRIMARY KEY, ta_ts_id NUMERIC, ta_name TEXT, ta_type1 NUMERIC, ta_type2 NUMERIC, ta_value NUMERIC);</v>
      </c>
      <c r="X1" t="str">
        <f>"CREATE TABLE "&amp;U1&amp;" ("</f>
        <v>CREATE TABLE tariff (</v>
      </c>
      <c r="Z1" s="18" t="s">
        <v>159</v>
      </c>
      <c r="AA1" s="9" t="s">
        <v>240</v>
      </c>
      <c r="AB1" s="9" t="s">
        <v>151</v>
      </c>
      <c r="AC1" s="9" t="s">
        <v>160</v>
      </c>
      <c r="AE1" s="5" t="s">
        <v>166</v>
      </c>
    </row>
    <row r="2" spans="1:31" x14ac:dyDescent="0.25">
      <c r="A2" s="22" t="s">
        <v>242</v>
      </c>
      <c r="C2" t="s">
        <v>162</v>
      </c>
      <c r="D2" t="str">
        <f>A2&amp;" "&amp;C2&amp;IF(A3="",");",", ")</f>
        <v xml:space="preserve">plse_id INTEGER PRIMARY KEY, </v>
      </c>
      <c r="E2" s="22" t="s">
        <v>258</v>
      </c>
      <c r="G2" s="2" t="s">
        <v>162</v>
      </c>
      <c r="H2" t="str">
        <f t="shared" ref="H2:H3" si="0">E2&amp;" "&amp;G2&amp;IF(E3="",");",", ")</f>
        <v xml:space="preserve">pl_id INTEGER PRIMARY KEY, </v>
      </c>
      <c r="I2" s="22" t="s">
        <v>255</v>
      </c>
      <c r="K2" s="2" t="s">
        <v>162</v>
      </c>
      <c r="L2" t="str">
        <f t="shared" ref="L2:L4" si="1">I2&amp;" "&amp;K2&amp;IF(I3="",");",", ")</f>
        <v xml:space="preserve">se_id INTEGER PRIMARY KEY, </v>
      </c>
      <c r="M2" s="22" t="s">
        <v>260</v>
      </c>
      <c r="O2" t="s">
        <v>162</v>
      </c>
      <c r="P2" t="str">
        <f t="shared" ref="P2:P6" si="2">M2&amp;" "&amp;O2&amp;IF(M3="",");",", ")</f>
        <v xml:space="preserve">ga_id INTEGER PRIMARY KEY, </v>
      </c>
      <c r="Q2" s="22" t="s">
        <v>296</v>
      </c>
      <c r="S2" t="s">
        <v>162</v>
      </c>
      <c r="T2" t="str">
        <f t="shared" ref="T2:T5" si="3">Q2&amp;" "&amp;S2&amp;IF(Q3="",");",", ")</f>
        <v xml:space="preserve">ts_id INTEGER PRIMARY KEY, </v>
      </c>
      <c r="U2" s="22" t="s">
        <v>283</v>
      </c>
      <c r="W2" s="2" t="s">
        <v>162</v>
      </c>
      <c r="X2" t="str">
        <f>U2&amp;" "&amp;W2&amp;IF(U3="",");",", ")</f>
        <v xml:space="preserve">ta_id INTEGER PRIMARY KEY, </v>
      </c>
      <c r="Z2" s="4"/>
      <c r="AA2" s="4">
        <v>1</v>
      </c>
      <c r="AB2" s="2" t="s">
        <v>209</v>
      </c>
      <c r="AC2" s="42" t="s">
        <v>238</v>
      </c>
      <c r="AE2" s="2" t="s">
        <v>164</v>
      </c>
    </row>
    <row r="3" spans="1:31" x14ac:dyDescent="0.25">
      <c r="A3" s="22" t="s">
        <v>243</v>
      </c>
      <c r="C3" t="s">
        <v>163</v>
      </c>
      <c r="D3" t="str">
        <f t="shared" ref="D3:D5" si="4">A3&amp;" "&amp;C3&amp;IF(A4="",");",", ")</f>
        <v xml:space="preserve">plse_pl_id NUMERIC, </v>
      </c>
      <c r="E3" s="27" t="s">
        <v>259</v>
      </c>
      <c r="G3" s="2" t="s">
        <v>154</v>
      </c>
      <c r="H3" t="str">
        <f t="shared" si="0"/>
        <v>pl_name TEXT);</v>
      </c>
      <c r="I3" s="27" t="s">
        <v>256</v>
      </c>
      <c r="K3" s="2" t="s">
        <v>154</v>
      </c>
      <c r="L3" t="str">
        <f t="shared" si="1"/>
        <v xml:space="preserve">se_name TEXT, </v>
      </c>
      <c r="M3" s="22" t="s">
        <v>261</v>
      </c>
      <c r="O3" t="s">
        <v>163</v>
      </c>
      <c r="P3" t="str">
        <f t="shared" si="2"/>
        <v xml:space="preserve">ga_pl_id_player NUMERIC, </v>
      </c>
      <c r="Q3" s="27" t="s">
        <v>297</v>
      </c>
      <c r="S3" t="s">
        <v>154</v>
      </c>
      <c r="T3" t="str">
        <f t="shared" si="3"/>
        <v xml:space="preserve">ts_name TEXT, </v>
      </c>
      <c r="U3" s="22" t="s">
        <v>285</v>
      </c>
      <c r="W3" s="2" t="s">
        <v>163</v>
      </c>
      <c r="X3" s="32" t="str">
        <f t="shared" ref="X3:X7" si="5">U3&amp;" "&amp;W3&amp;IF(U4="",");",", ")</f>
        <v xml:space="preserve">ta_ts_id NUMERIC, </v>
      </c>
      <c r="AA3" s="4">
        <v>2</v>
      </c>
      <c r="AB3" s="2" t="s">
        <v>207</v>
      </c>
      <c r="AC3" s="41" t="s">
        <v>239</v>
      </c>
      <c r="AE3" s="2" t="str">
        <f>$C$1</f>
        <v>CREATE TABLE assoc_player_session (plse_id INTEGER PRIMARY KEY, plse_pl_id NUMERIC, plse_se_id NUMERIC, plse_points NUMERIC);</v>
      </c>
    </row>
    <row r="4" spans="1:31" x14ac:dyDescent="0.25">
      <c r="A4" s="22" t="s">
        <v>244</v>
      </c>
      <c r="C4" t="s">
        <v>163</v>
      </c>
      <c r="D4" t="str">
        <f t="shared" si="4"/>
        <v xml:space="preserve">plse_se_id NUMERIC, </v>
      </c>
      <c r="I4" s="22" t="s">
        <v>257</v>
      </c>
      <c r="K4" s="2" t="s">
        <v>163</v>
      </c>
      <c r="L4" t="str">
        <f t="shared" si="1"/>
        <v>se_ts_id NUMERIC);</v>
      </c>
      <c r="M4" s="22" t="s">
        <v>262</v>
      </c>
      <c r="O4" t="s">
        <v>163</v>
      </c>
      <c r="P4" t="str">
        <f t="shared" si="2"/>
        <v xml:space="preserve">ga_ta_id NUMERIC, </v>
      </c>
      <c r="Q4" s="23" t="s">
        <v>149</v>
      </c>
      <c r="R4" s="16"/>
      <c r="S4" t="s">
        <v>163</v>
      </c>
      <c r="T4" t="str">
        <f t="shared" si="3"/>
        <v xml:space="preserve">ts_bei NUMERIC, </v>
      </c>
      <c r="U4" s="27" t="s">
        <v>284</v>
      </c>
      <c r="W4" s="2" t="s">
        <v>154</v>
      </c>
      <c r="X4" s="32" t="str">
        <f t="shared" si="5"/>
        <v xml:space="preserve">ta_name TEXT, </v>
      </c>
      <c r="AA4" s="4">
        <v>3</v>
      </c>
      <c r="AB4" s="2" t="s">
        <v>208</v>
      </c>
      <c r="AC4" s="41" t="s">
        <v>239</v>
      </c>
      <c r="AE4" s="2" t="str">
        <f>$C$7</f>
        <v>CREATE TABLE assoc_game_session (gase_id INTEGER PRIMARY KEY, gase_ga_id NUMERIC, gase_se_id NUMERIC);</v>
      </c>
    </row>
    <row r="5" spans="1:31" x14ac:dyDescent="0.25">
      <c r="A5" s="2" t="s">
        <v>245</v>
      </c>
      <c r="C5" t="s">
        <v>163</v>
      </c>
      <c r="D5" t="str">
        <f t="shared" si="4"/>
        <v>plse_points NUMERIC);</v>
      </c>
      <c r="M5" s="16" t="s">
        <v>263</v>
      </c>
      <c r="N5" s="16"/>
      <c r="O5" t="s">
        <v>163</v>
      </c>
      <c r="P5" t="str">
        <f t="shared" si="2"/>
        <v xml:space="preserve">ga_doublegames NUMERIC, </v>
      </c>
      <c r="Q5" s="23" t="s">
        <v>158</v>
      </c>
      <c r="R5" s="16"/>
      <c r="S5" t="s">
        <v>163</v>
      </c>
      <c r="T5" t="str">
        <f t="shared" si="3"/>
        <v>ts_kontra NUMERIC);</v>
      </c>
      <c r="U5" s="23" t="s">
        <v>139</v>
      </c>
      <c r="W5" s="2" t="s">
        <v>163</v>
      </c>
      <c r="X5" s="32" t="str">
        <f t="shared" si="5"/>
        <v xml:space="preserve">ta_type1 NUMERIC, </v>
      </c>
      <c r="AA5" s="4"/>
      <c r="AE5" s="2" t="str">
        <f>$C$12</f>
        <v>CREATE TABLE assoc_game_regular_premium (grpr_id INTEGER PRIMARY KEY, grpr_gr_id NUMERIC, grpr_pr_id NUMERIC, grpr_pl_id NUMERIC, grpr_called NUMERIC, grpr_won NUMERIC);</v>
      </c>
    </row>
    <row r="6" spans="1:31" ht="15.75" thickBot="1" x14ac:dyDescent="0.3">
      <c r="M6" s="27" t="s">
        <v>264</v>
      </c>
      <c r="N6" s="16"/>
      <c r="O6" t="s">
        <v>154</v>
      </c>
      <c r="P6" t="str">
        <f t="shared" si="2"/>
        <v>ga_creation TEXT);</v>
      </c>
      <c r="U6" s="23" t="s">
        <v>140</v>
      </c>
      <c r="W6" s="2" t="s">
        <v>163</v>
      </c>
      <c r="X6" s="32" t="str">
        <f t="shared" si="5"/>
        <v xml:space="preserve">ta_type2 NUMERIC, </v>
      </c>
      <c r="Z6" s="18" t="s">
        <v>149</v>
      </c>
      <c r="AA6" s="9" t="s">
        <v>148</v>
      </c>
      <c r="AB6" s="9" t="s">
        <v>155</v>
      </c>
      <c r="AC6" s="9"/>
      <c r="AE6" s="2" t="str">
        <f>$G$1</f>
        <v>CREATE TABLE player (pl_id INTEGER PRIMARY KEY, pl_name TEXT);</v>
      </c>
    </row>
    <row r="7" spans="1:31" ht="15.75" thickBot="1" x14ac:dyDescent="0.3">
      <c r="A7" s="31" t="s">
        <v>129</v>
      </c>
      <c r="C7" s="28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U7" s="2" t="s">
        <v>286</v>
      </c>
      <c r="W7" s="2" t="s">
        <v>163</v>
      </c>
      <c r="X7" s="32" t="str">
        <f t="shared" si="5"/>
        <v>ta_value NUMERIC);</v>
      </c>
      <c r="Z7" s="4"/>
      <c r="AA7" s="4">
        <v>1</v>
      </c>
      <c r="AB7" s="2" t="s">
        <v>85</v>
      </c>
      <c r="AE7" s="2" t="str">
        <f>$K$1</f>
        <v>CREATE TABLE session (se_id INTEGER PRIMARY KEY, se_name TEXT, se_ts_id NUMERIC);</v>
      </c>
    </row>
    <row r="8" spans="1:31" x14ac:dyDescent="0.25">
      <c r="A8" s="22" t="s">
        <v>246</v>
      </c>
      <c r="C8" t="s">
        <v>162</v>
      </c>
      <c r="D8" t="str">
        <f t="shared" ref="D8:D9" si="6">A8&amp;" "&amp;C8&amp;IF(A9="",");",", ")</f>
        <v xml:space="preserve">gase_id INTEGER PRIMARY KEY, </v>
      </c>
      <c r="Z8" s="4"/>
      <c r="AA8" s="4">
        <v>2</v>
      </c>
      <c r="AB8" s="2" t="s">
        <v>88</v>
      </c>
      <c r="AE8" s="2" t="str">
        <f>$O$1</f>
        <v>CREATE TABLE game (ga_id INTEGER PRIMARY KEY, ga_pl_id_player NUMERIC, ga_ta_id NUMERIC, ga_doublegames NUMERIC, ga_creation TEXT);</v>
      </c>
    </row>
    <row r="9" spans="1:31" ht="15.75" thickBot="1" x14ac:dyDescent="0.3">
      <c r="A9" s="22" t="s">
        <v>247</v>
      </c>
      <c r="C9" t="s">
        <v>163</v>
      </c>
      <c r="D9" t="str">
        <f t="shared" si="6"/>
        <v xml:space="preserve">gase_ga_id NUMERIC, </v>
      </c>
      <c r="Z9" s="4"/>
      <c r="AA9" s="4">
        <v>3</v>
      </c>
      <c r="AB9" s="2" t="s">
        <v>89</v>
      </c>
      <c r="AE9" s="2" t="str">
        <f>$O$10</f>
        <v>CREATE TABLE game_regular (gr_id INTEGER PRIMARY KEY, gr_ga_id NUMERIC, gr_partner_pl_id NUMERIC, gr_kontra NUMERIC, gr_won NUMERIC);</v>
      </c>
    </row>
    <row r="10" spans="1:31" ht="15.75" thickBot="1" x14ac:dyDescent="0.3">
      <c r="A10" s="22" t="s">
        <v>248</v>
      </c>
      <c r="C10" t="s">
        <v>163</v>
      </c>
      <c r="D10" t="str">
        <f>A10&amp;" "&amp;C10&amp;IF(A11="",");",", ")</f>
        <v>gase_se_id NUMERIC);</v>
      </c>
      <c r="M10" s="19" t="s">
        <v>167</v>
      </c>
      <c r="O10" s="28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19" t="s">
        <v>127</v>
      </c>
      <c r="W10" s="28" t="str">
        <f>CONCATENATE(X10,X11,X12,X13,X14,X15,X16,X17)</f>
        <v>CREATE TABLE premium (pr_id INTEGER PRIMARY KEY, pr_ts_id NUMERIC, pr_name TEXT, pr_type1 NUMERIC, pr_type2 NUMERIC, pr_value_silent TEXT, pr_value_called TEXT);</v>
      </c>
      <c r="X10" t="str">
        <f>"CREATE TABLE "&amp;U10&amp;" ("</f>
        <v>CREATE TABLE premium (</v>
      </c>
      <c r="Z10" s="4"/>
      <c r="AA10" s="4">
        <v>4</v>
      </c>
      <c r="AB10" s="2" t="s">
        <v>87</v>
      </c>
      <c r="AE10" s="2" t="str">
        <f>$O$17</f>
        <v>CREATE TABLE game_negative (gn_id INTEGER PRIMARY KEY, gn_ga_id NUMERIC, gn_player_pl_id NUMERIC, gn_ta_id NUMERIC, gn_won NUMERIC);</v>
      </c>
    </row>
    <row r="11" spans="1:31" ht="15.75" thickBot="1" x14ac:dyDescent="0.3">
      <c r="M11" s="22" t="s">
        <v>265</v>
      </c>
      <c r="O11" t="s">
        <v>162</v>
      </c>
      <c r="P11" t="str">
        <f t="shared" ref="P11:P15" si="7">M11&amp;" "&amp;O11&amp;IF(M12="",");",", ")</f>
        <v xml:space="preserve">gr_id INTEGER PRIMARY KEY, </v>
      </c>
      <c r="U11" s="22" t="s">
        <v>287</v>
      </c>
      <c r="W11" s="2" t="s">
        <v>162</v>
      </c>
      <c r="X11" t="str">
        <f>U11&amp;" "&amp;W11&amp;IF(U12="",");",", ")</f>
        <v xml:space="preserve">pr_id INTEGER PRIMARY KEY, </v>
      </c>
      <c r="Z11" s="4"/>
      <c r="AA11" s="4">
        <v>5</v>
      </c>
      <c r="AB11" s="2" t="s">
        <v>86</v>
      </c>
      <c r="AE11" s="2" t="str">
        <f>$O$24</f>
        <v>CREATE TABLE game_negative_kontra (gnk_id INTEGER PRIMARY KEY, gnk_gane_id NUMERIC, gnk_player_pl_id NUMERIC, gnk_kontra NUMERIC);</v>
      </c>
    </row>
    <row r="12" spans="1:31" ht="15.75" thickBot="1" x14ac:dyDescent="0.3">
      <c r="A12" s="20" t="s">
        <v>168</v>
      </c>
      <c r="C12" s="28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2" t="s">
        <v>266</v>
      </c>
      <c r="O12" t="s">
        <v>163</v>
      </c>
      <c r="P12" t="str">
        <f t="shared" si="7"/>
        <v xml:space="preserve">gr_ga_id NUMERIC, </v>
      </c>
      <c r="U12" s="22" t="s">
        <v>289</v>
      </c>
      <c r="W12" s="2" t="s">
        <v>163</v>
      </c>
      <c r="X12" s="32" t="str">
        <f t="shared" ref="X12:X17" si="8">U12&amp;" "&amp;W12&amp;IF(U13="",");",", ")</f>
        <v xml:space="preserve">pr_ts_id NUMERIC, </v>
      </c>
      <c r="Z12" s="4"/>
      <c r="AA12" s="4"/>
      <c r="AE12" s="2" t="str">
        <f>$O$30</f>
        <v>CREATE TABLE game_trischaken (gt_id INTEGER PRIMARY KEY, gt_ga_id TEXT, gt_player_pl_id TEXT, gt_result TEXT);</v>
      </c>
    </row>
    <row r="13" spans="1:31" x14ac:dyDescent="0.25">
      <c r="A13" s="22" t="s">
        <v>249</v>
      </c>
      <c r="C13" t="s">
        <v>162</v>
      </c>
      <c r="D13" t="str">
        <f t="shared" ref="D13:D18" si="9">A13&amp;" "&amp;C13&amp;IF(A14="",");",", ")</f>
        <v xml:space="preserve">grpr_id INTEGER PRIMARY KEY, </v>
      </c>
      <c r="M13" s="22" t="s">
        <v>267</v>
      </c>
      <c r="O13" t="s">
        <v>163</v>
      </c>
      <c r="P13" t="str">
        <f t="shared" si="7"/>
        <v xml:space="preserve">gr_partner_pl_id NUMERIC, </v>
      </c>
      <c r="U13" s="27" t="s">
        <v>288</v>
      </c>
      <c r="W13" s="2" t="s">
        <v>154</v>
      </c>
      <c r="X13" s="32" t="str">
        <f t="shared" si="8"/>
        <v xml:space="preserve">pr_name TEXT, </v>
      </c>
      <c r="Z13" s="18" t="s">
        <v>158</v>
      </c>
      <c r="AA13" s="9" t="s">
        <v>157</v>
      </c>
      <c r="AB13" s="9" t="s">
        <v>170</v>
      </c>
      <c r="AC13" s="9"/>
      <c r="AE13" s="2" t="str">
        <f>$S$1</f>
        <v>CREATE TABLE tariffset (ts_id INTEGER PRIMARY KEY, ts_name TEXT, ts_bei NUMERIC, ts_kontra NUMERIC);</v>
      </c>
    </row>
    <row r="14" spans="1:31" x14ac:dyDescent="0.25">
      <c r="A14" s="22" t="s">
        <v>250</v>
      </c>
      <c r="C14" t="s">
        <v>163</v>
      </c>
      <c r="D14" t="str">
        <f t="shared" si="9"/>
        <v xml:space="preserve">grpr_gr_id NUMERIC, </v>
      </c>
      <c r="M14" s="2" t="s">
        <v>268</v>
      </c>
      <c r="O14" t="s">
        <v>163</v>
      </c>
      <c r="P14" t="str">
        <f t="shared" si="7"/>
        <v xml:space="preserve">gr_kontra NUMERIC, </v>
      </c>
      <c r="U14" s="23" t="s">
        <v>144</v>
      </c>
      <c r="W14" s="2" t="s">
        <v>163</v>
      </c>
      <c r="X14" s="32" t="str">
        <f t="shared" si="8"/>
        <v xml:space="preserve">pr_type1 NUMERIC, </v>
      </c>
      <c r="AA14" s="4">
        <v>2</v>
      </c>
      <c r="AB14" s="2" t="s">
        <v>118</v>
      </c>
      <c r="AE14" s="2" t="str">
        <f>$W$1</f>
        <v>CREATE TABLE tariff (ta_id INTEGER PRIMARY KEY, ta_ts_id NUMERIC, ta_name TEXT, ta_type1 NUMERIC, ta_type2 NUMERIC, ta_value NUMERIC);</v>
      </c>
    </row>
    <row r="15" spans="1:31" x14ac:dyDescent="0.25">
      <c r="A15" s="22" t="s">
        <v>251</v>
      </c>
      <c r="C15" t="s">
        <v>163</v>
      </c>
      <c r="D15" t="str">
        <f t="shared" si="9"/>
        <v xml:space="preserve">grpr_pr_id NUMERIC, </v>
      </c>
      <c r="M15" s="2" t="s">
        <v>269</v>
      </c>
      <c r="O15" t="s">
        <v>163</v>
      </c>
      <c r="P15" t="str">
        <f t="shared" si="7"/>
        <v>gr_won NUMERIC);</v>
      </c>
      <c r="U15" s="23" t="s">
        <v>145</v>
      </c>
      <c r="W15" s="2" t="s">
        <v>163</v>
      </c>
      <c r="X15" s="32" t="str">
        <f t="shared" si="8"/>
        <v xml:space="preserve">pr_type2 NUMERIC, </v>
      </c>
      <c r="AA15" s="4">
        <v>4</v>
      </c>
      <c r="AB15" s="2" t="s">
        <v>119</v>
      </c>
      <c r="AE15" s="2" t="str">
        <f>$W$10</f>
        <v>CREATE TABLE premium (pr_id INTEGER PRIMARY KEY, pr_ts_id NUMERIC, pr_name TEXT, pr_type1 NUMERIC, pr_type2 NUMERIC, pr_value_silent TEXT, pr_value_called TEXT);</v>
      </c>
    </row>
    <row r="16" spans="1:31" ht="15.75" thickBot="1" x14ac:dyDescent="0.3">
      <c r="A16" s="22" t="s">
        <v>252</v>
      </c>
      <c r="C16" t="s">
        <v>163</v>
      </c>
      <c r="D16" t="str">
        <f t="shared" si="9"/>
        <v xml:space="preserve">grpr_pl_id NUMERIC, </v>
      </c>
      <c r="E16"/>
      <c r="F16"/>
      <c r="U16" s="2" t="s">
        <v>290</v>
      </c>
      <c r="W16" s="2" t="s">
        <v>154</v>
      </c>
      <c r="X16" s="32" t="str">
        <f t="shared" si="8"/>
        <v xml:space="preserve">pr_value_silent TEXT, </v>
      </c>
      <c r="AA16" s="4">
        <v>8</v>
      </c>
      <c r="AB16" s="2" t="s">
        <v>120</v>
      </c>
      <c r="AE16" s="2" t="str">
        <f>$W$20</f>
        <v>CREATE TABLE trischaken (tr_id INTEGER PRIMARY KEY, tr_ts_id NUMERIC, tr qid NUMERIC, tr_value NUMERIC);</v>
      </c>
    </row>
    <row r="17" spans="1:31" ht="15.75" thickBot="1" x14ac:dyDescent="0.3">
      <c r="A17" s="16" t="s">
        <v>253</v>
      </c>
      <c r="C17" t="s">
        <v>163</v>
      </c>
      <c r="D17" t="str">
        <f t="shared" si="9"/>
        <v xml:space="preserve">grpr_called NUMERIC, </v>
      </c>
      <c r="E17"/>
      <c r="F17"/>
      <c r="M17" s="19" t="s">
        <v>130</v>
      </c>
      <c r="O17" s="28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U17" s="2" t="s">
        <v>291</v>
      </c>
      <c r="W17" s="2" t="s">
        <v>154</v>
      </c>
      <c r="X17" s="32" t="str">
        <f t="shared" si="8"/>
        <v>pr_value_called TEXT);</v>
      </c>
      <c r="AA17" s="4">
        <v>16</v>
      </c>
      <c r="AB17" s="2" t="s">
        <v>201</v>
      </c>
      <c r="AE17" s="2" t="s">
        <v>165</v>
      </c>
    </row>
    <row r="18" spans="1:31" x14ac:dyDescent="0.25">
      <c r="A18" s="16" t="s">
        <v>254</v>
      </c>
      <c r="C18" t="s">
        <v>163</v>
      </c>
      <c r="D18" t="str">
        <f t="shared" si="9"/>
        <v>grpr_won NUMERIC);</v>
      </c>
      <c r="E18"/>
      <c r="F18"/>
      <c r="M18" s="22" t="s">
        <v>270</v>
      </c>
      <c r="O18" t="s">
        <v>162</v>
      </c>
      <c r="P18" t="str">
        <f t="shared" ref="P18:P20" si="10">M18&amp;" "&amp;O18&amp;IF(M19="",");",", ")</f>
        <v xml:space="preserve">gn_id INTEGER PRIMARY KEY, </v>
      </c>
    </row>
    <row r="19" spans="1:31" ht="15.75" thickBot="1" x14ac:dyDescent="0.3">
      <c r="E19"/>
      <c r="F19"/>
      <c r="M19" s="22" t="s">
        <v>271</v>
      </c>
      <c r="O19" t="s">
        <v>163</v>
      </c>
      <c r="P19" t="str">
        <f>M19&amp;" "&amp;O19&amp;IF(M20="",");",", ")</f>
        <v xml:space="preserve">gn_ga_id NUMERIC, </v>
      </c>
      <c r="Z19" s="18" t="s">
        <v>139</v>
      </c>
      <c r="AA19" s="9" t="s">
        <v>136</v>
      </c>
      <c r="AB19" s="9" t="s">
        <v>171</v>
      </c>
      <c r="AC19" s="9"/>
    </row>
    <row r="20" spans="1:31" ht="15.75" thickBot="1" x14ac:dyDescent="0.3">
      <c r="E20"/>
      <c r="F20"/>
      <c r="M20" s="22" t="s">
        <v>272</v>
      </c>
      <c r="O20" t="s">
        <v>163</v>
      </c>
      <c r="P20" t="str">
        <f t="shared" si="10"/>
        <v xml:space="preserve">gn_player_pl_id NUMERIC, </v>
      </c>
      <c r="U20" s="19" t="s">
        <v>20</v>
      </c>
      <c r="V20"/>
      <c r="W20" s="28" t="str">
        <f>CONCATENATE(X20,X21,X22,X23,X24)</f>
        <v>CREATE TABLE trischaken (tr_id INTEGER PRIMARY KEY, tr_ts_id NUMERIC, tr qid NUMERIC, tr_value NUMERIC);</v>
      </c>
      <c r="X20" t="str">
        <f>"CREATE TABLE "&amp;U20&amp;" ("</f>
        <v>CREATE TABLE trischaken (</v>
      </c>
      <c r="AA20" s="4">
        <v>1</v>
      </c>
      <c r="AB20" s="2" t="s">
        <v>7</v>
      </c>
    </row>
    <row r="21" spans="1:31" x14ac:dyDescent="0.25">
      <c r="E21"/>
      <c r="F21"/>
      <c r="M21" s="22" t="s">
        <v>273</v>
      </c>
      <c r="O21" t="s">
        <v>163</v>
      </c>
      <c r="P21" t="str">
        <f>M21&amp;" "&amp;O21&amp;IF(M22="",");",", ")</f>
        <v xml:space="preserve">gn_ta_id NUMERIC, </v>
      </c>
      <c r="U21" s="22" t="s">
        <v>292</v>
      </c>
      <c r="V21"/>
      <c r="W21" s="16" t="s">
        <v>162</v>
      </c>
      <c r="X21" t="str">
        <f>U21&amp;" "&amp;W21&amp;IF(U22="",");",", ")</f>
        <v xml:space="preserve">tr_id INTEGER PRIMARY KEY, </v>
      </c>
      <c r="AA21" s="4">
        <v>2</v>
      </c>
      <c r="AB21" s="2" t="s">
        <v>9</v>
      </c>
    </row>
    <row r="22" spans="1:31" x14ac:dyDescent="0.25">
      <c r="E22"/>
      <c r="F22"/>
      <c r="M22" s="16" t="s">
        <v>274</v>
      </c>
      <c r="O22" t="s">
        <v>163</v>
      </c>
      <c r="P22" t="str">
        <f>M22&amp;" "&amp;O22&amp;IF(M23="",");",", ")</f>
        <v>gn_won NUMERIC);</v>
      </c>
      <c r="U22" s="22" t="s">
        <v>293</v>
      </c>
      <c r="V22"/>
      <c r="W22" s="2" t="s">
        <v>163</v>
      </c>
      <c r="X22" s="32" t="str">
        <f t="shared" ref="X22:X24" si="11">U22&amp;" "&amp;W22&amp;IF(U23="",");",", ")</f>
        <v xml:space="preserve">tr_ts_id NUMERIC, </v>
      </c>
      <c r="AA22" s="4">
        <v>3</v>
      </c>
      <c r="AB22" s="2" t="s">
        <v>10</v>
      </c>
    </row>
    <row r="23" spans="1:31" ht="15.75" thickBot="1" x14ac:dyDescent="0.3">
      <c r="A23"/>
      <c r="E23"/>
      <c r="F23"/>
      <c r="I23"/>
      <c r="U23" s="21" t="s">
        <v>294</v>
      </c>
      <c r="V23" s="32"/>
      <c r="W23" s="16" t="s">
        <v>163</v>
      </c>
      <c r="X23" s="32" t="str">
        <f t="shared" si="11"/>
        <v xml:space="preserve">tr qid NUMERIC, </v>
      </c>
      <c r="AA23" s="13">
        <v>4</v>
      </c>
      <c r="AB23" s="14" t="s">
        <v>12</v>
      </c>
      <c r="AC23" s="14"/>
    </row>
    <row r="24" spans="1:31" ht="15.75" thickBot="1" x14ac:dyDescent="0.3">
      <c r="A24"/>
      <c r="E24"/>
      <c r="F24"/>
      <c r="I24"/>
      <c r="M24" s="19" t="s">
        <v>156</v>
      </c>
      <c r="O24" s="28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U24" s="21" t="s">
        <v>295</v>
      </c>
      <c r="V24"/>
      <c r="W24" s="16" t="s">
        <v>163</v>
      </c>
      <c r="X24" s="32" t="str">
        <f t="shared" si="11"/>
        <v>tr_value NUMERIC);</v>
      </c>
    </row>
    <row r="25" spans="1:31" x14ac:dyDescent="0.25">
      <c r="A25"/>
      <c r="E25"/>
      <c r="F25"/>
      <c r="I25"/>
      <c r="M25" s="22" t="s">
        <v>275</v>
      </c>
      <c r="O25" t="s">
        <v>162</v>
      </c>
      <c r="P25" t="str">
        <f>M25&amp;" "&amp;O25&amp;IF(M26="",");",", ")</f>
        <v xml:space="preserve">gnk_id INTEGER PRIMARY KEY, </v>
      </c>
      <c r="Z25" s="18" t="s">
        <v>140</v>
      </c>
      <c r="AA25" s="9" t="s">
        <v>137</v>
      </c>
      <c r="AB25" s="9" t="s">
        <v>172</v>
      </c>
      <c r="AC25" s="9"/>
    </row>
    <row r="26" spans="1:31" x14ac:dyDescent="0.25">
      <c r="A26"/>
      <c r="E26"/>
      <c r="F26"/>
      <c r="M26" s="22" t="s">
        <v>276</v>
      </c>
      <c r="O26" t="s">
        <v>163</v>
      </c>
      <c r="P26" t="str">
        <f t="shared" ref="P26:P28" si="12">M26&amp;" "&amp;O26&amp;IF(M27="",");",", ")</f>
        <v xml:space="preserve">gnk_gane_id NUMERIC, </v>
      </c>
      <c r="AA26" s="4">
        <v>0</v>
      </c>
      <c r="AB26" s="2" t="s">
        <v>41</v>
      </c>
    </row>
    <row r="27" spans="1:31" x14ac:dyDescent="0.25">
      <c r="A27"/>
      <c r="E27"/>
      <c r="F27"/>
      <c r="M27" s="22" t="s">
        <v>277</v>
      </c>
      <c r="O27" t="s">
        <v>163</v>
      </c>
      <c r="P27" t="str">
        <f t="shared" si="12"/>
        <v xml:space="preserve">gnk_player_pl_id NUMERIC, </v>
      </c>
      <c r="AA27" s="4">
        <v>1</v>
      </c>
      <c r="AB27" s="14" t="s">
        <v>11</v>
      </c>
      <c r="AC27" s="14"/>
    </row>
    <row r="28" spans="1:31" x14ac:dyDescent="0.25">
      <c r="A28"/>
      <c r="E28"/>
      <c r="F28"/>
      <c r="M28" s="2" t="s">
        <v>278</v>
      </c>
      <c r="O28" t="s">
        <v>163</v>
      </c>
      <c r="P28" t="str">
        <f t="shared" si="12"/>
        <v>gnk_kontra NUMERIC);</v>
      </c>
      <c r="AA28" s="13">
        <v>2</v>
      </c>
      <c r="AB28" s="14" t="s">
        <v>92</v>
      </c>
      <c r="AC28" s="14"/>
    </row>
    <row r="29" spans="1:31" ht="15.75" thickBot="1" x14ac:dyDescent="0.3">
      <c r="A29"/>
      <c r="E29"/>
      <c r="F29"/>
      <c r="AA29" s="13">
        <v>3</v>
      </c>
      <c r="AB29" s="14" t="s">
        <v>93</v>
      </c>
      <c r="AC29" s="14"/>
    </row>
    <row r="30" spans="1:31" ht="15.75" thickBot="1" x14ac:dyDescent="0.3">
      <c r="A30"/>
      <c r="E30"/>
      <c r="F30"/>
      <c r="M30" s="19" t="s">
        <v>153</v>
      </c>
      <c r="N30" s="16"/>
      <c r="O30" s="28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4</v>
      </c>
      <c r="AB30" s="2" t="s">
        <v>8</v>
      </c>
    </row>
    <row r="31" spans="1:31" x14ac:dyDescent="0.25">
      <c r="A31"/>
      <c r="E31"/>
      <c r="F31"/>
      <c r="M31" s="22" t="s">
        <v>279</v>
      </c>
      <c r="N31" s="16"/>
      <c r="O31" t="s">
        <v>162</v>
      </c>
      <c r="P31" t="str">
        <f t="shared" ref="P31:P32" si="13">M31&amp;" "&amp;O31&amp;IF(M32="",");",", ")</f>
        <v xml:space="preserve">gt_id INTEGER PRIMARY KEY, </v>
      </c>
      <c r="AA31" s="4">
        <v>5</v>
      </c>
      <c r="AB31" s="2" t="s">
        <v>110</v>
      </c>
    </row>
    <row r="32" spans="1:31" x14ac:dyDescent="0.25">
      <c r="A32"/>
      <c r="E32"/>
      <c r="F32"/>
      <c r="M32" s="22" t="s">
        <v>280</v>
      </c>
      <c r="N32" s="16"/>
      <c r="O32" t="s">
        <v>154</v>
      </c>
      <c r="P32" t="str">
        <f t="shared" si="13"/>
        <v xml:space="preserve">gt_ga_id TEXT, </v>
      </c>
      <c r="AA32" s="4">
        <v>6</v>
      </c>
      <c r="AB32" s="2" t="s">
        <v>111</v>
      </c>
    </row>
    <row r="33" spans="1:29" x14ac:dyDescent="0.25">
      <c r="A33"/>
      <c r="E33"/>
      <c r="F33"/>
      <c r="M33" s="22" t="s">
        <v>281</v>
      </c>
      <c r="N33" s="16"/>
      <c r="O33" t="s">
        <v>154</v>
      </c>
      <c r="P33" t="str">
        <f>M33&amp;" "&amp;O33&amp;IF(M34="",");",", ")</f>
        <v xml:space="preserve">gt_player_pl_id TEXT, </v>
      </c>
      <c r="R33"/>
      <c r="AA33" s="4">
        <v>7</v>
      </c>
      <c r="AB33" s="2" t="s">
        <v>112</v>
      </c>
    </row>
    <row r="34" spans="1:29" x14ac:dyDescent="0.25">
      <c r="A34"/>
      <c r="E34"/>
      <c r="F34"/>
      <c r="M34" s="27" t="s">
        <v>282</v>
      </c>
      <c r="N34" s="16"/>
      <c r="O34" t="s">
        <v>154</v>
      </c>
      <c r="P34" t="str">
        <f t="shared" ref="P34" si="14">M34&amp;" "&amp;O34&amp;IF(M35="",");",", ")</f>
        <v>gt_result TEXT);</v>
      </c>
      <c r="R34"/>
      <c r="AA34" s="4">
        <v>8</v>
      </c>
      <c r="AB34" s="2" t="s">
        <v>113</v>
      </c>
    </row>
    <row r="35" spans="1:29" x14ac:dyDescent="0.25">
      <c r="A35"/>
      <c r="E35"/>
      <c r="F35"/>
      <c r="R35"/>
      <c r="AA35" s="4">
        <v>9</v>
      </c>
      <c r="AB35" s="2" t="s">
        <v>114</v>
      </c>
    </row>
    <row r="36" spans="1:29" ht="15.75" thickBot="1" x14ac:dyDescent="0.3">
      <c r="A36"/>
      <c r="E36"/>
      <c r="F36"/>
      <c r="AA36" s="4"/>
    </row>
    <row r="37" spans="1:29" x14ac:dyDescent="0.25">
      <c r="A37"/>
      <c r="E37"/>
      <c r="F37"/>
      <c r="M37"/>
      <c r="U37" s="24" t="s">
        <v>96</v>
      </c>
      <c r="Z37" s="18" t="s">
        <v>144</v>
      </c>
      <c r="AA37" s="9" t="s">
        <v>142</v>
      </c>
      <c r="AB37" s="9" t="s">
        <v>173</v>
      </c>
      <c r="AC37" s="9"/>
    </row>
    <row r="38" spans="1:29" x14ac:dyDescent="0.25">
      <c r="A38"/>
      <c r="E38"/>
      <c r="F38"/>
      <c r="M38"/>
      <c r="U38" s="25" t="s">
        <v>97</v>
      </c>
      <c r="AA38" s="4">
        <v>1</v>
      </c>
      <c r="AB38" s="2" t="s">
        <v>105</v>
      </c>
    </row>
    <row r="39" spans="1:29" ht="15.75" thickBot="1" x14ac:dyDescent="0.3">
      <c r="A39"/>
      <c r="E39"/>
      <c r="F39"/>
      <c r="M39"/>
      <c r="U39" s="26" t="s">
        <v>154</v>
      </c>
      <c r="AA39" s="4">
        <v>2</v>
      </c>
      <c r="AB39" s="2" t="s">
        <v>10</v>
      </c>
    </row>
    <row r="40" spans="1:29" x14ac:dyDescent="0.25">
      <c r="A40"/>
      <c r="E40"/>
      <c r="F40"/>
      <c r="M40"/>
      <c r="AA40" s="4">
        <v>3</v>
      </c>
      <c r="AB40" s="2" t="s">
        <v>106</v>
      </c>
    </row>
    <row r="41" spans="1:29" x14ac:dyDescent="0.25">
      <c r="A41"/>
      <c r="E41"/>
      <c r="F41"/>
      <c r="M41"/>
    </row>
    <row r="42" spans="1:29" x14ac:dyDescent="0.25">
      <c r="A42"/>
      <c r="E42"/>
      <c r="F42"/>
      <c r="M42"/>
      <c r="Z42" s="18" t="s">
        <v>145</v>
      </c>
      <c r="AA42" s="9" t="s">
        <v>143</v>
      </c>
      <c r="AB42" s="9" t="s">
        <v>174</v>
      </c>
      <c r="AC42" s="9"/>
    </row>
    <row r="43" spans="1:29" x14ac:dyDescent="0.25">
      <c r="A43"/>
      <c r="E43"/>
      <c r="F43"/>
      <c r="M43"/>
      <c r="AA43" s="4">
        <v>0</v>
      </c>
      <c r="AB43" s="2" t="s">
        <v>41</v>
      </c>
    </row>
    <row r="44" spans="1:29" x14ac:dyDescent="0.25">
      <c r="A44"/>
      <c r="E44"/>
      <c r="F44"/>
      <c r="M44"/>
      <c r="AA44" s="4">
        <v>1</v>
      </c>
      <c r="AB44" s="2" t="s">
        <v>14</v>
      </c>
    </row>
    <row r="45" spans="1:29" x14ac:dyDescent="0.25">
      <c r="A45"/>
      <c r="E45"/>
      <c r="F45"/>
      <c r="M45"/>
      <c r="Q45"/>
      <c r="R45"/>
      <c r="U45"/>
      <c r="AA45" s="4"/>
    </row>
    <row r="46" spans="1:29" x14ac:dyDescent="0.25">
      <c r="A46"/>
      <c r="E46"/>
      <c r="F46"/>
      <c r="M46"/>
      <c r="Q46"/>
      <c r="R46"/>
      <c r="U46"/>
      <c r="Z46" s="18" t="s">
        <v>153</v>
      </c>
      <c r="AA46" s="9" t="s">
        <v>169</v>
      </c>
      <c r="AB46" s="9" t="s">
        <v>175</v>
      </c>
      <c r="AC46" s="9"/>
    </row>
    <row r="47" spans="1:29" x14ac:dyDescent="0.25">
      <c r="A47"/>
      <c r="E47"/>
      <c r="F47"/>
      <c r="M47"/>
      <c r="Q47"/>
      <c r="R47"/>
      <c r="U47"/>
      <c r="AA47" s="4">
        <v>1</v>
      </c>
      <c r="AB47" s="2" t="s">
        <v>19</v>
      </c>
    </row>
    <row r="48" spans="1:29" x14ac:dyDescent="0.25">
      <c r="A48"/>
      <c r="E48"/>
      <c r="F48"/>
      <c r="M48"/>
      <c r="Q48"/>
      <c r="R48"/>
      <c r="U48"/>
      <c r="AA48" s="4">
        <v>2</v>
      </c>
      <c r="AB48" s="2" t="s">
        <v>16</v>
      </c>
    </row>
    <row r="49" spans="1:29" x14ac:dyDescent="0.25">
      <c r="A49"/>
      <c r="E49"/>
      <c r="F49"/>
      <c r="M49"/>
      <c r="Q49"/>
      <c r="R49"/>
      <c r="U49"/>
      <c r="AA49" s="4">
        <v>3</v>
      </c>
      <c r="AB49" s="2" t="s">
        <v>17</v>
      </c>
    </row>
    <row r="50" spans="1:29" x14ac:dyDescent="0.25">
      <c r="A50"/>
      <c r="E50"/>
      <c r="F50"/>
      <c r="M50"/>
      <c r="Q50"/>
      <c r="R50"/>
      <c r="U50"/>
      <c r="AA50" s="4">
        <v>4</v>
      </c>
      <c r="AB50" s="2" t="s">
        <v>21</v>
      </c>
    </row>
    <row r="51" spans="1:29" x14ac:dyDescent="0.25">
      <c r="A51"/>
      <c r="E51"/>
      <c r="F51"/>
      <c r="M51"/>
      <c r="Q51"/>
      <c r="R51"/>
      <c r="U51"/>
    </row>
    <row r="52" spans="1:29" x14ac:dyDescent="0.25">
      <c r="A52"/>
      <c r="M52"/>
      <c r="Q52"/>
      <c r="R52"/>
      <c r="U52"/>
      <c r="Z52" s="8" t="s">
        <v>78</v>
      </c>
      <c r="AA52" s="9" t="s">
        <v>77</v>
      </c>
      <c r="AB52" s="9" t="s">
        <v>152</v>
      </c>
      <c r="AC52" s="9"/>
    </row>
    <row r="53" spans="1:29" x14ac:dyDescent="0.25">
      <c r="A53"/>
      <c r="M53"/>
      <c r="Q53"/>
      <c r="R53"/>
      <c r="U53"/>
      <c r="AA53" s="4">
        <v>1</v>
      </c>
      <c r="AB53" s="2" t="s">
        <v>161</v>
      </c>
    </row>
    <row r="54" spans="1:29" x14ac:dyDescent="0.25">
      <c r="A54"/>
      <c r="M54"/>
      <c r="Q54"/>
      <c r="R54"/>
      <c r="U54"/>
      <c r="AA54" s="4">
        <v>2</v>
      </c>
      <c r="AB54" s="2" t="s">
        <v>80</v>
      </c>
    </row>
    <row r="55" spans="1:29" x14ac:dyDescent="0.25">
      <c r="A55"/>
      <c r="M55"/>
      <c r="Q55"/>
      <c r="R55"/>
      <c r="U55"/>
    </row>
    <row r="56" spans="1:29" x14ac:dyDescent="0.25">
      <c r="A56"/>
      <c r="M56"/>
      <c r="Q56"/>
      <c r="R56"/>
      <c r="U56"/>
    </row>
    <row r="57" spans="1:29" x14ac:dyDescent="0.25">
      <c r="A57"/>
      <c r="M57"/>
      <c r="Q57"/>
      <c r="R57"/>
      <c r="U57"/>
    </row>
    <row r="58" spans="1:29" x14ac:dyDescent="0.25">
      <c r="A58"/>
      <c r="M58"/>
      <c r="Q58"/>
      <c r="R58"/>
      <c r="U58"/>
    </row>
    <row r="59" spans="1:29" x14ac:dyDescent="0.25">
      <c r="A59"/>
      <c r="M59"/>
      <c r="Q59"/>
      <c r="R59"/>
      <c r="U59"/>
    </row>
    <row r="60" spans="1:29" x14ac:dyDescent="0.25">
      <c r="A60"/>
      <c r="M60"/>
      <c r="Q60"/>
      <c r="R60"/>
      <c r="U60"/>
    </row>
    <row r="61" spans="1:29" x14ac:dyDescent="0.25">
      <c r="A61"/>
      <c r="M61"/>
      <c r="Q61"/>
      <c r="R61"/>
      <c r="U61"/>
    </row>
    <row r="62" spans="1:29" x14ac:dyDescent="0.25">
      <c r="A62"/>
      <c r="M62"/>
      <c r="Q62"/>
      <c r="R62"/>
      <c r="U62"/>
    </row>
    <row r="63" spans="1:29" x14ac:dyDescent="0.25">
      <c r="A63"/>
      <c r="M63"/>
      <c r="Q63"/>
      <c r="R63"/>
      <c r="U63"/>
    </row>
    <row r="64" spans="1:29" x14ac:dyDescent="0.25">
      <c r="A64"/>
      <c r="M64"/>
      <c r="Q64"/>
      <c r="R64"/>
      <c r="U64"/>
    </row>
    <row r="65" spans="1:21" x14ac:dyDescent="0.25">
      <c r="A65"/>
      <c r="M65"/>
      <c r="Q65"/>
      <c r="R65"/>
      <c r="U65"/>
    </row>
    <row r="66" spans="1:21" x14ac:dyDescent="0.25">
      <c r="A66"/>
      <c r="M66"/>
      <c r="Q66"/>
      <c r="R66"/>
      <c r="U66"/>
    </row>
    <row r="67" spans="1:21" x14ac:dyDescent="0.25">
      <c r="A67"/>
      <c r="M67"/>
      <c r="Q67"/>
      <c r="R67"/>
      <c r="U67"/>
    </row>
    <row r="68" spans="1:21" x14ac:dyDescent="0.25">
      <c r="A68"/>
      <c r="M68"/>
      <c r="Q68"/>
      <c r="R68"/>
      <c r="U68"/>
    </row>
    <row r="69" spans="1:21" x14ac:dyDescent="0.25">
      <c r="A69"/>
      <c r="M69"/>
      <c r="Q69"/>
      <c r="R69"/>
      <c r="U69"/>
    </row>
    <row r="70" spans="1:21" x14ac:dyDescent="0.25">
      <c r="A70"/>
      <c r="M70"/>
      <c r="Q70"/>
      <c r="R70"/>
      <c r="U70"/>
    </row>
    <row r="71" spans="1:21" x14ac:dyDescent="0.25">
      <c r="A71"/>
      <c r="M71"/>
      <c r="Q71"/>
      <c r="R71"/>
      <c r="U71"/>
    </row>
    <row r="72" spans="1:21" x14ac:dyDescent="0.25">
      <c r="A72"/>
      <c r="M72"/>
      <c r="Q72"/>
      <c r="R72"/>
      <c r="U72"/>
    </row>
    <row r="73" spans="1:21" x14ac:dyDescent="0.25">
      <c r="A73"/>
      <c r="M73"/>
      <c r="Q73"/>
      <c r="R73"/>
      <c r="U73"/>
    </row>
    <row r="74" spans="1:21" x14ac:dyDescent="0.25">
      <c r="A74"/>
      <c r="M74"/>
      <c r="Q74"/>
      <c r="R74"/>
      <c r="U74"/>
    </row>
    <row r="75" spans="1:21" x14ac:dyDescent="0.25">
      <c r="A75"/>
      <c r="M75"/>
      <c r="Q75"/>
      <c r="R75"/>
      <c r="U75"/>
    </row>
    <row r="76" spans="1:21" x14ac:dyDescent="0.25">
      <c r="A76"/>
      <c r="M76"/>
      <c r="Q76"/>
      <c r="R76"/>
      <c r="U76"/>
    </row>
    <row r="77" spans="1:21" x14ac:dyDescent="0.25">
      <c r="A77"/>
      <c r="M77"/>
      <c r="Q77"/>
      <c r="R77"/>
      <c r="U77"/>
    </row>
    <row r="78" spans="1:21" x14ac:dyDescent="0.25">
      <c r="A78"/>
      <c r="M78"/>
      <c r="Q78"/>
      <c r="R78"/>
      <c r="U78"/>
    </row>
    <row r="79" spans="1:21" x14ac:dyDescent="0.25">
      <c r="A79"/>
      <c r="M79"/>
      <c r="Q79"/>
      <c r="R79"/>
      <c r="U79"/>
    </row>
    <row r="80" spans="1:21" x14ac:dyDescent="0.25">
      <c r="A80"/>
      <c r="M80"/>
      <c r="Q80"/>
      <c r="R80"/>
      <c r="U80"/>
    </row>
    <row r="81" spans="1:21" x14ac:dyDescent="0.25">
      <c r="A81"/>
      <c r="M81"/>
      <c r="Q81"/>
      <c r="R81"/>
      <c r="U81"/>
    </row>
    <row r="82" spans="1:21" x14ac:dyDescent="0.25">
      <c r="A82"/>
      <c r="M82"/>
      <c r="Q82"/>
      <c r="R82"/>
      <c r="U82"/>
    </row>
    <row r="83" spans="1:21" x14ac:dyDescent="0.25">
      <c r="A83"/>
      <c r="M83"/>
      <c r="Q83"/>
      <c r="R83"/>
      <c r="U83"/>
    </row>
    <row r="84" spans="1:21" x14ac:dyDescent="0.25">
      <c r="A84"/>
      <c r="M84"/>
      <c r="Q84"/>
      <c r="R84"/>
      <c r="U84"/>
    </row>
    <row r="85" spans="1:21" x14ac:dyDescent="0.25">
      <c r="A85"/>
      <c r="M85"/>
      <c r="Q85"/>
      <c r="R85"/>
      <c r="U85"/>
    </row>
    <row r="86" spans="1:21" x14ac:dyDescent="0.25">
      <c r="A86"/>
      <c r="M86"/>
      <c r="Q86"/>
      <c r="R86"/>
      <c r="U86"/>
    </row>
    <row r="87" spans="1:21" x14ac:dyDescent="0.25">
      <c r="A87"/>
      <c r="M87"/>
      <c r="Q87"/>
      <c r="R87"/>
      <c r="U87"/>
    </row>
    <row r="88" spans="1:21" x14ac:dyDescent="0.25">
      <c r="A88"/>
      <c r="M88"/>
      <c r="Q88"/>
      <c r="R88"/>
      <c r="U88"/>
    </row>
    <row r="89" spans="1:21" x14ac:dyDescent="0.25">
      <c r="A89"/>
      <c r="M89"/>
      <c r="Q89"/>
      <c r="R89"/>
      <c r="U89"/>
    </row>
    <row r="90" spans="1:21" x14ac:dyDescent="0.25">
      <c r="A90"/>
      <c r="M90"/>
      <c r="Q90"/>
      <c r="R90"/>
      <c r="U90"/>
    </row>
    <row r="91" spans="1:21" x14ac:dyDescent="0.25">
      <c r="A91"/>
      <c r="M91"/>
      <c r="Q91"/>
      <c r="R91"/>
      <c r="U91"/>
    </row>
    <row r="92" spans="1:21" x14ac:dyDescent="0.25">
      <c r="A92"/>
      <c r="M92"/>
      <c r="Q92"/>
      <c r="R92"/>
      <c r="U92"/>
    </row>
    <row r="93" spans="1:21" x14ac:dyDescent="0.25">
      <c r="A93"/>
      <c r="M93"/>
      <c r="Q93"/>
      <c r="R93"/>
      <c r="U93"/>
    </row>
    <row r="94" spans="1:21" x14ac:dyDescent="0.25">
      <c r="A94"/>
      <c r="M94"/>
      <c r="Q94"/>
      <c r="R94"/>
      <c r="U94"/>
    </row>
    <row r="95" spans="1:21" x14ac:dyDescent="0.25">
      <c r="A95"/>
      <c r="M95"/>
      <c r="Q95"/>
      <c r="R95"/>
      <c r="U95"/>
    </row>
    <row r="96" spans="1:21" x14ac:dyDescent="0.25">
      <c r="A96"/>
      <c r="M96"/>
      <c r="Q96"/>
      <c r="R96"/>
      <c r="U96"/>
    </row>
    <row r="97" spans="1:21" x14ac:dyDescent="0.25">
      <c r="A97"/>
      <c r="M97"/>
      <c r="Q97"/>
      <c r="R97"/>
      <c r="U97"/>
    </row>
    <row r="98" spans="1:21" x14ac:dyDescent="0.25">
      <c r="A98"/>
      <c r="M98"/>
      <c r="Q98"/>
      <c r="R98"/>
      <c r="U98"/>
    </row>
    <row r="99" spans="1:21" x14ac:dyDescent="0.25">
      <c r="A99"/>
      <c r="M99"/>
      <c r="Q99"/>
      <c r="R99"/>
      <c r="U99"/>
    </row>
    <row r="100" spans="1:21" x14ac:dyDescent="0.25">
      <c r="A100"/>
      <c r="M100"/>
      <c r="Q100"/>
      <c r="R100"/>
      <c r="U100"/>
    </row>
    <row r="101" spans="1:21" x14ac:dyDescent="0.25">
      <c r="A101"/>
      <c r="M101"/>
      <c r="Q101"/>
      <c r="R101"/>
      <c r="U101"/>
    </row>
    <row r="102" spans="1:21" x14ac:dyDescent="0.25">
      <c r="A102"/>
      <c r="M102"/>
      <c r="Q102"/>
      <c r="R102"/>
      <c r="U102"/>
    </row>
    <row r="103" spans="1:21" x14ac:dyDescent="0.25">
      <c r="A103"/>
      <c r="M103"/>
      <c r="Q103"/>
      <c r="R103"/>
      <c r="U103"/>
    </row>
    <row r="104" spans="1:21" x14ac:dyDescent="0.25">
      <c r="A104"/>
      <c r="M104"/>
      <c r="Q104"/>
      <c r="R104"/>
      <c r="U104"/>
    </row>
    <row r="105" spans="1:21" x14ac:dyDescent="0.25">
      <c r="A105"/>
      <c r="M105"/>
    </row>
    <row r="106" spans="1:21" x14ac:dyDescent="0.25">
      <c r="A106"/>
      <c r="M106"/>
    </row>
    <row r="107" spans="1:21" x14ac:dyDescent="0.25">
      <c r="M107"/>
    </row>
    <row r="108" spans="1:21" x14ac:dyDescent="0.25">
      <c r="M108"/>
    </row>
    <row r="109" spans="1:21" x14ac:dyDescent="0.25">
      <c r="M109"/>
    </row>
    <row r="110" spans="1:21" x14ac:dyDescent="0.25">
      <c r="M110"/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3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F78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5.85546875" style="30" bestFit="1" customWidth="1"/>
    <col min="3" max="3" width="25.42578125" bestFit="1" customWidth="1"/>
    <col min="4" max="4" width="6.7109375" style="30" bestFit="1" customWidth="1"/>
    <col min="5" max="5" width="11.42578125" style="30"/>
    <col min="6" max="6" width="4.28515625" hidden="1" customWidth="1"/>
    <col min="7" max="7" width="4.28515625" style="32" customWidth="1"/>
    <col min="8" max="8" width="5.42578125" bestFit="1" customWidth="1"/>
    <col min="9" max="9" width="6.140625" style="30" bestFit="1" customWidth="1"/>
    <col min="10" max="10" width="5.85546875" style="30" bestFit="1" customWidth="1"/>
    <col min="11" max="11" width="19.42578125" bestFit="1" customWidth="1"/>
    <col min="12" max="13" width="9.42578125" style="30" bestFit="1" customWidth="1"/>
    <col min="14" max="14" width="10" style="30" bestFit="1" customWidth="1"/>
    <col min="15" max="15" width="4.28515625" hidden="1" customWidth="1"/>
    <col min="16" max="16" width="4.28515625" customWidth="1"/>
    <col min="17" max="17" width="9.140625" bestFit="1" customWidth="1"/>
    <col min="18" max="18" width="6.140625" style="30" bestFit="1" customWidth="1"/>
    <col min="19" max="19" width="5.85546875" style="30" bestFit="1" customWidth="1"/>
    <col min="20" max="20" width="18" bestFit="1" customWidth="1"/>
    <col min="21" max="22" width="9.42578125" style="30" bestFit="1" customWidth="1"/>
    <col min="23" max="23" width="17" style="30" bestFit="1" customWidth="1"/>
    <col min="24" max="24" width="17.5703125" style="30" bestFit="1" customWidth="1"/>
    <col min="25" max="25" width="4.28515625" hidden="1" customWidth="1"/>
    <col min="26" max="26" width="4.28515625" customWidth="1"/>
    <col min="27" max="27" width="10.140625" bestFit="1" customWidth="1"/>
    <col min="28" max="28" width="6" style="30" bestFit="1" customWidth="1"/>
    <col min="29" max="29" width="5.85546875" style="30" bestFit="1" customWidth="1"/>
    <col min="30" max="30" width="6.85546875" style="30" bestFit="1" customWidth="1"/>
    <col min="31" max="31" width="9.85546875" bestFit="1" customWidth="1"/>
    <col min="32" max="32" width="4.28515625" hidden="1" customWidth="1"/>
  </cols>
  <sheetData>
    <row r="1" spans="1:32" ht="15.75" thickBot="1" x14ac:dyDescent="0.3">
      <c r="A1" s="29" t="s">
        <v>125</v>
      </c>
      <c r="B1" s="19" t="s">
        <v>131</v>
      </c>
      <c r="C1" s="5" t="s">
        <v>132</v>
      </c>
      <c r="D1" s="19" t="s">
        <v>148</v>
      </c>
      <c r="E1" s="19" t="s">
        <v>157</v>
      </c>
      <c r="H1" s="29" t="s">
        <v>126</v>
      </c>
      <c r="I1" s="19" t="s">
        <v>133</v>
      </c>
      <c r="J1" s="19" t="s">
        <v>131</v>
      </c>
      <c r="K1" s="5" t="s">
        <v>135</v>
      </c>
      <c r="L1" s="19" t="s">
        <v>136</v>
      </c>
      <c r="M1" s="19" t="s">
        <v>137</v>
      </c>
      <c r="N1" s="19" t="s">
        <v>138</v>
      </c>
      <c r="Q1" s="29" t="s">
        <v>127</v>
      </c>
      <c r="R1" s="19" t="s">
        <v>134</v>
      </c>
      <c r="S1" s="19" t="s">
        <v>131</v>
      </c>
      <c r="T1" s="5" t="s">
        <v>141</v>
      </c>
      <c r="U1" s="19" t="s">
        <v>142</v>
      </c>
      <c r="V1" s="19" t="s">
        <v>143</v>
      </c>
      <c r="W1" s="19" t="s">
        <v>147</v>
      </c>
      <c r="X1" s="19" t="s">
        <v>146</v>
      </c>
      <c r="AA1" s="29" t="s">
        <v>20</v>
      </c>
      <c r="AB1" s="19" t="s">
        <v>150</v>
      </c>
      <c r="AC1" s="19" t="s">
        <v>131</v>
      </c>
      <c r="AD1" s="19" t="s">
        <v>240</v>
      </c>
      <c r="AE1" s="5" t="s">
        <v>160</v>
      </c>
    </row>
    <row r="2" spans="1:32" x14ac:dyDescent="0.25">
      <c r="B2" s="30">
        <v>1</v>
      </c>
      <c r="C2" t="s">
        <v>176</v>
      </c>
      <c r="D2" s="30">
        <v>2</v>
      </c>
      <c r="E2" s="30">
        <v>8</v>
      </c>
      <c r="F2" s="32" t="str">
        <f>"INSERT INTO "&amp;$A$1&amp;" VALUES("&amp;B2&amp;",'"&amp;C2&amp;"',"&amp;D2&amp;","&amp;E2&amp;");"</f>
        <v>INSERT INTO tariffset VALUES(1,'TarockBlock',2,8);</v>
      </c>
      <c r="I2" s="30">
        <v>1</v>
      </c>
      <c r="J2" s="30">
        <v>1</v>
      </c>
      <c r="K2" t="s">
        <v>194</v>
      </c>
      <c r="L2" s="30">
        <v>4</v>
      </c>
      <c r="M2" s="30">
        <v>1</v>
      </c>
      <c r="N2" s="30">
        <v>10</v>
      </c>
      <c r="O2" s="32" t="str">
        <f>"INSERT INTO "&amp;$H$1&amp;" VALUES("&amp;I2&amp;","&amp;J2&amp;",'"&amp;K2&amp;"',"&amp;L2&amp;","&amp;M2&amp;","&amp;N2&amp;");"</f>
        <v>INSERT INTO tariff VALUES(1,1,'Trischaken',4,1,10);</v>
      </c>
      <c r="R2" s="30">
        <v>1</v>
      </c>
      <c r="S2" s="30">
        <v>1</v>
      </c>
      <c r="T2" t="s">
        <v>183</v>
      </c>
      <c r="U2" s="30">
        <v>1</v>
      </c>
      <c r="V2" s="30">
        <v>0</v>
      </c>
      <c r="W2" s="30">
        <v>10</v>
      </c>
      <c r="X2" s="30">
        <v>20</v>
      </c>
      <c r="Y2" s="32" t="str">
        <f>"INSERT INTO "&amp;$Q$1&amp;" VALUES("&amp;R2&amp;","&amp;S2&amp;",'"&amp;T2&amp;"',"&amp;U2&amp;","&amp;V2&amp;",'"&amp;W2&amp;"','"&amp;X2&amp;"');"</f>
        <v>INSERT INTO premium VALUES(1,1,'Pagat',1,0,'10','20');</v>
      </c>
      <c r="AB2" s="30">
        <v>1</v>
      </c>
      <c r="AC2" s="30">
        <v>1</v>
      </c>
      <c r="AD2" s="34">
        <v>1</v>
      </c>
      <c r="AE2">
        <v>1</v>
      </c>
      <c r="AF2" s="32" t="str">
        <f>"INSERT INTO "&amp;$AA$1&amp;" VALUES("&amp;AB2&amp;","&amp;AC2&amp;","&amp;AD2&amp;","&amp;AE2&amp;");"</f>
        <v>INSERT INTO trischaken VALUES(1,1,1,1);</v>
      </c>
    </row>
    <row r="3" spans="1:32" x14ac:dyDescent="0.25">
      <c r="B3" s="30">
        <v>2</v>
      </c>
      <c r="C3" t="s">
        <v>237</v>
      </c>
      <c r="D3" s="30">
        <v>1</v>
      </c>
      <c r="E3" s="30">
        <v>8</v>
      </c>
      <c r="F3" s="32" t="str">
        <f>"INSERT INTO "&amp;$A$1&amp;" VALUES("&amp;B3&amp;",'"&amp;C3&amp;"',"&amp;D3&amp;","&amp;E3&amp;");"</f>
        <v>INSERT INTO tariffset VALUES(2,'Wiener Zeitung Cup',1,8);</v>
      </c>
      <c r="I3" s="30">
        <v>2</v>
      </c>
      <c r="J3" s="30">
        <v>1</v>
      </c>
      <c r="K3" t="s">
        <v>196</v>
      </c>
      <c r="L3" s="30">
        <v>1</v>
      </c>
      <c r="M3" s="30">
        <v>1</v>
      </c>
      <c r="N3" s="30">
        <v>10</v>
      </c>
      <c r="O3" s="32" t="str">
        <f>"INSERT INTO "&amp;$H$1&amp;" VALUES("&amp;I3&amp;","&amp;J3&amp;",'"&amp;K3&amp;"',"&amp;L3&amp;","&amp;M3&amp;","&amp;N3&amp;");"</f>
        <v>INSERT INTO tariff VALUES(2,1,'Königrufer',1,1,10);</v>
      </c>
      <c r="R3" s="30">
        <v>2</v>
      </c>
      <c r="S3" s="30">
        <v>1</v>
      </c>
      <c r="T3" t="s">
        <v>184</v>
      </c>
      <c r="U3" s="30">
        <v>1</v>
      </c>
      <c r="V3" s="30">
        <v>0</v>
      </c>
      <c r="W3" s="30">
        <v>20</v>
      </c>
      <c r="X3" s="30">
        <v>40</v>
      </c>
      <c r="Y3" s="32" t="str">
        <f>"INSERT INTO "&amp;$Q$1&amp;" VALUES("&amp;R3&amp;","&amp;S3&amp;",'"&amp;T3&amp;"',"&amp;U3&amp;","&amp;V3&amp;",'"&amp;W3&amp;"','"&amp;X3&amp;"');"</f>
        <v>INSERT INTO premium VALUES(2,1,'Uhu',1,0,'20','40');</v>
      </c>
      <c r="AB3" s="30">
        <v>2</v>
      </c>
      <c r="AC3" s="30">
        <v>1</v>
      </c>
      <c r="AD3" s="34">
        <v>2</v>
      </c>
      <c r="AE3">
        <v>2</v>
      </c>
      <c r="AF3" s="32" t="str">
        <f>"INSERT INTO "&amp;$AA$1&amp;" VALUES("&amp;AB3&amp;","&amp;AC3&amp;","&amp;AD3&amp;","&amp;AE3&amp;");"</f>
        <v>INSERT INTO trischaken VALUES(2,1,2,2);</v>
      </c>
    </row>
    <row r="4" spans="1:32" x14ac:dyDescent="0.25">
      <c r="B4" s="30">
        <v>3</v>
      </c>
      <c r="C4" t="s">
        <v>193</v>
      </c>
      <c r="D4" s="30">
        <v>1</v>
      </c>
      <c r="E4" s="30">
        <v>8</v>
      </c>
      <c r="F4" s="32" t="str">
        <f>"INSERT INTO "&amp;$A$1&amp;" VALUES("&amp;B4&amp;",'"&amp;C4&amp;"',"&amp;D4&amp;","&amp;E4&amp;");"</f>
        <v>INSERT INTO tariffset VALUES(3,'Raiffeisencup/Hausruckcup',1,8);</v>
      </c>
      <c r="I4" s="30">
        <v>3</v>
      </c>
      <c r="J4" s="30">
        <v>1</v>
      </c>
      <c r="K4" t="s">
        <v>195</v>
      </c>
      <c r="L4" s="30">
        <v>2</v>
      </c>
      <c r="M4" s="30">
        <v>1</v>
      </c>
      <c r="N4" s="30">
        <v>30</v>
      </c>
      <c r="O4" s="32" t="str">
        <f>"INSERT INTO "&amp;$H$1&amp;" VALUES("&amp;I4&amp;","&amp;J4&amp;",'"&amp;K4&amp;"',"&amp;L4&amp;","&amp;M4&amp;","&amp;N4&amp;");"</f>
        <v>INSERT INTO tariff VALUES(3,1,'Sechserdreier',2,1,30);</v>
      </c>
      <c r="R4" s="30">
        <v>3</v>
      </c>
      <c r="S4" s="30">
        <v>1</v>
      </c>
      <c r="T4" t="s">
        <v>185</v>
      </c>
      <c r="U4" s="30">
        <v>1</v>
      </c>
      <c r="V4" s="30">
        <v>0</v>
      </c>
      <c r="W4" s="30">
        <v>30</v>
      </c>
      <c r="X4" s="30">
        <v>60</v>
      </c>
      <c r="Y4" s="32" t="str">
        <f>"INSERT INTO "&amp;$Q$1&amp;" VALUES("&amp;R4&amp;","&amp;S4&amp;",'"&amp;T4&amp;"',"&amp;U4&amp;","&amp;V4&amp;",'"&amp;W4&amp;"','"&amp;X4&amp;"');"</f>
        <v>INSERT INTO premium VALUES(3,1,'Kakadu',1,0,'30','60');</v>
      </c>
      <c r="AB4" s="30">
        <v>3</v>
      </c>
      <c r="AC4" s="30">
        <v>1</v>
      </c>
      <c r="AD4" s="34">
        <v>3</v>
      </c>
      <c r="AE4">
        <v>2</v>
      </c>
      <c r="AF4" s="32" t="str">
        <f>"INSERT INTO "&amp;$AA$1&amp;" VALUES("&amp;AB4&amp;","&amp;AC4&amp;","&amp;AD4&amp;","&amp;AE4&amp;");"</f>
        <v>INSERT INTO trischaken VALUES(3,1,3,2);</v>
      </c>
    </row>
    <row r="5" spans="1:32" x14ac:dyDescent="0.25">
      <c r="B5" s="30">
        <v>4</v>
      </c>
      <c r="C5" t="s">
        <v>204</v>
      </c>
      <c r="D5" s="30">
        <v>4</v>
      </c>
      <c r="E5" s="30">
        <v>8</v>
      </c>
      <c r="F5" s="32" t="str">
        <f>"INSERT INTO "&amp;$A$1&amp;" VALUES("&amp;B5&amp;",'"&amp;C5&amp;"',"&amp;D5&amp;","&amp;E5&amp;");"</f>
        <v>INSERT INTO tariffset VALUES(4,'Tiroler Tarockcup',4,8);</v>
      </c>
      <c r="I5" s="30">
        <v>4</v>
      </c>
      <c r="J5" s="30">
        <v>1</v>
      </c>
      <c r="K5" t="s">
        <v>189</v>
      </c>
      <c r="L5" s="30">
        <v>4</v>
      </c>
      <c r="M5" s="30">
        <v>2</v>
      </c>
      <c r="N5" s="30">
        <v>10</v>
      </c>
      <c r="O5" s="32" t="str">
        <f>"INSERT INTO "&amp;$H$1&amp;" VALUES("&amp;I5&amp;","&amp;J5&amp;",'"&amp;K5&amp;"',"&amp;L5&amp;","&amp;M5&amp;","&amp;N5&amp;");"</f>
        <v>INSERT INTO tariff VALUES(4,1,'Piccolo',4,2,10);</v>
      </c>
      <c r="R5" s="30">
        <v>4</v>
      </c>
      <c r="S5" s="30">
        <v>1</v>
      </c>
      <c r="T5" t="s">
        <v>186</v>
      </c>
      <c r="U5" s="30">
        <v>2</v>
      </c>
      <c r="V5" s="30">
        <v>0</v>
      </c>
      <c r="W5" s="30">
        <v>10</v>
      </c>
      <c r="X5" s="30">
        <v>20</v>
      </c>
      <c r="Y5" s="32" t="str">
        <f>"INSERT INTO "&amp;$Q$1&amp;" VALUES("&amp;R5&amp;","&amp;S5&amp;",'"&amp;T5&amp;"',"&amp;U5&amp;","&amp;V5&amp;",'"&amp;W5&amp;"','"&amp;X5&amp;"');"</f>
        <v>INSERT INTO premium VALUES(4,1,'König ultimo',2,0,'10','20');</v>
      </c>
      <c r="AB5" s="30">
        <v>4</v>
      </c>
      <c r="AC5" s="30">
        <v>2</v>
      </c>
      <c r="AD5" s="34">
        <v>1</v>
      </c>
      <c r="AE5" s="32">
        <v>1</v>
      </c>
      <c r="AF5" s="32" t="str">
        <f>"INSERT INTO "&amp;$AA$1&amp;" VALUES("&amp;AB5&amp;","&amp;AC5&amp;","&amp;AD5&amp;","&amp;AE5&amp;");"</f>
        <v>INSERT INTO trischaken VALUES(4,2,1,1);</v>
      </c>
    </row>
    <row r="6" spans="1:32" x14ac:dyDescent="0.25">
      <c r="B6" s="30">
        <v>5</v>
      </c>
      <c r="C6" t="s">
        <v>235</v>
      </c>
      <c r="D6" s="30">
        <v>2</v>
      </c>
      <c r="E6" s="30">
        <v>4</v>
      </c>
      <c r="F6" s="32" t="str">
        <f>"INSERT INTO "&amp;$A$1&amp;" VALUES("&amp;B6&amp;",'"&amp;C6&amp;"',"&amp;D6&amp;","&amp;E6&amp;");"</f>
        <v>INSERT INTO tariffset VALUES(5,'Steirischer Tarockcup',2,4);</v>
      </c>
      <c r="I6" s="30">
        <v>5</v>
      </c>
      <c r="J6" s="30">
        <v>1</v>
      </c>
      <c r="K6" t="s">
        <v>190</v>
      </c>
      <c r="L6" s="30">
        <v>4</v>
      </c>
      <c r="M6" s="30">
        <v>2</v>
      </c>
      <c r="N6" s="30">
        <v>10</v>
      </c>
      <c r="O6" s="32" t="str">
        <f>"INSERT INTO "&amp;$H$1&amp;" VALUES("&amp;I6&amp;","&amp;J6&amp;",'"&amp;K6&amp;"',"&amp;L6&amp;","&amp;M6&amp;","&amp;N6&amp;");"</f>
        <v>INSERT INTO tariff VALUES(5,1,'Zwiccolo',4,2,10);</v>
      </c>
      <c r="R6" s="30">
        <v>5</v>
      </c>
      <c r="S6" s="30">
        <v>1</v>
      </c>
      <c r="T6" t="s">
        <v>14</v>
      </c>
      <c r="U6" s="30">
        <v>1</v>
      </c>
      <c r="V6" s="30">
        <v>1</v>
      </c>
      <c r="W6" s="30">
        <v>10</v>
      </c>
      <c r="X6" s="30">
        <v>20</v>
      </c>
      <c r="Y6" s="32" t="str">
        <f>"INSERT INTO "&amp;$Q$1&amp;" VALUES("&amp;R6&amp;","&amp;S6&amp;",'"&amp;T6&amp;"',"&amp;U6&amp;","&amp;V6&amp;",'"&amp;W6&amp;"','"&amp;X6&amp;"');"</f>
        <v>INSERT INTO premium VALUES(5,1,'Mondfang',1,1,'10','20');</v>
      </c>
      <c r="AB6" s="30">
        <v>5</v>
      </c>
      <c r="AC6" s="30">
        <v>2</v>
      </c>
      <c r="AD6" s="34">
        <v>2</v>
      </c>
      <c r="AE6" s="32">
        <v>2</v>
      </c>
      <c r="AF6" s="32" t="str">
        <f>"INSERT INTO "&amp;$AA$1&amp;" VALUES("&amp;AB6&amp;","&amp;AC6&amp;","&amp;AD6&amp;","&amp;AE6&amp;");"</f>
        <v>INSERT INTO trischaken VALUES(5,2,2,2);</v>
      </c>
    </row>
    <row r="7" spans="1:32" x14ac:dyDescent="0.25">
      <c r="I7" s="30">
        <v>6</v>
      </c>
      <c r="J7" s="30">
        <v>1</v>
      </c>
      <c r="K7" t="s">
        <v>177</v>
      </c>
      <c r="L7" s="30">
        <v>1</v>
      </c>
      <c r="M7" s="30">
        <v>4</v>
      </c>
      <c r="N7" s="30">
        <v>20</v>
      </c>
      <c r="O7" s="32" t="str">
        <f>"INSERT INTO "&amp;$H$1&amp;" VALUES("&amp;I7&amp;","&amp;J7&amp;",'"&amp;K7&amp;"',"&amp;L7&amp;","&amp;M7&amp;","&amp;N7&amp;");"</f>
        <v>INSERT INTO tariff VALUES(6,1,'Solorufer',1,4,20);</v>
      </c>
      <c r="R7" s="30">
        <v>6</v>
      </c>
      <c r="S7" s="30">
        <v>1</v>
      </c>
      <c r="T7" t="s">
        <v>187</v>
      </c>
      <c r="U7" s="30">
        <v>1</v>
      </c>
      <c r="V7" s="30">
        <v>0</v>
      </c>
      <c r="W7" s="30">
        <v>10</v>
      </c>
      <c r="X7" s="30">
        <v>20</v>
      </c>
      <c r="Y7" s="32" t="str">
        <f>"INSERT INTO "&amp;$Q$1&amp;" VALUES("&amp;R7&amp;","&amp;S7&amp;",'"&amp;T7&amp;"',"&amp;U7&amp;","&amp;V7&amp;",'"&amp;W7&amp;"','"&amp;X7&amp;"');"</f>
        <v>INSERT INTO premium VALUES(6,1,'Trull',1,0,'10','20');</v>
      </c>
      <c r="AB7" s="30">
        <v>6</v>
      </c>
      <c r="AC7" s="30">
        <v>2</v>
      </c>
      <c r="AD7" s="34">
        <v>3</v>
      </c>
      <c r="AE7" s="32">
        <v>2</v>
      </c>
      <c r="AF7" s="32" t="str">
        <f>"INSERT INTO "&amp;$AA$1&amp;" VALUES("&amp;AB7&amp;","&amp;AC7&amp;","&amp;AD7&amp;","&amp;AE7&amp;");"</f>
        <v>INSERT INTO trischaken VALUES(6,2,3,2);</v>
      </c>
    </row>
    <row r="8" spans="1:32" x14ac:dyDescent="0.25">
      <c r="I8" s="30">
        <v>7</v>
      </c>
      <c r="J8" s="30">
        <v>1</v>
      </c>
      <c r="K8" t="s">
        <v>178</v>
      </c>
      <c r="L8" s="30">
        <v>1</v>
      </c>
      <c r="M8" s="30">
        <v>5</v>
      </c>
      <c r="N8" s="30">
        <v>10</v>
      </c>
      <c r="O8" s="32" t="str">
        <f>"INSERT INTO "&amp;$H$1&amp;" VALUES("&amp;I8&amp;","&amp;J8&amp;",'"&amp;K8&amp;"',"&amp;L8&amp;","&amp;M8&amp;","&amp;N8&amp;");"</f>
        <v>INSERT INTO tariff VALUES(7,1,'Besserrufer (+Vogel)',1,5,10);</v>
      </c>
      <c r="R8" s="30">
        <v>7</v>
      </c>
      <c r="S8" s="30">
        <v>1</v>
      </c>
      <c r="T8" t="s">
        <v>188</v>
      </c>
      <c r="U8" s="30">
        <v>2</v>
      </c>
      <c r="V8" s="30">
        <v>0</v>
      </c>
      <c r="W8" s="30">
        <v>10</v>
      </c>
      <c r="X8" s="30">
        <v>20</v>
      </c>
      <c r="Y8" s="32" t="str">
        <f>"INSERT INTO "&amp;$Q$1&amp;" VALUES("&amp;R8&amp;","&amp;S8&amp;",'"&amp;T8&amp;"',"&amp;U8&amp;","&amp;V8&amp;",'"&amp;W8&amp;"','"&amp;X8&amp;"');"</f>
        <v>INSERT INTO premium VALUES(7,1,'4 Könige',2,0,'10','20');</v>
      </c>
      <c r="AB8" s="30">
        <v>7</v>
      </c>
      <c r="AC8" s="30">
        <v>3</v>
      </c>
      <c r="AD8" s="34">
        <v>1</v>
      </c>
      <c r="AE8" s="32">
        <v>1</v>
      </c>
      <c r="AF8" s="32" t="str">
        <f>"INSERT INTO "&amp;$AA$1&amp;" VALUES("&amp;AB8&amp;","&amp;AC8&amp;","&amp;AD8&amp;","&amp;AE8&amp;");"</f>
        <v>INSERT INTO trischaken VALUES(7,3,1,1);</v>
      </c>
    </row>
    <row r="9" spans="1:32" x14ac:dyDescent="0.25">
      <c r="I9" s="30">
        <v>8</v>
      </c>
      <c r="J9" s="30">
        <v>1</v>
      </c>
      <c r="K9" t="s">
        <v>93</v>
      </c>
      <c r="L9" s="30">
        <v>4</v>
      </c>
      <c r="M9" s="30">
        <v>3</v>
      </c>
      <c r="N9" s="30">
        <v>30</v>
      </c>
      <c r="O9" s="32" t="str">
        <f>"INSERT INTO "&amp;$H$1&amp;" VALUES("&amp;I9&amp;","&amp;J9&amp;",'"&amp;K9&amp;"',"&amp;L9&amp;","&amp;M9&amp;","&amp;N9&amp;");"</f>
        <v>INSERT INTO tariff VALUES(8,1,'Bettler',4,3,30);</v>
      </c>
      <c r="R9" s="30">
        <v>8</v>
      </c>
      <c r="S9" s="30">
        <v>1</v>
      </c>
      <c r="T9" t="s">
        <v>202</v>
      </c>
      <c r="U9" s="30">
        <v>3</v>
      </c>
      <c r="V9" s="30">
        <v>0</v>
      </c>
      <c r="W9" s="30">
        <v>10</v>
      </c>
      <c r="X9" s="30">
        <v>20</v>
      </c>
      <c r="Y9" s="32" t="str">
        <f>"INSERT INTO "&amp;$Q$1&amp;" VALUES("&amp;R9&amp;","&amp;S9&amp;",'"&amp;T9&amp;"',"&amp;U9&amp;","&amp;V9&amp;",'"&amp;W9&amp;"','"&amp;X9&amp;"');"</f>
        <v>INSERT INTO premium VALUES(8,1,'1. Sack (≥45/2)',3,0,'10','20');</v>
      </c>
      <c r="AB9" s="30">
        <v>8</v>
      </c>
      <c r="AC9" s="30">
        <v>3</v>
      </c>
      <c r="AD9" s="34">
        <v>2</v>
      </c>
      <c r="AE9" s="32">
        <v>2</v>
      </c>
      <c r="AF9" s="32" t="str">
        <f>"INSERT INTO "&amp;$AA$1&amp;" VALUES("&amp;AB9&amp;","&amp;AC9&amp;","&amp;AD9&amp;","&amp;AE9&amp;");"</f>
        <v>INSERT INTO trischaken VALUES(8,3,2,2);</v>
      </c>
    </row>
    <row r="10" spans="1:32" x14ac:dyDescent="0.25">
      <c r="I10" s="30">
        <v>9</v>
      </c>
      <c r="J10" s="30">
        <v>1</v>
      </c>
      <c r="K10" t="s">
        <v>179</v>
      </c>
      <c r="L10" s="30">
        <v>3</v>
      </c>
      <c r="M10" s="30">
        <v>0</v>
      </c>
      <c r="N10" s="30">
        <v>40</v>
      </c>
      <c r="O10" s="32" t="str">
        <f>"INSERT INTO "&amp;$H$1&amp;" VALUES("&amp;I10&amp;","&amp;J10&amp;",'"&amp;K10&amp;"',"&amp;L10&amp;","&amp;M10&amp;","&amp;N10&amp;");"</f>
        <v>INSERT INTO tariff VALUES(9,1,'Farbendreier',3,0,40);</v>
      </c>
      <c r="R10" s="30">
        <v>9</v>
      </c>
      <c r="S10" s="30">
        <v>1</v>
      </c>
      <c r="T10" t="s">
        <v>203</v>
      </c>
      <c r="U10" s="30">
        <v>3</v>
      </c>
      <c r="V10" s="30">
        <v>0</v>
      </c>
      <c r="W10" s="30">
        <v>20</v>
      </c>
      <c r="X10" s="30">
        <v>40</v>
      </c>
      <c r="Y10" s="32" t="str">
        <f>"INSERT INTO "&amp;$Q$1&amp;" VALUES("&amp;R10&amp;","&amp;S10&amp;",'"&amp;T10&amp;"',"&amp;U10&amp;","&amp;V10&amp;",'"&amp;W10&amp;"','"&amp;X10&amp;"');"</f>
        <v>INSERT INTO premium VALUES(9,1,'2. Sack (≥55/2)',3,0,'20','40');</v>
      </c>
      <c r="AB10" s="30">
        <v>9</v>
      </c>
      <c r="AC10" s="30">
        <v>3</v>
      </c>
      <c r="AD10" s="34">
        <v>3</v>
      </c>
      <c r="AE10" s="32">
        <v>2</v>
      </c>
      <c r="AF10" s="32" t="str">
        <f>"INSERT INTO "&amp;$AA$1&amp;" VALUES("&amp;AB10&amp;","&amp;AC10&amp;","&amp;AD10&amp;","&amp;AE10&amp;");"</f>
        <v>INSERT INTO trischaken VALUES(9,3,3,2);</v>
      </c>
    </row>
    <row r="11" spans="1:32" x14ac:dyDescent="0.25">
      <c r="I11" s="30">
        <v>10</v>
      </c>
      <c r="J11" s="30">
        <v>1</v>
      </c>
      <c r="K11" t="s">
        <v>9</v>
      </c>
      <c r="L11" s="30">
        <v>2</v>
      </c>
      <c r="M11" s="30">
        <v>0</v>
      </c>
      <c r="N11" s="30">
        <v>40</v>
      </c>
      <c r="O11" s="32" t="str">
        <f>"INSERT INTO "&amp;$H$1&amp;" VALUES("&amp;I11&amp;","&amp;J11&amp;",'"&amp;K11&amp;"',"&amp;L11&amp;","&amp;M11&amp;","&amp;N11&amp;");"</f>
        <v>INSERT INTO tariff VALUES(10,1,'Dreier',2,0,40);</v>
      </c>
      <c r="R11" s="30">
        <v>10</v>
      </c>
      <c r="S11" s="30">
        <v>1</v>
      </c>
      <c r="T11" t="s">
        <v>17</v>
      </c>
      <c r="U11" s="30">
        <v>3</v>
      </c>
      <c r="V11" s="30">
        <v>0</v>
      </c>
      <c r="W11" s="30" t="s">
        <v>205</v>
      </c>
      <c r="X11" s="30" t="s">
        <v>206</v>
      </c>
      <c r="Y11" s="32" t="str">
        <f>"INSERT INTO "&amp;$Q$1&amp;" VALUES("&amp;R11&amp;","&amp;S11&amp;",'"&amp;T11&amp;"',"&amp;U11&amp;","&amp;V11&amp;",'"&amp;W11&amp;"','"&amp;X11&amp;"');"</f>
        <v>INSERT INTO premium VALUES(10,1,'Valat',3,0,'x4','x8');</v>
      </c>
      <c r="AB11" s="30">
        <v>10</v>
      </c>
      <c r="AC11" s="30">
        <v>4</v>
      </c>
      <c r="AD11" s="34">
        <v>1</v>
      </c>
      <c r="AE11" s="32">
        <v>1</v>
      </c>
      <c r="AF11" s="32" t="str">
        <f>"INSERT INTO "&amp;$AA$1&amp;" VALUES("&amp;AB11&amp;","&amp;AC11&amp;","&amp;AD11&amp;","&amp;AE11&amp;");"</f>
        <v>INSERT INTO trischaken VALUES(10,4,1,1);</v>
      </c>
    </row>
    <row r="12" spans="1:32" x14ac:dyDescent="0.25">
      <c r="I12" s="30">
        <v>11</v>
      </c>
      <c r="J12" s="30">
        <v>1</v>
      </c>
      <c r="K12" t="s">
        <v>191</v>
      </c>
      <c r="L12" s="30">
        <v>4</v>
      </c>
      <c r="M12" s="30">
        <v>2</v>
      </c>
      <c r="N12" s="30">
        <v>50</v>
      </c>
      <c r="O12" s="32" t="str">
        <f>"INSERT INTO "&amp;$H$1&amp;" VALUES("&amp;I12&amp;","&amp;J12&amp;",'"&amp;K12&amp;"',"&amp;L12&amp;","&amp;M12&amp;","&amp;N12&amp;");"</f>
        <v>INSERT INTO tariff VALUES(11,1,'Piccolo ouvert',4,2,50);</v>
      </c>
      <c r="R12" s="30">
        <v>11</v>
      </c>
      <c r="S12" s="30">
        <v>2</v>
      </c>
      <c r="T12" t="s">
        <v>183</v>
      </c>
      <c r="U12" s="30">
        <v>1</v>
      </c>
      <c r="V12" s="30">
        <v>0</v>
      </c>
      <c r="W12" s="30">
        <v>10</v>
      </c>
      <c r="X12" s="30">
        <v>20</v>
      </c>
      <c r="Y12" s="32" t="str">
        <f>"INSERT INTO "&amp;$Q$1&amp;" VALUES("&amp;R12&amp;","&amp;S12&amp;",'"&amp;T12&amp;"',"&amp;U12&amp;","&amp;V12&amp;",'"&amp;W12&amp;"','"&amp;X12&amp;"');"</f>
        <v>INSERT INTO premium VALUES(11,2,'Pagat',1,0,'10','20');</v>
      </c>
      <c r="AB12" s="30">
        <v>11</v>
      </c>
      <c r="AC12" s="30">
        <v>4</v>
      </c>
      <c r="AD12" s="34">
        <v>2</v>
      </c>
      <c r="AE12" s="32">
        <v>2</v>
      </c>
      <c r="AF12" s="32" t="str">
        <f>"INSERT INTO "&amp;$AA$1&amp;" VALUES("&amp;AB12&amp;","&amp;AC12&amp;","&amp;AD12&amp;","&amp;AE12&amp;");"</f>
        <v>INSERT INTO trischaken VALUES(11,4,2,2);</v>
      </c>
    </row>
    <row r="13" spans="1:32" x14ac:dyDescent="0.25">
      <c r="I13" s="30">
        <v>12</v>
      </c>
      <c r="J13" s="30">
        <v>1</v>
      </c>
      <c r="K13" t="s">
        <v>192</v>
      </c>
      <c r="L13" s="30">
        <v>4</v>
      </c>
      <c r="M13" s="30">
        <v>2</v>
      </c>
      <c r="N13" s="30">
        <v>50</v>
      </c>
      <c r="O13" s="32" t="str">
        <f>"INSERT INTO "&amp;$H$1&amp;" VALUES("&amp;I13&amp;","&amp;J13&amp;",'"&amp;K13&amp;"',"&amp;L13&amp;","&amp;M13&amp;","&amp;N13&amp;");"</f>
        <v>INSERT INTO tariff VALUES(12,1,'Zwiccolo ouvert',4,2,50);</v>
      </c>
      <c r="R13" s="30">
        <v>12</v>
      </c>
      <c r="S13" s="30">
        <v>2</v>
      </c>
      <c r="T13" t="s">
        <v>184</v>
      </c>
      <c r="U13" s="30">
        <v>1</v>
      </c>
      <c r="V13" s="30">
        <v>0</v>
      </c>
      <c r="W13" s="30">
        <v>20</v>
      </c>
      <c r="X13" s="30">
        <v>40</v>
      </c>
      <c r="Y13" s="32" t="str">
        <f>"INSERT INTO "&amp;$Q$1&amp;" VALUES("&amp;R13&amp;","&amp;S13&amp;",'"&amp;T13&amp;"',"&amp;U13&amp;","&amp;V13&amp;",'"&amp;W13&amp;"','"&amp;X13&amp;"');"</f>
        <v>INSERT INTO premium VALUES(12,2,'Uhu',1,0,'20','40');</v>
      </c>
      <c r="AB13" s="30">
        <v>12</v>
      </c>
      <c r="AC13" s="30">
        <v>4</v>
      </c>
      <c r="AD13" s="34">
        <v>3</v>
      </c>
      <c r="AE13" s="32">
        <v>2</v>
      </c>
      <c r="AF13" s="32" t="str">
        <f>"INSERT INTO "&amp;$AA$1&amp;" VALUES("&amp;AB13&amp;","&amp;AC13&amp;","&amp;AD13&amp;","&amp;AE13&amp;");"</f>
        <v>INSERT INTO trischaken VALUES(12,4,3,2);</v>
      </c>
    </row>
    <row r="14" spans="1:32" x14ac:dyDescent="0.25">
      <c r="I14" s="30">
        <v>13</v>
      </c>
      <c r="J14" s="30">
        <v>1</v>
      </c>
      <c r="K14" t="s">
        <v>180</v>
      </c>
      <c r="L14" s="30">
        <v>4</v>
      </c>
      <c r="M14" s="30">
        <v>3</v>
      </c>
      <c r="N14" s="30">
        <v>70</v>
      </c>
      <c r="O14" s="32" t="str">
        <f>"INSERT INTO "&amp;$H$1&amp;" VALUES("&amp;I14&amp;","&amp;J14&amp;",'"&amp;K14&amp;"',"&amp;L14&amp;","&amp;M14&amp;","&amp;N14&amp;");"</f>
        <v>INSERT INTO tariff VALUES(13,1,'Bettler ouvert',4,3,70);</v>
      </c>
      <c r="R14" s="30">
        <v>13</v>
      </c>
      <c r="S14" s="30">
        <v>2</v>
      </c>
      <c r="T14" t="s">
        <v>185</v>
      </c>
      <c r="U14" s="30">
        <v>1</v>
      </c>
      <c r="V14" s="30">
        <v>0</v>
      </c>
      <c r="W14" s="30">
        <v>30</v>
      </c>
      <c r="X14" s="30">
        <v>60</v>
      </c>
      <c r="Y14" s="32" t="str">
        <f>"INSERT INTO "&amp;$Q$1&amp;" VALUES("&amp;R14&amp;","&amp;S14&amp;",'"&amp;T14&amp;"',"&amp;U14&amp;","&amp;V14&amp;",'"&amp;W14&amp;"','"&amp;X14&amp;"');"</f>
        <v>INSERT INTO premium VALUES(13,2,'Kakadu',1,0,'30','60');</v>
      </c>
      <c r="AB14" s="30">
        <v>13</v>
      </c>
      <c r="AC14" s="30">
        <v>5</v>
      </c>
      <c r="AD14" s="34">
        <v>1</v>
      </c>
      <c r="AE14" s="32">
        <v>1</v>
      </c>
      <c r="AF14" s="32" t="str">
        <f>"INSERT INTO "&amp;$AA$1&amp;" VALUES("&amp;AB14&amp;","&amp;AC14&amp;","&amp;AD14&amp;","&amp;AE14&amp;");"</f>
        <v>INSERT INTO trischaken VALUES(13,5,1,1);</v>
      </c>
    </row>
    <row r="15" spans="1:32" x14ac:dyDescent="0.25">
      <c r="I15" s="30">
        <v>14</v>
      </c>
      <c r="J15" s="30">
        <v>1</v>
      </c>
      <c r="K15" t="s">
        <v>181</v>
      </c>
      <c r="L15" s="30">
        <v>3</v>
      </c>
      <c r="M15" s="30">
        <v>4</v>
      </c>
      <c r="N15" s="30">
        <v>80</v>
      </c>
      <c r="O15" s="32" t="str">
        <f>"INSERT INTO "&amp;$H$1&amp;" VALUES("&amp;I15&amp;","&amp;J15&amp;",'"&amp;K15&amp;"',"&amp;L15&amp;","&amp;M15&amp;","&amp;N15&amp;");"</f>
        <v>INSERT INTO tariff VALUES(14,1,'Farbensolo',3,4,80);</v>
      </c>
      <c r="R15" s="30">
        <v>14</v>
      </c>
      <c r="S15" s="30">
        <v>2</v>
      </c>
      <c r="T15" t="s">
        <v>200</v>
      </c>
      <c r="U15" s="30">
        <v>1</v>
      </c>
      <c r="V15" s="30">
        <v>0</v>
      </c>
      <c r="W15" s="30">
        <v>40</v>
      </c>
      <c r="X15" s="30">
        <v>80</v>
      </c>
      <c r="Y15" s="32" t="str">
        <f>"INSERT INTO "&amp;$Q$1&amp;" VALUES("&amp;R15&amp;","&amp;S15&amp;",'"&amp;T15&amp;"',"&amp;U15&amp;","&amp;V15&amp;",'"&amp;W15&amp;"','"&amp;X15&amp;"');"</f>
        <v>INSERT INTO premium VALUES(14,2,'Quapil',1,0,'40','80');</v>
      </c>
      <c r="AB15" s="30">
        <v>14</v>
      </c>
      <c r="AC15" s="30">
        <v>5</v>
      </c>
      <c r="AD15" s="34">
        <v>2</v>
      </c>
      <c r="AE15" s="32">
        <v>2</v>
      </c>
      <c r="AF15" s="32" t="str">
        <f>"INSERT INTO "&amp;$AA$1&amp;" VALUES("&amp;AB15&amp;","&amp;AC15&amp;","&amp;AD15&amp;","&amp;AE15&amp;");"</f>
        <v>INSERT INTO trischaken VALUES(14,5,2,2);</v>
      </c>
    </row>
    <row r="16" spans="1:32" x14ac:dyDescent="0.25">
      <c r="I16" s="30">
        <v>15</v>
      </c>
      <c r="J16" s="30">
        <v>1</v>
      </c>
      <c r="K16" t="s">
        <v>182</v>
      </c>
      <c r="L16" s="30">
        <v>2</v>
      </c>
      <c r="M16" s="30">
        <v>4</v>
      </c>
      <c r="N16" s="30">
        <v>80</v>
      </c>
      <c r="O16" s="32" t="str">
        <f>"INSERT INTO "&amp;$H$1&amp;" VALUES("&amp;I16&amp;","&amp;J16&amp;",'"&amp;K16&amp;"',"&amp;L16&amp;","&amp;M16&amp;","&amp;N16&amp;");"</f>
        <v>INSERT INTO tariff VALUES(15,1,'Solodreier',2,4,80);</v>
      </c>
      <c r="R16" s="30">
        <v>15</v>
      </c>
      <c r="S16" s="30">
        <v>2</v>
      </c>
      <c r="T16" t="s">
        <v>186</v>
      </c>
      <c r="U16" s="30">
        <v>2</v>
      </c>
      <c r="V16" s="30">
        <v>0</v>
      </c>
      <c r="W16" s="30">
        <v>10</v>
      </c>
      <c r="X16" s="30">
        <v>20</v>
      </c>
      <c r="Y16" s="32" t="str">
        <f>"INSERT INTO "&amp;$Q$1&amp;" VALUES("&amp;R16&amp;","&amp;S16&amp;",'"&amp;T16&amp;"',"&amp;U16&amp;","&amp;V16&amp;",'"&amp;W16&amp;"','"&amp;X16&amp;"');"</f>
        <v>INSERT INTO premium VALUES(15,2,'König ultimo',2,0,'10','20');</v>
      </c>
      <c r="AB16" s="30">
        <v>15</v>
      </c>
      <c r="AC16" s="30">
        <v>5</v>
      </c>
      <c r="AD16" s="34">
        <v>3</v>
      </c>
      <c r="AE16" s="32">
        <v>2</v>
      </c>
      <c r="AF16" s="32" t="str">
        <f>"INSERT INTO "&amp;$AA$1&amp;" VALUES("&amp;AB16&amp;","&amp;AC16&amp;","&amp;AD16&amp;","&amp;AE16&amp;");"</f>
        <v>INSERT INTO trischaken VALUES(15,5,3,2);</v>
      </c>
    </row>
    <row r="17" spans="9:32" x14ac:dyDescent="0.25">
      <c r="I17" s="30">
        <v>16</v>
      </c>
      <c r="J17" s="30">
        <v>2</v>
      </c>
      <c r="K17" t="s">
        <v>194</v>
      </c>
      <c r="L17" s="30">
        <v>4</v>
      </c>
      <c r="M17" s="30">
        <v>1</v>
      </c>
      <c r="N17" s="30">
        <v>10</v>
      </c>
      <c r="O17" s="32" t="str">
        <f>"INSERT INTO "&amp;$H$1&amp;" VALUES("&amp;I17&amp;","&amp;J17&amp;",'"&amp;K17&amp;"',"&amp;L17&amp;","&amp;M17&amp;","&amp;N17&amp;");"</f>
        <v>INSERT INTO tariff VALUES(16,2,'Trischaken',4,1,10);</v>
      </c>
      <c r="R17" s="30">
        <v>16</v>
      </c>
      <c r="S17" s="30">
        <v>2</v>
      </c>
      <c r="T17" t="s">
        <v>187</v>
      </c>
      <c r="U17" s="30">
        <v>1</v>
      </c>
      <c r="V17" s="30">
        <v>0</v>
      </c>
      <c r="W17" s="30">
        <v>10</v>
      </c>
      <c r="X17" s="30">
        <v>20</v>
      </c>
      <c r="Y17" s="32" t="str">
        <f>"INSERT INTO "&amp;$Q$1&amp;" VALUES("&amp;R17&amp;","&amp;S17&amp;",'"&amp;T17&amp;"',"&amp;U17&amp;","&amp;V17&amp;",'"&amp;W17&amp;"','"&amp;X17&amp;"');"</f>
        <v>INSERT INTO premium VALUES(16,2,'Trull',1,0,'10','20');</v>
      </c>
      <c r="AF17" s="32"/>
    </row>
    <row r="18" spans="9:32" x14ac:dyDescent="0.25">
      <c r="I18" s="30">
        <v>17</v>
      </c>
      <c r="J18" s="30">
        <v>2</v>
      </c>
      <c r="K18" t="s">
        <v>7</v>
      </c>
      <c r="L18" s="30">
        <v>1</v>
      </c>
      <c r="M18" s="30">
        <v>1</v>
      </c>
      <c r="N18" s="30">
        <v>10</v>
      </c>
      <c r="O18" s="32" t="str">
        <f>"INSERT INTO "&amp;$H$1&amp;" VALUES("&amp;I18&amp;","&amp;J18&amp;",'"&amp;K18&amp;"',"&amp;L18&amp;","&amp;M18&amp;","&amp;N18&amp;");"</f>
        <v>INSERT INTO tariff VALUES(17,2,'Rufer',1,1,10);</v>
      </c>
      <c r="R18" s="30">
        <v>17</v>
      </c>
      <c r="S18" s="30">
        <v>2</v>
      </c>
      <c r="T18" t="s">
        <v>188</v>
      </c>
      <c r="U18" s="30">
        <v>2</v>
      </c>
      <c r="V18" s="30">
        <v>0</v>
      </c>
      <c r="W18" s="30">
        <v>10</v>
      </c>
      <c r="X18" s="30">
        <v>20</v>
      </c>
      <c r="Y18" s="32" t="str">
        <f>"INSERT INTO "&amp;$Q$1&amp;" VALUES("&amp;R18&amp;","&amp;S18&amp;",'"&amp;T18&amp;"',"&amp;U18&amp;","&amp;V18&amp;",'"&amp;W18&amp;"','"&amp;X18&amp;"');"</f>
        <v>INSERT INTO premium VALUES(17,2,'4 Könige',2,0,'10','20');</v>
      </c>
      <c r="AF18" s="32"/>
    </row>
    <row r="19" spans="9:32" x14ac:dyDescent="0.25">
      <c r="I19" s="30">
        <v>18</v>
      </c>
      <c r="J19" s="30">
        <v>2</v>
      </c>
      <c r="K19" t="s">
        <v>195</v>
      </c>
      <c r="L19" s="30">
        <v>2</v>
      </c>
      <c r="M19" s="30">
        <v>1</v>
      </c>
      <c r="N19" s="30">
        <v>40</v>
      </c>
      <c r="O19" s="32" t="str">
        <f>"INSERT INTO "&amp;$H$1&amp;" VALUES("&amp;I19&amp;","&amp;J19&amp;",'"&amp;K19&amp;"',"&amp;L19&amp;","&amp;M19&amp;","&amp;N19&amp;");"</f>
        <v>INSERT INTO tariff VALUES(18,2,'Sechserdreier',2,1,40);</v>
      </c>
      <c r="R19" s="30">
        <v>18</v>
      </c>
      <c r="S19" s="30">
        <v>2</v>
      </c>
      <c r="T19" t="s">
        <v>17</v>
      </c>
      <c r="U19" s="30">
        <v>3</v>
      </c>
      <c r="V19" s="30">
        <v>0</v>
      </c>
      <c r="W19" s="30" t="s">
        <v>205</v>
      </c>
      <c r="X19" s="30" t="s">
        <v>206</v>
      </c>
      <c r="Y19" s="32" t="str">
        <f>"INSERT INTO "&amp;$Q$1&amp;" VALUES("&amp;R19&amp;","&amp;S19&amp;",'"&amp;T19&amp;"',"&amp;U19&amp;","&amp;V19&amp;",'"&amp;W19&amp;"','"&amp;X19&amp;"');"</f>
        <v>INSERT INTO premium VALUES(18,2,'Valat',3,0,'x4','x8');</v>
      </c>
      <c r="AF19" s="32"/>
    </row>
    <row r="20" spans="9:32" x14ac:dyDescent="0.25">
      <c r="I20" s="30">
        <v>19</v>
      </c>
      <c r="J20" s="30">
        <v>2</v>
      </c>
      <c r="K20" t="s">
        <v>189</v>
      </c>
      <c r="L20" s="30">
        <v>4</v>
      </c>
      <c r="M20" s="30">
        <v>2</v>
      </c>
      <c r="N20" s="30">
        <v>20</v>
      </c>
      <c r="O20" s="32" t="str">
        <f>"INSERT INTO "&amp;$H$1&amp;" VALUES("&amp;I20&amp;","&amp;J20&amp;",'"&amp;K20&amp;"',"&amp;L20&amp;","&amp;M20&amp;","&amp;N20&amp;");"</f>
        <v>INSERT INTO tariff VALUES(19,2,'Piccolo',4,2,20);</v>
      </c>
      <c r="R20" s="30">
        <v>19</v>
      </c>
      <c r="S20" s="30">
        <v>3</v>
      </c>
      <c r="T20" t="s">
        <v>183</v>
      </c>
      <c r="U20" s="30">
        <v>1</v>
      </c>
      <c r="V20" s="30">
        <v>0</v>
      </c>
      <c r="W20" s="30">
        <v>10</v>
      </c>
      <c r="X20" s="30">
        <v>20</v>
      </c>
      <c r="Y20" s="32" t="str">
        <f>"INSERT INTO "&amp;$Q$1&amp;" VALUES("&amp;R20&amp;","&amp;S20&amp;",'"&amp;T20&amp;"',"&amp;U20&amp;","&amp;V20&amp;",'"&amp;W20&amp;"','"&amp;X20&amp;"');"</f>
        <v>INSERT INTO premium VALUES(19,3,'Pagat',1,0,'10','20');</v>
      </c>
      <c r="AF20" s="32"/>
    </row>
    <row r="21" spans="9:32" x14ac:dyDescent="0.25">
      <c r="I21" s="30">
        <v>20</v>
      </c>
      <c r="J21" s="30">
        <v>2</v>
      </c>
      <c r="K21" t="s">
        <v>190</v>
      </c>
      <c r="L21" s="30">
        <v>4</v>
      </c>
      <c r="M21" s="30">
        <v>2</v>
      </c>
      <c r="N21" s="30">
        <v>20</v>
      </c>
      <c r="O21" s="32" t="str">
        <f>"INSERT INTO "&amp;$H$1&amp;" VALUES("&amp;I21&amp;","&amp;J21&amp;",'"&amp;K21&amp;"',"&amp;L21&amp;","&amp;M21&amp;","&amp;N21&amp;");"</f>
        <v>INSERT INTO tariff VALUES(20,2,'Zwiccolo',4,2,20);</v>
      </c>
      <c r="R21" s="30">
        <v>20</v>
      </c>
      <c r="S21" s="30">
        <v>3</v>
      </c>
      <c r="T21" t="s">
        <v>184</v>
      </c>
      <c r="U21" s="30">
        <v>1</v>
      </c>
      <c r="V21" s="30">
        <v>0</v>
      </c>
      <c r="W21" s="30">
        <v>20</v>
      </c>
      <c r="X21" s="30">
        <v>40</v>
      </c>
      <c r="Y21" s="32" t="str">
        <f>"INSERT INTO "&amp;$Q$1&amp;" VALUES("&amp;R21&amp;","&amp;S21&amp;",'"&amp;T21&amp;"',"&amp;U21&amp;","&amp;V21&amp;",'"&amp;W21&amp;"','"&amp;X21&amp;"');"</f>
        <v>INSERT INTO premium VALUES(20,3,'Uhu',1,0,'20','40');</v>
      </c>
      <c r="AF21" s="32"/>
    </row>
    <row r="22" spans="9:32" x14ac:dyDescent="0.25">
      <c r="I22" s="30">
        <v>21</v>
      </c>
      <c r="J22" s="30">
        <v>2</v>
      </c>
      <c r="K22" t="s">
        <v>177</v>
      </c>
      <c r="L22" s="30">
        <v>1</v>
      </c>
      <c r="M22" s="30">
        <v>4</v>
      </c>
      <c r="N22" s="30">
        <v>20</v>
      </c>
      <c r="O22" s="32" t="str">
        <f>"INSERT INTO "&amp;$H$1&amp;" VALUES("&amp;I22&amp;","&amp;J22&amp;",'"&amp;K22&amp;"',"&amp;L22&amp;","&amp;M22&amp;","&amp;N22&amp;");"</f>
        <v>INSERT INTO tariff VALUES(21,2,'Solorufer',1,4,20);</v>
      </c>
      <c r="R22" s="30">
        <v>21</v>
      </c>
      <c r="S22" s="30">
        <v>3</v>
      </c>
      <c r="T22" t="s">
        <v>185</v>
      </c>
      <c r="U22" s="30">
        <v>1</v>
      </c>
      <c r="V22" s="30">
        <v>0</v>
      </c>
      <c r="W22" s="30">
        <v>30</v>
      </c>
      <c r="X22" s="30">
        <v>60</v>
      </c>
      <c r="Y22" s="32" t="str">
        <f>"INSERT INTO "&amp;$Q$1&amp;" VALUES("&amp;R22&amp;","&amp;S22&amp;",'"&amp;T22&amp;"',"&amp;U22&amp;","&amp;V22&amp;",'"&amp;W22&amp;"','"&amp;X22&amp;"');"</f>
        <v>INSERT INTO premium VALUES(21,3,'Kakadu',1,0,'30','60');</v>
      </c>
      <c r="AF22" s="32"/>
    </row>
    <row r="23" spans="9:32" x14ac:dyDescent="0.25">
      <c r="I23" s="30">
        <v>22</v>
      </c>
      <c r="J23" s="30">
        <v>2</v>
      </c>
      <c r="K23" s="2" t="s">
        <v>111</v>
      </c>
      <c r="L23" s="30">
        <v>1</v>
      </c>
      <c r="M23" s="30">
        <v>5</v>
      </c>
      <c r="N23" s="30">
        <v>30</v>
      </c>
      <c r="O23" s="32" t="str">
        <f>"INSERT INTO "&amp;$H$1&amp;" VALUES("&amp;I23&amp;","&amp;J23&amp;",'"&amp;K23&amp;"',"&amp;L23&amp;","&amp;M23&amp;","&amp;N23&amp;");"</f>
        <v>INSERT INTO tariff VALUES(22,2,'Pagatrufer',1,5,30);</v>
      </c>
      <c r="R23" s="30">
        <v>22</v>
      </c>
      <c r="S23" s="30">
        <v>3</v>
      </c>
      <c r="T23" t="s">
        <v>200</v>
      </c>
      <c r="U23" s="30">
        <v>1</v>
      </c>
      <c r="V23" s="30">
        <v>0</v>
      </c>
      <c r="W23" s="30">
        <v>40</v>
      </c>
      <c r="X23" s="30">
        <v>80</v>
      </c>
      <c r="Y23" s="32" t="str">
        <f>"INSERT INTO "&amp;$Q$1&amp;" VALUES("&amp;R23&amp;","&amp;S23&amp;",'"&amp;T23&amp;"',"&amp;U23&amp;","&amp;V23&amp;",'"&amp;W23&amp;"','"&amp;X23&amp;"');"</f>
        <v>INSERT INTO premium VALUES(22,3,'Quapil',1,0,'40','80');</v>
      </c>
      <c r="AF23" s="32"/>
    </row>
    <row r="24" spans="9:32" x14ac:dyDescent="0.25">
      <c r="I24" s="30">
        <v>23</v>
      </c>
      <c r="J24" s="30">
        <v>2</v>
      </c>
      <c r="K24" t="s">
        <v>197</v>
      </c>
      <c r="L24" s="30">
        <v>4</v>
      </c>
      <c r="M24" s="30">
        <v>3</v>
      </c>
      <c r="N24" s="30">
        <v>40</v>
      </c>
      <c r="O24" s="32" t="str">
        <f>"INSERT INTO "&amp;$H$1&amp;" VALUES("&amp;I24&amp;","&amp;J24&amp;",'"&amp;K24&amp;"',"&amp;L24&amp;","&amp;M24&amp;","&amp;N24&amp;");"</f>
        <v>INSERT INTO tariff VALUES(23,2,'Bettel',4,3,40);</v>
      </c>
      <c r="R24" s="30">
        <v>23</v>
      </c>
      <c r="S24" s="30">
        <v>3</v>
      </c>
      <c r="T24" t="s">
        <v>186</v>
      </c>
      <c r="U24" s="30">
        <v>2</v>
      </c>
      <c r="V24" s="30">
        <v>0</v>
      </c>
      <c r="W24" s="30">
        <v>10</v>
      </c>
      <c r="X24" s="30">
        <v>20</v>
      </c>
      <c r="Y24" s="32" t="str">
        <f>"INSERT INTO "&amp;$Q$1&amp;" VALUES("&amp;R24&amp;","&amp;S24&amp;",'"&amp;T24&amp;"',"&amp;U24&amp;","&amp;V24&amp;",'"&amp;W24&amp;"','"&amp;X24&amp;"');"</f>
        <v>INSERT INTO premium VALUES(23,3,'König ultimo',2,0,'10','20');</v>
      </c>
      <c r="AF24" s="32"/>
    </row>
    <row r="25" spans="9:32" x14ac:dyDescent="0.25">
      <c r="I25" s="30">
        <v>24</v>
      </c>
      <c r="J25" s="30">
        <v>2</v>
      </c>
      <c r="K25" s="2" t="s">
        <v>112</v>
      </c>
      <c r="L25" s="30">
        <v>1</v>
      </c>
      <c r="M25" s="30">
        <v>5</v>
      </c>
      <c r="N25" s="30">
        <v>50</v>
      </c>
      <c r="O25" s="32" t="str">
        <f>"INSERT INTO "&amp;$H$1&amp;" VALUES("&amp;I25&amp;","&amp;J25&amp;",'"&amp;K25&amp;"',"&amp;L25&amp;","&amp;M25&amp;","&amp;N25&amp;");"</f>
        <v>INSERT INTO tariff VALUES(24,2,'Uhurufer',1,5,50);</v>
      </c>
      <c r="R25" s="30">
        <v>24</v>
      </c>
      <c r="S25" s="30">
        <v>3</v>
      </c>
      <c r="T25" t="s">
        <v>187</v>
      </c>
      <c r="U25" s="30">
        <v>1</v>
      </c>
      <c r="V25" s="30">
        <v>0</v>
      </c>
      <c r="W25" s="30">
        <v>10</v>
      </c>
      <c r="X25" s="30">
        <v>20</v>
      </c>
      <c r="Y25" s="32" t="str">
        <f>"INSERT INTO "&amp;$Q$1&amp;" VALUES("&amp;R25&amp;","&amp;S25&amp;",'"&amp;T25&amp;"',"&amp;U25&amp;","&amp;V25&amp;",'"&amp;W25&amp;"','"&amp;X25&amp;"');"</f>
        <v>INSERT INTO premium VALUES(24,3,'Trull',1,0,'10','20');</v>
      </c>
      <c r="AF25" s="32"/>
    </row>
    <row r="26" spans="9:32" x14ac:dyDescent="0.25">
      <c r="I26" s="30">
        <v>25</v>
      </c>
      <c r="J26" s="30">
        <v>2</v>
      </c>
      <c r="K26" t="s">
        <v>179</v>
      </c>
      <c r="L26" s="30">
        <v>3</v>
      </c>
      <c r="M26" s="30">
        <v>0</v>
      </c>
      <c r="N26" s="30">
        <v>50</v>
      </c>
      <c r="O26" s="32" t="str">
        <f>"INSERT INTO "&amp;$H$1&amp;" VALUES("&amp;I26&amp;","&amp;J26&amp;",'"&amp;K26&amp;"',"&amp;L26&amp;","&amp;M26&amp;","&amp;N26&amp;");"</f>
        <v>INSERT INTO tariff VALUES(25,2,'Farbendreier',3,0,50);</v>
      </c>
      <c r="R26" s="30">
        <v>25</v>
      </c>
      <c r="S26" s="30">
        <v>3</v>
      </c>
      <c r="T26" t="s">
        <v>188</v>
      </c>
      <c r="U26" s="30">
        <v>2</v>
      </c>
      <c r="V26" s="30">
        <v>0</v>
      </c>
      <c r="W26" s="30">
        <v>10</v>
      </c>
      <c r="X26" s="30">
        <v>20</v>
      </c>
      <c r="Y26" s="32" t="str">
        <f>"INSERT INTO "&amp;$Q$1&amp;" VALUES("&amp;R26&amp;","&amp;S26&amp;",'"&amp;T26&amp;"',"&amp;U26&amp;","&amp;V26&amp;",'"&amp;W26&amp;"','"&amp;X26&amp;"');"</f>
        <v>INSERT INTO premium VALUES(25,3,'4 Könige',2,0,'10','20');</v>
      </c>
      <c r="AF26" s="32"/>
    </row>
    <row r="27" spans="9:32" x14ac:dyDescent="0.25">
      <c r="I27" s="30">
        <v>26</v>
      </c>
      <c r="J27" s="30">
        <v>2</v>
      </c>
      <c r="K27" t="s">
        <v>9</v>
      </c>
      <c r="L27" s="30">
        <v>2</v>
      </c>
      <c r="M27" s="30">
        <v>0</v>
      </c>
      <c r="N27" s="30">
        <v>50</v>
      </c>
      <c r="O27" s="32" t="str">
        <f>"INSERT INTO "&amp;$H$1&amp;" VALUES("&amp;I27&amp;","&amp;J27&amp;",'"&amp;K27&amp;"',"&amp;L27&amp;","&amp;M27&amp;","&amp;N27&amp;");"</f>
        <v>INSERT INTO tariff VALUES(26,2,'Dreier',2,0,50);</v>
      </c>
      <c r="R27" s="30">
        <v>26</v>
      </c>
      <c r="S27" s="30">
        <v>3</v>
      </c>
      <c r="T27" t="s">
        <v>17</v>
      </c>
      <c r="U27" s="30">
        <v>3</v>
      </c>
      <c r="V27" s="30">
        <v>0</v>
      </c>
      <c r="W27" s="30" t="s">
        <v>205</v>
      </c>
      <c r="X27" s="30" t="s">
        <v>206</v>
      </c>
      <c r="Y27" s="32" t="str">
        <f>"INSERT INTO "&amp;$Q$1&amp;" VALUES("&amp;R27&amp;","&amp;S27&amp;",'"&amp;T27&amp;"',"&amp;U27&amp;","&amp;V27&amp;",'"&amp;W27&amp;"','"&amp;X27&amp;"');"</f>
        <v>INSERT INTO premium VALUES(26,3,'Valat',3,0,'x4','x8');</v>
      </c>
      <c r="AF27" s="32"/>
    </row>
    <row r="28" spans="9:32" x14ac:dyDescent="0.25">
      <c r="I28" s="30">
        <v>27</v>
      </c>
      <c r="J28" s="30">
        <v>2</v>
      </c>
      <c r="K28" t="s">
        <v>191</v>
      </c>
      <c r="L28" s="30">
        <v>4</v>
      </c>
      <c r="M28" s="30">
        <v>2</v>
      </c>
      <c r="N28" s="30">
        <v>60</v>
      </c>
      <c r="O28" s="32" t="str">
        <f>"INSERT INTO "&amp;$H$1&amp;" VALUES("&amp;I28&amp;","&amp;J28&amp;",'"&amp;K28&amp;"',"&amp;L28&amp;","&amp;M28&amp;","&amp;N28&amp;");"</f>
        <v>INSERT INTO tariff VALUES(27,2,'Piccolo ouvert',4,2,60);</v>
      </c>
      <c r="R28" s="30">
        <v>27</v>
      </c>
      <c r="S28" s="30">
        <v>4</v>
      </c>
      <c r="T28" t="s">
        <v>183</v>
      </c>
      <c r="U28" s="30">
        <v>1</v>
      </c>
      <c r="V28" s="30">
        <v>0</v>
      </c>
      <c r="W28" s="30">
        <v>10</v>
      </c>
      <c r="X28" s="30">
        <v>20</v>
      </c>
      <c r="Y28" s="32" t="str">
        <f>"INSERT INTO "&amp;$Q$1&amp;" VALUES("&amp;R28&amp;","&amp;S28&amp;",'"&amp;T28&amp;"',"&amp;U28&amp;","&amp;V28&amp;",'"&amp;W28&amp;"','"&amp;X28&amp;"');"</f>
        <v>INSERT INTO premium VALUES(27,4,'Pagat',1,0,'10','20');</v>
      </c>
      <c r="AF28" s="32"/>
    </row>
    <row r="29" spans="9:32" x14ac:dyDescent="0.25">
      <c r="I29" s="30">
        <v>28</v>
      </c>
      <c r="J29" s="30">
        <v>2</v>
      </c>
      <c r="K29" t="s">
        <v>192</v>
      </c>
      <c r="L29" s="30">
        <v>4</v>
      </c>
      <c r="M29" s="30">
        <v>2</v>
      </c>
      <c r="N29" s="30">
        <v>60</v>
      </c>
      <c r="O29" s="32" t="str">
        <f>"INSERT INTO "&amp;$H$1&amp;" VALUES("&amp;I29&amp;","&amp;J29&amp;",'"&amp;K29&amp;"',"&amp;L29&amp;","&amp;M29&amp;","&amp;N29&amp;");"</f>
        <v>INSERT INTO tariff VALUES(28,2,'Zwiccolo ouvert',4,2,60);</v>
      </c>
      <c r="R29" s="30">
        <v>28</v>
      </c>
      <c r="S29" s="30">
        <v>4</v>
      </c>
      <c r="T29" t="s">
        <v>184</v>
      </c>
      <c r="U29" s="30">
        <v>1</v>
      </c>
      <c r="V29" s="30">
        <v>0</v>
      </c>
      <c r="W29" s="30">
        <v>20</v>
      </c>
      <c r="X29" s="30">
        <v>40</v>
      </c>
      <c r="Y29" s="32" t="str">
        <f>"INSERT INTO "&amp;$Q$1&amp;" VALUES("&amp;R29&amp;","&amp;S29&amp;",'"&amp;T29&amp;"',"&amp;U29&amp;","&amp;V29&amp;",'"&amp;W29&amp;"','"&amp;X29&amp;"');"</f>
        <v>INSERT INTO premium VALUES(28,4,'Uhu',1,0,'20','40');</v>
      </c>
      <c r="AF29" s="32"/>
    </row>
    <row r="30" spans="9:32" x14ac:dyDescent="0.25">
      <c r="I30" s="30">
        <v>29</v>
      </c>
      <c r="J30" s="30">
        <v>2</v>
      </c>
      <c r="K30" s="2" t="s">
        <v>113</v>
      </c>
      <c r="L30" s="30">
        <v>1</v>
      </c>
      <c r="M30" s="30">
        <v>5</v>
      </c>
      <c r="N30" s="30">
        <v>70</v>
      </c>
      <c r="O30" s="32" t="str">
        <f>"INSERT INTO "&amp;$H$1&amp;" VALUES("&amp;I30&amp;","&amp;J30&amp;",'"&amp;K30&amp;"',"&amp;L30&amp;","&amp;M30&amp;","&amp;N30&amp;");"</f>
        <v>INSERT INTO tariff VALUES(29,2,'Kakadurufer',1,5,70);</v>
      </c>
      <c r="R30" s="30">
        <v>29</v>
      </c>
      <c r="S30" s="30">
        <v>4</v>
      </c>
      <c r="T30" t="s">
        <v>185</v>
      </c>
      <c r="U30" s="30">
        <v>1</v>
      </c>
      <c r="V30" s="30">
        <v>0</v>
      </c>
      <c r="W30" s="30">
        <v>30</v>
      </c>
      <c r="X30" s="30">
        <v>60</v>
      </c>
      <c r="Y30" s="32" t="str">
        <f>"INSERT INTO "&amp;$Q$1&amp;" VALUES("&amp;R30&amp;","&amp;S30&amp;",'"&amp;T30&amp;"',"&amp;U30&amp;","&amp;V30&amp;",'"&amp;W30&amp;"','"&amp;X30&amp;"');"</f>
        <v>INSERT INTO premium VALUES(29,4,'Kakadu',1,0,'30','60');</v>
      </c>
      <c r="AF30" s="32"/>
    </row>
    <row r="31" spans="9:32" x14ac:dyDescent="0.25">
      <c r="I31" s="30">
        <v>30</v>
      </c>
      <c r="J31" s="30">
        <v>2</v>
      </c>
      <c r="K31" t="s">
        <v>199</v>
      </c>
      <c r="L31" s="30">
        <v>4</v>
      </c>
      <c r="M31" s="30">
        <v>3</v>
      </c>
      <c r="N31" s="30">
        <v>80</v>
      </c>
      <c r="O31" s="32" t="str">
        <f>"INSERT INTO "&amp;$H$1&amp;" VALUES("&amp;I31&amp;","&amp;J31&amp;",'"&amp;K31&amp;"',"&amp;L31&amp;","&amp;M31&amp;","&amp;N31&amp;");"</f>
        <v>INSERT INTO tariff VALUES(30,2,'Bettel ouvert',4,3,80);</v>
      </c>
      <c r="R31" s="30">
        <v>30</v>
      </c>
      <c r="S31" s="30">
        <v>4</v>
      </c>
      <c r="T31" t="s">
        <v>200</v>
      </c>
      <c r="U31" s="30">
        <v>1</v>
      </c>
      <c r="V31" s="30">
        <v>0</v>
      </c>
      <c r="W31" s="30">
        <v>40</v>
      </c>
      <c r="X31" s="30">
        <v>80</v>
      </c>
      <c r="Y31" s="32" t="str">
        <f>"INSERT INTO "&amp;$Q$1&amp;" VALUES("&amp;R31&amp;","&amp;S31&amp;",'"&amp;T31&amp;"',"&amp;U31&amp;","&amp;V31&amp;",'"&amp;W31&amp;"','"&amp;X31&amp;"');"</f>
        <v>INSERT INTO premium VALUES(30,4,'Quapil',1,0,'40','80');</v>
      </c>
      <c r="AF31" s="32"/>
    </row>
    <row r="32" spans="9:32" x14ac:dyDescent="0.25">
      <c r="I32" s="30">
        <v>31</v>
      </c>
      <c r="J32" s="30">
        <v>2</v>
      </c>
      <c r="K32" s="2" t="s">
        <v>114</v>
      </c>
      <c r="L32" s="30">
        <v>1</v>
      </c>
      <c r="M32" s="30">
        <v>5</v>
      </c>
      <c r="N32" s="30">
        <v>90</v>
      </c>
      <c r="O32" s="32" t="str">
        <f>"INSERT INTO "&amp;$H$1&amp;" VALUES("&amp;I32&amp;","&amp;J32&amp;",'"&amp;K32&amp;"',"&amp;L32&amp;","&amp;M32&amp;","&amp;N32&amp;");"</f>
        <v>INSERT INTO tariff VALUES(31,2,'Quapilrufer',1,5,90);</v>
      </c>
      <c r="R32" s="30">
        <v>31</v>
      </c>
      <c r="S32" s="30">
        <v>4</v>
      </c>
      <c r="T32" t="s">
        <v>186</v>
      </c>
      <c r="U32" s="30">
        <v>2</v>
      </c>
      <c r="V32" s="30">
        <v>0</v>
      </c>
      <c r="W32" s="30">
        <v>10</v>
      </c>
      <c r="X32" s="30">
        <v>20</v>
      </c>
      <c r="Y32" s="32" t="str">
        <f>"INSERT INTO "&amp;$Q$1&amp;" VALUES("&amp;R32&amp;","&amp;S32&amp;",'"&amp;T32&amp;"',"&amp;U32&amp;","&amp;V32&amp;",'"&amp;W32&amp;"','"&amp;X32&amp;"');"</f>
        <v>INSERT INTO premium VALUES(31,4,'König ultimo',2,0,'10','20');</v>
      </c>
      <c r="AF32" s="32"/>
    </row>
    <row r="33" spans="9:32" x14ac:dyDescent="0.25">
      <c r="I33" s="30">
        <v>32</v>
      </c>
      <c r="J33" s="30">
        <v>2</v>
      </c>
      <c r="K33" t="s">
        <v>181</v>
      </c>
      <c r="L33" s="30">
        <v>3</v>
      </c>
      <c r="M33" s="30">
        <v>4</v>
      </c>
      <c r="N33" s="30">
        <v>100</v>
      </c>
      <c r="O33" s="32" t="str">
        <f>"INSERT INTO "&amp;$H$1&amp;" VALUES("&amp;I33&amp;","&amp;J33&amp;",'"&amp;K33&amp;"',"&amp;L33&amp;","&amp;M33&amp;","&amp;N33&amp;");"</f>
        <v>INSERT INTO tariff VALUES(32,2,'Farbensolo',3,4,100);</v>
      </c>
      <c r="R33" s="30">
        <v>32</v>
      </c>
      <c r="S33" s="30">
        <v>4</v>
      </c>
      <c r="T33" t="s">
        <v>14</v>
      </c>
      <c r="U33" s="30">
        <v>1</v>
      </c>
      <c r="V33" s="30">
        <v>1</v>
      </c>
      <c r="W33" s="30">
        <v>10</v>
      </c>
      <c r="X33" s="30">
        <v>20</v>
      </c>
      <c r="Y33" s="32" t="str">
        <f>"INSERT INTO "&amp;$Q$1&amp;" VALUES("&amp;R33&amp;","&amp;S33&amp;",'"&amp;T33&amp;"',"&amp;U33&amp;","&amp;V33&amp;",'"&amp;W33&amp;"','"&amp;X33&amp;"');"</f>
        <v>INSERT INTO premium VALUES(32,4,'Mondfang',1,1,'10','20');</v>
      </c>
      <c r="AF33" s="32"/>
    </row>
    <row r="34" spans="9:32" x14ac:dyDescent="0.25">
      <c r="I34" s="30">
        <v>33</v>
      </c>
      <c r="J34" s="30">
        <v>2</v>
      </c>
      <c r="K34" t="s">
        <v>182</v>
      </c>
      <c r="L34" s="30">
        <v>2</v>
      </c>
      <c r="M34" s="30">
        <v>4</v>
      </c>
      <c r="N34" s="30">
        <v>100</v>
      </c>
      <c r="O34" s="32" t="str">
        <f>"INSERT INTO "&amp;$H$1&amp;" VALUES("&amp;I34&amp;","&amp;J34&amp;",'"&amp;K34&amp;"',"&amp;L34&amp;","&amp;M34&amp;","&amp;N34&amp;");"</f>
        <v>INSERT INTO tariff VALUES(33,2,'Solodreier',2,4,100);</v>
      </c>
      <c r="R34" s="30">
        <v>33</v>
      </c>
      <c r="S34" s="30">
        <v>4</v>
      </c>
      <c r="T34" t="s">
        <v>187</v>
      </c>
      <c r="U34" s="30">
        <v>1</v>
      </c>
      <c r="V34" s="30">
        <v>0</v>
      </c>
      <c r="W34" s="30">
        <v>10</v>
      </c>
      <c r="X34" s="30">
        <v>20</v>
      </c>
      <c r="Y34" s="32" t="str">
        <f>"INSERT INTO "&amp;$Q$1&amp;" VALUES("&amp;R34&amp;","&amp;S34&amp;",'"&amp;T34&amp;"',"&amp;U34&amp;","&amp;V34&amp;",'"&amp;W34&amp;"','"&amp;X34&amp;"');"</f>
        <v>INSERT INTO premium VALUES(33,4,'Trull',1,0,'10','20');</v>
      </c>
      <c r="AF34" s="32"/>
    </row>
    <row r="35" spans="9:32" x14ac:dyDescent="0.25">
      <c r="I35" s="30">
        <v>34</v>
      </c>
      <c r="J35" s="30">
        <v>3</v>
      </c>
      <c r="K35" t="s">
        <v>194</v>
      </c>
      <c r="L35" s="30">
        <v>4</v>
      </c>
      <c r="M35" s="30">
        <v>1</v>
      </c>
      <c r="N35" s="30">
        <v>10</v>
      </c>
      <c r="O35" s="32" t="str">
        <f>"INSERT INTO "&amp;$H$1&amp;" VALUES("&amp;I35&amp;","&amp;J35&amp;",'"&amp;K35&amp;"',"&amp;L35&amp;","&amp;M35&amp;","&amp;N35&amp;");"</f>
        <v>INSERT INTO tariff VALUES(34,3,'Trischaken',4,1,10);</v>
      </c>
      <c r="R35" s="30">
        <v>34</v>
      </c>
      <c r="S35" s="30">
        <v>4</v>
      </c>
      <c r="T35" t="s">
        <v>188</v>
      </c>
      <c r="U35" s="30">
        <v>2</v>
      </c>
      <c r="V35" s="30">
        <v>0</v>
      </c>
      <c r="W35" s="30">
        <v>10</v>
      </c>
      <c r="X35" s="30">
        <v>20</v>
      </c>
      <c r="Y35" s="32" t="str">
        <f>"INSERT INTO "&amp;$Q$1&amp;" VALUES("&amp;R35&amp;","&amp;S35&amp;",'"&amp;T35&amp;"',"&amp;U35&amp;","&amp;V35&amp;",'"&amp;W35&amp;"','"&amp;X35&amp;"');"</f>
        <v>INSERT INTO premium VALUES(34,4,'4 Könige',2,0,'10','20');</v>
      </c>
      <c r="AF35" s="32"/>
    </row>
    <row r="36" spans="9:32" x14ac:dyDescent="0.25">
      <c r="I36" s="30">
        <v>35</v>
      </c>
      <c r="J36" s="30">
        <v>3</v>
      </c>
      <c r="K36" t="s">
        <v>7</v>
      </c>
      <c r="L36" s="30">
        <v>1</v>
      </c>
      <c r="M36" s="30">
        <v>1</v>
      </c>
      <c r="N36" s="30">
        <v>10</v>
      </c>
      <c r="O36" s="32" t="str">
        <f>"INSERT INTO "&amp;$H$1&amp;" VALUES("&amp;I36&amp;","&amp;J36&amp;",'"&amp;K36&amp;"',"&amp;L36&amp;","&amp;M36&amp;","&amp;N36&amp;");"</f>
        <v>INSERT INTO tariff VALUES(35,3,'Rufer',1,1,10);</v>
      </c>
      <c r="R36" s="30">
        <v>35</v>
      </c>
      <c r="S36" s="30">
        <v>4</v>
      </c>
      <c r="T36" t="s">
        <v>202</v>
      </c>
      <c r="U36" s="30">
        <v>3</v>
      </c>
      <c r="V36" s="30">
        <v>0</v>
      </c>
      <c r="W36" s="30">
        <v>0</v>
      </c>
      <c r="X36" s="30">
        <v>20</v>
      </c>
      <c r="Y36" s="32" t="str">
        <f>"INSERT INTO "&amp;$Q$1&amp;" VALUES("&amp;R36&amp;","&amp;S36&amp;",'"&amp;T36&amp;"',"&amp;U36&amp;","&amp;V36&amp;",'"&amp;W36&amp;"','"&amp;X36&amp;"');"</f>
        <v>INSERT INTO premium VALUES(35,4,'1. Sack (≥45/2)',3,0,'0','20');</v>
      </c>
      <c r="AF36" s="32"/>
    </row>
    <row r="37" spans="9:32" x14ac:dyDescent="0.25">
      <c r="I37" s="30">
        <v>36</v>
      </c>
      <c r="J37" s="30">
        <v>3</v>
      </c>
      <c r="K37" t="s">
        <v>195</v>
      </c>
      <c r="L37" s="30">
        <v>2</v>
      </c>
      <c r="M37" s="30">
        <v>1</v>
      </c>
      <c r="N37" s="30">
        <v>40</v>
      </c>
      <c r="O37" s="32" t="str">
        <f>"INSERT INTO "&amp;$H$1&amp;" VALUES("&amp;I37&amp;","&amp;J37&amp;",'"&amp;K37&amp;"',"&amp;L37&amp;","&amp;M37&amp;","&amp;N37&amp;");"</f>
        <v>INSERT INTO tariff VALUES(36,3,'Sechserdreier',2,1,40);</v>
      </c>
      <c r="R37" s="30">
        <v>36</v>
      </c>
      <c r="S37" s="30">
        <v>4</v>
      </c>
      <c r="T37" t="s">
        <v>203</v>
      </c>
      <c r="U37" s="30">
        <v>3</v>
      </c>
      <c r="V37" s="30">
        <v>0</v>
      </c>
      <c r="W37" s="30">
        <v>0</v>
      </c>
      <c r="X37" s="30">
        <v>20</v>
      </c>
      <c r="Y37" s="32" t="str">
        <f>"INSERT INTO "&amp;$Q$1&amp;" VALUES("&amp;R37&amp;","&amp;S37&amp;",'"&amp;T37&amp;"',"&amp;U37&amp;","&amp;V37&amp;",'"&amp;W37&amp;"','"&amp;X37&amp;"');"</f>
        <v>INSERT INTO premium VALUES(36,4,'2. Sack (≥55/2)',3,0,'0','20');</v>
      </c>
      <c r="AF37" s="32"/>
    </row>
    <row r="38" spans="9:32" x14ac:dyDescent="0.25">
      <c r="I38" s="30">
        <v>37</v>
      </c>
      <c r="J38" s="30">
        <v>3</v>
      </c>
      <c r="K38" t="s">
        <v>189</v>
      </c>
      <c r="L38" s="30">
        <v>4</v>
      </c>
      <c r="M38" s="30">
        <v>2</v>
      </c>
      <c r="N38" s="30">
        <v>20</v>
      </c>
      <c r="O38" s="32" t="str">
        <f>"INSERT INTO "&amp;$H$1&amp;" VALUES("&amp;I38&amp;","&amp;J38&amp;",'"&amp;K38&amp;"',"&amp;L38&amp;","&amp;M38&amp;","&amp;N38&amp;");"</f>
        <v>INSERT INTO tariff VALUES(37,3,'Piccolo',4,2,20);</v>
      </c>
      <c r="R38" s="30">
        <v>37</v>
      </c>
      <c r="S38" s="30">
        <v>4</v>
      </c>
      <c r="T38" t="s">
        <v>17</v>
      </c>
      <c r="U38" s="30">
        <v>3</v>
      </c>
      <c r="V38" s="30">
        <v>0</v>
      </c>
      <c r="W38" s="30">
        <v>150</v>
      </c>
      <c r="X38" s="30">
        <v>300</v>
      </c>
      <c r="Y38" s="32" t="str">
        <f>"INSERT INTO "&amp;$Q$1&amp;" VALUES("&amp;R38&amp;","&amp;S38&amp;",'"&amp;T38&amp;"',"&amp;U38&amp;","&amp;V38&amp;",'"&amp;W38&amp;"','"&amp;X38&amp;"');"</f>
        <v>INSERT INTO premium VALUES(37,4,'Valat',3,0,'150','300');</v>
      </c>
      <c r="AF38" s="32"/>
    </row>
    <row r="39" spans="9:32" x14ac:dyDescent="0.25">
      <c r="I39" s="30">
        <v>38</v>
      </c>
      <c r="J39" s="30">
        <v>3</v>
      </c>
      <c r="K39" t="s">
        <v>197</v>
      </c>
      <c r="L39" s="30">
        <v>4</v>
      </c>
      <c r="M39" s="30">
        <v>3</v>
      </c>
      <c r="N39" s="30">
        <v>20</v>
      </c>
      <c r="O39" s="32" t="str">
        <f>"INSERT INTO "&amp;$H$1&amp;" VALUES("&amp;I39&amp;","&amp;J39&amp;",'"&amp;K39&amp;"',"&amp;L39&amp;","&amp;M39&amp;","&amp;N39&amp;");"</f>
        <v>INSERT INTO tariff VALUES(38,3,'Bettel',4,3,20);</v>
      </c>
      <c r="R39" s="30">
        <v>38</v>
      </c>
      <c r="S39" s="30">
        <v>5</v>
      </c>
      <c r="T39" s="32" t="s">
        <v>183</v>
      </c>
      <c r="U39" s="30">
        <v>1</v>
      </c>
      <c r="V39" s="30">
        <v>0</v>
      </c>
      <c r="W39" s="30">
        <v>10</v>
      </c>
      <c r="X39" s="30">
        <v>20</v>
      </c>
      <c r="Y39" s="32" t="str">
        <f>"INSERT INTO "&amp;$Q$1&amp;" VALUES("&amp;R39&amp;","&amp;S39&amp;",'"&amp;T39&amp;"',"&amp;U39&amp;","&amp;V39&amp;",'"&amp;W39&amp;"','"&amp;X39&amp;"');"</f>
        <v>INSERT INTO premium VALUES(38,5,'Pagat',1,0,'10','20');</v>
      </c>
      <c r="AF39" s="32"/>
    </row>
    <row r="40" spans="9:32" x14ac:dyDescent="0.25">
      <c r="I40" s="30">
        <v>39</v>
      </c>
      <c r="J40" s="30">
        <v>3</v>
      </c>
      <c r="K40" t="s">
        <v>177</v>
      </c>
      <c r="L40" s="30">
        <v>1</v>
      </c>
      <c r="M40" s="30">
        <v>4</v>
      </c>
      <c r="N40" s="30">
        <v>20</v>
      </c>
      <c r="O40" s="32" t="str">
        <f>"INSERT INTO "&amp;$H$1&amp;" VALUES("&amp;I40&amp;","&amp;J40&amp;",'"&amp;K40&amp;"',"&amp;L40&amp;","&amp;M40&amp;","&amp;N40&amp;");"</f>
        <v>INSERT INTO tariff VALUES(39,3,'Solorufer',1,4,20);</v>
      </c>
      <c r="R40" s="30">
        <v>39</v>
      </c>
      <c r="S40" s="30">
        <v>5</v>
      </c>
      <c r="T40" s="32" t="s">
        <v>184</v>
      </c>
      <c r="U40" s="30">
        <v>1</v>
      </c>
      <c r="V40" s="30">
        <v>0</v>
      </c>
      <c r="W40" s="30">
        <v>20</v>
      </c>
      <c r="X40" s="30">
        <v>40</v>
      </c>
      <c r="Y40" s="32" t="str">
        <f>"INSERT INTO "&amp;$Q$1&amp;" VALUES("&amp;R40&amp;","&amp;S40&amp;",'"&amp;T40&amp;"',"&amp;U40&amp;","&amp;V40&amp;",'"&amp;W40&amp;"','"&amp;X40&amp;"');"</f>
        <v>INSERT INTO premium VALUES(39,5,'Uhu',1,0,'20','40');</v>
      </c>
      <c r="AF40" s="32"/>
    </row>
    <row r="41" spans="9:32" x14ac:dyDescent="0.25">
      <c r="I41" s="30">
        <v>40</v>
      </c>
      <c r="J41" s="30">
        <v>3</v>
      </c>
      <c r="K41" t="s">
        <v>198</v>
      </c>
      <c r="L41" s="30">
        <v>1</v>
      </c>
      <c r="M41" s="30">
        <v>5</v>
      </c>
      <c r="N41" s="30">
        <v>10</v>
      </c>
      <c r="O41" s="32" t="str">
        <f>"INSERT INTO "&amp;$H$1&amp;" VALUES("&amp;I41&amp;","&amp;J41&amp;",'"&amp;K41&amp;"',"&amp;L41&amp;","&amp;M41&amp;","&amp;N41&amp;");"</f>
        <v>INSERT INTO tariff VALUES(40,3,'A-Rufer (+Vogel)',1,5,10);</v>
      </c>
      <c r="R41" s="30">
        <v>40</v>
      </c>
      <c r="S41" s="30">
        <v>5</v>
      </c>
      <c r="T41" s="32" t="s">
        <v>185</v>
      </c>
      <c r="U41" s="30">
        <v>1</v>
      </c>
      <c r="V41" s="30">
        <v>0</v>
      </c>
      <c r="W41" s="30">
        <v>30</v>
      </c>
      <c r="X41" s="30">
        <v>60</v>
      </c>
      <c r="Y41" s="32" t="str">
        <f>"INSERT INTO "&amp;$Q$1&amp;" VALUES("&amp;R41&amp;","&amp;S41&amp;",'"&amp;T41&amp;"',"&amp;U41&amp;","&amp;V41&amp;",'"&amp;W41&amp;"','"&amp;X41&amp;"');"</f>
        <v>INSERT INTO premium VALUES(40,5,'Kakadu',1,0,'30','60');</v>
      </c>
      <c r="AF41" s="32"/>
    </row>
    <row r="42" spans="9:32" x14ac:dyDescent="0.25">
      <c r="I42" s="30">
        <v>41</v>
      </c>
      <c r="J42" s="30">
        <v>3</v>
      </c>
      <c r="K42" t="s">
        <v>9</v>
      </c>
      <c r="L42" s="30">
        <v>2</v>
      </c>
      <c r="M42" s="30">
        <v>0</v>
      </c>
      <c r="N42" s="30">
        <v>40</v>
      </c>
      <c r="O42" s="32" t="str">
        <f>"INSERT INTO "&amp;$H$1&amp;" VALUES("&amp;I42&amp;","&amp;J42&amp;",'"&amp;K42&amp;"',"&amp;L42&amp;","&amp;M42&amp;","&amp;N42&amp;");"</f>
        <v>INSERT INTO tariff VALUES(41,3,'Dreier',2,0,40);</v>
      </c>
      <c r="R42" s="30">
        <v>41</v>
      </c>
      <c r="S42" s="30">
        <v>5</v>
      </c>
      <c r="T42" s="32" t="s">
        <v>200</v>
      </c>
      <c r="U42" s="30">
        <v>1</v>
      </c>
      <c r="V42" s="30">
        <v>0</v>
      </c>
      <c r="W42" s="30">
        <v>40</v>
      </c>
      <c r="X42" s="30">
        <v>80</v>
      </c>
      <c r="Y42" s="32" t="str">
        <f>"INSERT INTO "&amp;$Q$1&amp;" VALUES("&amp;R42&amp;","&amp;S42&amp;",'"&amp;T42&amp;"',"&amp;U42&amp;","&amp;V42&amp;",'"&amp;W42&amp;"','"&amp;X42&amp;"');"</f>
        <v>INSERT INTO premium VALUES(41,5,'Quapil',1,0,'40','80');</v>
      </c>
      <c r="AF42" s="32"/>
    </row>
    <row r="43" spans="9:32" x14ac:dyDescent="0.25">
      <c r="I43" s="30">
        <v>42</v>
      </c>
      <c r="J43" s="30">
        <v>3</v>
      </c>
      <c r="K43" t="s">
        <v>181</v>
      </c>
      <c r="L43" s="30">
        <v>3</v>
      </c>
      <c r="M43" s="30">
        <v>4</v>
      </c>
      <c r="N43" s="30">
        <v>50</v>
      </c>
      <c r="O43" s="32" t="str">
        <f>"INSERT INTO "&amp;$H$1&amp;" VALUES("&amp;I43&amp;","&amp;J43&amp;",'"&amp;K43&amp;"',"&amp;L43&amp;","&amp;M43&amp;","&amp;N43&amp;");"</f>
        <v>INSERT INTO tariff VALUES(42,3,'Farbensolo',3,4,50);</v>
      </c>
      <c r="R43" s="30">
        <v>42</v>
      </c>
      <c r="S43" s="30">
        <v>5</v>
      </c>
      <c r="T43" s="32" t="s">
        <v>186</v>
      </c>
      <c r="U43" s="30">
        <v>2</v>
      </c>
      <c r="V43" s="30">
        <v>0</v>
      </c>
      <c r="W43" s="30">
        <v>10</v>
      </c>
      <c r="X43" s="30">
        <v>20</v>
      </c>
      <c r="Y43" s="32" t="str">
        <f>"INSERT INTO "&amp;$Q$1&amp;" VALUES("&amp;R43&amp;","&amp;S43&amp;",'"&amp;T43&amp;"',"&amp;U43&amp;","&amp;V43&amp;",'"&amp;W43&amp;"','"&amp;X43&amp;"');"</f>
        <v>INSERT INTO premium VALUES(42,5,'König ultimo',2,0,'10','20');</v>
      </c>
      <c r="AF43" s="32"/>
    </row>
    <row r="44" spans="9:32" x14ac:dyDescent="0.25">
      <c r="I44" s="30">
        <v>43</v>
      </c>
      <c r="J44" s="30">
        <v>3</v>
      </c>
      <c r="K44" t="s">
        <v>191</v>
      </c>
      <c r="L44" s="30">
        <v>4</v>
      </c>
      <c r="M44" s="30">
        <v>2</v>
      </c>
      <c r="N44" s="30">
        <v>60</v>
      </c>
      <c r="O44" s="32" t="str">
        <f>"INSERT INTO "&amp;$H$1&amp;" VALUES("&amp;I44&amp;","&amp;J44&amp;",'"&amp;K44&amp;"',"&amp;L44&amp;","&amp;M44&amp;","&amp;N44&amp;");"</f>
        <v>INSERT INTO tariff VALUES(43,3,'Piccolo ouvert',4,2,60);</v>
      </c>
      <c r="R44" s="30">
        <v>43</v>
      </c>
      <c r="S44" s="30">
        <v>5</v>
      </c>
      <c r="T44" s="32" t="s">
        <v>187</v>
      </c>
      <c r="U44" s="30">
        <v>1</v>
      </c>
      <c r="V44" s="30">
        <v>0</v>
      </c>
      <c r="W44" s="30">
        <v>10</v>
      </c>
      <c r="X44" s="30">
        <v>20</v>
      </c>
      <c r="Y44" s="32" t="str">
        <f>"INSERT INTO "&amp;$Q$1&amp;" VALUES("&amp;R44&amp;","&amp;S44&amp;",'"&amp;T44&amp;"',"&amp;U44&amp;","&amp;V44&amp;",'"&amp;W44&amp;"','"&amp;X44&amp;"');"</f>
        <v>INSERT INTO premium VALUES(43,5,'Trull',1,0,'10','20');</v>
      </c>
      <c r="AF44" s="32"/>
    </row>
    <row r="45" spans="9:32" x14ac:dyDescent="0.25">
      <c r="I45" s="30">
        <v>44</v>
      </c>
      <c r="J45" s="30">
        <v>3</v>
      </c>
      <c r="K45" t="s">
        <v>199</v>
      </c>
      <c r="L45" s="30">
        <v>4</v>
      </c>
      <c r="M45" s="30">
        <v>3</v>
      </c>
      <c r="N45" s="30">
        <v>70</v>
      </c>
      <c r="O45" s="32" t="str">
        <f>"INSERT INTO "&amp;$H$1&amp;" VALUES("&amp;I45&amp;","&amp;J45&amp;",'"&amp;K45&amp;"',"&amp;L45&amp;","&amp;M45&amp;","&amp;N45&amp;");"</f>
        <v>INSERT INTO tariff VALUES(44,3,'Bettel ouvert',4,3,70);</v>
      </c>
      <c r="R45" s="30">
        <v>44</v>
      </c>
      <c r="S45" s="30">
        <v>5</v>
      </c>
      <c r="T45" s="32" t="s">
        <v>188</v>
      </c>
      <c r="U45" s="30">
        <v>2</v>
      </c>
      <c r="V45" s="30">
        <v>0</v>
      </c>
      <c r="W45" s="30">
        <v>10</v>
      </c>
      <c r="X45" s="30">
        <v>20</v>
      </c>
      <c r="Y45" s="32" t="str">
        <f>"INSERT INTO "&amp;$Q$1&amp;" VALUES("&amp;R45&amp;","&amp;S45&amp;",'"&amp;T45&amp;"',"&amp;U45&amp;","&amp;V45&amp;",'"&amp;W45&amp;"','"&amp;X45&amp;"');"</f>
        <v>INSERT INTO premium VALUES(44,5,'4 Könige',2,0,'10','20');</v>
      </c>
      <c r="AF45" s="32"/>
    </row>
    <row r="46" spans="9:32" x14ac:dyDescent="0.25">
      <c r="I46" s="30">
        <v>45</v>
      </c>
      <c r="J46" s="30">
        <v>3</v>
      </c>
      <c r="K46" t="s">
        <v>182</v>
      </c>
      <c r="L46" s="30">
        <v>2</v>
      </c>
      <c r="M46" s="30">
        <v>4</v>
      </c>
      <c r="N46" s="30">
        <v>80</v>
      </c>
      <c r="O46" s="32" t="str">
        <f>"INSERT INTO "&amp;$H$1&amp;" VALUES("&amp;I46&amp;","&amp;J46&amp;",'"&amp;K46&amp;"',"&amp;L46&amp;","&amp;M46&amp;","&amp;N46&amp;");"</f>
        <v>INSERT INTO tariff VALUES(45,3,'Solodreier',2,4,80);</v>
      </c>
      <c r="R46" s="30">
        <v>45</v>
      </c>
      <c r="S46" s="30">
        <v>5</v>
      </c>
      <c r="T46" s="32" t="s">
        <v>17</v>
      </c>
      <c r="U46" s="30">
        <v>3</v>
      </c>
      <c r="V46" s="30">
        <v>0</v>
      </c>
      <c r="W46" s="30" t="s">
        <v>205</v>
      </c>
      <c r="X46" s="30" t="s">
        <v>206</v>
      </c>
      <c r="Y46" s="32" t="str">
        <f>"INSERT INTO "&amp;$Q$1&amp;" VALUES("&amp;R46&amp;","&amp;S46&amp;",'"&amp;T46&amp;"',"&amp;U46&amp;","&amp;V46&amp;",'"&amp;W46&amp;"','"&amp;X46&amp;"');"</f>
        <v>INSERT INTO premium VALUES(45,5,'Valat',3,0,'x4','x8');</v>
      </c>
      <c r="AF46" s="32"/>
    </row>
    <row r="47" spans="9:32" x14ac:dyDescent="0.25">
      <c r="I47" s="30">
        <v>46</v>
      </c>
      <c r="J47" s="30">
        <v>4</v>
      </c>
      <c r="K47" t="s">
        <v>7</v>
      </c>
      <c r="L47" s="30">
        <v>1</v>
      </c>
      <c r="M47" s="30">
        <v>1</v>
      </c>
      <c r="N47" s="30">
        <v>10</v>
      </c>
      <c r="O47" s="32" t="str">
        <f>"INSERT INTO "&amp;$H$1&amp;" VALUES("&amp;I47&amp;","&amp;J47&amp;",'"&amp;K47&amp;"',"&amp;L47&amp;","&amp;M47&amp;","&amp;N47&amp;");"</f>
        <v>INSERT INTO tariff VALUES(46,4,'Rufer',1,1,10);</v>
      </c>
      <c r="Y47" s="32"/>
      <c r="AF47" s="32"/>
    </row>
    <row r="48" spans="9:32" x14ac:dyDescent="0.25">
      <c r="I48" s="30">
        <v>47</v>
      </c>
      <c r="J48" s="30">
        <v>4</v>
      </c>
      <c r="K48" t="s">
        <v>194</v>
      </c>
      <c r="L48" s="30">
        <v>4</v>
      </c>
      <c r="M48" s="30">
        <v>1</v>
      </c>
      <c r="N48" s="30">
        <v>20</v>
      </c>
      <c r="O48" s="32" t="str">
        <f>"INSERT INTO "&amp;$H$1&amp;" VALUES("&amp;I48&amp;","&amp;J48&amp;",'"&amp;K48&amp;"',"&amp;L48&amp;","&amp;M48&amp;","&amp;N48&amp;");"</f>
        <v>INSERT INTO tariff VALUES(47,4,'Trischaken',4,1,20);</v>
      </c>
      <c r="Y48" s="32"/>
      <c r="AF48" s="32"/>
    </row>
    <row r="49" spans="9:32" x14ac:dyDescent="0.25">
      <c r="I49" s="30">
        <v>48</v>
      </c>
      <c r="J49" s="30">
        <v>4</v>
      </c>
      <c r="K49" t="s">
        <v>195</v>
      </c>
      <c r="L49" s="30">
        <v>2</v>
      </c>
      <c r="M49" s="30">
        <v>1</v>
      </c>
      <c r="N49" s="30">
        <v>40</v>
      </c>
      <c r="O49" s="32" t="str">
        <f>"INSERT INTO "&amp;$H$1&amp;" VALUES("&amp;I49&amp;","&amp;J49&amp;",'"&amp;K49&amp;"',"&amp;L49&amp;","&amp;M49&amp;","&amp;N49&amp;");"</f>
        <v>INSERT INTO tariff VALUES(48,4,'Sechserdreier',2,1,40);</v>
      </c>
      <c r="Y49" s="32"/>
      <c r="AF49" s="32"/>
    </row>
    <row r="50" spans="9:32" x14ac:dyDescent="0.25">
      <c r="I50" s="30">
        <v>49</v>
      </c>
      <c r="J50" s="30">
        <v>4</v>
      </c>
      <c r="K50" t="s">
        <v>189</v>
      </c>
      <c r="L50" s="30">
        <v>4</v>
      </c>
      <c r="M50" s="30">
        <v>2</v>
      </c>
      <c r="N50" s="30">
        <v>20</v>
      </c>
      <c r="O50" s="32" t="str">
        <f>"INSERT INTO "&amp;$H$1&amp;" VALUES("&amp;I50&amp;","&amp;J50&amp;",'"&amp;K50&amp;"',"&amp;L50&amp;","&amp;M50&amp;","&amp;N50&amp;");"</f>
        <v>INSERT INTO tariff VALUES(49,4,'Piccolo',4,2,20);</v>
      </c>
      <c r="Y50" s="32"/>
      <c r="AF50" s="32"/>
    </row>
    <row r="51" spans="9:32" x14ac:dyDescent="0.25">
      <c r="I51" s="30">
        <v>50</v>
      </c>
      <c r="J51" s="30">
        <v>4</v>
      </c>
      <c r="K51" t="s">
        <v>177</v>
      </c>
      <c r="L51" s="30">
        <v>1</v>
      </c>
      <c r="M51" s="30">
        <v>4</v>
      </c>
      <c r="N51" s="30">
        <v>20</v>
      </c>
      <c r="O51" s="32" t="str">
        <f>"INSERT INTO "&amp;$H$1&amp;" VALUES("&amp;I51&amp;","&amp;J51&amp;",'"&amp;K51&amp;"',"&amp;L51&amp;","&amp;M51&amp;","&amp;N51&amp;");"</f>
        <v>INSERT INTO tariff VALUES(50,4,'Solorufer',1,4,20);</v>
      </c>
      <c r="Y51" s="32"/>
      <c r="AF51" s="32"/>
    </row>
    <row r="52" spans="9:32" x14ac:dyDescent="0.25">
      <c r="I52" s="30">
        <v>51</v>
      </c>
      <c r="J52" s="30">
        <v>4</v>
      </c>
      <c r="K52" t="s">
        <v>178</v>
      </c>
      <c r="L52" s="30">
        <v>1</v>
      </c>
      <c r="M52" s="30">
        <v>5</v>
      </c>
      <c r="N52" s="30">
        <v>20</v>
      </c>
      <c r="O52" s="32" t="str">
        <f>"INSERT INTO "&amp;$H$1&amp;" VALUES("&amp;I52&amp;","&amp;J52&amp;",'"&amp;K52&amp;"',"&amp;L52&amp;","&amp;M52&amp;","&amp;N52&amp;");"</f>
        <v>INSERT INTO tariff VALUES(51,4,'Besserrufer (+Vogel)',1,5,20);</v>
      </c>
      <c r="Y52" s="32"/>
      <c r="AF52" s="32"/>
    </row>
    <row r="53" spans="9:32" x14ac:dyDescent="0.25">
      <c r="I53" s="30">
        <v>52</v>
      </c>
      <c r="J53" s="30">
        <v>4</v>
      </c>
      <c r="K53" t="s">
        <v>197</v>
      </c>
      <c r="L53" s="30">
        <v>4</v>
      </c>
      <c r="M53" s="30">
        <v>3</v>
      </c>
      <c r="N53" s="30">
        <v>40</v>
      </c>
      <c r="O53" s="32" t="str">
        <f>"INSERT INTO "&amp;$H$1&amp;" VALUES("&amp;I53&amp;","&amp;J53&amp;",'"&amp;K53&amp;"',"&amp;L53&amp;","&amp;M53&amp;","&amp;N53&amp;");"</f>
        <v>INSERT INTO tariff VALUES(52,4,'Bettel',4,3,40);</v>
      </c>
      <c r="Y53" s="32"/>
      <c r="AF53" s="32"/>
    </row>
    <row r="54" spans="9:32" x14ac:dyDescent="0.25">
      <c r="I54" s="30">
        <v>53</v>
      </c>
      <c r="J54" s="30">
        <v>4</v>
      </c>
      <c r="K54" t="s">
        <v>179</v>
      </c>
      <c r="L54" s="30">
        <v>3</v>
      </c>
      <c r="M54" s="30">
        <v>0</v>
      </c>
      <c r="N54" s="30">
        <v>50</v>
      </c>
      <c r="O54" s="32" t="str">
        <f>"INSERT INTO "&amp;$H$1&amp;" VALUES("&amp;I54&amp;","&amp;J54&amp;",'"&amp;K54&amp;"',"&amp;L54&amp;","&amp;M54&amp;","&amp;N54&amp;");"</f>
        <v>INSERT INTO tariff VALUES(53,4,'Farbendreier',3,0,50);</v>
      </c>
      <c r="Y54" s="32"/>
      <c r="AF54" s="32"/>
    </row>
    <row r="55" spans="9:32" x14ac:dyDescent="0.25">
      <c r="I55" s="30">
        <v>54</v>
      </c>
      <c r="J55" s="30">
        <v>4</v>
      </c>
      <c r="K55" t="s">
        <v>9</v>
      </c>
      <c r="L55" s="30">
        <v>2</v>
      </c>
      <c r="M55" s="30">
        <v>0</v>
      </c>
      <c r="N55" s="30">
        <v>50</v>
      </c>
      <c r="O55" s="32" t="str">
        <f>"INSERT INTO "&amp;$H$1&amp;" VALUES("&amp;I55&amp;","&amp;J55&amp;",'"&amp;K55&amp;"',"&amp;L55&amp;","&amp;M55&amp;","&amp;N55&amp;");"</f>
        <v>INSERT INTO tariff VALUES(54,4,'Dreier',2,0,50);</v>
      </c>
      <c r="Y55" s="32"/>
      <c r="AF55" s="32"/>
    </row>
    <row r="56" spans="9:32" x14ac:dyDescent="0.25">
      <c r="I56" s="30">
        <v>55</v>
      </c>
      <c r="J56" s="30">
        <v>4</v>
      </c>
      <c r="K56" t="s">
        <v>191</v>
      </c>
      <c r="L56" s="30">
        <v>4</v>
      </c>
      <c r="M56" s="30">
        <v>2</v>
      </c>
      <c r="N56" s="30">
        <v>70</v>
      </c>
      <c r="O56" s="32" t="str">
        <f>"INSERT INTO "&amp;$H$1&amp;" VALUES("&amp;I56&amp;","&amp;J56&amp;",'"&amp;K56&amp;"',"&amp;L56&amp;","&amp;M56&amp;","&amp;N56&amp;");"</f>
        <v>INSERT INTO tariff VALUES(55,4,'Piccolo ouvert',4,2,70);</v>
      </c>
      <c r="Y56" s="32"/>
      <c r="AF56" s="32"/>
    </row>
    <row r="57" spans="9:32" x14ac:dyDescent="0.25">
      <c r="I57" s="30">
        <v>56</v>
      </c>
      <c r="J57" s="30">
        <v>4</v>
      </c>
      <c r="K57" t="s">
        <v>192</v>
      </c>
      <c r="L57" s="30">
        <v>4</v>
      </c>
      <c r="M57" s="30">
        <v>2</v>
      </c>
      <c r="N57" s="30">
        <v>70</v>
      </c>
      <c r="O57" s="32" t="str">
        <f>"INSERT INTO "&amp;$H$1&amp;" VALUES("&amp;I57&amp;","&amp;J57&amp;",'"&amp;K57&amp;"',"&amp;L57&amp;","&amp;M57&amp;","&amp;N57&amp;");"</f>
        <v>INSERT INTO tariff VALUES(56,4,'Zwiccolo ouvert',4,2,70);</v>
      </c>
      <c r="Y57" s="32"/>
      <c r="AF57" s="32"/>
    </row>
    <row r="58" spans="9:32" x14ac:dyDescent="0.25">
      <c r="I58" s="30">
        <v>57</v>
      </c>
      <c r="J58" s="30">
        <v>4</v>
      </c>
      <c r="K58" t="s">
        <v>199</v>
      </c>
      <c r="L58" s="30">
        <v>4</v>
      </c>
      <c r="M58" s="30">
        <v>3</v>
      </c>
      <c r="N58" s="30">
        <v>80</v>
      </c>
      <c r="O58" s="32" t="str">
        <f>"INSERT INTO "&amp;$H$1&amp;" VALUES("&amp;I58&amp;","&amp;J58&amp;",'"&amp;K58&amp;"',"&amp;L58&amp;","&amp;M58&amp;","&amp;N58&amp;");"</f>
        <v>INSERT INTO tariff VALUES(57,4,'Bettel ouvert',4,3,80);</v>
      </c>
      <c r="Y58" s="32"/>
      <c r="AF58" s="32"/>
    </row>
    <row r="59" spans="9:32" x14ac:dyDescent="0.25">
      <c r="I59" s="30">
        <v>58</v>
      </c>
      <c r="J59" s="30">
        <v>4</v>
      </c>
      <c r="K59" t="s">
        <v>181</v>
      </c>
      <c r="L59" s="30">
        <v>3</v>
      </c>
      <c r="M59" s="30">
        <v>4</v>
      </c>
      <c r="N59" s="30">
        <v>100</v>
      </c>
      <c r="O59" s="32" t="str">
        <f>"INSERT INTO "&amp;$H$1&amp;" VALUES("&amp;I59&amp;","&amp;J59&amp;",'"&amp;K59&amp;"',"&amp;L59&amp;","&amp;M59&amp;","&amp;N59&amp;");"</f>
        <v>INSERT INTO tariff VALUES(58,4,'Farbensolo',3,4,100);</v>
      </c>
      <c r="Y59" s="32"/>
      <c r="AF59" s="32"/>
    </row>
    <row r="60" spans="9:32" x14ac:dyDescent="0.25">
      <c r="I60" s="30">
        <v>59</v>
      </c>
      <c r="J60" s="30">
        <v>4</v>
      </c>
      <c r="K60" t="s">
        <v>182</v>
      </c>
      <c r="L60" s="30">
        <v>2</v>
      </c>
      <c r="M60" s="30">
        <v>4</v>
      </c>
      <c r="N60" s="30">
        <v>100</v>
      </c>
      <c r="O60" s="32" t="str">
        <f>"INSERT INTO "&amp;$H$1&amp;" VALUES("&amp;I60&amp;","&amp;J60&amp;",'"&amp;K60&amp;"',"&amp;L60&amp;","&amp;M60&amp;","&amp;N60&amp;");"</f>
        <v>INSERT INTO tariff VALUES(59,4,'Solodreier',2,4,100);</v>
      </c>
      <c r="Y60" s="32"/>
      <c r="AF60" s="32"/>
    </row>
    <row r="61" spans="9:32" x14ac:dyDescent="0.25">
      <c r="I61" s="30">
        <v>60</v>
      </c>
      <c r="J61" s="30">
        <v>5</v>
      </c>
      <c r="K61" s="32" t="s">
        <v>194</v>
      </c>
      <c r="L61" s="30">
        <v>4</v>
      </c>
      <c r="M61" s="30">
        <v>1</v>
      </c>
      <c r="N61" s="30">
        <v>50</v>
      </c>
      <c r="O61" s="32" t="str">
        <f>"INSERT INTO "&amp;$H$1&amp;" VALUES("&amp;I61&amp;","&amp;J61&amp;",'"&amp;K61&amp;"',"&amp;L61&amp;","&amp;M61&amp;","&amp;N61&amp;");"</f>
        <v>INSERT INTO tariff VALUES(60,5,'Trischaken',4,1,50);</v>
      </c>
      <c r="Y61" s="32"/>
      <c r="AF61" s="32"/>
    </row>
    <row r="62" spans="9:32" x14ac:dyDescent="0.25">
      <c r="I62" s="30">
        <v>61</v>
      </c>
      <c r="J62" s="30">
        <v>5</v>
      </c>
      <c r="K62" s="32" t="s">
        <v>7</v>
      </c>
      <c r="L62" s="30">
        <v>1</v>
      </c>
      <c r="M62" s="30">
        <v>1</v>
      </c>
      <c r="N62" s="30">
        <v>10</v>
      </c>
      <c r="O62" s="32" t="str">
        <f>"INSERT INTO "&amp;$H$1&amp;" VALUES("&amp;I62&amp;","&amp;J62&amp;",'"&amp;K62&amp;"',"&amp;L62&amp;","&amp;M62&amp;","&amp;N62&amp;");"</f>
        <v>INSERT INTO tariff VALUES(61,5,'Rufer',1,1,10);</v>
      </c>
      <c r="Y62" s="32"/>
      <c r="AF62" s="32"/>
    </row>
    <row r="63" spans="9:32" x14ac:dyDescent="0.25">
      <c r="I63" s="30">
        <v>62</v>
      </c>
      <c r="J63" s="30">
        <v>5</v>
      </c>
      <c r="K63" s="32" t="s">
        <v>195</v>
      </c>
      <c r="L63" s="30">
        <v>2</v>
      </c>
      <c r="M63" s="30">
        <v>1</v>
      </c>
      <c r="N63" s="30">
        <v>50</v>
      </c>
      <c r="O63" s="32" t="str">
        <f>"INSERT INTO "&amp;$H$1&amp;" VALUES("&amp;I63&amp;","&amp;J63&amp;",'"&amp;K63&amp;"',"&amp;L63&amp;","&amp;M63&amp;","&amp;N63&amp;");"</f>
        <v>INSERT INTO tariff VALUES(62,5,'Sechserdreier',2,1,50);</v>
      </c>
      <c r="Y63" s="32"/>
      <c r="AF63" s="32"/>
    </row>
    <row r="64" spans="9:32" x14ac:dyDescent="0.25">
      <c r="I64" s="30">
        <v>63</v>
      </c>
      <c r="J64" s="30">
        <v>5</v>
      </c>
      <c r="K64" s="32" t="s">
        <v>189</v>
      </c>
      <c r="L64" s="30">
        <v>4</v>
      </c>
      <c r="M64" s="30">
        <v>2</v>
      </c>
      <c r="N64" s="30">
        <v>20</v>
      </c>
      <c r="O64" s="32" t="str">
        <f>"INSERT INTO "&amp;$H$1&amp;" VALUES("&amp;I64&amp;","&amp;J64&amp;",'"&amp;K64&amp;"',"&amp;L64&amp;","&amp;M64&amp;","&amp;N64&amp;");"</f>
        <v>INSERT INTO tariff VALUES(63,5,'Piccolo',4,2,20);</v>
      </c>
      <c r="Y64" s="32"/>
      <c r="AF64" s="32"/>
    </row>
    <row r="65" spans="9:32" x14ac:dyDescent="0.25">
      <c r="I65" s="30">
        <v>64</v>
      </c>
      <c r="J65" s="30">
        <v>5</v>
      </c>
      <c r="K65" s="32" t="s">
        <v>190</v>
      </c>
      <c r="L65" s="30">
        <v>4</v>
      </c>
      <c r="M65" s="30">
        <v>2</v>
      </c>
      <c r="N65" s="30">
        <v>20</v>
      </c>
      <c r="O65" s="32" t="str">
        <f>"INSERT INTO "&amp;$H$1&amp;" VALUES("&amp;I65&amp;","&amp;J65&amp;",'"&amp;K65&amp;"',"&amp;L65&amp;","&amp;M65&amp;","&amp;N65&amp;");"</f>
        <v>INSERT INTO tariff VALUES(64,5,'Zwiccolo',4,2,20);</v>
      </c>
      <c r="Y65" s="32"/>
      <c r="AF65" s="32"/>
    </row>
    <row r="66" spans="9:32" x14ac:dyDescent="0.25">
      <c r="I66" s="30">
        <v>65</v>
      </c>
      <c r="J66" s="30">
        <v>5</v>
      </c>
      <c r="K66" s="32" t="s">
        <v>236</v>
      </c>
      <c r="L66" s="30">
        <v>4</v>
      </c>
      <c r="M66" s="30">
        <v>2</v>
      </c>
      <c r="N66" s="30">
        <v>20</v>
      </c>
      <c r="O66" s="32" t="str">
        <f>"INSERT INTO "&amp;$H$1&amp;" VALUES("&amp;I66&amp;","&amp;J66&amp;",'"&amp;K66&amp;"',"&amp;L66&amp;","&amp;M66&amp;","&amp;N66&amp;");"</f>
        <v>INSERT INTO tariff VALUES(65,5,'Triccolo',4,2,20);</v>
      </c>
      <c r="Y66" s="32"/>
      <c r="AF66" s="32"/>
    </row>
    <row r="67" spans="9:32" x14ac:dyDescent="0.25">
      <c r="I67" s="30">
        <v>66</v>
      </c>
      <c r="J67" s="30">
        <v>5</v>
      </c>
      <c r="K67" s="32" t="s">
        <v>177</v>
      </c>
      <c r="L67" s="30">
        <v>1</v>
      </c>
      <c r="M67" s="30">
        <v>4</v>
      </c>
      <c r="N67" s="30">
        <v>20</v>
      </c>
      <c r="O67" s="32" t="str">
        <f>"INSERT INTO "&amp;$H$1&amp;" VALUES("&amp;I67&amp;","&amp;J67&amp;",'"&amp;K67&amp;"',"&amp;L67&amp;","&amp;M67&amp;","&amp;N67&amp;");"</f>
        <v>INSERT INTO tariff VALUES(66,5,'Solorufer',1,4,20);</v>
      </c>
      <c r="Y67" s="32"/>
      <c r="AF67" s="32"/>
    </row>
    <row r="68" spans="9:32" x14ac:dyDescent="0.25">
      <c r="I68" s="30">
        <v>67</v>
      </c>
      <c r="J68" s="30">
        <v>5</v>
      </c>
      <c r="K68" s="2" t="s">
        <v>111</v>
      </c>
      <c r="L68" s="30">
        <v>1</v>
      </c>
      <c r="M68" s="30">
        <v>5</v>
      </c>
      <c r="N68" s="30">
        <v>30</v>
      </c>
      <c r="O68" s="32" t="str">
        <f>"INSERT INTO "&amp;$H$1&amp;" VALUES("&amp;I68&amp;","&amp;J68&amp;",'"&amp;K68&amp;"',"&amp;L68&amp;","&amp;M68&amp;","&amp;N68&amp;");"</f>
        <v>INSERT INTO tariff VALUES(67,5,'Pagatrufer',1,5,30);</v>
      </c>
      <c r="Y68" s="32"/>
      <c r="AF68" s="32"/>
    </row>
    <row r="69" spans="9:32" x14ac:dyDescent="0.25">
      <c r="I69" s="30">
        <v>68</v>
      </c>
      <c r="J69" s="30">
        <v>5</v>
      </c>
      <c r="K69" s="32" t="s">
        <v>197</v>
      </c>
      <c r="L69" s="30">
        <v>4</v>
      </c>
      <c r="M69" s="30">
        <v>3</v>
      </c>
      <c r="N69" s="30">
        <v>40</v>
      </c>
      <c r="O69" s="32" t="str">
        <f>"INSERT INTO "&amp;$H$1&amp;" VALUES("&amp;I69&amp;","&amp;J69&amp;",'"&amp;K69&amp;"',"&amp;L69&amp;","&amp;M69&amp;","&amp;N69&amp;");"</f>
        <v>INSERT INTO tariff VALUES(68,5,'Bettel',4,3,40);</v>
      </c>
      <c r="Y69" s="32"/>
      <c r="AF69" s="32"/>
    </row>
    <row r="70" spans="9:32" x14ac:dyDescent="0.25">
      <c r="I70" s="30">
        <v>69</v>
      </c>
      <c r="J70" s="30">
        <v>5</v>
      </c>
      <c r="K70" s="2" t="s">
        <v>112</v>
      </c>
      <c r="L70" s="30">
        <v>1</v>
      </c>
      <c r="M70" s="30">
        <v>5</v>
      </c>
      <c r="N70" s="30">
        <v>50</v>
      </c>
      <c r="O70" s="32" t="str">
        <f>"INSERT INTO "&amp;$H$1&amp;" VALUES("&amp;I70&amp;","&amp;J70&amp;",'"&amp;K70&amp;"',"&amp;L70&amp;","&amp;M70&amp;","&amp;N70&amp;");"</f>
        <v>INSERT INTO tariff VALUES(69,5,'Uhurufer',1,5,50);</v>
      </c>
      <c r="Y70" s="32"/>
      <c r="AF70" s="32"/>
    </row>
    <row r="71" spans="9:32" x14ac:dyDescent="0.25">
      <c r="I71" s="30">
        <v>70</v>
      </c>
      <c r="J71" s="30">
        <v>5</v>
      </c>
      <c r="K71" s="32" t="s">
        <v>179</v>
      </c>
      <c r="L71" s="30">
        <v>3</v>
      </c>
      <c r="M71" s="30">
        <v>0</v>
      </c>
      <c r="N71" s="30">
        <v>40</v>
      </c>
      <c r="O71" s="32" t="str">
        <f>"INSERT INTO "&amp;$H$1&amp;" VALUES("&amp;I71&amp;","&amp;J71&amp;",'"&amp;K71&amp;"',"&amp;L71&amp;","&amp;M71&amp;","&amp;N71&amp;");"</f>
        <v>INSERT INTO tariff VALUES(70,5,'Farbendreier',3,0,40);</v>
      </c>
      <c r="Y71" s="32"/>
      <c r="AF71" s="32"/>
    </row>
    <row r="72" spans="9:32" x14ac:dyDescent="0.25">
      <c r="I72" s="30">
        <v>71</v>
      </c>
      <c r="J72" s="30">
        <v>5</v>
      </c>
      <c r="K72" s="32" t="s">
        <v>9</v>
      </c>
      <c r="L72" s="30">
        <v>2</v>
      </c>
      <c r="M72" s="30">
        <v>0</v>
      </c>
      <c r="N72" s="30">
        <v>50</v>
      </c>
      <c r="O72" s="32" t="str">
        <f>"INSERT INTO "&amp;$H$1&amp;" VALUES("&amp;I72&amp;","&amp;J72&amp;",'"&amp;K72&amp;"',"&amp;L72&amp;","&amp;M72&amp;","&amp;N72&amp;");"</f>
        <v>INSERT INTO tariff VALUES(71,5,'Dreier',2,0,50);</v>
      </c>
      <c r="Y72" s="32"/>
      <c r="AF72" s="32"/>
    </row>
    <row r="73" spans="9:32" x14ac:dyDescent="0.25">
      <c r="I73" s="30">
        <v>72</v>
      </c>
      <c r="J73" s="30">
        <v>5</v>
      </c>
      <c r="K73" s="32" t="s">
        <v>191</v>
      </c>
      <c r="L73" s="30">
        <v>4</v>
      </c>
      <c r="M73" s="30">
        <v>2</v>
      </c>
      <c r="N73" s="30">
        <v>40</v>
      </c>
      <c r="O73" s="32" t="str">
        <f>"INSERT INTO "&amp;$H$1&amp;" VALUES("&amp;I73&amp;","&amp;J73&amp;",'"&amp;K73&amp;"',"&amp;L73&amp;","&amp;M73&amp;","&amp;N73&amp;");"</f>
        <v>INSERT INTO tariff VALUES(72,5,'Piccolo ouvert',4,2,40);</v>
      </c>
      <c r="Y73" s="32"/>
      <c r="AF73" s="32"/>
    </row>
    <row r="74" spans="9:32" x14ac:dyDescent="0.25">
      <c r="I74" s="30">
        <v>73</v>
      </c>
      <c r="J74" s="30">
        <v>5</v>
      </c>
      <c r="K74" s="2" t="s">
        <v>113</v>
      </c>
      <c r="L74" s="30">
        <v>1</v>
      </c>
      <c r="M74" s="30">
        <v>5</v>
      </c>
      <c r="N74" s="30">
        <v>70</v>
      </c>
      <c r="O74" s="32" t="str">
        <f>"INSERT INTO "&amp;$H$1&amp;" VALUES("&amp;I74&amp;","&amp;J74&amp;",'"&amp;K74&amp;"',"&amp;L74&amp;","&amp;M74&amp;","&amp;N74&amp;");"</f>
        <v>INSERT INTO tariff VALUES(73,5,'Kakadurufer',1,5,70);</v>
      </c>
      <c r="Y74" s="32"/>
      <c r="AF74" s="32"/>
    </row>
    <row r="75" spans="9:32" x14ac:dyDescent="0.25">
      <c r="I75" s="30">
        <v>74</v>
      </c>
      <c r="J75" s="30">
        <v>5</v>
      </c>
      <c r="K75" s="32" t="s">
        <v>199</v>
      </c>
      <c r="L75" s="30">
        <v>4</v>
      </c>
      <c r="M75" s="30">
        <v>3</v>
      </c>
      <c r="N75" s="30">
        <v>80</v>
      </c>
      <c r="O75" s="32" t="str">
        <f>"INSERT INTO "&amp;$H$1&amp;" VALUES("&amp;I75&amp;","&amp;J75&amp;",'"&amp;K75&amp;"',"&amp;L75&amp;","&amp;M75&amp;","&amp;N75&amp;");"</f>
        <v>INSERT INTO tariff VALUES(74,5,'Bettel ouvert',4,3,80);</v>
      </c>
      <c r="Y75" s="32"/>
      <c r="AF75" s="32"/>
    </row>
    <row r="76" spans="9:32" x14ac:dyDescent="0.25">
      <c r="I76" s="30">
        <v>75</v>
      </c>
      <c r="J76" s="30">
        <v>5</v>
      </c>
      <c r="K76" s="2" t="s">
        <v>114</v>
      </c>
      <c r="L76" s="30">
        <v>1</v>
      </c>
      <c r="M76" s="30">
        <v>5</v>
      </c>
      <c r="N76" s="30">
        <v>90</v>
      </c>
      <c r="O76" s="32" t="str">
        <f>"INSERT INTO "&amp;$H$1&amp;" VALUES("&amp;I76&amp;","&amp;J76&amp;",'"&amp;K76&amp;"',"&amp;L76&amp;","&amp;M76&amp;","&amp;N76&amp;");"</f>
        <v>INSERT INTO tariff VALUES(75,5,'Quapilrufer',1,5,90);</v>
      </c>
      <c r="Y76" s="32"/>
      <c r="AF76" s="32"/>
    </row>
    <row r="77" spans="9:32" x14ac:dyDescent="0.25">
      <c r="I77" s="30">
        <v>76</v>
      </c>
      <c r="J77" s="30">
        <v>5</v>
      </c>
      <c r="K77" s="32" t="s">
        <v>181</v>
      </c>
      <c r="L77" s="30">
        <v>3</v>
      </c>
      <c r="M77" s="30">
        <v>4</v>
      </c>
      <c r="N77" s="30">
        <v>80</v>
      </c>
      <c r="O77" s="32" t="str">
        <f>"INSERT INTO "&amp;$H$1&amp;" VALUES("&amp;I77&amp;","&amp;J77&amp;",'"&amp;K77&amp;"',"&amp;L77&amp;","&amp;M77&amp;","&amp;N77&amp;");"</f>
        <v>INSERT INTO tariff VALUES(76,5,'Farbensolo',3,4,80);</v>
      </c>
      <c r="Y77" s="32"/>
      <c r="AF77" s="32"/>
    </row>
    <row r="78" spans="9:32" x14ac:dyDescent="0.25">
      <c r="I78" s="30">
        <v>77</v>
      </c>
      <c r="J78" s="30">
        <v>5</v>
      </c>
      <c r="K78" s="32" t="s">
        <v>182</v>
      </c>
      <c r="L78" s="30">
        <v>2</v>
      </c>
      <c r="M78" s="30">
        <v>4</v>
      </c>
      <c r="N78" s="30">
        <v>100</v>
      </c>
      <c r="O78" s="32" t="str">
        <f>"INSERT INTO "&amp;$H$1&amp;" VALUES("&amp;I78&amp;","&amp;J78&amp;",'"&amp;K78&amp;"',"&amp;L78&amp;","&amp;M78&amp;","&amp;N78&amp;");"</f>
        <v>INSERT INTO tariff VALUES(77,5,'Solodreier',2,4,100);</v>
      </c>
      <c r="Y78" s="32"/>
      <c r="AF78" s="3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N13" sqref="N13"/>
    </sheetView>
  </sheetViews>
  <sheetFormatPr baseColWidth="10" defaultRowHeight="15" x14ac:dyDescent="0.25"/>
  <cols>
    <col min="1" max="1" width="28.5703125" style="2" bestFit="1" customWidth="1"/>
    <col min="2" max="2" width="2.85546875" style="34" bestFit="1" customWidth="1"/>
    <col min="3" max="6" width="7.140625" style="33" customWidth="1"/>
    <col min="7" max="8" width="11.42578125" style="2"/>
    <col min="9" max="9" width="13.7109375" style="2" bestFit="1" customWidth="1"/>
    <col min="10" max="14" width="4.28515625" style="2" customWidth="1"/>
    <col min="15" max="16384" width="11.42578125" style="2"/>
  </cols>
  <sheetData>
    <row r="1" spans="1:14" ht="15.75" thickBot="1" x14ac:dyDescent="0.3">
      <c r="A1" s="19" t="s">
        <v>79</v>
      </c>
      <c r="B1" s="19"/>
      <c r="C1" s="44" t="s">
        <v>234</v>
      </c>
      <c r="D1" s="44" t="s">
        <v>233</v>
      </c>
      <c r="E1" s="44" t="s">
        <v>232</v>
      </c>
      <c r="F1" s="44" t="s">
        <v>231</v>
      </c>
      <c r="K1" s="45" t="s">
        <v>19</v>
      </c>
      <c r="L1" s="45"/>
      <c r="M1" s="45"/>
      <c r="N1" s="45"/>
    </row>
    <row r="2" spans="1:14" x14ac:dyDescent="0.25">
      <c r="A2" s="2" t="s">
        <v>230</v>
      </c>
      <c r="B2" s="34" t="s">
        <v>218</v>
      </c>
      <c r="C2" s="37">
        <v>1</v>
      </c>
      <c r="D2" s="37">
        <v>1</v>
      </c>
      <c r="E2" s="37">
        <v>1</v>
      </c>
      <c r="F2" s="37">
        <v>2</v>
      </c>
      <c r="K2" s="34">
        <v>0</v>
      </c>
      <c r="L2" s="34">
        <v>1</v>
      </c>
      <c r="M2" s="34">
        <v>2</v>
      </c>
      <c r="N2" s="34">
        <v>3</v>
      </c>
    </row>
    <row r="3" spans="1:14" x14ac:dyDescent="0.25">
      <c r="A3" s="2" t="s">
        <v>229</v>
      </c>
      <c r="B3" s="34" t="s">
        <v>217</v>
      </c>
      <c r="C3" s="37">
        <v>1</v>
      </c>
      <c r="D3" s="37">
        <v>1</v>
      </c>
      <c r="E3" s="37">
        <v>1</v>
      </c>
      <c r="F3" s="37">
        <v>2</v>
      </c>
      <c r="I3" s="45" t="s">
        <v>16</v>
      </c>
      <c r="J3" s="43">
        <v>0</v>
      </c>
      <c r="K3" s="34" t="s">
        <v>241</v>
      </c>
      <c r="L3" s="34" t="s">
        <v>241</v>
      </c>
      <c r="M3" s="34" t="s">
        <v>241</v>
      </c>
      <c r="N3" s="45" t="s">
        <v>241</v>
      </c>
    </row>
    <row r="4" spans="1:14" x14ac:dyDescent="0.25">
      <c r="A4" s="2" t="s">
        <v>228</v>
      </c>
      <c r="B4" s="34" t="s">
        <v>216</v>
      </c>
      <c r="C4" s="37">
        <v>1</v>
      </c>
      <c r="D4" s="37">
        <v>1</v>
      </c>
      <c r="E4" s="37">
        <v>1</v>
      </c>
      <c r="F4" s="37">
        <v>2</v>
      </c>
      <c r="I4" s="45"/>
      <c r="J4" s="43">
        <v>1</v>
      </c>
      <c r="K4" s="34" t="s">
        <v>241</v>
      </c>
      <c r="L4" s="34" t="s">
        <v>241</v>
      </c>
      <c r="M4" s="34" t="s">
        <v>241</v>
      </c>
      <c r="N4" s="45"/>
    </row>
    <row r="5" spans="1:14" ht="15.75" thickBot="1" x14ac:dyDescent="0.3">
      <c r="A5" s="46"/>
      <c r="B5" s="35" t="s">
        <v>221</v>
      </c>
      <c r="C5" s="38">
        <v>-3</v>
      </c>
      <c r="D5" s="38">
        <v>-3</v>
      </c>
      <c r="E5" s="38">
        <v>-3</v>
      </c>
      <c r="F5" s="38">
        <v>-6</v>
      </c>
    </row>
    <row r="6" spans="1:14" x14ac:dyDescent="0.25">
      <c r="A6" s="2" t="s">
        <v>227</v>
      </c>
      <c r="B6" s="34" t="s">
        <v>218</v>
      </c>
      <c r="C6" s="37">
        <v>3</v>
      </c>
      <c r="D6" s="37">
        <v>3</v>
      </c>
      <c r="E6" s="37">
        <v>3</v>
      </c>
      <c r="F6" s="37">
        <v>6</v>
      </c>
    </row>
    <row r="7" spans="1:14" x14ac:dyDescent="0.25">
      <c r="B7" s="34" t="s">
        <v>217</v>
      </c>
      <c r="C7" s="37">
        <v>0</v>
      </c>
      <c r="D7" s="37">
        <v>0</v>
      </c>
      <c r="E7" s="37">
        <v>0</v>
      </c>
      <c r="F7" s="37">
        <v>0</v>
      </c>
    </row>
    <row r="8" spans="1:14" x14ac:dyDescent="0.25">
      <c r="B8" s="34" t="s">
        <v>216</v>
      </c>
      <c r="C8" s="37">
        <v>0</v>
      </c>
      <c r="D8" s="37">
        <v>0</v>
      </c>
      <c r="E8" s="37">
        <v>0</v>
      </c>
      <c r="F8" s="37">
        <v>0</v>
      </c>
    </row>
    <row r="9" spans="1:14" ht="15.75" thickBot="1" x14ac:dyDescent="0.3">
      <c r="A9" s="46"/>
      <c r="B9" s="35" t="s">
        <v>221</v>
      </c>
      <c r="C9" s="38">
        <v>-3</v>
      </c>
      <c r="D9" s="38">
        <v>-3</v>
      </c>
      <c r="E9" s="38">
        <v>-3</v>
      </c>
      <c r="F9" s="38">
        <v>-6</v>
      </c>
    </row>
    <row r="10" spans="1:14" x14ac:dyDescent="0.25">
      <c r="A10" s="2" t="s">
        <v>222</v>
      </c>
      <c r="B10" s="34" t="s">
        <v>218</v>
      </c>
      <c r="C10" s="37">
        <v>2</v>
      </c>
      <c r="D10" s="37">
        <v>2</v>
      </c>
      <c r="E10" s="37">
        <v>2</v>
      </c>
      <c r="F10" s="37">
        <v>4</v>
      </c>
    </row>
    <row r="11" spans="1:14" x14ac:dyDescent="0.25">
      <c r="B11" s="34" t="s">
        <v>217</v>
      </c>
      <c r="C11" s="37">
        <v>2</v>
      </c>
      <c r="D11" s="37">
        <v>2</v>
      </c>
      <c r="E11" s="37">
        <v>2</v>
      </c>
      <c r="F11" s="37">
        <v>4</v>
      </c>
    </row>
    <row r="12" spans="1:14" x14ac:dyDescent="0.25">
      <c r="B12" s="34" t="s">
        <v>216</v>
      </c>
      <c r="C12" s="37">
        <v>2</v>
      </c>
      <c r="D12" s="37">
        <v>2</v>
      </c>
      <c r="E12" s="37">
        <v>2</v>
      </c>
      <c r="F12" s="37">
        <v>4</v>
      </c>
    </row>
    <row r="13" spans="1:14" ht="15.75" thickBot="1" x14ac:dyDescent="0.3">
      <c r="A13" s="46"/>
      <c r="B13" s="35" t="s">
        <v>221</v>
      </c>
      <c r="C13" s="38">
        <v>-6</v>
      </c>
      <c r="D13" s="38">
        <v>-6</v>
      </c>
      <c r="E13" s="38">
        <v>-6</v>
      </c>
      <c r="F13" s="38">
        <v>-12</v>
      </c>
    </row>
    <row r="14" spans="1:14" x14ac:dyDescent="0.25">
      <c r="A14" s="2" t="s">
        <v>226</v>
      </c>
      <c r="B14" s="34" t="s">
        <v>218</v>
      </c>
      <c r="C14" s="37">
        <v>6</v>
      </c>
      <c r="D14" s="37">
        <v>6</v>
      </c>
      <c r="E14" s="37">
        <v>6</v>
      </c>
      <c r="F14" s="37">
        <v>12</v>
      </c>
    </row>
    <row r="15" spans="1:14" x14ac:dyDescent="0.25">
      <c r="A15" s="2" t="s">
        <v>222</v>
      </c>
      <c r="B15" s="34" t="s">
        <v>217</v>
      </c>
      <c r="C15" s="37">
        <v>0</v>
      </c>
      <c r="D15" s="37">
        <v>0</v>
      </c>
      <c r="E15" s="37">
        <v>0</v>
      </c>
      <c r="F15" s="37">
        <v>0</v>
      </c>
    </row>
    <row r="16" spans="1:14" x14ac:dyDescent="0.25">
      <c r="B16" s="34" t="s">
        <v>216</v>
      </c>
      <c r="C16" s="37">
        <v>0</v>
      </c>
      <c r="D16" s="37">
        <v>0</v>
      </c>
      <c r="E16" s="37">
        <v>0</v>
      </c>
      <c r="F16" s="37">
        <v>0</v>
      </c>
    </row>
    <row r="17" spans="1:6" ht="15.75" thickBot="1" x14ac:dyDescent="0.3">
      <c r="A17" s="46"/>
      <c r="B17" s="35" t="s">
        <v>221</v>
      </c>
      <c r="C17" s="38">
        <v>-6</v>
      </c>
      <c r="D17" s="38">
        <v>-6</v>
      </c>
      <c r="E17" s="38">
        <v>-6</v>
      </c>
      <c r="F17" s="38">
        <v>-12</v>
      </c>
    </row>
    <row r="18" spans="1:6" x14ac:dyDescent="0.25">
      <c r="A18" s="2" t="s">
        <v>223</v>
      </c>
      <c r="B18" s="34" t="s">
        <v>218</v>
      </c>
      <c r="C18" s="37">
        <v>3</v>
      </c>
      <c r="D18" s="37">
        <v>3</v>
      </c>
      <c r="E18" s="37">
        <v>3</v>
      </c>
      <c r="F18" s="37">
        <v>3</v>
      </c>
    </row>
    <row r="19" spans="1:6" x14ac:dyDescent="0.25">
      <c r="A19" s="2" t="s">
        <v>225</v>
      </c>
      <c r="B19" s="34" t="s">
        <v>217</v>
      </c>
      <c r="C19" s="37">
        <v>3</v>
      </c>
      <c r="D19" s="37">
        <v>3</v>
      </c>
      <c r="E19" s="37">
        <v>3</v>
      </c>
      <c r="F19" s="37">
        <v>3</v>
      </c>
    </row>
    <row r="20" spans="1:6" x14ac:dyDescent="0.25">
      <c r="B20" s="34" t="s">
        <v>216</v>
      </c>
      <c r="C20" s="37">
        <v>-3</v>
      </c>
      <c r="D20" s="37">
        <v>-3</v>
      </c>
      <c r="E20" s="37">
        <v>-3</v>
      </c>
      <c r="F20" s="37">
        <v>-3</v>
      </c>
    </row>
    <row r="21" spans="1:6" ht="15.75" thickBot="1" x14ac:dyDescent="0.3">
      <c r="A21" s="46"/>
      <c r="B21" s="35" t="s">
        <v>221</v>
      </c>
      <c r="C21" s="38">
        <v>-3</v>
      </c>
      <c r="D21" s="38">
        <v>-3</v>
      </c>
      <c r="E21" s="38">
        <v>-3</v>
      </c>
      <c r="F21" s="38">
        <v>-3</v>
      </c>
    </row>
    <row r="22" spans="1:6" x14ac:dyDescent="0.25">
      <c r="A22" s="2" t="s">
        <v>223</v>
      </c>
      <c r="B22" s="34" t="s">
        <v>218</v>
      </c>
      <c r="C22" s="37">
        <v>3</v>
      </c>
      <c r="D22" s="37">
        <v>3</v>
      </c>
      <c r="E22" s="37">
        <v>3</v>
      </c>
      <c r="F22" s="37">
        <v>3</v>
      </c>
    </row>
    <row r="23" spans="1:6" x14ac:dyDescent="0.25">
      <c r="A23" s="2" t="s">
        <v>224</v>
      </c>
      <c r="B23" s="34" t="s">
        <v>217</v>
      </c>
      <c r="C23" s="37">
        <v>3</v>
      </c>
      <c r="D23" s="37">
        <v>3</v>
      </c>
      <c r="E23" s="37">
        <v>3</v>
      </c>
      <c r="F23" s="37">
        <v>3</v>
      </c>
    </row>
    <row r="24" spans="1:6" x14ac:dyDescent="0.25">
      <c r="B24" s="34" t="s">
        <v>216</v>
      </c>
      <c r="C24" s="37">
        <v>-3</v>
      </c>
      <c r="D24" s="37">
        <v>-3</v>
      </c>
      <c r="E24" s="37">
        <v>-3</v>
      </c>
      <c r="F24" s="37">
        <v>0</v>
      </c>
    </row>
    <row r="25" spans="1:6" ht="15.75" thickBot="1" x14ac:dyDescent="0.3">
      <c r="A25" s="46"/>
      <c r="B25" s="35" t="s">
        <v>221</v>
      </c>
      <c r="C25" s="38">
        <v>-3</v>
      </c>
      <c r="D25" s="38">
        <v>-3</v>
      </c>
      <c r="E25" s="38">
        <v>-3</v>
      </c>
      <c r="F25" s="38">
        <v>-6</v>
      </c>
    </row>
    <row r="26" spans="1:6" x14ac:dyDescent="0.25">
      <c r="A26" s="2" t="s">
        <v>223</v>
      </c>
      <c r="B26" s="34" t="s">
        <v>218</v>
      </c>
      <c r="C26" s="37">
        <v>3</v>
      </c>
      <c r="D26" s="37">
        <v>3</v>
      </c>
      <c r="E26" s="37">
        <v>3</v>
      </c>
      <c r="F26" s="37">
        <v>6</v>
      </c>
    </row>
    <row r="27" spans="1:6" x14ac:dyDescent="0.25">
      <c r="A27" s="2" t="s">
        <v>222</v>
      </c>
      <c r="B27" s="34" t="s">
        <v>217</v>
      </c>
      <c r="C27" s="37">
        <v>3</v>
      </c>
      <c r="D27" s="37">
        <v>3</v>
      </c>
      <c r="E27" s="37">
        <v>3</v>
      </c>
      <c r="F27" s="37">
        <v>6</v>
      </c>
    </row>
    <row r="28" spans="1:6" x14ac:dyDescent="0.25">
      <c r="B28" s="34" t="s">
        <v>216</v>
      </c>
      <c r="C28" s="37">
        <v>0</v>
      </c>
      <c r="D28" s="37">
        <v>0</v>
      </c>
      <c r="E28" s="37">
        <v>0</v>
      </c>
      <c r="F28" s="37">
        <v>0</v>
      </c>
    </row>
    <row r="29" spans="1:6" ht="15.75" thickBot="1" x14ac:dyDescent="0.3">
      <c r="A29" s="46"/>
      <c r="B29" s="35" t="s">
        <v>221</v>
      </c>
      <c r="C29" s="38">
        <v>-6</v>
      </c>
      <c r="D29" s="38">
        <v>-6</v>
      </c>
      <c r="E29" s="38">
        <v>-6</v>
      </c>
      <c r="F29" s="38">
        <v>-12</v>
      </c>
    </row>
    <row r="30" spans="1:6" x14ac:dyDescent="0.25">
      <c r="A30" s="2" t="s">
        <v>17</v>
      </c>
      <c r="B30" s="34" t="s">
        <v>218</v>
      </c>
      <c r="C30" s="37"/>
      <c r="D30" s="37">
        <v>4</v>
      </c>
      <c r="E30" s="37">
        <v>4</v>
      </c>
      <c r="F30" s="37">
        <v>8</v>
      </c>
    </row>
    <row r="31" spans="1:6" x14ac:dyDescent="0.25">
      <c r="B31" s="34" t="s">
        <v>217</v>
      </c>
      <c r="C31" s="37"/>
      <c r="D31" s="37">
        <v>4</v>
      </c>
      <c r="E31" s="37">
        <v>4</v>
      </c>
      <c r="F31" s="37">
        <v>8</v>
      </c>
    </row>
    <row r="32" spans="1:6" x14ac:dyDescent="0.25">
      <c r="B32" s="34" t="s">
        <v>216</v>
      </c>
      <c r="C32" s="37"/>
      <c r="D32" s="37">
        <v>4</v>
      </c>
      <c r="E32" s="37">
        <v>4</v>
      </c>
      <c r="F32" s="37">
        <v>8</v>
      </c>
    </row>
    <row r="33" spans="1:6" ht="15.75" thickBot="1" x14ac:dyDescent="0.3">
      <c r="A33" s="46"/>
      <c r="B33" s="35" t="s">
        <v>220</v>
      </c>
      <c r="C33" s="38"/>
      <c r="D33" s="38">
        <v>-12</v>
      </c>
      <c r="E33" s="38">
        <v>-12</v>
      </c>
      <c r="F33" s="38">
        <v>-24</v>
      </c>
    </row>
    <row r="34" spans="1:6" x14ac:dyDescent="0.25">
      <c r="A34" s="2" t="s">
        <v>219</v>
      </c>
      <c r="B34" s="34" t="s">
        <v>218</v>
      </c>
      <c r="C34" s="37">
        <v>2</v>
      </c>
      <c r="D34" s="37"/>
      <c r="E34" s="37">
        <v>3</v>
      </c>
      <c r="F34" s="37"/>
    </row>
    <row r="35" spans="1:6" x14ac:dyDescent="0.25">
      <c r="B35" s="34" t="s">
        <v>217</v>
      </c>
      <c r="C35" s="37">
        <v>2</v>
      </c>
      <c r="D35" s="37"/>
      <c r="E35" s="37">
        <v>3</v>
      </c>
      <c r="F35" s="37"/>
    </row>
    <row r="36" spans="1:6" x14ac:dyDescent="0.25">
      <c r="B36" s="34" t="s">
        <v>216</v>
      </c>
      <c r="C36" s="37">
        <v>2</v>
      </c>
      <c r="D36" s="37"/>
      <c r="E36" s="37">
        <v>3</v>
      </c>
      <c r="F36" s="37"/>
    </row>
    <row r="37" spans="1:6" ht="15.75" thickBot="1" x14ac:dyDescent="0.3">
      <c r="A37" s="46"/>
      <c r="B37" s="35" t="s">
        <v>215</v>
      </c>
      <c r="C37" s="38">
        <v>-6</v>
      </c>
      <c r="D37" s="38"/>
      <c r="E37" s="38">
        <v>-9</v>
      </c>
      <c r="F37" s="38"/>
    </row>
    <row r="38" spans="1:6" ht="15.75" thickBot="1" x14ac:dyDescent="0.3">
      <c r="A38" s="47" t="s">
        <v>214</v>
      </c>
      <c r="B38" s="36"/>
      <c r="C38" s="39" t="s">
        <v>211</v>
      </c>
      <c r="D38" s="39" t="s">
        <v>211</v>
      </c>
      <c r="E38" s="39" t="s">
        <v>211</v>
      </c>
      <c r="F38" s="39" t="s">
        <v>211</v>
      </c>
    </row>
    <row r="39" spans="1:6" ht="15.75" thickBot="1" x14ac:dyDescent="0.3">
      <c r="A39" s="47" t="s">
        <v>213</v>
      </c>
      <c r="B39" s="36"/>
      <c r="C39" s="39" t="s">
        <v>211</v>
      </c>
      <c r="D39" s="39" t="s">
        <v>211</v>
      </c>
      <c r="E39" s="39" t="s">
        <v>211</v>
      </c>
      <c r="F39" s="39" t="s">
        <v>211</v>
      </c>
    </row>
    <row r="40" spans="1:6" ht="15.75" thickBot="1" x14ac:dyDescent="0.3">
      <c r="A40" s="46" t="s">
        <v>212</v>
      </c>
      <c r="B40" s="35"/>
      <c r="C40" s="40" t="s">
        <v>210</v>
      </c>
      <c r="D40" s="40" t="s">
        <v>211</v>
      </c>
      <c r="E40" s="40" t="s">
        <v>210</v>
      </c>
      <c r="F40" s="40" t="s">
        <v>210</v>
      </c>
    </row>
  </sheetData>
  <mergeCells count="3">
    <mergeCell ref="I3:I4"/>
    <mergeCell ref="N3:N4"/>
    <mergeCell ref="K1:N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database</vt:lpstr>
      <vt:lpstr>database 2.0</vt:lpstr>
      <vt:lpstr>dpi</vt:lpstr>
      <vt:lpstr>Default_Tables</vt:lpstr>
      <vt:lpstr>Trischaken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2014-03-31T08:17:15Z</dcterms:modified>
</cp:coreProperties>
</file>