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INTA\Actigrafia\"/>
    </mc:Choice>
  </mc:AlternateContent>
  <bookViews>
    <workbookView xWindow="0" yWindow="0" windowWidth="13125" windowHeight="6105"/>
  </bookViews>
  <sheets>
    <sheet name="Hoja1" sheetId="2" r:id="rId1"/>
    <sheet name="Sheet 1" sheetId="1" r:id="rId2"/>
  </sheets>
  <calcPr calcId="152511"/>
  <pivotCaches>
    <pivotCache cacheId="3" r:id="rId3"/>
  </pivotCaches>
</workbook>
</file>

<file path=xl/calcChain.xml><?xml version="1.0" encoding="utf-8"?>
<calcChain xmlns="http://schemas.openxmlformats.org/spreadsheetml/2006/main">
  <c r="L18" i="2" l="1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3" i="2"/>
  <c r="D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2" i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2" i="1"/>
  <c r="L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2" i="1"/>
</calcChain>
</file>

<file path=xl/comments1.xml><?xml version="1.0" encoding="utf-8"?>
<comments xmlns="http://schemas.openxmlformats.org/spreadsheetml/2006/main">
  <authors>
    <author>Oliver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Oliver:</t>
        </r>
        <r>
          <rPr>
            <sz val="9"/>
            <color indexed="81"/>
            <rFont val="Tahoma"/>
            <family val="2"/>
          </rPr>
          <t xml:space="preserve">
Precalcular según settings</t>
        </r>
      </text>
    </comment>
  </commentList>
</comments>
</file>

<file path=xl/sharedStrings.xml><?xml version="1.0" encoding="utf-8"?>
<sst xmlns="http://schemas.openxmlformats.org/spreadsheetml/2006/main" count="516" uniqueCount="154">
  <si>
    <t>i</t>
  </si>
  <si>
    <t>name</t>
  </si>
  <si>
    <t>ini</t>
  </si>
  <si>
    <t>fin</t>
  </si>
  <si>
    <t>dur</t>
  </si>
  <si>
    <t>meanAct</t>
  </si>
  <si>
    <t>filtro</t>
  </si>
  <si>
    <t>file</t>
  </si>
  <si>
    <t>W-01</t>
  </si>
  <si>
    <t>NotEntered</t>
  </si>
  <si>
    <t>2</t>
  </si>
  <si>
    <t>2058-010-310 NYU Visit3.AWD</t>
  </si>
  <si>
    <t>S-01</t>
  </si>
  <si>
    <t>W-02</t>
  </si>
  <si>
    <t>c(2, NA)</t>
  </si>
  <si>
    <t>S-02</t>
  </si>
  <si>
    <t>NA</t>
  </si>
  <si>
    <t>W-03</t>
  </si>
  <si>
    <t>S-03</t>
  </si>
  <si>
    <t>W-04</t>
  </si>
  <si>
    <t>S-04</t>
  </si>
  <si>
    <t>W-05</t>
  </si>
  <si>
    <t>S-05</t>
  </si>
  <si>
    <t>W-06</t>
  </si>
  <si>
    <t>S-06</t>
  </si>
  <si>
    <t>W-07</t>
  </si>
  <si>
    <t>S-07</t>
  </si>
  <si>
    <t>W-08</t>
  </si>
  <si>
    <t>S-08</t>
  </si>
  <si>
    <t>W-09</t>
  </si>
  <si>
    <t>S-09</t>
  </si>
  <si>
    <t>W-10</t>
  </si>
  <si>
    <t>S-10</t>
  </si>
  <si>
    <t>W-11</t>
  </si>
  <si>
    <t>S-11</t>
  </si>
  <si>
    <t>W-12</t>
  </si>
  <si>
    <t>S-12</t>
  </si>
  <si>
    <t>W-13</t>
  </si>
  <si>
    <t>S-13</t>
  </si>
  <si>
    <t>W-14</t>
  </si>
  <si>
    <t>S-14</t>
  </si>
  <si>
    <t>W-15</t>
  </si>
  <si>
    <t>S-15</t>
  </si>
  <si>
    <t>W-16</t>
  </si>
  <si>
    <t>S-16</t>
  </si>
  <si>
    <t>W-17</t>
  </si>
  <si>
    <t>S-17</t>
  </si>
  <si>
    <t>W-18</t>
  </si>
  <si>
    <t>S-18</t>
  </si>
  <si>
    <t>W-19</t>
  </si>
  <si>
    <t>S-19</t>
  </si>
  <si>
    <t>W-20</t>
  </si>
  <si>
    <t>S-20</t>
  </si>
  <si>
    <t>W-21</t>
  </si>
  <si>
    <t>S-21</t>
  </si>
  <si>
    <t>W-22</t>
  </si>
  <si>
    <t>S-22</t>
  </si>
  <si>
    <t>W-23</t>
  </si>
  <si>
    <t>S-23</t>
  </si>
  <si>
    <t>W-24</t>
  </si>
  <si>
    <t>c(NA, 2)</t>
  </si>
  <si>
    <t>S-24</t>
  </si>
  <si>
    <t>W-25</t>
  </si>
  <si>
    <t>S-25</t>
  </si>
  <si>
    <t>W-26</t>
  </si>
  <si>
    <t>S-26</t>
  </si>
  <si>
    <t>W-27</t>
  </si>
  <si>
    <t>S-27</t>
  </si>
  <si>
    <t>W-28</t>
  </si>
  <si>
    <t>S-28</t>
  </si>
  <si>
    <t>W-29</t>
  </si>
  <si>
    <t>S-29</t>
  </si>
  <si>
    <t>W-30</t>
  </si>
  <si>
    <t>S-30</t>
  </si>
  <si>
    <t>W-31</t>
  </si>
  <si>
    <t>S-31</t>
  </si>
  <si>
    <t>W-32</t>
  </si>
  <si>
    <t>S-32</t>
  </si>
  <si>
    <t>W-33</t>
  </si>
  <si>
    <t>S-33</t>
  </si>
  <si>
    <t>W-34</t>
  </si>
  <si>
    <t>S-34</t>
  </si>
  <si>
    <t>W-35</t>
  </si>
  <si>
    <t>S-35</t>
  </si>
  <si>
    <t>W-36</t>
  </si>
  <si>
    <t>S-36</t>
  </si>
  <si>
    <t>W-37</t>
  </si>
  <si>
    <t>S-37</t>
  </si>
  <si>
    <t>W-38</t>
  </si>
  <si>
    <t>S-38</t>
  </si>
  <si>
    <t>W-39</t>
  </si>
  <si>
    <t>S-39</t>
  </si>
  <si>
    <t>W-40</t>
  </si>
  <si>
    <t>S-40</t>
  </si>
  <si>
    <t>W-41</t>
  </si>
  <si>
    <t>S-41</t>
  </si>
  <si>
    <t>W-42</t>
  </si>
  <si>
    <t>S-42</t>
  </si>
  <si>
    <t>W-43</t>
  </si>
  <si>
    <t>S-43</t>
  </si>
  <si>
    <t>W-44</t>
  </si>
  <si>
    <t>S-44</t>
  </si>
  <si>
    <t>W-45</t>
  </si>
  <si>
    <t>S-45</t>
  </si>
  <si>
    <t>W-46</t>
  </si>
  <si>
    <t>S-46</t>
  </si>
  <si>
    <t>W-47</t>
  </si>
  <si>
    <t>S-47</t>
  </si>
  <si>
    <t>W-48</t>
  </si>
  <si>
    <t>S-48</t>
  </si>
  <si>
    <t>W-49</t>
  </si>
  <si>
    <t>S-49</t>
  </si>
  <si>
    <t>W-50</t>
  </si>
  <si>
    <t>S-50</t>
  </si>
  <si>
    <t>W-51</t>
  </si>
  <si>
    <t>S-51</t>
  </si>
  <si>
    <t>W-52</t>
  </si>
  <si>
    <t>S-52</t>
  </si>
  <si>
    <t>W-53</t>
  </si>
  <si>
    <t>S-53</t>
  </si>
  <si>
    <t>W-54</t>
  </si>
  <si>
    <t>S-54</t>
  </si>
  <si>
    <t>W-55</t>
  </si>
  <si>
    <t>S-55</t>
  </si>
  <si>
    <t>W-56</t>
  </si>
  <si>
    <t>Dura+30</t>
  </si>
  <si>
    <t>hrini</t>
  </si>
  <si>
    <t>hrfin</t>
  </si>
  <si>
    <t>dia_ini</t>
  </si>
  <si>
    <t>dia_fin</t>
  </si>
  <si>
    <t>date_ini</t>
  </si>
  <si>
    <t>25-6</t>
  </si>
  <si>
    <t>26-6</t>
  </si>
  <si>
    <t>27-6</t>
  </si>
  <si>
    <t>28-6</t>
  </si>
  <si>
    <t>29-6</t>
  </si>
  <si>
    <t>Mín. de ini</t>
  </si>
  <si>
    <t>Mín. de hrini</t>
  </si>
  <si>
    <t>Periodos</t>
  </si>
  <si>
    <t>Determinar que cosa es el primer periodo, si dia o noche</t>
  </si>
  <si>
    <t>Crear una secuencia a partir del primer periodo</t>
  </si>
  <si>
    <t>Si dia</t>
  </si>
  <si>
    <t>Si noche</t>
  </si>
  <si>
    <t>lab dia</t>
  </si>
  <si>
    <t>Dia</t>
  </si>
  <si>
    <t>Noche</t>
  </si>
  <si>
    <t>lab noche</t>
  </si>
  <si>
    <t>Con los datos de cada semiper (el objeto de Reactive) construir</t>
  </si>
  <si>
    <t>per 01</t>
  </si>
  <si>
    <t>hasta 20</t>
  </si>
  <si>
    <t xml:space="preserve">per 00 </t>
  </si>
  <si>
    <t>pre calcular los intervalos a sumar</t>
  </si>
  <si>
    <t>+ 10</t>
  </si>
  <si>
    <t>ini[1]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</si>
</sst>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0.0"/>
  </numFmts>
  <fonts count="5" x14ac:knownFonts="1">
    <font>
      <sz val="11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5" fontId="2" fillId="4" borderId="0" xfId="0" applyNumberFormat="1" applyFont="1" applyFill="1"/>
    <xf numFmtId="0" fontId="2" fillId="4" borderId="0" xfId="0" applyFont="1" applyFill="1"/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4" fontId="1" fillId="3" borderId="0" xfId="2" applyNumberFormat="1"/>
    <xf numFmtId="0" fontId="1" fillId="3" borderId="0" xfId="2" applyNumberFormat="1"/>
    <xf numFmtId="0" fontId="1" fillId="2" borderId="0" xfId="1"/>
    <xf numFmtId="0" fontId="1" fillId="2" borderId="0" xfId="1" applyNumberFormat="1"/>
    <xf numFmtId="14" fontId="0" fillId="0" borderId="0" xfId="0" quotePrefix="1" applyNumberFormat="1"/>
  </cellXfs>
  <cellStyles count="3">
    <cellStyle name="Énfasis1" xfId="1" builtinId="29"/>
    <cellStyle name="Énfasis2" xfId="2" builtinId="33"/>
    <cellStyle name="Normal" xfId="0" builtinId="0"/>
  </cellStyles>
  <dxfs count="5">
    <dxf>
      <numFmt numFmtId="2" formatCode="0.00"/>
    </dxf>
    <dxf>
      <numFmt numFmtId="0" formatCode="General"/>
    </dxf>
    <dxf>
      <numFmt numFmtId="166" formatCode="&quot;$&quot;\ #,##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ver" refreshedDate="43900.646591087963" createdVersion="5" refreshedVersion="5" minRefreshableVersion="3" recordCount="111">
  <cacheSource type="worksheet">
    <worksheetSource ref="A1:N112" sheet="Sheet 1"/>
  </cacheSource>
  <cacheFields count="14">
    <cacheField name="i" numFmtId="0">
      <sharedItems/>
    </cacheField>
    <cacheField name="name" numFmtId="0">
      <sharedItems/>
    </cacheField>
    <cacheField name="ini" numFmtId="164">
      <sharedItems containsSemiMixedTypes="0" containsNonDate="0" containsDate="1" containsString="0" minDate="2015-06-25T15:51:00" maxDate="2015-06-29T09:54:00" count="111">
        <d v="2015-06-25T15:51:00"/>
        <d v="2015-06-25T16:15:00"/>
        <d v="2015-06-25T16:28:00"/>
        <d v="2015-06-25T21:48:00"/>
        <d v="2015-06-26T00:45:00"/>
        <d v="2015-06-26T01:32:00"/>
        <d v="2015-06-26T02:22:00"/>
        <d v="2015-06-26T02:31:00"/>
        <d v="2015-06-26T02:59:00"/>
        <d v="2015-06-26T03:16:00"/>
        <d v="2015-06-26T03:21:00"/>
        <d v="2015-06-26T03:37:00"/>
        <d v="2015-06-26T04:54:00"/>
        <d v="2015-06-26T05:02:00"/>
        <d v="2015-06-26T05:20:00"/>
        <d v="2015-06-26T05:29:00"/>
        <d v="2015-06-26T05:37:00"/>
        <d v="2015-06-26T05:52:00"/>
        <d v="2015-06-26T06:33:00"/>
        <d v="2015-06-26T07:25:00"/>
        <d v="2015-06-26T08:31:00"/>
        <d v="2015-06-26T10:49:00"/>
        <d v="2015-06-26T11:16:00"/>
        <d v="2015-06-26T16:21:00"/>
        <d v="2015-06-26T17:10:00"/>
        <d v="2015-06-26T18:51:00"/>
        <d v="2015-06-26T19:26:00"/>
        <d v="2015-06-26T22:33:00"/>
        <d v="2015-06-26T22:39:00"/>
        <d v="2015-06-26T22:46:00"/>
        <d v="2015-06-26T23:12:00"/>
        <d v="2015-06-26T23:21:00"/>
        <d v="2015-06-27T00:11:00"/>
        <d v="2015-06-27T00:19:00"/>
        <d v="2015-06-27T00:48:00"/>
        <d v="2015-06-27T00:58:00"/>
        <d v="2015-06-27T01:43:00"/>
        <d v="2015-06-27T01:48:00"/>
        <d v="2015-06-27T02:12:00"/>
        <d v="2015-06-27T02:26:00"/>
        <d v="2015-06-27T02:36:00"/>
        <d v="2015-06-27T02:51:00"/>
        <d v="2015-06-27T04:22:00"/>
        <d v="2015-06-27T04:30:00"/>
        <d v="2015-06-27T05:26:00"/>
        <d v="2015-06-27T05:31:00"/>
        <d v="2015-06-27T05:38:00"/>
        <d v="2015-06-27T06:17:00"/>
        <d v="2015-06-27T07:14:00"/>
        <d v="2015-06-27T07:22:00"/>
        <d v="2015-06-27T07:52:00"/>
        <d v="2015-06-27T08:00:00"/>
        <d v="2015-06-27T08:55:00"/>
        <d v="2015-06-27T10:56:00"/>
        <d v="2015-06-27T11:09:00"/>
        <d v="2015-06-27T13:09:00"/>
        <d v="2015-06-27T13:14:00"/>
        <d v="2015-06-27T16:40:00"/>
        <d v="2015-06-27T17:01:00"/>
        <d v="2015-06-27T19:06:00"/>
        <d v="2015-06-27T19:13:00"/>
        <d v="2015-06-27T23:43:00"/>
        <d v="2015-06-27T23:58:00"/>
        <d v="2015-06-28T00:26:00"/>
        <d v="2015-06-28T02:19:00"/>
        <d v="2015-06-28T02:51:00"/>
        <d v="2015-06-28T03:48:00"/>
        <d v="2015-06-28T04:04:00"/>
        <d v="2015-06-28T04:34:00"/>
        <d v="2015-06-28T04:43:00"/>
        <d v="2015-06-28T05:57:00"/>
        <d v="2015-06-28T06:02:00"/>
        <d v="2015-06-28T06:24:00"/>
        <d v="2015-06-28T06:32:00"/>
        <d v="2015-06-28T07:12:00"/>
        <d v="2015-06-28T07:17:00"/>
        <d v="2015-06-28T08:02:00"/>
        <d v="2015-06-28T08:10:00"/>
        <d v="2015-06-28T08:17:00"/>
        <d v="2015-06-28T08:44:00"/>
        <d v="2015-06-28T09:36:00"/>
        <d v="2015-06-28T09:43:00"/>
        <d v="2015-06-28T09:52:00"/>
        <d v="2015-06-28T09:57:00"/>
        <d v="2015-06-28T10:55:00"/>
        <d v="2015-06-28T11:01:00"/>
        <d v="2015-06-28T11:29:00"/>
        <d v="2015-06-28T13:46:00"/>
        <d v="2015-06-28T14:30:00"/>
        <d v="2015-06-28T16:32:00"/>
        <d v="2015-06-28T17:11:00"/>
        <d v="2015-06-28T19:57:00"/>
        <d v="2015-06-28T20:20:00"/>
        <d v="2015-06-28T23:04:00"/>
        <d v="2015-06-29T00:32:00"/>
        <d v="2015-06-29T00:39:00"/>
        <d v="2015-06-29T01:17:00"/>
        <d v="2015-06-29T01:33:00"/>
        <d v="2015-06-29T02:40:00"/>
        <d v="2015-06-29T02:57:00"/>
        <d v="2015-06-29T04:46:00"/>
        <d v="2015-06-29T04:52:00"/>
        <d v="2015-06-29T05:14:00"/>
        <d v="2015-06-29T05:27:00"/>
        <d v="2015-06-29T06:42:00"/>
        <d v="2015-06-29T07:32:00"/>
        <d v="2015-06-29T08:18:00"/>
        <d v="2015-06-29T08:26:00"/>
        <d v="2015-06-29T08:54:00"/>
        <d v="2015-06-29T08:59:00"/>
        <d v="2015-06-29T09:54:00"/>
      </sharedItems>
    </cacheField>
    <cacheField name="fin" numFmtId="164">
      <sharedItems containsSemiMixedTypes="0" containsNonDate="0" containsDate="1" containsString="0" minDate="2015-06-25T16:14:00" maxDate="2015-06-29T09:58:00"/>
    </cacheField>
    <cacheField name="dur" numFmtId="0">
      <sharedItems containsSemiMixedTypes="0" containsString="0" containsNumber="1" containsInteger="1" minValue="4" maxValue="319"/>
    </cacheField>
    <cacheField name="meanAct" numFmtId="0">
      <sharedItems containsSemiMixedTypes="0" containsString="0" containsNumber="1" minValue="0" maxValue="858.6"/>
    </cacheField>
    <cacheField name="filtro" numFmtId="0">
      <sharedItems/>
    </cacheField>
    <cacheField name="file" numFmtId="0">
      <sharedItems/>
    </cacheField>
    <cacheField name="hrini" numFmtId="165">
      <sharedItems containsSemiMixedTypes="0" containsString="0" containsNumber="1" minValue="0.18333333333333332" maxValue="23.966666666666665"/>
    </cacheField>
    <cacheField name="hrfin" numFmtId="165">
      <sharedItems containsSemiMixedTypes="0" containsString="0" containsNumber="1" minValue="0.16666666666666666" maxValue="23.95"/>
    </cacheField>
    <cacheField name="Dura+30" numFmtId="0">
      <sharedItems containsSemiMixedTypes="0" containsString="0" containsNumber="1" containsInteger="1" minValue="0" maxValue="1"/>
    </cacheField>
    <cacheField name="dia_ini" numFmtId="0">
      <sharedItems/>
    </cacheField>
    <cacheField name="dia_fin" numFmtId="0">
      <sharedItems/>
    </cacheField>
    <cacheField name="date_ini" numFmtId="14">
      <sharedItems count="5">
        <s v="25-6"/>
        <s v="26-6"/>
        <s v="27-6"/>
        <s v="28-6"/>
        <s v="29-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s v="W-01"/>
    <s v="NotEntered"/>
    <x v="0"/>
    <d v="2015-06-25T16:14:00"/>
    <n v="23"/>
    <n v="409.08"/>
    <s v="2"/>
    <s v="2058-010-310 NYU Visit3.AWD"/>
    <n v="15.85"/>
    <n v="16.233333333333334"/>
    <n v="0"/>
    <b v="1"/>
    <b v="1"/>
    <x v="0"/>
  </r>
  <r>
    <s v="S-01"/>
    <s v="NotEntered"/>
    <x v="1"/>
    <d v="2015-06-25T16:27:00"/>
    <n v="12"/>
    <n v="6.15"/>
    <s v="2"/>
    <s v="2058-010-310 NYU Visit3.AWD"/>
    <n v="16.25"/>
    <n v="16.45"/>
    <n v="0"/>
    <b v="1"/>
    <b v="1"/>
    <x v="0"/>
  </r>
  <r>
    <s v="W-02"/>
    <s v="NotEntered"/>
    <x v="2"/>
    <d v="2015-06-25T21:47:00"/>
    <n v="319"/>
    <n v="447.28"/>
    <s v="c(2, NA)"/>
    <s v="2058-010-310 NYU Visit3.AWD"/>
    <n v="16.466666666666665"/>
    <n v="21.783333333333335"/>
    <n v="1"/>
    <b v="1"/>
    <b v="0"/>
    <x v="0"/>
  </r>
  <r>
    <s v="S-02"/>
    <s v="NotEntered"/>
    <x v="3"/>
    <d v="2015-06-26T00:44:00"/>
    <n v="176"/>
    <n v="8.4"/>
    <s v="NA"/>
    <s v="2058-010-310 NYU Visit3.AWD"/>
    <n v="21.8"/>
    <n v="0.73333333333333328"/>
    <n v="1"/>
    <b v="0"/>
    <b v="0"/>
    <x v="0"/>
  </r>
  <r>
    <s v="W-03"/>
    <s v="NotEntered"/>
    <x v="4"/>
    <d v="2015-06-26T01:31:00"/>
    <n v="46"/>
    <n v="220.68"/>
    <s v="NA"/>
    <s v="2058-010-310 NYU Visit3.AWD"/>
    <n v="0.75"/>
    <n v="1.5166666666666666"/>
    <n v="1"/>
    <b v="0"/>
    <b v="0"/>
    <x v="1"/>
  </r>
  <r>
    <s v="S-03"/>
    <s v="NotEntered"/>
    <x v="5"/>
    <d v="2015-06-26T02:21:00"/>
    <n v="49"/>
    <n v="2.2999999999999998"/>
    <s v="NA"/>
    <s v="2058-010-310 NYU Visit3.AWD"/>
    <n v="1.5333333333333332"/>
    <n v="2.35"/>
    <n v="1"/>
    <b v="0"/>
    <b v="0"/>
    <x v="1"/>
  </r>
  <r>
    <s v="W-04"/>
    <s v="NotEntered"/>
    <x v="6"/>
    <d v="2015-06-26T02:30:00"/>
    <n v="8"/>
    <n v="283"/>
    <s v="NA"/>
    <s v="2058-010-310 NYU Visit3.AWD"/>
    <n v="2.3666666666666667"/>
    <n v="2.5"/>
    <n v="0"/>
    <b v="0"/>
    <b v="0"/>
    <x v="1"/>
  </r>
  <r>
    <s v="S-04"/>
    <s v="NotEntered"/>
    <x v="7"/>
    <d v="2015-06-26T02:58:00"/>
    <n v="27"/>
    <n v="7.29"/>
    <s v="NA"/>
    <s v="2058-010-310 NYU Visit3.AWD"/>
    <n v="2.5166666666666666"/>
    <n v="2.9666666666666668"/>
    <n v="0"/>
    <b v="0"/>
    <b v="0"/>
    <x v="1"/>
  </r>
  <r>
    <s v="W-05"/>
    <s v="NotEntered"/>
    <x v="8"/>
    <d v="2015-06-26T03:15:00"/>
    <n v="16"/>
    <n v="256.35000000000002"/>
    <s v="NA"/>
    <s v="2058-010-310 NYU Visit3.AWD"/>
    <n v="2.9833333333333334"/>
    <n v="3.25"/>
    <n v="0"/>
    <b v="0"/>
    <b v="0"/>
    <x v="1"/>
  </r>
  <r>
    <s v="S-05"/>
    <s v="NotEntered"/>
    <x v="9"/>
    <d v="2015-06-26T03:20:00"/>
    <n v="4"/>
    <n v="0"/>
    <s v="NA"/>
    <s v="2058-010-310 NYU Visit3.AWD"/>
    <n v="3.2666666666666666"/>
    <n v="3.3333333333333335"/>
    <n v="0"/>
    <b v="0"/>
    <b v="0"/>
    <x v="1"/>
  </r>
  <r>
    <s v="W-06"/>
    <s v="NotEntered"/>
    <x v="10"/>
    <d v="2015-06-26T03:36:00"/>
    <n v="15"/>
    <n v="156.19"/>
    <s v="NA"/>
    <s v="2058-010-310 NYU Visit3.AWD"/>
    <n v="3.35"/>
    <n v="3.6"/>
    <n v="0"/>
    <b v="0"/>
    <b v="0"/>
    <x v="1"/>
  </r>
  <r>
    <s v="S-06"/>
    <s v="NotEntered"/>
    <x v="11"/>
    <d v="2015-06-26T04:53:00"/>
    <n v="76"/>
    <n v="27.51"/>
    <s v="NA"/>
    <s v="2058-010-310 NYU Visit3.AWD"/>
    <n v="3.6166666666666667"/>
    <n v="4.8833333333333329"/>
    <n v="1"/>
    <b v="0"/>
    <b v="0"/>
    <x v="1"/>
  </r>
  <r>
    <s v="W-07"/>
    <s v="NotEntered"/>
    <x v="12"/>
    <d v="2015-06-26T05:01:00"/>
    <n v="7"/>
    <n v="221.75"/>
    <s v="NA"/>
    <s v="2058-010-310 NYU Visit3.AWD"/>
    <n v="4.9000000000000004"/>
    <n v="5.0166666666666666"/>
    <n v="0"/>
    <b v="0"/>
    <b v="0"/>
    <x v="1"/>
  </r>
  <r>
    <s v="S-07"/>
    <s v="NotEntered"/>
    <x v="13"/>
    <d v="2015-06-26T05:19:00"/>
    <n v="17"/>
    <n v="2.89"/>
    <s v="NA"/>
    <s v="2058-010-310 NYU Visit3.AWD"/>
    <n v="5.0333333333333332"/>
    <n v="5.3166666666666664"/>
    <n v="0"/>
    <b v="0"/>
    <b v="0"/>
    <x v="1"/>
  </r>
  <r>
    <s v="W-08"/>
    <s v="NotEntered"/>
    <x v="14"/>
    <d v="2015-06-26T05:28:00"/>
    <n v="8"/>
    <n v="468"/>
    <s v="NA"/>
    <s v="2058-010-310 NYU Visit3.AWD"/>
    <n v="5.333333333333333"/>
    <n v="5.4666666666666668"/>
    <n v="0"/>
    <b v="0"/>
    <b v="0"/>
    <x v="1"/>
  </r>
  <r>
    <s v="S-08"/>
    <s v="NotEntered"/>
    <x v="15"/>
    <d v="2015-06-26T05:36:00"/>
    <n v="7"/>
    <n v="0"/>
    <s v="NA"/>
    <s v="2058-010-310 NYU Visit3.AWD"/>
    <n v="5.4833333333333334"/>
    <n v="5.6"/>
    <n v="0"/>
    <b v="0"/>
    <b v="0"/>
    <x v="1"/>
  </r>
  <r>
    <s v="W-09"/>
    <s v="NotEntered"/>
    <x v="16"/>
    <d v="2015-06-26T05:51:00"/>
    <n v="14"/>
    <n v="360.27"/>
    <s v="NA"/>
    <s v="2058-010-310 NYU Visit3.AWD"/>
    <n v="5.6166666666666671"/>
    <n v="5.85"/>
    <n v="0"/>
    <b v="0"/>
    <b v="0"/>
    <x v="1"/>
  </r>
  <r>
    <s v="S-09"/>
    <s v="NotEntered"/>
    <x v="17"/>
    <d v="2015-06-26T06:32:00"/>
    <n v="40"/>
    <n v="13.44"/>
    <s v="NA"/>
    <s v="2058-010-310 NYU Visit3.AWD"/>
    <n v="5.8666666666666671"/>
    <n v="6.5333333333333332"/>
    <n v="1"/>
    <b v="0"/>
    <b v="1"/>
    <x v="1"/>
  </r>
  <r>
    <s v="W-10"/>
    <s v="NotEntered"/>
    <x v="18"/>
    <d v="2015-06-26T07:24:00"/>
    <n v="51"/>
    <n v="287.48"/>
    <s v="NA"/>
    <s v="2058-010-310 NYU Visit3.AWD"/>
    <n v="6.55"/>
    <n v="7.4"/>
    <n v="1"/>
    <b v="1"/>
    <b v="1"/>
    <x v="1"/>
  </r>
  <r>
    <s v="S-10"/>
    <s v="NotEntered"/>
    <x v="19"/>
    <d v="2015-06-26T08:30:00"/>
    <n v="65"/>
    <n v="12.47"/>
    <s v="NA"/>
    <s v="2058-010-310 NYU Visit3.AWD"/>
    <n v="7.416666666666667"/>
    <n v="8.5"/>
    <n v="1"/>
    <b v="1"/>
    <b v="1"/>
    <x v="1"/>
  </r>
  <r>
    <s v="W-11"/>
    <s v="NotEntered"/>
    <x v="20"/>
    <d v="2015-06-26T10:48:00"/>
    <n v="137"/>
    <n v="295.11"/>
    <s v="NA"/>
    <s v="2058-010-310 NYU Visit3.AWD"/>
    <n v="8.5166666666666675"/>
    <n v="10.8"/>
    <n v="1"/>
    <b v="1"/>
    <b v="1"/>
    <x v="1"/>
  </r>
  <r>
    <s v="S-11"/>
    <s v="NotEntered"/>
    <x v="21"/>
    <d v="2015-06-26T11:15:00"/>
    <n v="26"/>
    <n v="18.670000000000002"/>
    <s v="NA"/>
    <s v="2058-010-310 NYU Visit3.AWD"/>
    <n v="10.816666666666666"/>
    <n v="11.25"/>
    <n v="0"/>
    <b v="1"/>
    <b v="1"/>
    <x v="1"/>
  </r>
  <r>
    <s v="W-12"/>
    <s v="NotEntered"/>
    <x v="22"/>
    <d v="2015-06-26T16:20:00"/>
    <n v="304"/>
    <n v="485.93"/>
    <s v="NA"/>
    <s v="2058-010-310 NYU Visit3.AWD"/>
    <n v="11.266666666666667"/>
    <n v="16.333333333333332"/>
    <n v="1"/>
    <b v="1"/>
    <b v="1"/>
    <x v="1"/>
  </r>
  <r>
    <s v="S-12"/>
    <s v="NotEntered"/>
    <x v="23"/>
    <d v="2015-06-26T17:09:00"/>
    <n v="48"/>
    <n v="3.57"/>
    <s v="NA"/>
    <s v="2058-010-310 NYU Visit3.AWD"/>
    <n v="16.350000000000001"/>
    <n v="17.149999999999999"/>
    <n v="1"/>
    <b v="1"/>
    <b v="1"/>
    <x v="1"/>
  </r>
  <r>
    <s v="W-13"/>
    <s v="NotEntered"/>
    <x v="24"/>
    <d v="2015-06-26T18:50:00"/>
    <n v="100"/>
    <n v="524.91999999999996"/>
    <s v="NA"/>
    <s v="2058-010-310 NYU Visit3.AWD"/>
    <n v="17.166666666666668"/>
    <n v="18.833333333333332"/>
    <n v="1"/>
    <b v="1"/>
    <b v="1"/>
    <x v="1"/>
  </r>
  <r>
    <s v="S-13"/>
    <s v="NotEntered"/>
    <x v="25"/>
    <d v="2015-06-26T19:25:00"/>
    <n v="34"/>
    <n v="14.71"/>
    <s v="NA"/>
    <s v="2058-010-310 NYU Visit3.AWD"/>
    <n v="18.850000000000001"/>
    <n v="19.416666666666668"/>
    <n v="1"/>
    <b v="1"/>
    <b v="1"/>
    <x v="1"/>
  </r>
  <r>
    <s v="W-14"/>
    <s v="NotEntered"/>
    <x v="26"/>
    <d v="2015-06-26T22:32:00"/>
    <n v="186"/>
    <n v="688.6"/>
    <s v="NA"/>
    <s v="2058-010-310 NYU Visit3.AWD"/>
    <n v="19.433333333333334"/>
    <n v="22.533333333333335"/>
    <n v="1"/>
    <b v="1"/>
    <b v="0"/>
    <x v="1"/>
  </r>
  <r>
    <s v="S-14"/>
    <s v="NotEntered"/>
    <x v="27"/>
    <d v="2015-06-26T22:38:00"/>
    <n v="5"/>
    <n v="5.17"/>
    <s v="NA"/>
    <s v="2058-010-310 NYU Visit3.AWD"/>
    <n v="22.55"/>
    <n v="22.633333333333333"/>
    <n v="0"/>
    <b v="0"/>
    <b v="0"/>
    <x v="1"/>
  </r>
  <r>
    <s v="W-15"/>
    <s v="NotEntered"/>
    <x v="28"/>
    <d v="2015-06-26T22:45:00"/>
    <n v="6"/>
    <n v="120.14"/>
    <s v="NA"/>
    <s v="2058-010-310 NYU Visit3.AWD"/>
    <n v="22.65"/>
    <n v="22.75"/>
    <n v="0"/>
    <b v="0"/>
    <b v="0"/>
    <x v="1"/>
  </r>
  <r>
    <s v="S-15"/>
    <s v="NotEntered"/>
    <x v="29"/>
    <d v="2015-06-26T23:11:00"/>
    <n v="25"/>
    <n v="43.85"/>
    <s v="NA"/>
    <s v="2058-010-310 NYU Visit3.AWD"/>
    <n v="22.766666666666666"/>
    <n v="23.183333333333334"/>
    <n v="0"/>
    <b v="0"/>
    <b v="0"/>
    <x v="1"/>
  </r>
  <r>
    <s v="W-16"/>
    <s v="NotEntered"/>
    <x v="30"/>
    <d v="2015-06-26T23:20:00"/>
    <n v="8"/>
    <n v="124"/>
    <s v="NA"/>
    <s v="2058-010-310 NYU Visit3.AWD"/>
    <n v="23.2"/>
    <n v="23.333333333333332"/>
    <n v="0"/>
    <b v="0"/>
    <b v="0"/>
    <x v="1"/>
  </r>
  <r>
    <s v="S-16"/>
    <s v="NotEntered"/>
    <x v="31"/>
    <d v="2015-06-27T00:10:00"/>
    <n v="49"/>
    <n v="7"/>
    <s v="NA"/>
    <s v="2058-010-310 NYU Visit3.AWD"/>
    <n v="23.35"/>
    <n v="0.16666666666666666"/>
    <n v="1"/>
    <b v="0"/>
    <b v="0"/>
    <x v="1"/>
  </r>
  <r>
    <s v="W-17"/>
    <s v="NotEntered"/>
    <x v="32"/>
    <d v="2015-06-27T00:18:00"/>
    <n v="7"/>
    <n v="284.62"/>
    <s v="NA"/>
    <s v="2058-010-310 NYU Visit3.AWD"/>
    <n v="0.18333333333333332"/>
    <n v="0.3"/>
    <n v="0"/>
    <b v="0"/>
    <b v="0"/>
    <x v="2"/>
  </r>
  <r>
    <s v="S-17"/>
    <s v="NotEntered"/>
    <x v="33"/>
    <d v="2015-06-27T00:47:00"/>
    <n v="28"/>
    <n v="2.0299999999999998"/>
    <s v="NA"/>
    <s v="2058-010-310 NYU Visit3.AWD"/>
    <n v="0.31666666666666665"/>
    <n v="0.78333333333333333"/>
    <n v="0"/>
    <b v="0"/>
    <b v="0"/>
    <x v="2"/>
  </r>
  <r>
    <s v="W-18"/>
    <s v="NotEntered"/>
    <x v="34"/>
    <d v="2015-06-27T00:57:00"/>
    <n v="9"/>
    <n v="330.8"/>
    <s v="NA"/>
    <s v="2058-010-310 NYU Visit3.AWD"/>
    <n v="0.8"/>
    <n v="0.95"/>
    <n v="0"/>
    <b v="0"/>
    <b v="0"/>
    <x v="2"/>
  </r>
  <r>
    <s v="S-18"/>
    <s v="NotEntered"/>
    <x v="35"/>
    <d v="2015-06-27T01:42:00"/>
    <n v="44"/>
    <n v="4.04"/>
    <s v="NA"/>
    <s v="2058-010-310 NYU Visit3.AWD"/>
    <n v="0.96666666666666667"/>
    <n v="1.7"/>
    <n v="1"/>
    <b v="0"/>
    <b v="0"/>
    <x v="2"/>
  </r>
  <r>
    <s v="W-19"/>
    <s v="NotEntered"/>
    <x v="36"/>
    <d v="2015-06-27T01:47:00"/>
    <n v="4"/>
    <n v="66.599999999999994"/>
    <s v="NA"/>
    <s v="2058-010-310 NYU Visit3.AWD"/>
    <n v="1.7166666666666668"/>
    <n v="1.7833333333333332"/>
    <n v="0"/>
    <b v="0"/>
    <b v="0"/>
    <x v="2"/>
  </r>
  <r>
    <s v="S-19"/>
    <s v="NotEntered"/>
    <x v="37"/>
    <d v="2015-06-27T02:11:00"/>
    <n v="23"/>
    <n v="5.33"/>
    <s v="NA"/>
    <s v="2058-010-310 NYU Visit3.AWD"/>
    <n v="1.8"/>
    <n v="2.1833333333333331"/>
    <n v="0"/>
    <b v="0"/>
    <b v="0"/>
    <x v="2"/>
  </r>
  <r>
    <s v="W-20"/>
    <s v="NotEntered"/>
    <x v="38"/>
    <d v="2015-06-27T02:25:00"/>
    <n v="13"/>
    <n v="481.07"/>
    <s v="NA"/>
    <s v="2058-010-310 NYU Visit3.AWD"/>
    <n v="2.2000000000000002"/>
    <n v="2.4166666666666665"/>
    <n v="0"/>
    <b v="0"/>
    <b v="0"/>
    <x v="2"/>
  </r>
  <r>
    <s v="S-20"/>
    <s v="NotEntered"/>
    <x v="39"/>
    <d v="2015-06-27T02:35:00"/>
    <n v="9"/>
    <n v="7.5"/>
    <s v="NA"/>
    <s v="2058-010-310 NYU Visit3.AWD"/>
    <n v="2.4333333333333336"/>
    <n v="2.5833333333333335"/>
    <n v="0"/>
    <b v="0"/>
    <b v="0"/>
    <x v="2"/>
  </r>
  <r>
    <s v="W-21"/>
    <s v="NotEntered"/>
    <x v="40"/>
    <d v="2015-06-27T02:50:00"/>
    <n v="14"/>
    <n v="201.6"/>
    <s v="NA"/>
    <s v="2058-010-310 NYU Visit3.AWD"/>
    <n v="2.6"/>
    <n v="2.8333333333333335"/>
    <n v="0"/>
    <b v="0"/>
    <b v="0"/>
    <x v="2"/>
  </r>
  <r>
    <s v="S-21"/>
    <s v="NotEntered"/>
    <x v="41"/>
    <d v="2015-06-27T04:21:00"/>
    <n v="90"/>
    <n v="23.65"/>
    <s v="NA"/>
    <s v="2058-010-310 NYU Visit3.AWD"/>
    <n v="2.85"/>
    <n v="4.3499999999999996"/>
    <n v="1"/>
    <b v="0"/>
    <b v="0"/>
    <x v="2"/>
  </r>
  <r>
    <s v="W-22"/>
    <s v="NotEntered"/>
    <x v="42"/>
    <d v="2015-06-27T04:29:00"/>
    <n v="7"/>
    <n v="532"/>
    <s v="NA"/>
    <s v="2058-010-310 NYU Visit3.AWD"/>
    <n v="4.3666666666666663"/>
    <n v="4.4833333333333334"/>
    <n v="0"/>
    <b v="0"/>
    <b v="0"/>
    <x v="2"/>
  </r>
  <r>
    <s v="S-22"/>
    <s v="NotEntered"/>
    <x v="43"/>
    <d v="2015-06-27T05:25:00"/>
    <n v="55"/>
    <n v="27.32"/>
    <s v="NA"/>
    <s v="2058-010-310 NYU Visit3.AWD"/>
    <n v="4.5"/>
    <n v="5.416666666666667"/>
    <n v="1"/>
    <b v="0"/>
    <b v="0"/>
    <x v="2"/>
  </r>
  <r>
    <s v="W-23"/>
    <s v="NotEntered"/>
    <x v="44"/>
    <d v="2015-06-27T05:30:00"/>
    <n v="4"/>
    <n v="222.2"/>
    <s v="NA"/>
    <s v="2058-010-310 NYU Visit3.AWD"/>
    <n v="5.4333333333333336"/>
    <n v="5.5"/>
    <n v="0"/>
    <b v="0"/>
    <b v="0"/>
    <x v="2"/>
  </r>
  <r>
    <s v="S-23"/>
    <s v="NotEntered"/>
    <x v="45"/>
    <d v="2015-06-27T05:37:00"/>
    <n v="6"/>
    <n v="0.14000000000000001"/>
    <s v="NA"/>
    <s v="2058-010-310 NYU Visit3.AWD"/>
    <n v="5.5166666666666666"/>
    <n v="5.6166666666666671"/>
    <n v="0"/>
    <b v="0"/>
    <b v="0"/>
    <x v="2"/>
  </r>
  <r>
    <s v="W-24"/>
    <s v="NotEntered"/>
    <x v="46"/>
    <d v="2015-06-27T06:16:00"/>
    <n v="38"/>
    <n v="278.92"/>
    <s v="c(NA, 2)"/>
    <s v="2058-010-310 NYU Visit3.AWD"/>
    <n v="5.6333333333333329"/>
    <n v="6.2666666666666666"/>
    <n v="1"/>
    <b v="0"/>
    <b v="1"/>
    <x v="2"/>
  </r>
  <r>
    <s v="S-24"/>
    <s v="NotEntered"/>
    <x v="47"/>
    <d v="2015-06-27T07:13:00"/>
    <n v="56"/>
    <n v="15.88"/>
    <s v="2"/>
    <s v="2058-010-310 NYU Visit3.AWD"/>
    <n v="6.2833333333333332"/>
    <n v="7.2166666666666668"/>
    <n v="1"/>
    <b v="1"/>
    <b v="1"/>
    <x v="2"/>
  </r>
  <r>
    <s v="W-25"/>
    <s v="NotEntered"/>
    <x v="48"/>
    <d v="2015-06-27T07:21:00"/>
    <n v="7"/>
    <n v="375.62"/>
    <s v="2"/>
    <s v="2058-010-310 NYU Visit3.AWD"/>
    <n v="7.2333333333333334"/>
    <n v="7.35"/>
    <n v="0"/>
    <b v="1"/>
    <b v="1"/>
    <x v="2"/>
  </r>
  <r>
    <s v="S-25"/>
    <s v="NotEntered"/>
    <x v="49"/>
    <d v="2015-06-27T07:51:00"/>
    <n v="29"/>
    <n v="24.93"/>
    <s v="2"/>
    <s v="2058-010-310 NYU Visit3.AWD"/>
    <n v="7.3666666666666663"/>
    <n v="7.85"/>
    <n v="0"/>
    <b v="1"/>
    <b v="1"/>
    <x v="2"/>
  </r>
  <r>
    <s v="W-26"/>
    <s v="NotEntered"/>
    <x v="50"/>
    <d v="2015-06-27T07:59:00"/>
    <n v="7"/>
    <n v="193.25"/>
    <s v="2"/>
    <s v="2058-010-310 NYU Visit3.AWD"/>
    <n v="7.8666666666666671"/>
    <n v="7.9833333333333334"/>
    <n v="0"/>
    <b v="1"/>
    <b v="1"/>
    <x v="2"/>
  </r>
  <r>
    <s v="S-26"/>
    <s v="NotEntered"/>
    <x v="51"/>
    <d v="2015-06-27T08:54:00"/>
    <n v="54"/>
    <n v="15.6"/>
    <s v="2"/>
    <s v="2058-010-310 NYU Visit3.AWD"/>
    <n v="8"/>
    <n v="8.9"/>
    <n v="1"/>
    <b v="1"/>
    <b v="1"/>
    <x v="2"/>
  </r>
  <r>
    <s v="W-27"/>
    <s v="NotEntered"/>
    <x v="52"/>
    <d v="2015-06-27T10:55:00"/>
    <n v="120"/>
    <n v="714.18"/>
    <s v="2"/>
    <s v="2058-010-310 NYU Visit3.AWD"/>
    <n v="8.9166666666666661"/>
    <n v="10.916666666666666"/>
    <n v="1"/>
    <b v="1"/>
    <b v="1"/>
    <x v="2"/>
  </r>
  <r>
    <s v="S-27"/>
    <s v="NotEntered"/>
    <x v="53"/>
    <d v="2015-06-27T11:08:00"/>
    <n v="12"/>
    <n v="13.08"/>
    <s v="2"/>
    <s v="2058-010-310 NYU Visit3.AWD"/>
    <n v="10.933333333333334"/>
    <n v="11.133333333333333"/>
    <n v="0"/>
    <b v="1"/>
    <b v="1"/>
    <x v="2"/>
  </r>
  <r>
    <s v="W-28"/>
    <s v="NotEntered"/>
    <x v="54"/>
    <d v="2015-06-27T13:08:00"/>
    <n v="119"/>
    <n v="429.1"/>
    <s v="2"/>
    <s v="2058-010-310 NYU Visit3.AWD"/>
    <n v="11.15"/>
    <n v="13.133333333333333"/>
    <n v="1"/>
    <b v="1"/>
    <b v="1"/>
    <x v="2"/>
  </r>
  <r>
    <s v="S-28"/>
    <s v="NotEntered"/>
    <x v="55"/>
    <d v="2015-06-27T13:13:00"/>
    <n v="4"/>
    <n v="7.8"/>
    <s v="2"/>
    <s v="2058-010-310 NYU Visit3.AWD"/>
    <n v="13.15"/>
    <n v="13.216666666666667"/>
    <n v="0"/>
    <b v="1"/>
    <b v="1"/>
    <x v="2"/>
  </r>
  <r>
    <s v="W-29"/>
    <s v="NotEntered"/>
    <x v="56"/>
    <d v="2015-06-27T16:39:00"/>
    <n v="205"/>
    <n v="514.94000000000005"/>
    <s v="2"/>
    <s v="2058-010-310 NYU Visit3.AWD"/>
    <n v="13.233333333333333"/>
    <n v="16.649999999999999"/>
    <n v="1"/>
    <b v="1"/>
    <b v="1"/>
    <x v="2"/>
  </r>
  <r>
    <s v="S-29"/>
    <s v="NotEntered"/>
    <x v="57"/>
    <d v="2015-06-27T17:00:00"/>
    <n v="20"/>
    <n v="1.48"/>
    <s v="2"/>
    <s v="2058-010-310 NYU Visit3.AWD"/>
    <n v="16.666666666666668"/>
    <n v="17"/>
    <n v="0"/>
    <b v="1"/>
    <b v="1"/>
    <x v="2"/>
  </r>
  <r>
    <s v="W-30"/>
    <s v="NotEntered"/>
    <x v="58"/>
    <d v="2015-06-27T19:05:00"/>
    <n v="124"/>
    <n v="441.74"/>
    <s v="2"/>
    <s v="2058-010-310 NYU Visit3.AWD"/>
    <n v="17.016666666666666"/>
    <n v="19.083333333333332"/>
    <n v="1"/>
    <b v="1"/>
    <b v="1"/>
    <x v="2"/>
  </r>
  <r>
    <s v="S-30"/>
    <s v="NotEntered"/>
    <x v="59"/>
    <d v="2015-06-27T19:12:00"/>
    <n v="6"/>
    <n v="2.71"/>
    <s v="2"/>
    <s v="2058-010-310 NYU Visit3.AWD"/>
    <n v="19.100000000000001"/>
    <n v="19.2"/>
    <n v="0"/>
    <b v="1"/>
    <b v="1"/>
    <x v="2"/>
  </r>
  <r>
    <s v="W-31"/>
    <s v="NotEntered"/>
    <x v="60"/>
    <d v="2015-06-27T23:42:00"/>
    <n v="269"/>
    <n v="525.49"/>
    <s v="c(2, NA)"/>
    <s v="2058-010-310 NYU Visit3.AWD"/>
    <n v="19.216666666666665"/>
    <n v="23.7"/>
    <n v="1"/>
    <b v="1"/>
    <b v="0"/>
    <x v="2"/>
  </r>
  <r>
    <s v="S-31"/>
    <s v="NotEntered"/>
    <x v="61"/>
    <d v="2015-06-27T23:57:00"/>
    <n v="14"/>
    <n v="20.399999999999999"/>
    <s v="NA"/>
    <s v="2058-010-310 NYU Visit3.AWD"/>
    <n v="23.716666666666665"/>
    <n v="23.95"/>
    <n v="0"/>
    <b v="0"/>
    <b v="0"/>
    <x v="2"/>
  </r>
  <r>
    <s v="W-32"/>
    <s v="NotEntered"/>
    <x v="62"/>
    <d v="2015-06-28T00:25:00"/>
    <n v="27"/>
    <n v="244.68"/>
    <s v="NA"/>
    <s v="2058-010-310 NYU Visit3.AWD"/>
    <n v="23.966666666666665"/>
    <n v="0.41666666666666669"/>
    <n v="0"/>
    <b v="0"/>
    <b v="0"/>
    <x v="2"/>
  </r>
  <r>
    <s v="S-32"/>
    <s v="NotEntered"/>
    <x v="63"/>
    <d v="2015-06-28T02:18:00"/>
    <n v="112"/>
    <n v="99.71"/>
    <s v="NA"/>
    <s v="2058-010-310 NYU Visit3.AWD"/>
    <n v="0.43333333333333335"/>
    <n v="2.2999999999999998"/>
    <n v="1"/>
    <b v="0"/>
    <b v="0"/>
    <x v="3"/>
  </r>
  <r>
    <s v="W-33"/>
    <s v="NotEntered"/>
    <x v="64"/>
    <d v="2015-06-28T02:50:00"/>
    <n v="31"/>
    <n v="79.41"/>
    <s v="NA"/>
    <s v="2058-010-310 NYU Visit3.AWD"/>
    <n v="2.3166666666666664"/>
    <n v="2.8333333333333335"/>
    <n v="1"/>
    <b v="0"/>
    <b v="0"/>
    <x v="3"/>
  </r>
  <r>
    <s v="S-33"/>
    <s v="NotEntered"/>
    <x v="65"/>
    <d v="2015-06-28T03:47:00"/>
    <n v="56"/>
    <n v="19.61"/>
    <s v="NA"/>
    <s v="2058-010-310 NYU Visit3.AWD"/>
    <n v="2.85"/>
    <n v="3.7833333333333332"/>
    <n v="1"/>
    <b v="0"/>
    <b v="0"/>
    <x v="3"/>
  </r>
  <r>
    <s v="W-34"/>
    <s v="NotEntered"/>
    <x v="66"/>
    <d v="2015-06-28T04:03:00"/>
    <n v="15"/>
    <n v="72.75"/>
    <s v="NA"/>
    <s v="2058-010-310 NYU Visit3.AWD"/>
    <n v="3.8"/>
    <n v="4.05"/>
    <n v="0"/>
    <b v="0"/>
    <b v="0"/>
    <x v="3"/>
  </r>
  <r>
    <s v="S-34"/>
    <s v="NotEntered"/>
    <x v="67"/>
    <d v="2015-06-28T04:33:00"/>
    <n v="29"/>
    <n v="10.3"/>
    <s v="NA"/>
    <s v="2058-010-310 NYU Visit3.AWD"/>
    <n v="4.0666666666666664"/>
    <n v="4.55"/>
    <n v="0"/>
    <b v="0"/>
    <b v="0"/>
    <x v="3"/>
  </r>
  <r>
    <s v="W-35"/>
    <s v="NotEntered"/>
    <x v="68"/>
    <d v="2015-06-28T04:42:00"/>
    <n v="8"/>
    <n v="479.22"/>
    <s v="NA"/>
    <s v="2058-010-310 NYU Visit3.AWD"/>
    <n v="4.5666666666666664"/>
    <n v="4.7"/>
    <n v="0"/>
    <b v="0"/>
    <b v="0"/>
    <x v="3"/>
  </r>
  <r>
    <s v="S-35"/>
    <s v="NotEntered"/>
    <x v="69"/>
    <d v="2015-06-28T05:56:00"/>
    <n v="73"/>
    <n v="15.92"/>
    <s v="NA"/>
    <s v="2058-010-310 NYU Visit3.AWD"/>
    <n v="4.7166666666666668"/>
    <n v="5.9333333333333336"/>
    <n v="1"/>
    <b v="0"/>
    <b v="0"/>
    <x v="3"/>
  </r>
  <r>
    <s v="W-36"/>
    <s v="NotEntered"/>
    <x v="70"/>
    <d v="2015-06-28T06:01:00"/>
    <n v="4"/>
    <n v="309.2"/>
    <s v="NA"/>
    <s v="2058-010-310 NYU Visit3.AWD"/>
    <n v="5.95"/>
    <n v="6.0166666666666666"/>
    <n v="0"/>
    <b v="0"/>
    <b v="1"/>
    <x v="3"/>
  </r>
  <r>
    <s v="S-36"/>
    <s v="NotEntered"/>
    <x v="71"/>
    <d v="2015-06-28T06:23:00"/>
    <n v="21"/>
    <n v="30.5"/>
    <s v="NA"/>
    <s v="2058-010-310 NYU Visit3.AWD"/>
    <n v="6.0333333333333332"/>
    <n v="6.3833333333333337"/>
    <n v="0"/>
    <b v="1"/>
    <b v="1"/>
    <x v="3"/>
  </r>
  <r>
    <s v="W-37"/>
    <s v="NotEntered"/>
    <x v="72"/>
    <d v="2015-06-28T06:31:00"/>
    <n v="7"/>
    <n v="241.88"/>
    <s v="NA"/>
    <s v="2058-010-310 NYU Visit3.AWD"/>
    <n v="6.4"/>
    <n v="6.5166666666666666"/>
    <n v="0"/>
    <b v="1"/>
    <b v="1"/>
    <x v="3"/>
  </r>
  <r>
    <s v="S-37"/>
    <s v="NotEntered"/>
    <x v="73"/>
    <d v="2015-06-28T07:11:00"/>
    <n v="39"/>
    <n v="14.57"/>
    <s v="NA"/>
    <s v="2058-010-310 NYU Visit3.AWD"/>
    <n v="6.5333333333333332"/>
    <n v="7.1833333333333336"/>
    <n v="1"/>
    <b v="1"/>
    <b v="1"/>
    <x v="3"/>
  </r>
  <r>
    <s v="W-38"/>
    <s v="NotEntered"/>
    <x v="74"/>
    <d v="2015-06-28T07:16:00"/>
    <n v="4"/>
    <n v="159.6"/>
    <s v="NA"/>
    <s v="2058-010-310 NYU Visit3.AWD"/>
    <n v="7.2"/>
    <n v="7.2666666666666666"/>
    <n v="0"/>
    <b v="1"/>
    <b v="1"/>
    <x v="3"/>
  </r>
  <r>
    <s v="S-38"/>
    <s v="NotEntered"/>
    <x v="75"/>
    <d v="2015-06-28T08:01:00"/>
    <n v="44"/>
    <n v="24.84"/>
    <s v="NA"/>
    <s v="2058-010-310 NYU Visit3.AWD"/>
    <n v="7.2833333333333332"/>
    <n v="8.0166666666666675"/>
    <n v="1"/>
    <b v="1"/>
    <b v="1"/>
    <x v="3"/>
  </r>
  <r>
    <s v="W-39"/>
    <s v="NotEntered"/>
    <x v="76"/>
    <d v="2015-06-28T08:09:00"/>
    <n v="7"/>
    <n v="173.5"/>
    <s v="NA"/>
    <s v="2058-010-310 NYU Visit3.AWD"/>
    <n v="8.0333333333333332"/>
    <n v="8.15"/>
    <n v="0"/>
    <b v="1"/>
    <b v="1"/>
    <x v="3"/>
  </r>
  <r>
    <s v="S-39"/>
    <s v="NotEntered"/>
    <x v="77"/>
    <d v="2015-06-28T08:16:00"/>
    <n v="6"/>
    <n v="0.14000000000000001"/>
    <s v="NA"/>
    <s v="2058-010-310 NYU Visit3.AWD"/>
    <n v="8.1666666666666661"/>
    <n v="8.2666666666666675"/>
    <n v="0"/>
    <b v="1"/>
    <b v="1"/>
    <x v="3"/>
  </r>
  <r>
    <s v="W-40"/>
    <s v="NotEntered"/>
    <x v="78"/>
    <d v="2015-06-28T08:43:00"/>
    <n v="26"/>
    <n v="494.3"/>
    <s v="NA"/>
    <s v="2058-010-310 NYU Visit3.AWD"/>
    <n v="8.2833333333333332"/>
    <n v="8.7166666666666668"/>
    <n v="0"/>
    <b v="1"/>
    <b v="1"/>
    <x v="3"/>
  </r>
  <r>
    <s v="S-40"/>
    <s v="NotEntered"/>
    <x v="79"/>
    <d v="2015-06-28T09:35:00"/>
    <n v="51"/>
    <n v="0.54"/>
    <s v="NA"/>
    <s v="2058-010-310 NYU Visit3.AWD"/>
    <n v="8.7333333333333325"/>
    <n v="9.5833333333333339"/>
    <n v="1"/>
    <b v="1"/>
    <b v="1"/>
    <x v="3"/>
  </r>
  <r>
    <s v="W-41"/>
    <s v="NotEntered"/>
    <x v="80"/>
    <d v="2015-06-28T09:42:00"/>
    <n v="6"/>
    <n v="145.57"/>
    <s v="NA"/>
    <s v="2058-010-310 NYU Visit3.AWD"/>
    <n v="9.6"/>
    <n v="9.6999999999999993"/>
    <n v="0"/>
    <b v="1"/>
    <b v="1"/>
    <x v="3"/>
  </r>
  <r>
    <s v="S-41"/>
    <s v="NotEntered"/>
    <x v="81"/>
    <d v="2015-06-28T09:51:00"/>
    <n v="8"/>
    <n v="0"/>
    <s v="NA"/>
    <s v="2058-010-310 NYU Visit3.AWD"/>
    <n v="9.7166666666666668"/>
    <n v="9.85"/>
    <n v="0"/>
    <b v="1"/>
    <b v="1"/>
    <x v="3"/>
  </r>
  <r>
    <s v="W-42"/>
    <s v="NotEntered"/>
    <x v="82"/>
    <d v="2015-06-28T09:56:00"/>
    <n v="4"/>
    <n v="382.8"/>
    <s v="NA"/>
    <s v="2058-010-310 NYU Visit3.AWD"/>
    <n v="9.8666666666666671"/>
    <n v="9.9333333333333336"/>
    <n v="0"/>
    <b v="1"/>
    <b v="1"/>
    <x v="3"/>
  </r>
  <r>
    <s v="S-42"/>
    <s v="NotEntered"/>
    <x v="83"/>
    <d v="2015-06-28T10:54:00"/>
    <n v="57"/>
    <n v="6.84"/>
    <s v="NA"/>
    <s v="2058-010-310 NYU Visit3.AWD"/>
    <n v="9.9499999999999993"/>
    <n v="10.9"/>
    <n v="1"/>
    <b v="1"/>
    <b v="1"/>
    <x v="3"/>
  </r>
  <r>
    <s v="W-43"/>
    <s v="NotEntered"/>
    <x v="84"/>
    <d v="2015-06-28T11:00:00"/>
    <n v="5"/>
    <n v="117.33"/>
    <s v="NA"/>
    <s v="2058-010-310 NYU Visit3.AWD"/>
    <n v="10.916666666666666"/>
    <n v="11"/>
    <n v="0"/>
    <b v="1"/>
    <b v="1"/>
    <x v="3"/>
  </r>
  <r>
    <s v="S-43"/>
    <s v="NotEntered"/>
    <x v="85"/>
    <d v="2015-06-28T11:28:00"/>
    <n v="27"/>
    <n v="4.1100000000000003"/>
    <s v="NA"/>
    <s v="2058-010-310 NYU Visit3.AWD"/>
    <n v="11.016666666666667"/>
    <n v="11.466666666666667"/>
    <n v="0"/>
    <b v="1"/>
    <b v="1"/>
    <x v="3"/>
  </r>
  <r>
    <s v="W-44"/>
    <s v="NotEntered"/>
    <x v="86"/>
    <d v="2015-06-28T13:45:00"/>
    <n v="136"/>
    <n v="761.8"/>
    <s v="NA"/>
    <s v="2058-010-310 NYU Visit3.AWD"/>
    <n v="11.483333333333333"/>
    <n v="13.75"/>
    <n v="1"/>
    <b v="1"/>
    <b v="1"/>
    <x v="3"/>
  </r>
  <r>
    <s v="S-44"/>
    <s v="NotEntered"/>
    <x v="87"/>
    <d v="2015-06-28T14:29:00"/>
    <n v="43"/>
    <n v="1.36"/>
    <s v="NA"/>
    <s v="2058-010-310 NYU Visit3.AWD"/>
    <n v="13.766666666666667"/>
    <n v="14.483333333333333"/>
    <n v="1"/>
    <b v="1"/>
    <b v="1"/>
    <x v="3"/>
  </r>
  <r>
    <s v="W-45"/>
    <s v="NotEntered"/>
    <x v="88"/>
    <d v="2015-06-28T16:31:00"/>
    <n v="121"/>
    <n v="317.44"/>
    <s v="NA"/>
    <s v="2058-010-310 NYU Visit3.AWD"/>
    <n v="14.5"/>
    <n v="16.516666666666666"/>
    <n v="1"/>
    <b v="1"/>
    <b v="1"/>
    <x v="3"/>
  </r>
  <r>
    <s v="S-45"/>
    <s v="NotEntered"/>
    <x v="89"/>
    <d v="2015-06-28T17:10:00"/>
    <n v="38"/>
    <n v="1.95"/>
    <s v="NA"/>
    <s v="2058-010-310 NYU Visit3.AWD"/>
    <n v="16.533333333333335"/>
    <n v="17.166666666666668"/>
    <n v="1"/>
    <b v="1"/>
    <b v="1"/>
    <x v="3"/>
  </r>
  <r>
    <s v="W-46"/>
    <s v="NotEntered"/>
    <x v="90"/>
    <d v="2015-06-28T19:56:00"/>
    <n v="165"/>
    <n v="647.35"/>
    <s v="NA"/>
    <s v="2058-010-310 NYU Visit3.AWD"/>
    <n v="17.183333333333334"/>
    <n v="19.933333333333334"/>
    <n v="1"/>
    <b v="1"/>
    <b v="1"/>
    <x v="3"/>
  </r>
  <r>
    <s v="S-46"/>
    <s v="NotEntered"/>
    <x v="91"/>
    <d v="2015-06-28T20:19:00"/>
    <n v="22"/>
    <n v="3.48"/>
    <s v="NA"/>
    <s v="2058-010-310 NYU Visit3.AWD"/>
    <n v="19.95"/>
    <n v="20.316666666666666"/>
    <n v="0"/>
    <b v="1"/>
    <b v="0"/>
    <x v="3"/>
  </r>
  <r>
    <s v="W-47"/>
    <s v="NotEntered"/>
    <x v="92"/>
    <d v="2015-06-28T23:03:00"/>
    <n v="163"/>
    <n v="606.29"/>
    <s v="NA"/>
    <s v="2058-010-310 NYU Visit3.AWD"/>
    <n v="20.333333333333332"/>
    <n v="23.05"/>
    <n v="1"/>
    <b v="0"/>
    <b v="0"/>
    <x v="3"/>
  </r>
  <r>
    <s v="S-47"/>
    <s v="NotEntered"/>
    <x v="93"/>
    <d v="2015-06-29T00:31:00"/>
    <n v="87"/>
    <n v="11.68"/>
    <s v="NA"/>
    <s v="2058-010-310 NYU Visit3.AWD"/>
    <n v="23.066666666666666"/>
    <n v="0.51666666666666672"/>
    <n v="1"/>
    <b v="0"/>
    <b v="0"/>
    <x v="3"/>
  </r>
  <r>
    <s v="W-48"/>
    <s v="NotEntered"/>
    <x v="94"/>
    <d v="2015-06-29T00:38:00"/>
    <n v="6"/>
    <n v="66.709999999999994"/>
    <s v="NA"/>
    <s v="2058-010-310 NYU Visit3.AWD"/>
    <n v="0.53333333333333333"/>
    <n v="0.6333333333333333"/>
    <n v="0"/>
    <b v="0"/>
    <b v="0"/>
    <x v="4"/>
  </r>
  <r>
    <s v="S-48"/>
    <s v="NotEntered"/>
    <x v="95"/>
    <d v="2015-06-29T01:16:00"/>
    <n v="37"/>
    <n v="1.42"/>
    <s v="NA"/>
    <s v="2058-010-310 NYU Visit3.AWD"/>
    <n v="0.65"/>
    <n v="1.2666666666666666"/>
    <n v="1"/>
    <b v="0"/>
    <b v="0"/>
    <x v="4"/>
  </r>
  <r>
    <s v="W-49"/>
    <s v="NotEntered"/>
    <x v="96"/>
    <d v="2015-06-29T01:32:00"/>
    <n v="15"/>
    <n v="415.31"/>
    <s v="NA"/>
    <s v="2058-010-310 NYU Visit3.AWD"/>
    <n v="1.2833333333333332"/>
    <n v="1.5333333333333332"/>
    <n v="0"/>
    <b v="0"/>
    <b v="0"/>
    <x v="4"/>
  </r>
  <r>
    <s v="S-49"/>
    <s v="NotEntered"/>
    <x v="97"/>
    <d v="2015-06-29T02:39:00"/>
    <n v="66"/>
    <n v="19.420000000000002"/>
    <s v="NA"/>
    <s v="2058-010-310 NYU Visit3.AWD"/>
    <n v="1.55"/>
    <n v="2.65"/>
    <n v="1"/>
    <b v="0"/>
    <b v="0"/>
    <x v="4"/>
  </r>
  <r>
    <s v="W-50"/>
    <s v="NotEntered"/>
    <x v="98"/>
    <d v="2015-06-29T02:56:00"/>
    <n v="16"/>
    <n v="292.94"/>
    <s v="NA"/>
    <s v="2058-010-310 NYU Visit3.AWD"/>
    <n v="2.6666666666666665"/>
    <n v="2.9333333333333336"/>
    <n v="0"/>
    <b v="0"/>
    <b v="0"/>
    <x v="4"/>
  </r>
  <r>
    <s v="S-50"/>
    <s v="NotEntered"/>
    <x v="99"/>
    <d v="2015-06-29T04:45:00"/>
    <n v="108"/>
    <n v="13.59"/>
    <s v="NA"/>
    <s v="2058-010-310 NYU Visit3.AWD"/>
    <n v="2.95"/>
    <n v="4.75"/>
    <n v="1"/>
    <b v="0"/>
    <b v="0"/>
    <x v="4"/>
  </r>
  <r>
    <s v="W-51"/>
    <s v="NotEntered"/>
    <x v="100"/>
    <d v="2015-06-29T04:51:00"/>
    <n v="5"/>
    <n v="336.67"/>
    <s v="NA"/>
    <s v="2058-010-310 NYU Visit3.AWD"/>
    <n v="4.7666666666666666"/>
    <n v="4.8499999999999996"/>
    <n v="0"/>
    <b v="0"/>
    <b v="0"/>
    <x v="4"/>
  </r>
  <r>
    <s v="S-51"/>
    <s v="NotEntered"/>
    <x v="101"/>
    <d v="2015-06-29T05:13:00"/>
    <n v="21"/>
    <n v="1.64"/>
    <s v="NA"/>
    <s v="2058-010-310 NYU Visit3.AWD"/>
    <n v="4.8666666666666671"/>
    <n v="5.2166666666666668"/>
    <n v="0"/>
    <b v="0"/>
    <b v="0"/>
    <x v="4"/>
  </r>
  <r>
    <s v="W-52"/>
    <s v="NotEntered"/>
    <x v="102"/>
    <d v="2015-06-29T05:26:00"/>
    <n v="12"/>
    <n v="263.92"/>
    <s v="NA"/>
    <s v="2058-010-310 NYU Visit3.AWD"/>
    <n v="5.2333333333333334"/>
    <n v="5.4333333333333336"/>
    <n v="0"/>
    <b v="0"/>
    <b v="0"/>
    <x v="4"/>
  </r>
  <r>
    <s v="S-52"/>
    <s v="NotEntered"/>
    <x v="103"/>
    <d v="2015-06-29T06:41:00"/>
    <n v="74"/>
    <n v="9.0399999999999991"/>
    <s v="c(NA, 2)"/>
    <s v="2058-010-310 NYU Visit3.AWD"/>
    <n v="5.45"/>
    <n v="6.6833333333333336"/>
    <n v="1"/>
    <b v="0"/>
    <b v="1"/>
    <x v="4"/>
  </r>
  <r>
    <s v="W-53"/>
    <s v="NotEntered"/>
    <x v="104"/>
    <d v="2015-06-29T07:31:00"/>
    <n v="49"/>
    <n v="539.84"/>
    <s v="2"/>
    <s v="2058-010-310 NYU Visit3.AWD"/>
    <n v="6.7"/>
    <n v="7.5166666666666666"/>
    <n v="1"/>
    <b v="1"/>
    <b v="1"/>
    <x v="4"/>
  </r>
  <r>
    <s v="S-53"/>
    <s v="NotEntered"/>
    <x v="105"/>
    <d v="2015-06-29T08:17:00"/>
    <n v="45"/>
    <n v="2.91"/>
    <s v="2"/>
    <s v="2058-010-310 NYU Visit3.AWD"/>
    <n v="7.5333333333333332"/>
    <n v="8.2833333333333332"/>
    <n v="1"/>
    <b v="1"/>
    <b v="1"/>
    <x v="4"/>
  </r>
  <r>
    <s v="W-54"/>
    <s v="NotEntered"/>
    <x v="106"/>
    <d v="2015-06-29T08:25:00"/>
    <n v="7"/>
    <n v="75"/>
    <s v="2"/>
    <s v="2058-010-310 NYU Visit3.AWD"/>
    <n v="8.3000000000000007"/>
    <n v="8.4166666666666661"/>
    <n v="0"/>
    <b v="1"/>
    <b v="1"/>
    <x v="4"/>
  </r>
  <r>
    <s v="S-54"/>
    <s v="NotEntered"/>
    <x v="107"/>
    <d v="2015-06-29T08:53:00"/>
    <n v="27"/>
    <n v="8.57"/>
    <s v="2"/>
    <s v="2058-010-310 NYU Visit3.AWD"/>
    <n v="8.4333333333333336"/>
    <n v="8.8833333333333329"/>
    <n v="0"/>
    <b v="1"/>
    <b v="1"/>
    <x v="4"/>
  </r>
  <r>
    <s v="W-55"/>
    <s v="NotEntered"/>
    <x v="108"/>
    <d v="2015-06-29T08:58:00"/>
    <n v="4"/>
    <n v="45.2"/>
    <s v="2"/>
    <s v="2058-010-310 NYU Visit3.AWD"/>
    <n v="8.9"/>
    <n v="8.9666666666666668"/>
    <n v="0"/>
    <b v="1"/>
    <b v="1"/>
    <x v="4"/>
  </r>
  <r>
    <s v="S-55"/>
    <s v="NotEntered"/>
    <x v="109"/>
    <d v="2015-06-29T09:53:00"/>
    <n v="54"/>
    <n v="6.75"/>
    <s v="2"/>
    <s v="2058-010-310 NYU Visit3.AWD"/>
    <n v="8.9833333333333325"/>
    <n v="9.8833333333333329"/>
    <n v="1"/>
    <b v="1"/>
    <b v="1"/>
    <x v="4"/>
  </r>
  <r>
    <s v="W-56"/>
    <s v="NotEntered"/>
    <x v="110"/>
    <d v="2015-06-29T09:58:00"/>
    <n v="4"/>
    <n v="858.6"/>
    <s v="2"/>
    <s v="2058-010-310 NYU Visit3.AWD"/>
    <n v="9.9"/>
    <n v="9.9666666666666668"/>
    <n v="0"/>
    <b v="1"/>
    <b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2:C7" firstHeaderRow="0" firstDataRow="1" firstDataCol="1"/>
  <pivotFields count="14">
    <pivotField compact="0" outline="0" showAll="0" defaultSubtotal="0"/>
    <pivotField compact="0" outline="0" showAll="0" defaultSubtotal="0"/>
    <pivotField dataField="1" compact="0" numFmtId="164" outline="0" showAll="0" defaultSubtota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65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1">
    <field x="1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Mín. de ini" fld="2" subtotal="min" baseField="13" baseItem="0" numFmtId="14"/>
    <dataField name="Mín. de hrini" fld="8" subtotal="min" baseField="13" baseItem="0" numFmtId="2"/>
  </dataFields>
  <formats count="5"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B15" sqref="B15"/>
    </sheetView>
  </sheetViews>
  <sheetFormatPr baseColWidth="10" defaultRowHeight="15" x14ac:dyDescent="0.25"/>
  <cols>
    <col min="1" max="1" width="10.5703125" customWidth="1"/>
    <col min="2" max="2" width="15" style="9" customWidth="1"/>
    <col min="3" max="3" width="12.42578125" style="8" customWidth="1"/>
  </cols>
  <sheetData>
    <row r="1" spans="1:12" x14ac:dyDescent="0.25">
      <c r="A1" t="s">
        <v>139</v>
      </c>
      <c r="G1" t="s">
        <v>140</v>
      </c>
      <c r="H1" s="9"/>
      <c r="I1" s="8"/>
    </row>
    <row r="2" spans="1:12" x14ac:dyDescent="0.25">
      <c r="A2" s="7" t="s">
        <v>130</v>
      </c>
      <c r="B2" t="s">
        <v>136</v>
      </c>
      <c r="C2" s="8" t="s">
        <v>137</v>
      </c>
      <c r="D2" s="8" t="s">
        <v>138</v>
      </c>
      <c r="G2" s="13" t="s">
        <v>141</v>
      </c>
      <c r="H2" s="13" t="s">
        <v>143</v>
      </c>
      <c r="I2" s="14" t="s">
        <v>143</v>
      </c>
      <c r="J2" s="11" t="s">
        <v>142</v>
      </c>
      <c r="K2" s="12" t="s">
        <v>146</v>
      </c>
      <c r="L2" s="12" t="s">
        <v>146</v>
      </c>
    </row>
    <row r="3" spans="1:12" x14ac:dyDescent="0.25">
      <c r="A3" t="s">
        <v>131</v>
      </c>
      <c r="B3" s="9">
        <v>42180.660416666666</v>
      </c>
      <c r="C3" s="10">
        <v>15.85</v>
      </c>
      <c r="D3" t="str">
        <f>IF(C3&lt;20,"Dia-00", "Noche-01")</f>
        <v>Dia-00</v>
      </c>
      <c r="G3">
        <v>0</v>
      </c>
      <c r="H3" t="s">
        <v>144</v>
      </c>
      <c r="I3" s="8" t="str">
        <f>IF(G3&lt;10, H3&amp;" 0"&amp;G3,  H3&amp;" "&amp;G3)</f>
        <v>Dia 00</v>
      </c>
      <c r="J3">
        <v>1</v>
      </c>
      <c r="K3" t="s">
        <v>145</v>
      </c>
      <c r="L3" s="8" t="str">
        <f>IF(J3&lt;10, K3&amp;" 0"&amp;J3,  K3&amp;" "&amp;J3)</f>
        <v>Noche 01</v>
      </c>
    </row>
    <row r="4" spans="1:12" x14ac:dyDescent="0.25">
      <c r="A4" t="s">
        <v>132</v>
      </c>
      <c r="B4" s="9">
        <v>42181.03125</v>
      </c>
      <c r="C4" s="10">
        <v>0.75</v>
      </c>
      <c r="G4">
        <v>1</v>
      </c>
      <c r="H4" t="s">
        <v>145</v>
      </c>
      <c r="I4" s="8" t="str">
        <f t="shared" ref="I4:I19" si="0">IF(G4&lt;10, H4&amp;" 0"&amp;G4,  H4&amp;" "&amp;G4)</f>
        <v>Noche 01</v>
      </c>
      <c r="J4">
        <v>1</v>
      </c>
      <c r="K4" t="s">
        <v>144</v>
      </c>
      <c r="L4" s="8" t="str">
        <f t="shared" ref="L4:L18" si="1">IF(J4&lt;10, K4&amp;" 0"&amp;J4,  K4&amp;" "&amp;J4)</f>
        <v>Dia 01</v>
      </c>
    </row>
    <row r="5" spans="1:12" x14ac:dyDescent="0.25">
      <c r="A5" t="s">
        <v>133</v>
      </c>
      <c r="B5" s="9">
        <v>42182.007638888892</v>
      </c>
      <c r="C5" s="10">
        <v>0.18333333333333332</v>
      </c>
      <c r="G5">
        <v>1</v>
      </c>
      <c r="H5" t="s">
        <v>144</v>
      </c>
      <c r="I5" s="8" t="str">
        <f t="shared" si="0"/>
        <v>Dia 01</v>
      </c>
      <c r="J5">
        <v>2</v>
      </c>
      <c r="K5" t="s">
        <v>145</v>
      </c>
      <c r="L5" s="8" t="str">
        <f t="shared" si="1"/>
        <v>Noche 02</v>
      </c>
    </row>
    <row r="6" spans="1:12" x14ac:dyDescent="0.25">
      <c r="A6" t="s">
        <v>134</v>
      </c>
      <c r="B6" s="9">
        <v>42183.018055555556</v>
      </c>
      <c r="C6" s="10">
        <v>0.43333333333333335</v>
      </c>
      <c r="G6">
        <v>2</v>
      </c>
      <c r="H6" t="s">
        <v>145</v>
      </c>
      <c r="I6" s="8" t="str">
        <f t="shared" si="0"/>
        <v>Noche 02</v>
      </c>
      <c r="J6">
        <v>2</v>
      </c>
      <c r="K6" t="s">
        <v>144</v>
      </c>
      <c r="L6" s="8" t="str">
        <f t="shared" si="1"/>
        <v>Dia 02</v>
      </c>
    </row>
    <row r="7" spans="1:12" x14ac:dyDescent="0.25">
      <c r="A7" t="s">
        <v>135</v>
      </c>
      <c r="B7" s="9">
        <v>42184.022222222222</v>
      </c>
      <c r="C7" s="10">
        <v>0.53333333333333333</v>
      </c>
      <c r="G7">
        <v>2</v>
      </c>
      <c r="H7" t="s">
        <v>144</v>
      </c>
      <c r="I7" s="8" t="str">
        <f t="shared" si="0"/>
        <v>Dia 02</v>
      </c>
      <c r="J7">
        <v>3</v>
      </c>
      <c r="K7" t="s">
        <v>145</v>
      </c>
      <c r="L7" s="8" t="str">
        <f t="shared" si="1"/>
        <v>Noche 03</v>
      </c>
    </row>
    <row r="8" spans="1:12" x14ac:dyDescent="0.25">
      <c r="B8"/>
      <c r="C8"/>
      <c r="G8">
        <v>3</v>
      </c>
      <c r="H8" t="s">
        <v>145</v>
      </c>
      <c r="I8" s="8" t="str">
        <f t="shared" si="0"/>
        <v>Noche 03</v>
      </c>
      <c r="J8">
        <v>3</v>
      </c>
      <c r="K8" t="s">
        <v>144</v>
      </c>
      <c r="L8" s="8" t="str">
        <f t="shared" si="1"/>
        <v>Dia 03</v>
      </c>
    </row>
    <row r="9" spans="1:12" x14ac:dyDescent="0.25">
      <c r="A9" t="s">
        <v>147</v>
      </c>
      <c r="G9">
        <v>3</v>
      </c>
      <c r="H9" t="s">
        <v>144</v>
      </c>
      <c r="I9" s="8" t="str">
        <f t="shared" si="0"/>
        <v>Dia 03</v>
      </c>
      <c r="J9">
        <v>4</v>
      </c>
      <c r="K9" t="s">
        <v>145</v>
      </c>
      <c r="L9" s="8" t="str">
        <f t="shared" si="1"/>
        <v>Noche 04</v>
      </c>
    </row>
    <row r="10" spans="1:12" x14ac:dyDescent="0.25">
      <c r="A10" t="s">
        <v>141</v>
      </c>
      <c r="C10" s="8" t="s">
        <v>151</v>
      </c>
      <c r="G10">
        <v>4</v>
      </c>
      <c r="H10" t="s">
        <v>145</v>
      </c>
      <c r="I10" s="8" t="str">
        <f t="shared" si="0"/>
        <v>Noche 04</v>
      </c>
      <c r="J10">
        <v>4</v>
      </c>
      <c r="K10" t="s">
        <v>144</v>
      </c>
      <c r="L10" s="8" t="str">
        <f t="shared" si="1"/>
        <v>Dia 04</v>
      </c>
    </row>
    <row r="11" spans="1:12" x14ac:dyDescent="0.25">
      <c r="A11" t="s">
        <v>150</v>
      </c>
      <c r="B11" s="9" t="s">
        <v>149</v>
      </c>
      <c r="G11">
        <v>4</v>
      </c>
      <c r="H11" t="s">
        <v>144</v>
      </c>
      <c r="I11" s="8" t="str">
        <f t="shared" si="0"/>
        <v>Dia 04</v>
      </c>
      <c r="J11">
        <v>5</v>
      </c>
      <c r="K11" t="s">
        <v>145</v>
      </c>
      <c r="L11" s="8" t="str">
        <f t="shared" si="1"/>
        <v>Noche 05</v>
      </c>
    </row>
    <row r="12" spans="1:12" x14ac:dyDescent="0.25">
      <c r="A12" t="s">
        <v>148</v>
      </c>
      <c r="B12" s="9" t="s">
        <v>153</v>
      </c>
      <c r="G12">
        <v>5</v>
      </c>
      <c r="H12" t="s">
        <v>145</v>
      </c>
      <c r="I12" s="8" t="str">
        <f t="shared" si="0"/>
        <v>Noche 05</v>
      </c>
      <c r="J12">
        <v>5</v>
      </c>
      <c r="K12" t="s">
        <v>144</v>
      </c>
      <c r="L12" s="8" t="str">
        <f t="shared" si="1"/>
        <v>Dia 05</v>
      </c>
    </row>
    <row r="13" spans="1:12" x14ac:dyDescent="0.25">
      <c r="B13" s="15" t="s">
        <v>152</v>
      </c>
      <c r="G13">
        <v>5</v>
      </c>
      <c r="H13" t="s">
        <v>144</v>
      </c>
      <c r="I13" s="8" t="str">
        <f t="shared" si="0"/>
        <v>Dia 05</v>
      </c>
      <c r="J13">
        <v>6</v>
      </c>
      <c r="K13" t="s">
        <v>145</v>
      </c>
      <c r="L13" s="8" t="str">
        <f t="shared" si="1"/>
        <v>Noche 06</v>
      </c>
    </row>
    <row r="14" spans="1:12" x14ac:dyDescent="0.25">
      <c r="G14">
        <v>6</v>
      </c>
      <c r="H14" t="s">
        <v>145</v>
      </c>
      <c r="I14" s="8" t="str">
        <f t="shared" si="0"/>
        <v>Noche 06</v>
      </c>
      <c r="J14">
        <v>6</v>
      </c>
      <c r="K14" t="s">
        <v>144</v>
      </c>
      <c r="L14" s="8" t="str">
        <f t="shared" si="1"/>
        <v>Dia 06</v>
      </c>
    </row>
    <row r="15" spans="1:12" x14ac:dyDescent="0.25">
      <c r="G15">
        <v>6</v>
      </c>
      <c r="H15" t="s">
        <v>144</v>
      </c>
      <c r="I15" s="8" t="str">
        <f t="shared" si="0"/>
        <v>Dia 06</v>
      </c>
      <c r="J15">
        <v>7</v>
      </c>
      <c r="K15" t="s">
        <v>145</v>
      </c>
      <c r="L15" s="8" t="str">
        <f t="shared" si="1"/>
        <v>Noche 07</v>
      </c>
    </row>
    <row r="16" spans="1:12" x14ac:dyDescent="0.25">
      <c r="G16">
        <v>7</v>
      </c>
      <c r="H16" t="s">
        <v>145</v>
      </c>
      <c r="I16" s="8" t="str">
        <f t="shared" si="0"/>
        <v>Noche 07</v>
      </c>
      <c r="J16">
        <v>7</v>
      </c>
      <c r="K16" t="s">
        <v>144</v>
      </c>
      <c r="L16" s="8" t="str">
        <f t="shared" si="1"/>
        <v>Dia 07</v>
      </c>
    </row>
    <row r="17" spans="7:12" x14ac:dyDescent="0.25">
      <c r="G17">
        <v>7</v>
      </c>
      <c r="H17" t="s">
        <v>144</v>
      </c>
      <c r="I17" s="8" t="str">
        <f t="shared" si="0"/>
        <v>Dia 07</v>
      </c>
      <c r="J17">
        <v>8</v>
      </c>
      <c r="K17" t="s">
        <v>145</v>
      </c>
      <c r="L17" s="8" t="str">
        <f t="shared" si="1"/>
        <v>Noche 08</v>
      </c>
    </row>
    <row r="18" spans="7:12" x14ac:dyDescent="0.25">
      <c r="G18">
        <v>8</v>
      </c>
      <c r="H18" t="s">
        <v>145</v>
      </c>
      <c r="I18" s="8" t="str">
        <f t="shared" si="0"/>
        <v>Noche 08</v>
      </c>
      <c r="J18">
        <v>8</v>
      </c>
      <c r="K18" t="s">
        <v>144</v>
      </c>
      <c r="L18" s="8" t="str">
        <f t="shared" si="1"/>
        <v>Dia 08</v>
      </c>
    </row>
    <row r="19" spans="7:12" x14ac:dyDescent="0.25">
      <c r="G19">
        <v>8</v>
      </c>
      <c r="H19" t="s">
        <v>144</v>
      </c>
      <c r="I19" s="8" t="str">
        <f t="shared" si="0"/>
        <v>Dia 08</v>
      </c>
      <c r="J19" s="8"/>
    </row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pane ySplit="1" topLeftCell="A87" activePane="bottomLeft" state="frozen"/>
      <selection pane="bottomLeft" activeCell="N4" sqref="N4"/>
    </sheetView>
  </sheetViews>
  <sheetFormatPr baseColWidth="10" defaultColWidth="9.140625" defaultRowHeight="12.75" x14ac:dyDescent="0.2"/>
  <cols>
    <col min="1" max="1" width="5" style="1" bestFit="1" customWidth="1"/>
    <col min="2" max="2" width="11" style="1" bestFit="1" customWidth="1"/>
    <col min="3" max="4" width="20.140625" style="1" bestFit="1" customWidth="1"/>
    <col min="5" max="5" width="4" style="1" bestFit="1" customWidth="1"/>
    <col min="6" max="6" width="8" style="1" bestFit="1" customWidth="1"/>
    <col min="7" max="7" width="9" style="1" bestFit="1" customWidth="1"/>
    <col min="8" max="8" width="28.42578125" style="1" bestFit="1" customWidth="1"/>
    <col min="9" max="9" width="6" style="1" bestFit="1" customWidth="1"/>
    <col min="10" max="10" width="6" style="1" customWidth="1"/>
    <col min="11" max="11" width="8" style="1" bestFit="1" customWidth="1"/>
    <col min="12" max="13" width="10" style="1" bestFit="1" customWidth="1"/>
    <col min="14" max="14" width="11" style="1" bestFit="1" customWidth="1"/>
    <col min="15" max="16384" width="9.1406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126</v>
      </c>
      <c r="J1" s="1" t="s">
        <v>127</v>
      </c>
      <c r="K1" s="1" t="s">
        <v>125</v>
      </c>
      <c r="L1" s="1" t="s">
        <v>128</v>
      </c>
      <c r="M1" s="1" t="s">
        <v>129</v>
      </c>
      <c r="N1" s="1" t="s">
        <v>130</v>
      </c>
    </row>
    <row r="2" spans="1:14" x14ac:dyDescent="0.2">
      <c r="A2" s="1" t="s">
        <v>8</v>
      </c>
      <c r="B2" s="1" t="s">
        <v>9</v>
      </c>
      <c r="C2" s="2">
        <v>42180.660416666702</v>
      </c>
      <c r="D2" s="2">
        <v>42180.676388888904</v>
      </c>
      <c r="E2" s="1">
        <v>23</v>
      </c>
      <c r="F2" s="1">
        <v>409.08</v>
      </c>
      <c r="G2" s="1" t="s">
        <v>10</v>
      </c>
      <c r="H2" s="1" t="s">
        <v>11</v>
      </c>
      <c r="I2" s="3">
        <f>HOUR(C2)+MINUTE(C2)/60</f>
        <v>15.85</v>
      </c>
      <c r="J2" s="3">
        <f>HOUR(D2)+MINUTE(D2)/60</f>
        <v>16.233333333333334</v>
      </c>
      <c r="K2" s="1">
        <f>IF(E2&gt;=30,1,0)</f>
        <v>0</v>
      </c>
      <c r="L2" s="1" t="b">
        <f>AND(I2&gt;=6,I2&lt;20)</f>
        <v>1</v>
      </c>
      <c r="M2" s="1" t="b">
        <f>AND(J2&gt;=6,J2&lt;20)</f>
        <v>1</v>
      </c>
      <c r="N2" s="6" t="str">
        <f>DAY(C2)&amp;"-"&amp;MONTH(C2)</f>
        <v>25-6</v>
      </c>
    </row>
    <row r="3" spans="1:14" x14ac:dyDescent="0.2">
      <c r="A3" s="1" t="s">
        <v>12</v>
      </c>
      <c r="B3" s="1" t="s">
        <v>9</v>
      </c>
      <c r="C3" s="2">
        <v>42180.677083333299</v>
      </c>
      <c r="D3" s="2">
        <v>42180.685416666704</v>
      </c>
      <c r="E3" s="1">
        <v>12</v>
      </c>
      <c r="F3" s="1">
        <v>6.15</v>
      </c>
      <c r="G3" s="1" t="s">
        <v>10</v>
      </c>
      <c r="H3" s="1" t="s">
        <v>11</v>
      </c>
      <c r="I3" s="3">
        <f t="shared" ref="I3:I66" si="0">HOUR(C3)+MINUTE(C3)/60</f>
        <v>16.25</v>
      </c>
      <c r="J3" s="3">
        <f t="shared" ref="J3:J66" si="1">HOUR(D3)+MINUTE(D3)/60</f>
        <v>16.45</v>
      </c>
      <c r="K3" s="1">
        <f t="shared" ref="K3:K66" si="2">IF(E3&gt;=30,1,0)</f>
        <v>0</v>
      </c>
      <c r="L3" s="1" t="b">
        <f t="shared" ref="L3:L66" si="3">AND(I3&gt;=6,I3&lt;20)</f>
        <v>1</v>
      </c>
      <c r="M3" s="1" t="b">
        <f t="shared" ref="M3:M66" si="4">AND(J3&gt;=6,J3&lt;20)</f>
        <v>1</v>
      </c>
      <c r="N3" s="6" t="str">
        <f t="shared" ref="N3:N66" si="5">DAY(C3)&amp;"-"&amp;MONTH(C3)</f>
        <v>25-6</v>
      </c>
    </row>
    <row r="4" spans="1:14" x14ac:dyDescent="0.2">
      <c r="A4" s="1" t="s">
        <v>13</v>
      </c>
      <c r="B4" s="1" t="s">
        <v>9</v>
      </c>
      <c r="C4" s="2">
        <v>42180.686111111099</v>
      </c>
      <c r="D4" s="2">
        <v>42180.907638888901</v>
      </c>
      <c r="E4" s="1">
        <v>319</v>
      </c>
      <c r="F4" s="1">
        <v>447.28</v>
      </c>
      <c r="G4" s="1" t="s">
        <v>14</v>
      </c>
      <c r="H4" s="1" t="s">
        <v>11</v>
      </c>
      <c r="I4" s="3">
        <f t="shared" si="0"/>
        <v>16.466666666666665</v>
      </c>
      <c r="J4" s="3">
        <f t="shared" si="1"/>
        <v>21.783333333333335</v>
      </c>
      <c r="K4" s="1">
        <f t="shared" si="2"/>
        <v>1</v>
      </c>
      <c r="L4" s="1" t="b">
        <f t="shared" si="3"/>
        <v>1</v>
      </c>
      <c r="M4" s="1" t="b">
        <f t="shared" si="4"/>
        <v>0</v>
      </c>
      <c r="N4" s="6" t="str">
        <f t="shared" si="5"/>
        <v>25-6</v>
      </c>
    </row>
    <row r="5" spans="1:14" x14ac:dyDescent="0.2">
      <c r="A5" s="1" t="s">
        <v>15</v>
      </c>
      <c r="B5" s="1" t="s">
        <v>9</v>
      </c>
      <c r="C5" s="2">
        <v>42180.908333333296</v>
      </c>
      <c r="D5" s="2">
        <v>42181.030555555597</v>
      </c>
      <c r="E5" s="1">
        <v>176</v>
      </c>
      <c r="F5" s="1">
        <v>8.4</v>
      </c>
      <c r="G5" s="1" t="s">
        <v>16</v>
      </c>
      <c r="H5" s="1" t="s">
        <v>11</v>
      </c>
      <c r="I5" s="3">
        <f t="shared" si="0"/>
        <v>21.8</v>
      </c>
      <c r="J5" s="3">
        <f t="shared" si="1"/>
        <v>0.73333333333333328</v>
      </c>
      <c r="K5" s="1">
        <f t="shared" si="2"/>
        <v>1</v>
      </c>
      <c r="L5" s="1" t="b">
        <f t="shared" si="3"/>
        <v>0</v>
      </c>
      <c r="M5" s="1" t="b">
        <f t="shared" si="4"/>
        <v>0</v>
      </c>
      <c r="N5" s="6" t="str">
        <f t="shared" si="5"/>
        <v>25-6</v>
      </c>
    </row>
    <row r="6" spans="1:14" x14ac:dyDescent="0.2">
      <c r="A6" s="1" t="s">
        <v>17</v>
      </c>
      <c r="B6" s="1" t="s">
        <v>9</v>
      </c>
      <c r="C6" s="2">
        <v>42181.03125</v>
      </c>
      <c r="D6" s="2">
        <v>42181.063194444403</v>
      </c>
      <c r="E6" s="1">
        <v>46</v>
      </c>
      <c r="F6" s="1">
        <v>220.68</v>
      </c>
      <c r="G6" s="1" t="s">
        <v>16</v>
      </c>
      <c r="H6" s="1" t="s">
        <v>11</v>
      </c>
      <c r="I6" s="3">
        <f t="shared" si="0"/>
        <v>0.75</v>
      </c>
      <c r="J6" s="3">
        <f t="shared" si="1"/>
        <v>1.5166666666666666</v>
      </c>
      <c r="K6" s="1">
        <f t="shared" si="2"/>
        <v>1</v>
      </c>
      <c r="L6" s="1" t="b">
        <f t="shared" si="3"/>
        <v>0</v>
      </c>
      <c r="M6" s="1" t="b">
        <f t="shared" si="4"/>
        <v>0</v>
      </c>
      <c r="N6" s="6" t="str">
        <f t="shared" si="5"/>
        <v>26-6</v>
      </c>
    </row>
    <row r="7" spans="1:14" x14ac:dyDescent="0.2">
      <c r="A7" s="1" t="s">
        <v>18</v>
      </c>
      <c r="B7" s="1" t="s">
        <v>9</v>
      </c>
      <c r="C7" s="2">
        <v>42181.063888888901</v>
      </c>
      <c r="D7" s="2">
        <v>42181.097916666702</v>
      </c>
      <c r="E7" s="1">
        <v>49</v>
      </c>
      <c r="F7" s="1">
        <v>2.2999999999999998</v>
      </c>
      <c r="G7" s="1" t="s">
        <v>16</v>
      </c>
      <c r="H7" s="1" t="s">
        <v>11</v>
      </c>
      <c r="I7" s="3">
        <f t="shared" si="0"/>
        <v>1.5333333333333332</v>
      </c>
      <c r="J7" s="3">
        <f t="shared" si="1"/>
        <v>2.35</v>
      </c>
      <c r="K7" s="1">
        <f t="shared" si="2"/>
        <v>1</v>
      </c>
      <c r="L7" s="1" t="b">
        <f t="shared" si="3"/>
        <v>0</v>
      </c>
      <c r="M7" s="1" t="b">
        <f t="shared" si="4"/>
        <v>0</v>
      </c>
      <c r="N7" s="6" t="str">
        <f t="shared" si="5"/>
        <v>26-6</v>
      </c>
    </row>
    <row r="8" spans="1:14" x14ac:dyDescent="0.2">
      <c r="A8" s="1" t="s">
        <v>19</v>
      </c>
      <c r="B8" s="1" t="s">
        <v>9</v>
      </c>
      <c r="C8" s="2">
        <v>42181.098611111098</v>
      </c>
      <c r="D8" s="2">
        <v>42181.104166666701</v>
      </c>
      <c r="E8" s="1">
        <v>8</v>
      </c>
      <c r="F8" s="1">
        <v>283</v>
      </c>
      <c r="G8" s="1" t="s">
        <v>16</v>
      </c>
      <c r="H8" s="1" t="s">
        <v>11</v>
      </c>
      <c r="I8" s="3">
        <f t="shared" si="0"/>
        <v>2.3666666666666667</v>
      </c>
      <c r="J8" s="3">
        <f t="shared" si="1"/>
        <v>2.5</v>
      </c>
      <c r="K8" s="1">
        <f t="shared" si="2"/>
        <v>0</v>
      </c>
      <c r="L8" s="1" t="b">
        <f t="shared" si="3"/>
        <v>0</v>
      </c>
      <c r="M8" s="1" t="b">
        <f t="shared" si="4"/>
        <v>0</v>
      </c>
      <c r="N8" s="6" t="str">
        <f t="shared" si="5"/>
        <v>26-6</v>
      </c>
    </row>
    <row r="9" spans="1:14" x14ac:dyDescent="0.2">
      <c r="A9" s="1" t="s">
        <v>20</v>
      </c>
      <c r="B9" s="1" t="s">
        <v>9</v>
      </c>
      <c r="C9" s="2">
        <v>42181.104861111096</v>
      </c>
      <c r="D9" s="2">
        <v>42181.123611111099</v>
      </c>
      <c r="E9" s="1">
        <v>27</v>
      </c>
      <c r="F9" s="1">
        <v>7.29</v>
      </c>
      <c r="G9" s="1" t="s">
        <v>16</v>
      </c>
      <c r="H9" s="1" t="s">
        <v>11</v>
      </c>
      <c r="I9" s="3">
        <f t="shared" si="0"/>
        <v>2.5166666666666666</v>
      </c>
      <c r="J9" s="3">
        <f t="shared" si="1"/>
        <v>2.9666666666666668</v>
      </c>
      <c r="K9" s="1">
        <f t="shared" si="2"/>
        <v>0</v>
      </c>
      <c r="L9" s="1" t="b">
        <f t="shared" si="3"/>
        <v>0</v>
      </c>
      <c r="M9" s="1" t="b">
        <f t="shared" si="4"/>
        <v>0</v>
      </c>
      <c r="N9" s="6" t="str">
        <f t="shared" si="5"/>
        <v>26-6</v>
      </c>
    </row>
    <row r="10" spans="1:14" x14ac:dyDescent="0.2">
      <c r="A10" s="1" t="s">
        <v>21</v>
      </c>
      <c r="B10" s="1" t="s">
        <v>9</v>
      </c>
      <c r="C10" s="2">
        <v>42181.124305555597</v>
      </c>
      <c r="D10" s="2">
        <v>42181.135416666701</v>
      </c>
      <c r="E10" s="1">
        <v>16</v>
      </c>
      <c r="F10" s="1">
        <v>256.35000000000002</v>
      </c>
      <c r="G10" s="1" t="s">
        <v>16</v>
      </c>
      <c r="H10" s="1" t="s">
        <v>11</v>
      </c>
      <c r="I10" s="3">
        <f t="shared" si="0"/>
        <v>2.9833333333333334</v>
      </c>
      <c r="J10" s="3">
        <f t="shared" si="1"/>
        <v>3.25</v>
      </c>
      <c r="K10" s="1">
        <f t="shared" si="2"/>
        <v>0</v>
      </c>
      <c r="L10" s="1" t="b">
        <f t="shared" si="3"/>
        <v>0</v>
      </c>
      <c r="M10" s="1" t="b">
        <f t="shared" si="4"/>
        <v>0</v>
      </c>
      <c r="N10" s="6" t="str">
        <f t="shared" si="5"/>
        <v>26-6</v>
      </c>
    </row>
    <row r="11" spans="1:14" x14ac:dyDescent="0.2">
      <c r="A11" s="1" t="s">
        <v>22</v>
      </c>
      <c r="B11" s="1" t="s">
        <v>9</v>
      </c>
      <c r="C11" s="2">
        <v>42181.136111111096</v>
      </c>
      <c r="D11" s="2">
        <v>42181.138888888898</v>
      </c>
      <c r="E11" s="1">
        <v>4</v>
      </c>
      <c r="F11" s="1">
        <v>0</v>
      </c>
      <c r="G11" s="1" t="s">
        <v>16</v>
      </c>
      <c r="H11" s="1" t="s">
        <v>11</v>
      </c>
      <c r="I11" s="3">
        <f t="shared" si="0"/>
        <v>3.2666666666666666</v>
      </c>
      <c r="J11" s="3">
        <f t="shared" si="1"/>
        <v>3.3333333333333335</v>
      </c>
      <c r="K11" s="1">
        <f t="shared" si="2"/>
        <v>0</v>
      </c>
      <c r="L11" s="1" t="b">
        <f t="shared" si="3"/>
        <v>0</v>
      </c>
      <c r="M11" s="1" t="b">
        <f t="shared" si="4"/>
        <v>0</v>
      </c>
      <c r="N11" s="6" t="str">
        <f t="shared" si="5"/>
        <v>26-6</v>
      </c>
    </row>
    <row r="12" spans="1:14" x14ac:dyDescent="0.2">
      <c r="A12" s="1" t="s">
        <v>23</v>
      </c>
      <c r="B12" s="1" t="s">
        <v>9</v>
      </c>
      <c r="C12" s="2">
        <v>42181.139583333301</v>
      </c>
      <c r="D12" s="2">
        <v>42181.15</v>
      </c>
      <c r="E12" s="1">
        <v>15</v>
      </c>
      <c r="F12" s="1">
        <v>156.19</v>
      </c>
      <c r="G12" s="1" t="s">
        <v>16</v>
      </c>
      <c r="H12" s="1" t="s">
        <v>11</v>
      </c>
      <c r="I12" s="3">
        <f t="shared" si="0"/>
        <v>3.35</v>
      </c>
      <c r="J12" s="3">
        <f t="shared" si="1"/>
        <v>3.6</v>
      </c>
      <c r="K12" s="1">
        <f t="shared" si="2"/>
        <v>0</v>
      </c>
      <c r="L12" s="1" t="b">
        <f t="shared" si="3"/>
        <v>0</v>
      </c>
      <c r="M12" s="1" t="b">
        <f t="shared" si="4"/>
        <v>0</v>
      </c>
      <c r="N12" s="6" t="str">
        <f t="shared" si="5"/>
        <v>26-6</v>
      </c>
    </row>
    <row r="13" spans="1:14" x14ac:dyDescent="0.2">
      <c r="A13" s="1" t="s">
        <v>24</v>
      </c>
      <c r="B13" s="1" t="s">
        <v>9</v>
      </c>
      <c r="C13" s="2">
        <v>42181.150694444397</v>
      </c>
      <c r="D13" s="2">
        <v>42181.203472222202</v>
      </c>
      <c r="E13" s="1">
        <v>76</v>
      </c>
      <c r="F13" s="1">
        <v>27.51</v>
      </c>
      <c r="G13" s="1" t="s">
        <v>16</v>
      </c>
      <c r="H13" s="1" t="s">
        <v>11</v>
      </c>
      <c r="I13" s="3">
        <f t="shared" si="0"/>
        <v>3.6166666666666667</v>
      </c>
      <c r="J13" s="3">
        <f t="shared" si="1"/>
        <v>4.8833333333333329</v>
      </c>
      <c r="K13" s="1">
        <f t="shared" si="2"/>
        <v>1</v>
      </c>
      <c r="L13" s="1" t="b">
        <f t="shared" si="3"/>
        <v>0</v>
      </c>
      <c r="M13" s="1" t="b">
        <f t="shared" si="4"/>
        <v>0</v>
      </c>
      <c r="N13" s="6" t="str">
        <f t="shared" si="5"/>
        <v>26-6</v>
      </c>
    </row>
    <row r="14" spans="1:14" x14ac:dyDescent="0.2">
      <c r="A14" s="1" t="s">
        <v>25</v>
      </c>
      <c r="B14" s="1" t="s">
        <v>9</v>
      </c>
      <c r="C14" s="2">
        <v>42181.204166666699</v>
      </c>
      <c r="D14" s="2">
        <v>42181.209027777797</v>
      </c>
      <c r="E14" s="1">
        <v>7</v>
      </c>
      <c r="F14" s="1">
        <v>221.75</v>
      </c>
      <c r="G14" s="1" t="s">
        <v>16</v>
      </c>
      <c r="H14" s="1" t="s">
        <v>11</v>
      </c>
      <c r="I14" s="3">
        <f t="shared" si="0"/>
        <v>4.9000000000000004</v>
      </c>
      <c r="J14" s="3">
        <f t="shared" si="1"/>
        <v>5.0166666666666666</v>
      </c>
      <c r="K14" s="1">
        <f t="shared" si="2"/>
        <v>0</v>
      </c>
      <c r="L14" s="1" t="b">
        <f t="shared" si="3"/>
        <v>0</v>
      </c>
      <c r="M14" s="1" t="b">
        <f t="shared" si="4"/>
        <v>0</v>
      </c>
      <c r="N14" s="6" t="str">
        <f t="shared" si="5"/>
        <v>26-6</v>
      </c>
    </row>
    <row r="15" spans="1:14" x14ac:dyDescent="0.2">
      <c r="A15" s="1" t="s">
        <v>26</v>
      </c>
      <c r="B15" s="1" t="s">
        <v>9</v>
      </c>
      <c r="C15" s="2">
        <v>42181.2097222222</v>
      </c>
      <c r="D15" s="2">
        <v>42181.221527777801</v>
      </c>
      <c r="E15" s="1">
        <v>17</v>
      </c>
      <c r="F15" s="1">
        <v>2.89</v>
      </c>
      <c r="G15" s="1" t="s">
        <v>16</v>
      </c>
      <c r="H15" s="1" t="s">
        <v>11</v>
      </c>
      <c r="I15" s="3">
        <f t="shared" si="0"/>
        <v>5.0333333333333332</v>
      </c>
      <c r="J15" s="3">
        <f t="shared" si="1"/>
        <v>5.3166666666666664</v>
      </c>
      <c r="K15" s="1">
        <f t="shared" si="2"/>
        <v>0</v>
      </c>
      <c r="L15" s="1" t="b">
        <f t="shared" si="3"/>
        <v>0</v>
      </c>
      <c r="M15" s="1" t="b">
        <f t="shared" si="4"/>
        <v>0</v>
      </c>
      <c r="N15" s="6" t="str">
        <f t="shared" si="5"/>
        <v>26-6</v>
      </c>
    </row>
    <row r="16" spans="1:14" x14ac:dyDescent="0.2">
      <c r="A16" s="1" t="s">
        <v>27</v>
      </c>
      <c r="B16" s="1" t="s">
        <v>9</v>
      </c>
      <c r="C16" s="2">
        <v>42181.222222222197</v>
      </c>
      <c r="D16" s="2">
        <v>42181.2277777778</v>
      </c>
      <c r="E16" s="1">
        <v>8</v>
      </c>
      <c r="F16" s="1">
        <v>468</v>
      </c>
      <c r="G16" s="1" t="s">
        <v>16</v>
      </c>
      <c r="H16" s="1" t="s">
        <v>11</v>
      </c>
      <c r="I16" s="3">
        <f t="shared" si="0"/>
        <v>5.333333333333333</v>
      </c>
      <c r="J16" s="3">
        <f t="shared" si="1"/>
        <v>5.4666666666666668</v>
      </c>
      <c r="K16" s="1">
        <f t="shared" si="2"/>
        <v>0</v>
      </c>
      <c r="L16" s="1" t="b">
        <f t="shared" si="3"/>
        <v>0</v>
      </c>
      <c r="M16" s="1" t="b">
        <f t="shared" si="4"/>
        <v>0</v>
      </c>
      <c r="N16" s="6" t="str">
        <f t="shared" si="5"/>
        <v>26-6</v>
      </c>
    </row>
    <row r="17" spans="1:14" x14ac:dyDescent="0.2">
      <c r="A17" s="1" t="s">
        <v>28</v>
      </c>
      <c r="B17" s="1" t="s">
        <v>9</v>
      </c>
      <c r="C17" s="2">
        <v>42181.228472222203</v>
      </c>
      <c r="D17" s="2">
        <v>42181.233333333301</v>
      </c>
      <c r="E17" s="1">
        <v>7</v>
      </c>
      <c r="F17" s="1">
        <v>0</v>
      </c>
      <c r="G17" s="1" t="s">
        <v>16</v>
      </c>
      <c r="H17" s="1" t="s">
        <v>11</v>
      </c>
      <c r="I17" s="3">
        <f t="shared" si="0"/>
        <v>5.4833333333333334</v>
      </c>
      <c r="J17" s="3">
        <f t="shared" si="1"/>
        <v>5.6</v>
      </c>
      <c r="K17" s="1">
        <f t="shared" si="2"/>
        <v>0</v>
      </c>
      <c r="L17" s="1" t="b">
        <f t="shared" si="3"/>
        <v>0</v>
      </c>
      <c r="M17" s="1" t="b">
        <f t="shared" si="4"/>
        <v>0</v>
      </c>
      <c r="N17" s="6" t="str">
        <f t="shared" si="5"/>
        <v>26-6</v>
      </c>
    </row>
    <row r="18" spans="1:14" x14ac:dyDescent="0.2">
      <c r="A18" s="1" t="s">
        <v>29</v>
      </c>
      <c r="B18" s="1" t="s">
        <v>9</v>
      </c>
      <c r="C18" s="2">
        <v>42181.234027777798</v>
      </c>
      <c r="D18" s="2">
        <v>42181.243750000001</v>
      </c>
      <c r="E18" s="1">
        <v>14</v>
      </c>
      <c r="F18" s="1">
        <v>360.27</v>
      </c>
      <c r="G18" s="1" t="s">
        <v>16</v>
      </c>
      <c r="H18" s="1" t="s">
        <v>11</v>
      </c>
      <c r="I18" s="3">
        <f t="shared" si="0"/>
        <v>5.6166666666666671</v>
      </c>
      <c r="J18" s="3">
        <f t="shared" si="1"/>
        <v>5.85</v>
      </c>
      <c r="K18" s="1">
        <f t="shared" si="2"/>
        <v>0</v>
      </c>
      <c r="L18" s="1" t="b">
        <f t="shared" si="3"/>
        <v>0</v>
      </c>
      <c r="M18" s="1" t="b">
        <f t="shared" si="4"/>
        <v>0</v>
      </c>
      <c r="N18" s="6" t="str">
        <f t="shared" si="5"/>
        <v>26-6</v>
      </c>
    </row>
    <row r="19" spans="1:14" x14ac:dyDescent="0.2">
      <c r="A19" s="1" t="s">
        <v>30</v>
      </c>
      <c r="B19" s="1" t="s">
        <v>9</v>
      </c>
      <c r="C19" s="2">
        <v>42181.244444444397</v>
      </c>
      <c r="D19" s="2">
        <v>42181.2722222222</v>
      </c>
      <c r="E19" s="1">
        <v>40</v>
      </c>
      <c r="F19" s="1">
        <v>13.44</v>
      </c>
      <c r="G19" s="1" t="s">
        <v>16</v>
      </c>
      <c r="H19" s="1" t="s">
        <v>11</v>
      </c>
      <c r="I19" s="3">
        <f t="shared" si="0"/>
        <v>5.8666666666666671</v>
      </c>
      <c r="J19" s="3">
        <f t="shared" si="1"/>
        <v>6.5333333333333332</v>
      </c>
      <c r="K19" s="1">
        <f t="shared" si="2"/>
        <v>1</v>
      </c>
      <c r="L19" s="1" t="b">
        <f t="shared" si="3"/>
        <v>0</v>
      </c>
      <c r="M19" s="1" t="b">
        <f t="shared" si="4"/>
        <v>1</v>
      </c>
      <c r="N19" s="6" t="str">
        <f t="shared" si="5"/>
        <v>26-6</v>
      </c>
    </row>
    <row r="20" spans="1:14" x14ac:dyDescent="0.2">
      <c r="A20" s="1" t="s">
        <v>31</v>
      </c>
      <c r="B20" s="1" t="s">
        <v>9</v>
      </c>
      <c r="C20" s="2">
        <v>42181.272916666698</v>
      </c>
      <c r="D20" s="2">
        <v>42181.308333333298</v>
      </c>
      <c r="E20" s="1">
        <v>51</v>
      </c>
      <c r="F20" s="1">
        <v>287.48</v>
      </c>
      <c r="G20" s="1" t="s">
        <v>16</v>
      </c>
      <c r="H20" s="1" t="s">
        <v>11</v>
      </c>
      <c r="I20" s="4">
        <f t="shared" si="0"/>
        <v>6.55</v>
      </c>
      <c r="J20" s="4">
        <f t="shared" si="1"/>
        <v>7.4</v>
      </c>
      <c r="K20" s="5">
        <f t="shared" si="2"/>
        <v>1</v>
      </c>
      <c r="L20" s="1" t="b">
        <f t="shared" si="3"/>
        <v>1</v>
      </c>
      <c r="M20" s="1" t="b">
        <f t="shared" si="4"/>
        <v>1</v>
      </c>
      <c r="N20" s="6" t="str">
        <f t="shared" si="5"/>
        <v>26-6</v>
      </c>
    </row>
    <row r="21" spans="1:14" x14ac:dyDescent="0.2">
      <c r="A21" s="1" t="s">
        <v>32</v>
      </c>
      <c r="B21" s="1" t="s">
        <v>9</v>
      </c>
      <c r="C21" s="2">
        <v>42181.309027777803</v>
      </c>
      <c r="D21" s="2">
        <v>42181.354166666701</v>
      </c>
      <c r="E21" s="1">
        <v>65</v>
      </c>
      <c r="F21" s="1">
        <v>12.47</v>
      </c>
      <c r="G21" s="1" t="s">
        <v>16</v>
      </c>
      <c r="H21" s="1" t="s">
        <v>11</v>
      </c>
      <c r="I21" s="4">
        <f t="shared" si="0"/>
        <v>7.416666666666667</v>
      </c>
      <c r="J21" s="4">
        <f t="shared" si="1"/>
        <v>8.5</v>
      </c>
      <c r="K21" s="5">
        <f t="shared" si="2"/>
        <v>1</v>
      </c>
      <c r="L21" s="1" t="b">
        <f t="shared" si="3"/>
        <v>1</v>
      </c>
      <c r="M21" s="1" t="b">
        <f t="shared" si="4"/>
        <v>1</v>
      </c>
      <c r="N21" s="6" t="str">
        <f t="shared" si="5"/>
        <v>26-6</v>
      </c>
    </row>
    <row r="22" spans="1:14" x14ac:dyDescent="0.2">
      <c r="A22" s="1" t="s">
        <v>33</v>
      </c>
      <c r="B22" s="1" t="s">
        <v>9</v>
      </c>
      <c r="C22" s="2">
        <v>42181.354861111096</v>
      </c>
      <c r="D22" s="2">
        <v>42181.45</v>
      </c>
      <c r="E22" s="1">
        <v>137</v>
      </c>
      <c r="F22" s="1">
        <v>295.11</v>
      </c>
      <c r="G22" s="1" t="s">
        <v>16</v>
      </c>
      <c r="H22" s="1" t="s">
        <v>11</v>
      </c>
      <c r="I22" s="4">
        <f t="shared" si="0"/>
        <v>8.5166666666666675</v>
      </c>
      <c r="J22" s="4">
        <f t="shared" si="1"/>
        <v>10.8</v>
      </c>
      <c r="K22" s="5">
        <f t="shared" si="2"/>
        <v>1</v>
      </c>
      <c r="L22" s="1" t="b">
        <f t="shared" si="3"/>
        <v>1</v>
      </c>
      <c r="M22" s="1" t="b">
        <f t="shared" si="4"/>
        <v>1</v>
      </c>
      <c r="N22" s="6" t="str">
        <f t="shared" si="5"/>
        <v>26-6</v>
      </c>
    </row>
    <row r="23" spans="1:14" x14ac:dyDescent="0.2">
      <c r="A23" s="1" t="s">
        <v>34</v>
      </c>
      <c r="B23" s="1" t="s">
        <v>9</v>
      </c>
      <c r="C23" s="2">
        <v>42181.4506944444</v>
      </c>
      <c r="D23" s="2">
        <v>42181.46875</v>
      </c>
      <c r="E23" s="1">
        <v>26</v>
      </c>
      <c r="F23" s="1">
        <v>18.670000000000002</v>
      </c>
      <c r="G23" s="1" t="s">
        <v>16</v>
      </c>
      <c r="H23" s="1" t="s">
        <v>11</v>
      </c>
      <c r="I23" s="4">
        <f t="shared" si="0"/>
        <v>10.816666666666666</v>
      </c>
      <c r="J23" s="4">
        <f t="shared" si="1"/>
        <v>11.25</v>
      </c>
      <c r="K23" s="5">
        <f t="shared" si="2"/>
        <v>0</v>
      </c>
      <c r="L23" s="1" t="b">
        <f t="shared" si="3"/>
        <v>1</v>
      </c>
      <c r="M23" s="1" t="b">
        <f t="shared" si="4"/>
        <v>1</v>
      </c>
      <c r="N23" s="6" t="str">
        <f t="shared" si="5"/>
        <v>26-6</v>
      </c>
    </row>
    <row r="24" spans="1:14" x14ac:dyDescent="0.2">
      <c r="A24" s="1" t="s">
        <v>35</v>
      </c>
      <c r="B24" s="1" t="s">
        <v>9</v>
      </c>
      <c r="C24" s="2">
        <v>42181.469444444403</v>
      </c>
      <c r="D24" s="2">
        <v>42181.680555555598</v>
      </c>
      <c r="E24" s="1">
        <v>304</v>
      </c>
      <c r="F24" s="1">
        <v>485.93</v>
      </c>
      <c r="G24" s="1" t="s">
        <v>16</v>
      </c>
      <c r="H24" s="1" t="s">
        <v>11</v>
      </c>
      <c r="I24" s="4">
        <f t="shared" si="0"/>
        <v>11.266666666666667</v>
      </c>
      <c r="J24" s="4">
        <f t="shared" si="1"/>
        <v>16.333333333333332</v>
      </c>
      <c r="K24" s="5">
        <f t="shared" si="2"/>
        <v>1</v>
      </c>
      <c r="L24" s="1" t="b">
        <f t="shared" si="3"/>
        <v>1</v>
      </c>
      <c r="M24" s="1" t="b">
        <f t="shared" si="4"/>
        <v>1</v>
      </c>
      <c r="N24" s="6" t="str">
        <f t="shared" si="5"/>
        <v>26-6</v>
      </c>
    </row>
    <row r="25" spans="1:14" x14ac:dyDescent="0.2">
      <c r="A25" s="1" t="s">
        <v>36</v>
      </c>
      <c r="B25" s="1" t="s">
        <v>9</v>
      </c>
      <c r="C25" s="2">
        <v>42181.681250000001</v>
      </c>
      <c r="D25" s="2">
        <v>42181.714583333298</v>
      </c>
      <c r="E25" s="1">
        <v>48</v>
      </c>
      <c r="F25" s="1">
        <v>3.57</v>
      </c>
      <c r="G25" s="1" t="s">
        <v>16</v>
      </c>
      <c r="H25" s="1" t="s">
        <v>11</v>
      </c>
      <c r="I25" s="4">
        <f t="shared" si="0"/>
        <v>16.350000000000001</v>
      </c>
      <c r="J25" s="4">
        <f t="shared" si="1"/>
        <v>17.149999999999999</v>
      </c>
      <c r="K25" s="5">
        <f t="shared" si="2"/>
        <v>1</v>
      </c>
      <c r="L25" s="1" t="b">
        <f t="shared" si="3"/>
        <v>1</v>
      </c>
      <c r="M25" s="1" t="b">
        <f t="shared" si="4"/>
        <v>1</v>
      </c>
      <c r="N25" s="6" t="str">
        <f t="shared" si="5"/>
        <v>26-6</v>
      </c>
    </row>
    <row r="26" spans="1:14" x14ac:dyDescent="0.2">
      <c r="A26" s="1" t="s">
        <v>37</v>
      </c>
      <c r="B26" s="1" t="s">
        <v>9</v>
      </c>
      <c r="C26" s="2">
        <v>42181.715277777803</v>
      </c>
      <c r="D26" s="2">
        <v>42181.784722222197</v>
      </c>
      <c r="E26" s="1">
        <v>100</v>
      </c>
      <c r="F26" s="1">
        <v>524.91999999999996</v>
      </c>
      <c r="G26" s="1" t="s">
        <v>16</v>
      </c>
      <c r="H26" s="1" t="s">
        <v>11</v>
      </c>
      <c r="I26" s="4">
        <f t="shared" si="0"/>
        <v>17.166666666666668</v>
      </c>
      <c r="J26" s="4">
        <f t="shared" si="1"/>
        <v>18.833333333333332</v>
      </c>
      <c r="K26" s="5">
        <f t="shared" si="2"/>
        <v>1</v>
      </c>
      <c r="L26" s="1" t="b">
        <f t="shared" si="3"/>
        <v>1</v>
      </c>
      <c r="M26" s="1" t="b">
        <f t="shared" si="4"/>
        <v>1</v>
      </c>
      <c r="N26" s="6" t="str">
        <f t="shared" si="5"/>
        <v>26-6</v>
      </c>
    </row>
    <row r="27" spans="1:14" x14ac:dyDescent="0.2">
      <c r="A27" s="1" t="s">
        <v>38</v>
      </c>
      <c r="B27" s="1" t="s">
        <v>9</v>
      </c>
      <c r="C27" s="2">
        <v>42181.785416666702</v>
      </c>
      <c r="D27" s="2">
        <v>42181.809027777803</v>
      </c>
      <c r="E27" s="1">
        <v>34</v>
      </c>
      <c r="F27" s="1">
        <v>14.71</v>
      </c>
      <c r="G27" s="1" t="s">
        <v>16</v>
      </c>
      <c r="H27" s="1" t="s">
        <v>11</v>
      </c>
      <c r="I27" s="4">
        <f t="shared" si="0"/>
        <v>18.850000000000001</v>
      </c>
      <c r="J27" s="4">
        <f t="shared" si="1"/>
        <v>19.416666666666668</v>
      </c>
      <c r="K27" s="5">
        <f t="shared" si="2"/>
        <v>1</v>
      </c>
      <c r="L27" s="1" t="b">
        <f t="shared" si="3"/>
        <v>1</v>
      </c>
      <c r="M27" s="1" t="b">
        <f t="shared" si="4"/>
        <v>1</v>
      </c>
      <c r="N27" s="6" t="str">
        <f t="shared" si="5"/>
        <v>26-6</v>
      </c>
    </row>
    <row r="28" spans="1:14" x14ac:dyDescent="0.2">
      <c r="A28" s="1" t="s">
        <v>39</v>
      </c>
      <c r="B28" s="1" t="s">
        <v>9</v>
      </c>
      <c r="C28" s="2">
        <v>42181.809722222199</v>
      </c>
      <c r="D28" s="2">
        <v>42181.938888888901</v>
      </c>
      <c r="E28" s="1">
        <v>186</v>
      </c>
      <c r="F28" s="1">
        <v>688.6</v>
      </c>
      <c r="G28" s="1" t="s">
        <v>16</v>
      </c>
      <c r="H28" s="1" t="s">
        <v>11</v>
      </c>
      <c r="I28" s="4">
        <f t="shared" si="0"/>
        <v>19.433333333333334</v>
      </c>
      <c r="J28" s="4">
        <f t="shared" si="1"/>
        <v>22.533333333333335</v>
      </c>
      <c r="K28" s="5">
        <f t="shared" si="2"/>
        <v>1</v>
      </c>
      <c r="L28" s="1" t="b">
        <f t="shared" si="3"/>
        <v>1</v>
      </c>
      <c r="M28" s="1" t="b">
        <f t="shared" si="4"/>
        <v>0</v>
      </c>
      <c r="N28" s="6" t="str">
        <f t="shared" si="5"/>
        <v>26-6</v>
      </c>
    </row>
    <row r="29" spans="1:14" x14ac:dyDescent="0.2">
      <c r="A29" s="1" t="s">
        <v>40</v>
      </c>
      <c r="B29" s="1" t="s">
        <v>9</v>
      </c>
      <c r="C29" s="2">
        <v>42181.939583333296</v>
      </c>
      <c r="D29" s="2">
        <v>42181.943055555603</v>
      </c>
      <c r="E29" s="1">
        <v>5</v>
      </c>
      <c r="F29" s="1">
        <v>5.17</v>
      </c>
      <c r="G29" s="1" t="s">
        <v>16</v>
      </c>
      <c r="H29" s="1" t="s">
        <v>11</v>
      </c>
      <c r="I29" s="3">
        <f t="shared" si="0"/>
        <v>22.55</v>
      </c>
      <c r="J29" s="3">
        <f t="shared" si="1"/>
        <v>22.633333333333333</v>
      </c>
      <c r="K29" s="1">
        <f t="shared" si="2"/>
        <v>0</v>
      </c>
      <c r="L29" s="1" t="b">
        <f t="shared" si="3"/>
        <v>0</v>
      </c>
      <c r="M29" s="1" t="b">
        <f t="shared" si="4"/>
        <v>0</v>
      </c>
      <c r="N29" s="6" t="str">
        <f t="shared" si="5"/>
        <v>26-6</v>
      </c>
    </row>
    <row r="30" spans="1:14" x14ac:dyDescent="0.2">
      <c r="A30" s="1" t="s">
        <v>41</v>
      </c>
      <c r="B30" s="1" t="s">
        <v>9</v>
      </c>
      <c r="C30" s="2">
        <v>42181.943749999999</v>
      </c>
      <c r="D30" s="2">
        <v>42181.947916666701</v>
      </c>
      <c r="E30" s="1">
        <v>6</v>
      </c>
      <c r="F30" s="1">
        <v>120.14</v>
      </c>
      <c r="G30" s="1" t="s">
        <v>16</v>
      </c>
      <c r="H30" s="1" t="s">
        <v>11</v>
      </c>
      <c r="I30" s="3">
        <f t="shared" si="0"/>
        <v>22.65</v>
      </c>
      <c r="J30" s="3">
        <f t="shared" si="1"/>
        <v>22.75</v>
      </c>
      <c r="K30" s="1">
        <f t="shared" si="2"/>
        <v>0</v>
      </c>
      <c r="L30" s="1" t="b">
        <f t="shared" si="3"/>
        <v>0</v>
      </c>
      <c r="M30" s="1" t="b">
        <f t="shared" si="4"/>
        <v>0</v>
      </c>
      <c r="N30" s="6" t="str">
        <f t="shared" si="5"/>
        <v>26-6</v>
      </c>
    </row>
    <row r="31" spans="1:14" x14ac:dyDescent="0.2">
      <c r="A31" s="1" t="s">
        <v>42</v>
      </c>
      <c r="B31" s="1" t="s">
        <v>9</v>
      </c>
      <c r="C31" s="2">
        <v>42181.948611111096</v>
      </c>
      <c r="D31" s="2">
        <v>42181.965972222199</v>
      </c>
      <c r="E31" s="1">
        <v>25</v>
      </c>
      <c r="F31" s="1">
        <v>43.85</v>
      </c>
      <c r="G31" s="1" t="s">
        <v>16</v>
      </c>
      <c r="H31" s="1" t="s">
        <v>11</v>
      </c>
      <c r="I31" s="3">
        <f t="shared" si="0"/>
        <v>22.766666666666666</v>
      </c>
      <c r="J31" s="3">
        <f t="shared" si="1"/>
        <v>23.183333333333334</v>
      </c>
      <c r="K31" s="1">
        <f t="shared" si="2"/>
        <v>0</v>
      </c>
      <c r="L31" s="1" t="b">
        <f t="shared" si="3"/>
        <v>0</v>
      </c>
      <c r="M31" s="1" t="b">
        <f t="shared" si="4"/>
        <v>0</v>
      </c>
      <c r="N31" s="6" t="str">
        <f t="shared" si="5"/>
        <v>26-6</v>
      </c>
    </row>
    <row r="32" spans="1:14" x14ac:dyDescent="0.2">
      <c r="A32" s="1" t="s">
        <v>43</v>
      </c>
      <c r="B32" s="1" t="s">
        <v>9</v>
      </c>
      <c r="C32" s="2">
        <v>42181.966666666704</v>
      </c>
      <c r="D32" s="2">
        <v>42181.972222222197</v>
      </c>
      <c r="E32" s="1">
        <v>8</v>
      </c>
      <c r="F32" s="1">
        <v>124</v>
      </c>
      <c r="G32" s="1" t="s">
        <v>16</v>
      </c>
      <c r="H32" s="1" t="s">
        <v>11</v>
      </c>
      <c r="I32" s="3">
        <f t="shared" si="0"/>
        <v>23.2</v>
      </c>
      <c r="J32" s="3">
        <f t="shared" si="1"/>
        <v>23.333333333333332</v>
      </c>
      <c r="K32" s="1">
        <f t="shared" si="2"/>
        <v>0</v>
      </c>
      <c r="L32" s="1" t="b">
        <f t="shared" si="3"/>
        <v>0</v>
      </c>
      <c r="M32" s="1" t="b">
        <f t="shared" si="4"/>
        <v>0</v>
      </c>
      <c r="N32" s="6" t="str">
        <f t="shared" si="5"/>
        <v>26-6</v>
      </c>
    </row>
    <row r="33" spans="1:14" x14ac:dyDescent="0.2">
      <c r="A33" s="1" t="s">
        <v>44</v>
      </c>
      <c r="B33" s="1" t="s">
        <v>9</v>
      </c>
      <c r="C33" s="2">
        <v>42181.972916666702</v>
      </c>
      <c r="D33" s="2">
        <v>42182.006944444402</v>
      </c>
      <c r="E33" s="1">
        <v>49</v>
      </c>
      <c r="F33" s="1">
        <v>7</v>
      </c>
      <c r="G33" s="1" t="s">
        <v>16</v>
      </c>
      <c r="H33" s="1" t="s">
        <v>11</v>
      </c>
      <c r="I33" s="3">
        <f t="shared" si="0"/>
        <v>23.35</v>
      </c>
      <c r="J33" s="3">
        <f t="shared" si="1"/>
        <v>0.16666666666666666</v>
      </c>
      <c r="K33" s="1">
        <f t="shared" si="2"/>
        <v>1</v>
      </c>
      <c r="L33" s="1" t="b">
        <f t="shared" si="3"/>
        <v>0</v>
      </c>
      <c r="M33" s="1" t="b">
        <f t="shared" si="4"/>
        <v>0</v>
      </c>
      <c r="N33" s="6" t="str">
        <f t="shared" si="5"/>
        <v>26-6</v>
      </c>
    </row>
    <row r="34" spans="1:14" x14ac:dyDescent="0.2">
      <c r="A34" s="1" t="s">
        <v>45</v>
      </c>
      <c r="B34" s="1" t="s">
        <v>9</v>
      </c>
      <c r="C34" s="2">
        <v>42182.007638888899</v>
      </c>
      <c r="D34" s="2">
        <v>42182.012499999997</v>
      </c>
      <c r="E34" s="1">
        <v>7</v>
      </c>
      <c r="F34" s="1">
        <v>284.62</v>
      </c>
      <c r="G34" s="1" t="s">
        <v>16</v>
      </c>
      <c r="H34" s="1" t="s">
        <v>11</v>
      </c>
      <c r="I34" s="3">
        <f t="shared" si="0"/>
        <v>0.18333333333333332</v>
      </c>
      <c r="J34" s="3">
        <f t="shared" si="1"/>
        <v>0.3</v>
      </c>
      <c r="K34" s="1">
        <f t="shared" si="2"/>
        <v>0</v>
      </c>
      <c r="L34" s="1" t="b">
        <f t="shared" si="3"/>
        <v>0</v>
      </c>
      <c r="M34" s="1" t="b">
        <f t="shared" si="4"/>
        <v>0</v>
      </c>
      <c r="N34" s="6" t="str">
        <f t="shared" si="5"/>
        <v>27-6</v>
      </c>
    </row>
    <row r="35" spans="1:14" x14ac:dyDescent="0.2">
      <c r="A35" s="1" t="s">
        <v>46</v>
      </c>
      <c r="B35" s="1" t="s">
        <v>9</v>
      </c>
      <c r="C35" s="2">
        <v>42182.0131944444</v>
      </c>
      <c r="D35" s="2">
        <v>42182.032638888901</v>
      </c>
      <c r="E35" s="1">
        <v>28</v>
      </c>
      <c r="F35" s="1">
        <v>2.0299999999999998</v>
      </c>
      <c r="G35" s="1" t="s">
        <v>16</v>
      </c>
      <c r="H35" s="1" t="s">
        <v>11</v>
      </c>
      <c r="I35" s="3">
        <f t="shared" si="0"/>
        <v>0.31666666666666665</v>
      </c>
      <c r="J35" s="3">
        <f t="shared" si="1"/>
        <v>0.78333333333333333</v>
      </c>
      <c r="K35" s="1">
        <f t="shared" si="2"/>
        <v>0</v>
      </c>
      <c r="L35" s="1" t="b">
        <f t="shared" si="3"/>
        <v>0</v>
      </c>
      <c r="M35" s="1" t="b">
        <f t="shared" si="4"/>
        <v>0</v>
      </c>
      <c r="N35" s="6" t="str">
        <f t="shared" si="5"/>
        <v>27-6</v>
      </c>
    </row>
    <row r="36" spans="1:14" x14ac:dyDescent="0.2">
      <c r="A36" s="1" t="s">
        <v>47</v>
      </c>
      <c r="B36" s="1" t="s">
        <v>9</v>
      </c>
      <c r="C36" s="2">
        <v>42182.033333333296</v>
      </c>
      <c r="D36" s="2">
        <v>42182.039583333302</v>
      </c>
      <c r="E36" s="1">
        <v>9</v>
      </c>
      <c r="F36" s="1">
        <v>330.8</v>
      </c>
      <c r="G36" s="1" t="s">
        <v>16</v>
      </c>
      <c r="H36" s="1" t="s">
        <v>11</v>
      </c>
      <c r="I36" s="3">
        <f t="shared" si="0"/>
        <v>0.8</v>
      </c>
      <c r="J36" s="3">
        <f t="shared" si="1"/>
        <v>0.95</v>
      </c>
      <c r="K36" s="1">
        <f t="shared" si="2"/>
        <v>0</v>
      </c>
      <c r="L36" s="1" t="b">
        <f t="shared" si="3"/>
        <v>0</v>
      </c>
      <c r="M36" s="1" t="b">
        <f t="shared" si="4"/>
        <v>0</v>
      </c>
      <c r="N36" s="6" t="str">
        <f t="shared" si="5"/>
        <v>27-6</v>
      </c>
    </row>
    <row r="37" spans="1:14" x14ac:dyDescent="0.2">
      <c r="A37" s="1" t="s">
        <v>48</v>
      </c>
      <c r="B37" s="1" t="s">
        <v>9</v>
      </c>
      <c r="C37" s="2">
        <v>42182.0402777778</v>
      </c>
      <c r="D37" s="2">
        <v>42182.070833333302</v>
      </c>
      <c r="E37" s="1">
        <v>44</v>
      </c>
      <c r="F37" s="1">
        <v>4.04</v>
      </c>
      <c r="G37" s="1" t="s">
        <v>16</v>
      </c>
      <c r="H37" s="1" t="s">
        <v>11</v>
      </c>
      <c r="I37" s="3">
        <f t="shared" si="0"/>
        <v>0.96666666666666667</v>
      </c>
      <c r="J37" s="3">
        <f t="shared" si="1"/>
        <v>1.7</v>
      </c>
      <c r="K37" s="1">
        <f t="shared" si="2"/>
        <v>1</v>
      </c>
      <c r="L37" s="1" t="b">
        <f t="shared" si="3"/>
        <v>0</v>
      </c>
      <c r="M37" s="1" t="b">
        <f t="shared" si="4"/>
        <v>0</v>
      </c>
      <c r="N37" s="6" t="str">
        <f t="shared" si="5"/>
        <v>27-6</v>
      </c>
    </row>
    <row r="38" spans="1:14" x14ac:dyDescent="0.2">
      <c r="A38" s="1" t="s">
        <v>49</v>
      </c>
      <c r="B38" s="1" t="s">
        <v>9</v>
      </c>
      <c r="C38" s="2">
        <v>42182.0715277778</v>
      </c>
      <c r="D38" s="2">
        <v>42182.074305555601</v>
      </c>
      <c r="E38" s="1">
        <v>4</v>
      </c>
      <c r="F38" s="1">
        <v>66.599999999999994</v>
      </c>
      <c r="G38" s="1" t="s">
        <v>16</v>
      </c>
      <c r="H38" s="1" t="s">
        <v>11</v>
      </c>
      <c r="I38" s="3">
        <f t="shared" si="0"/>
        <v>1.7166666666666668</v>
      </c>
      <c r="J38" s="3">
        <f t="shared" si="1"/>
        <v>1.7833333333333332</v>
      </c>
      <c r="K38" s="1">
        <f t="shared" si="2"/>
        <v>0</v>
      </c>
      <c r="L38" s="1" t="b">
        <f t="shared" si="3"/>
        <v>0</v>
      </c>
      <c r="M38" s="1" t="b">
        <f t="shared" si="4"/>
        <v>0</v>
      </c>
      <c r="N38" s="6" t="str">
        <f t="shared" si="5"/>
        <v>27-6</v>
      </c>
    </row>
    <row r="39" spans="1:14" x14ac:dyDescent="0.2">
      <c r="A39" s="1" t="s">
        <v>50</v>
      </c>
      <c r="B39" s="1" t="s">
        <v>9</v>
      </c>
      <c r="C39" s="2">
        <v>42182.074999999997</v>
      </c>
      <c r="D39" s="2">
        <v>42182.090972222199</v>
      </c>
      <c r="E39" s="1">
        <v>23</v>
      </c>
      <c r="F39" s="1">
        <v>5.33</v>
      </c>
      <c r="G39" s="1" t="s">
        <v>16</v>
      </c>
      <c r="H39" s="1" t="s">
        <v>11</v>
      </c>
      <c r="I39" s="3">
        <f t="shared" si="0"/>
        <v>1.8</v>
      </c>
      <c r="J39" s="3">
        <f t="shared" si="1"/>
        <v>2.1833333333333331</v>
      </c>
      <c r="K39" s="1">
        <f t="shared" si="2"/>
        <v>0</v>
      </c>
      <c r="L39" s="1" t="b">
        <f t="shared" si="3"/>
        <v>0</v>
      </c>
      <c r="M39" s="1" t="b">
        <f t="shared" si="4"/>
        <v>0</v>
      </c>
      <c r="N39" s="6" t="str">
        <f t="shared" si="5"/>
        <v>27-6</v>
      </c>
    </row>
    <row r="40" spans="1:14" x14ac:dyDescent="0.2">
      <c r="A40" s="1" t="s">
        <v>51</v>
      </c>
      <c r="B40" s="1" t="s">
        <v>9</v>
      </c>
      <c r="C40" s="2">
        <v>42182.091666666704</v>
      </c>
      <c r="D40" s="2">
        <v>42182.100694444402</v>
      </c>
      <c r="E40" s="1">
        <v>13</v>
      </c>
      <c r="F40" s="1">
        <v>481.07</v>
      </c>
      <c r="G40" s="1" t="s">
        <v>16</v>
      </c>
      <c r="H40" s="1" t="s">
        <v>11</v>
      </c>
      <c r="I40" s="3">
        <f t="shared" si="0"/>
        <v>2.2000000000000002</v>
      </c>
      <c r="J40" s="3">
        <f t="shared" si="1"/>
        <v>2.4166666666666665</v>
      </c>
      <c r="K40" s="1">
        <f t="shared" si="2"/>
        <v>0</v>
      </c>
      <c r="L40" s="1" t="b">
        <f t="shared" si="3"/>
        <v>0</v>
      </c>
      <c r="M40" s="1" t="b">
        <f t="shared" si="4"/>
        <v>0</v>
      </c>
      <c r="N40" s="6" t="str">
        <f t="shared" si="5"/>
        <v>27-6</v>
      </c>
    </row>
    <row r="41" spans="1:14" x14ac:dyDescent="0.2">
      <c r="A41" s="1" t="s">
        <v>52</v>
      </c>
      <c r="B41" s="1" t="s">
        <v>9</v>
      </c>
      <c r="C41" s="2">
        <v>42182.101388888899</v>
      </c>
      <c r="D41" s="2">
        <v>42182.107638888898</v>
      </c>
      <c r="E41" s="1">
        <v>9</v>
      </c>
      <c r="F41" s="1">
        <v>7.5</v>
      </c>
      <c r="G41" s="1" t="s">
        <v>16</v>
      </c>
      <c r="H41" s="1" t="s">
        <v>11</v>
      </c>
      <c r="I41" s="3">
        <f t="shared" si="0"/>
        <v>2.4333333333333336</v>
      </c>
      <c r="J41" s="3">
        <f t="shared" si="1"/>
        <v>2.5833333333333335</v>
      </c>
      <c r="K41" s="1">
        <f t="shared" si="2"/>
        <v>0</v>
      </c>
      <c r="L41" s="1" t="b">
        <f t="shared" si="3"/>
        <v>0</v>
      </c>
      <c r="M41" s="1" t="b">
        <f t="shared" si="4"/>
        <v>0</v>
      </c>
      <c r="N41" s="6" t="str">
        <f t="shared" si="5"/>
        <v>27-6</v>
      </c>
    </row>
    <row r="42" spans="1:14" x14ac:dyDescent="0.2">
      <c r="A42" s="1" t="s">
        <v>53</v>
      </c>
      <c r="B42" s="1" t="s">
        <v>9</v>
      </c>
      <c r="C42" s="2">
        <v>42182.108333333301</v>
      </c>
      <c r="D42" s="2">
        <v>42182.118055555598</v>
      </c>
      <c r="E42" s="1">
        <v>14</v>
      </c>
      <c r="F42" s="1">
        <v>201.6</v>
      </c>
      <c r="G42" s="1" t="s">
        <v>16</v>
      </c>
      <c r="H42" s="1" t="s">
        <v>11</v>
      </c>
      <c r="I42" s="3">
        <f t="shared" si="0"/>
        <v>2.6</v>
      </c>
      <c r="J42" s="3">
        <f t="shared" si="1"/>
        <v>2.8333333333333335</v>
      </c>
      <c r="K42" s="1">
        <f t="shared" si="2"/>
        <v>0</v>
      </c>
      <c r="L42" s="1" t="b">
        <f t="shared" si="3"/>
        <v>0</v>
      </c>
      <c r="M42" s="1" t="b">
        <f t="shared" si="4"/>
        <v>0</v>
      </c>
      <c r="N42" s="6" t="str">
        <f t="shared" si="5"/>
        <v>27-6</v>
      </c>
    </row>
    <row r="43" spans="1:14" x14ac:dyDescent="0.2">
      <c r="A43" s="1" t="s">
        <v>54</v>
      </c>
      <c r="B43" s="1" t="s">
        <v>9</v>
      </c>
      <c r="C43" s="2">
        <v>42182.118750000001</v>
      </c>
      <c r="D43" s="2">
        <v>42182.181250000001</v>
      </c>
      <c r="E43" s="1">
        <v>90</v>
      </c>
      <c r="F43" s="1">
        <v>23.65</v>
      </c>
      <c r="G43" s="1" t="s">
        <v>16</v>
      </c>
      <c r="H43" s="1" t="s">
        <v>11</v>
      </c>
      <c r="I43" s="3">
        <f t="shared" si="0"/>
        <v>2.85</v>
      </c>
      <c r="J43" s="3">
        <f t="shared" si="1"/>
        <v>4.3499999999999996</v>
      </c>
      <c r="K43" s="1">
        <f t="shared" si="2"/>
        <v>1</v>
      </c>
      <c r="L43" s="1" t="b">
        <f t="shared" si="3"/>
        <v>0</v>
      </c>
      <c r="M43" s="1" t="b">
        <f t="shared" si="4"/>
        <v>0</v>
      </c>
      <c r="N43" s="6" t="str">
        <f t="shared" si="5"/>
        <v>27-6</v>
      </c>
    </row>
    <row r="44" spans="1:14" x14ac:dyDescent="0.2">
      <c r="A44" s="1" t="s">
        <v>55</v>
      </c>
      <c r="B44" s="1" t="s">
        <v>9</v>
      </c>
      <c r="C44" s="2">
        <v>42182.181944444397</v>
      </c>
      <c r="D44" s="2">
        <v>42182.186805555597</v>
      </c>
      <c r="E44" s="1">
        <v>7</v>
      </c>
      <c r="F44" s="1">
        <v>532</v>
      </c>
      <c r="G44" s="1" t="s">
        <v>16</v>
      </c>
      <c r="H44" s="1" t="s">
        <v>11</v>
      </c>
      <c r="I44" s="3">
        <f t="shared" si="0"/>
        <v>4.3666666666666663</v>
      </c>
      <c r="J44" s="3">
        <f t="shared" si="1"/>
        <v>4.4833333333333334</v>
      </c>
      <c r="K44" s="1">
        <f t="shared" si="2"/>
        <v>0</v>
      </c>
      <c r="L44" s="1" t="b">
        <f t="shared" si="3"/>
        <v>0</v>
      </c>
      <c r="M44" s="1" t="b">
        <f t="shared" si="4"/>
        <v>0</v>
      </c>
      <c r="N44" s="6" t="str">
        <f t="shared" si="5"/>
        <v>27-6</v>
      </c>
    </row>
    <row r="45" spans="1:14" x14ac:dyDescent="0.2">
      <c r="A45" s="1" t="s">
        <v>56</v>
      </c>
      <c r="B45" s="1" t="s">
        <v>9</v>
      </c>
      <c r="C45" s="2">
        <v>42182.1875</v>
      </c>
      <c r="D45" s="2">
        <v>42182.225694444402</v>
      </c>
      <c r="E45" s="1">
        <v>55</v>
      </c>
      <c r="F45" s="1">
        <v>27.32</v>
      </c>
      <c r="G45" s="1" t="s">
        <v>16</v>
      </c>
      <c r="H45" s="1" t="s">
        <v>11</v>
      </c>
      <c r="I45" s="3">
        <f t="shared" si="0"/>
        <v>4.5</v>
      </c>
      <c r="J45" s="3">
        <f t="shared" si="1"/>
        <v>5.416666666666667</v>
      </c>
      <c r="K45" s="1">
        <f t="shared" si="2"/>
        <v>1</v>
      </c>
      <c r="L45" s="1" t="b">
        <f t="shared" si="3"/>
        <v>0</v>
      </c>
      <c r="M45" s="1" t="b">
        <f t="shared" si="4"/>
        <v>0</v>
      </c>
      <c r="N45" s="6" t="str">
        <f t="shared" si="5"/>
        <v>27-6</v>
      </c>
    </row>
    <row r="46" spans="1:14" x14ac:dyDescent="0.2">
      <c r="A46" s="1" t="s">
        <v>57</v>
      </c>
      <c r="B46" s="1" t="s">
        <v>9</v>
      </c>
      <c r="C46" s="2">
        <v>42182.226388888899</v>
      </c>
      <c r="D46" s="2">
        <v>42182.229166666701</v>
      </c>
      <c r="E46" s="1">
        <v>4</v>
      </c>
      <c r="F46" s="1">
        <v>222.2</v>
      </c>
      <c r="G46" s="1" t="s">
        <v>16</v>
      </c>
      <c r="H46" s="1" t="s">
        <v>11</v>
      </c>
      <c r="I46" s="3">
        <f t="shared" si="0"/>
        <v>5.4333333333333336</v>
      </c>
      <c r="J46" s="3">
        <f t="shared" si="1"/>
        <v>5.5</v>
      </c>
      <c r="K46" s="1">
        <f t="shared" si="2"/>
        <v>0</v>
      </c>
      <c r="L46" s="1" t="b">
        <f t="shared" si="3"/>
        <v>0</v>
      </c>
      <c r="M46" s="1" t="b">
        <f t="shared" si="4"/>
        <v>0</v>
      </c>
      <c r="N46" s="6" t="str">
        <f t="shared" si="5"/>
        <v>27-6</v>
      </c>
    </row>
    <row r="47" spans="1:14" x14ac:dyDescent="0.2">
      <c r="A47" s="1" t="s">
        <v>58</v>
      </c>
      <c r="B47" s="1" t="s">
        <v>9</v>
      </c>
      <c r="C47" s="2">
        <v>42182.229861111096</v>
      </c>
      <c r="D47" s="2">
        <v>42182.234027777798</v>
      </c>
      <c r="E47" s="1">
        <v>6</v>
      </c>
      <c r="F47" s="1">
        <v>0.14000000000000001</v>
      </c>
      <c r="G47" s="1" t="s">
        <v>16</v>
      </c>
      <c r="H47" s="1" t="s">
        <v>11</v>
      </c>
      <c r="I47" s="3">
        <f t="shared" si="0"/>
        <v>5.5166666666666666</v>
      </c>
      <c r="J47" s="3">
        <f t="shared" si="1"/>
        <v>5.6166666666666671</v>
      </c>
      <c r="K47" s="1">
        <f t="shared" si="2"/>
        <v>0</v>
      </c>
      <c r="L47" s="1" t="b">
        <f t="shared" si="3"/>
        <v>0</v>
      </c>
      <c r="M47" s="1" t="b">
        <f t="shared" si="4"/>
        <v>0</v>
      </c>
      <c r="N47" s="6" t="str">
        <f t="shared" si="5"/>
        <v>27-6</v>
      </c>
    </row>
    <row r="48" spans="1:14" x14ac:dyDescent="0.2">
      <c r="A48" s="1" t="s">
        <v>59</v>
      </c>
      <c r="B48" s="1" t="s">
        <v>9</v>
      </c>
      <c r="C48" s="2">
        <v>42182.234722222202</v>
      </c>
      <c r="D48" s="2">
        <v>42182.261111111096</v>
      </c>
      <c r="E48" s="1">
        <v>38</v>
      </c>
      <c r="F48" s="1">
        <v>278.92</v>
      </c>
      <c r="G48" s="1" t="s">
        <v>60</v>
      </c>
      <c r="H48" s="1" t="s">
        <v>11</v>
      </c>
      <c r="I48" s="3">
        <f t="shared" si="0"/>
        <v>5.6333333333333329</v>
      </c>
      <c r="J48" s="3">
        <f t="shared" si="1"/>
        <v>6.2666666666666666</v>
      </c>
      <c r="K48" s="1">
        <f t="shared" si="2"/>
        <v>1</v>
      </c>
      <c r="L48" s="1" t="b">
        <f t="shared" si="3"/>
        <v>0</v>
      </c>
      <c r="M48" s="1" t="b">
        <f t="shared" si="4"/>
        <v>1</v>
      </c>
      <c r="N48" s="6" t="str">
        <f t="shared" si="5"/>
        <v>27-6</v>
      </c>
    </row>
    <row r="49" spans="1:14" x14ac:dyDescent="0.2">
      <c r="A49" s="1" t="s">
        <v>61</v>
      </c>
      <c r="B49" s="1" t="s">
        <v>9</v>
      </c>
      <c r="C49" s="2">
        <v>42182.261805555601</v>
      </c>
      <c r="D49" s="2">
        <v>42182.300694444399</v>
      </c>
      <c r="E49" s="1">
        <v>56</v>
      </c>
      <c r="F49" s="1">
        <v>15.88</v>
      </c>
      <c r="G49" s="1" t="s">
        <v>10</v>
      </c>
      <c r="H49" s="1" t="s">
        <v>11</v>
      </c>
      <c r="I49" s="3">
        <f t="shared" si="0"/>
        <v>6.2833333333333332</v>
      </c>
      <c r="J49" s="3">
        <f t="shared" si="1"/>
        <v>7.2166666666666668</v>
      </c>
      <c r="K49" s="1">
        <f t="shared" si="2"/>
        <v>1</v>
      </c>
      <c r="L49" s="1" t="b">
        <f t="shared" si="3"/>
        <v>1</v>
      </c>
      <c r="M49" s="1" t="b">
        <f t="shared" si="4"/>
        <v>1</v>
      </c>
      <c r="N49" s="6" t="str">
        <f t="shared" si="5"/>
        <v>27-6</v>
      </c>
    </row>
    <row r="50" spans="1:14" x14ac:dyDescent="0.2">
      <c r="A50" s="1" t="s">
        <v>62</v>
      </c>
      <c r="B50" s="1" t="s">
        <v>9</v>
      </c>
      <c r="C50" s="2">
        <v>42182.301388888904</v>
      </c>
      <c r="D50" s="2">
        <v>42182.306250000001</v>
      </c>
      <c r="E50" s="1">
        <v>7</v>
      </c>
      <c r="F50" s="1">
        <v>375.62</v>
      </c>
      <c r="G50" s="1" t="s">
        <v>10</v>
      </c>
      <c r="H50" s="1" t="s">
        <v>11</v>
      </c>
      <c r="I50" s="3">
        <f t="shared" si="0"/>
        <v>7.2333333333333334</v>
      </c>
      <c r="J50" s="3">
        <f t="shared" si="1"/>
        <v>7.35</v>
      </c>
      <c r="K50" s="1">
        <f t="shared" si="2"/>
        <v>0</v>
      </c>
      <c r="L50" s="1" t="b">
        <f t="shared" si="3"/>
        <v>1</v>
      </c>
      <c r="M50" s="1" t="b">
        <f t="shared" si="4"/>
        <v>1</v>
      </c>
      <c r="N50" s="6" t="str">
        <f t="shared" si="5"/>
        <v>27-6</v>
      </c>
    </row>
    <row r="51" spans="1:14" x14ac:dyDescent="0.2">
      <c r="A51" s="1" t="s">
        <v>63</v>
      </c>
      <c r="B51" s="1" t="s">
        <v>9</v>
      </c>
      <c r="C51" s="2">
        <v>42182.306944444397</v>
      </c>
      <c r="D51" s="2">
        <v>42182.327083333301</v>
      </c>
      <c r="E51" s="1">
        <v>29</v>
      </c>
      <c r="F51" s="1">
        <v>24.93</v>
      </c>
      <c r="G51" s="1" t="s">
        <v>10</v>
      </c>
      <c r="H51" s="1" t="s">
        <v>11</v>
      </c>
      <c r="I51" s="3">
        <f t="shared" si="0"/>
        <v>7.3666666666666663</v>
      </c>
      <c r="J51" s="3">
        <f t="shared" si="1"/>
        <v>7.85</v>
      </c>
      <c r="K51" s="1">
        <f t="shared" si="2"/>
        <v>0</v>
      </c>
      <c r="L51" s="1" t="b">
        <f t="shared" si="3"/>
        <v>1</v>
      </c>
      <c r="M51" s="1" t="b">
        <f t="shared" si="4"/>
        <v>1</v>
      </c>
      <c r="N51" s="6" t="str">
        <f t="shared" si="5"/>
        <v>27-6</v>
      </c>
    </row>
    <row r="52" spans="1:14" x14ac:dyDescent="0.2">
      <c r="A52" s="1" t="s">
        <v>64</v>
      </c>
      <c r="B52" s="1" t="s">
        <v>9</v>
      </c>
      <c r="C52" s="2">
        <v>42182.327777777798</v>
      </c>
      <c r="D52" s="2">
        <v>42182.332638888904</v>
      </c>
      <c r="E52" s="1">
        <v>7</v>
      </c>
      <c r="F52" s="1">
        <v>193.25</v>
      </c>
      <c r="G52" s="1" t="s">
        <v>10</v>
      </c>
      <c r="H52" s="1" t="s">
        <v>11</v>
      </c>
      <c r="I52" s="3">
        <f t="shared" si="0"/>
        <v>7.8666666666666671</v>
      </c>
      <c r="J52" s="3">
        <f t="shared" si="1"/>
        <v>7.9833333333333334</v>
      </c>
      <c r="K52" s="1">
        <f t="shared" si="2"/>
        <v>0</v>
      </c>
      <c r="L52" s="1" t="b">
        <f t="shared" si="3"/>
        <v>1</v>
      </c>
      <c r="M52" s="1" t="b">
        <f t="shared" si="4"/>
        <v>1</v>
      </c>
      <c r="N52" s="6" t="str">
        <f t="shared" si="5"/>
        <v>27-6</v>
      </c>
    </row>
    <row r="53" spans="1:14" x14ac:dyDescent="0.2">
      <c r="A53" s="1" t="s">
        <v>65</v>
      </c>
      <c r="B53" s="1" t="s">
        <v>9</v>
      </c>
      <c r="C53" s="2">
        <v>42182.333333333299</v>
      </c>
      <c r="D53" s="2">
        <v>42182.370833333298</v>
      </c>
      <c r="E53" s="1">
        <v>54</v>
      </c>
      <c r="F53" s="1">
        <v>15.6</v>
      </c>
      <c r="G53" s="1" t="s">
        <v>10</v>
      </c>
      <c r="H53" s="1" t="s">
        <v>11</v>
      </c>
      <c r="I53" s="3">
        <f t="shared" si="0"/>
        <v>8</v>
      </c>
      <c r="J53" s="3">
        <f t="shared" si="1"/>
        <v>8.9</v>
      </c>
      <c r="K53" s="1">
        <f t="shared" si="2"/>
        <v>1</v>
      </c>
      <c r="L53" s="1" t="b">
        <f t="shared" si="3"/>
        <v>1</v>
      </c>
      <c r="M53" s="1" t="b">
        <f t="shared" si="4"/>
        <v>1</v>
      </c>
      <c r="N53" s="6" t="str">
        <f t="shared" si="5"/>
        <v>27-6</v>
      </c>
    </row>
    <row r="54" spans="1:14" x14ac:dyDescent="0.2">
      <c r="A54" s="1" t="s">
        <v>66</v>
      </c>
      <c r="B54" s="1" t="s">
        <v>9</v>
      </c>
      <c r="C54" s="2">
        <v>42182.371527777803</v>
      </c>
      <c r="D54" s="2">
        <v>42182.454861111102</v>
      </c>
      <c r="E54" s="1">
        <v>120</v>
      </c>
      <c r="F54" s="1">
        <v>714.18</v>
      </c>
      <c r="G54" s="1" t="s">
        <v>10</v>
      </c>
      <c r="H54" s="1" t="s">
        <v>11</v>
      </c>
      <c r="I54" s="3">
        <f t="shared" si="0"/>
        <v>8.9166666666666661</v>
      </c>
      <c r="J54" s="3">
        <f t="shared" si="1"/>
        <v>10.916666666666666</v>
      </c>
      <c r="K54" s="1">
        <f t="shared" si="2"/>
        <v>1</v>
      </c>
      <c r="L54" s="1" t="b">
        <f t="shared" si="3"/>
        <v>1</v>
      </c>
      <c r="M54" s="1" t="b">
        <f t="shared" si="4"/>
        <v>1</v>
      </c>
      <c r="N54" s="6" t="str">
        <f t="shared" si="5"/>
        <v>27-6</v>
      </c>
    </row>
    <row r="55" spans="1:14" x14ac:dyDescent="0.2">
      <c r="A55" s="1" t="s">
        <v>67</v>
      </c>
      <c r="B55" s="1" t="s">
        <v>9</v>
      </c>
      <c r="C55" s="2">
        <v>42182.4555555556</v>
      </c>
      <c r="D55" s="2">
        <v>42182.463888888902</v>
      </c>
      <c r="E55" s="1">
        <v>12</v>
      </c>
      <c r="F55" s="1">
        <v>13.08</v>
      </c>
      <c r="G55" s="1" t="s">
        <v>10</v>
      </c>
      <c r="H55" s="1" t="s">
        <v>11</v>
      </c>
      <c r="I55" s="3">
        <f t="shared" si="0"/>
        <v>10.933333333333334</v>
      </c>
      <c r="J55" s="3">
        <f t="shared" si="1"/>
        <v>11.133333333333333</v>
      </c>
      <c r="K55" s="1">
        <f t="shared" si="2"/>
        <v>0</v>
      </c>
      <c r="L55" s="1" t="b">
        <f t="shared" si="3"/>
        <v>1</v>
      </c>
      <c r="M55" s="1" t="b">
        <f t="shared" si="4"/>
        <v>1</v>
      </c>
      <c r="N55" s="6" t="str">
        <f t="shared" si="5"/>
        <v>27-6</v>
      </c>
    </row>
    <row r="56" spans="1:14" x14ac:dyDescent="0.2">
      <c r="A56" s="1" t="s">
        <v>68</v>
      </c>
      <c r="B56" s="1" t="s">
        <v>9</v>
      </c>
      <c r="C56" s="2">
        <v>42182.464583333298</v>
      </c>
      <c r="D56" s="2">
        <v>42182.547222222202</v>
      </c>
      <c r="E56" s="1">
        <v>119</v>
      </c>
      <c r="F56" s="1">
        <v>429.1</v>
      </c>
      <c r="G56" s="1" t="s">
        <v>10</v>
      </c>
      <c r="H56" s="1" t="s">
        <v>11</v>
      </c>
      <c r="I56" s="3">
        <f t="shared" si="0"/>
        <v>11.15</v>
      </c>
      <c r="J56" s="3">
        <f t="shared" si="1"/>
        <v>13.133333333333333</v>
      </c>
      <c r="K56" s="1">
        <f t="shared" si="2"/>
        <v>1</v>
      </c>
      <c r="L56" s="1" t="b">
        <f t="shared" si="3"/>
        <v>1</v>
      </c>
      <c r="M56" s="1" t="b">
        <f t="shared" si="4"/>
        <v>1</v>
      </c>
      <c r="N56" s="6" t="str">
        <f t="shared" si="5"/>
        <v>27-6</v>
      </c>
    </row>
    <row r="57" spans="1:14" x14ac:dyDescent="0.2">
      <c r="A57" s="1" t="s">
        <v>69</v>
      </c>
      <c r="B57" s="1" t="s">
        <v>9</v>
      </c>
      <c r="C57" s="2">
        <v>42182.547916666699</v>
      </c>
      <c r="D57" s="2">
        <v>42182.550694444399</v>
      </c>
      <c r="E57" s="1">
        <v>4</v>
      </c>
      <c r="F57" s="1">
        <v>7.8</v>
      </c>
      <c r="G57" s="1" t="s">
        <v>10</v>
      </c>
      <c r="H57" s="1" t="s">
        <v>11</v>
      </c>
      <c r="I57" s="3">
        <f t="shared" si="0"/>
        <v>13.15</v>
      </c>
      <c r="J57" s="3">
        <f t="shared" si="1"/>
        <v>13.216666666666667</v>
      </c>
      <c r="K57" s="1">
        <f t="shared" si="2"/>
        <v>0</v>
      </c>
      <c r="L57" s="1" t="b">
        <f t="shared" si="3"/>
        <v>1</v>
      </c>
      <c r="M57" s="1" t="b">
        <f t="shared" si="4"/>
        <v>1</v>
      </c>
      <c r="N57" s="6" t="str">
        <f t="shared" si="5"/>
        <v>27-6</v>
      </c>
    </row>
    <row r="58" spans="1:14" x14ac:dyDescent="0.2">
      <c r="A58" s="1" t="s">
        <v>70</v>
      </c>
      <c r="B58" s="1" t="s">
        <v>9</v>
      </c>
      <c r="C58" s="2">
        <v>42182.551388888904</v>
      </c>
      <c r="D58" s="2">
        <v>42182.693749999999</v>
      </c>
      <c r="E58" s="1">
        <v>205</v>
      </c>
      <c r="F58" s="1">
        <v>514.94000000000005</v>
      </c>
      <c r="G58" s="1" t="s">
        <v>10</v>
      </c>
      <c r="H58" s="1" t="s">
        <v>11</v>
      </c>
      <c r="I58" s="3">
        <f t="shared" si="0"/>
        <v>13.233333333333333</v>
      </c>
      <c r="J58" s="3">
        <f t="shared" si="1"/>
        <v>16.649999999999999</v>
      </c>
      <c r="K58" s="1">
        <f t="shared" si="2"/>
        <v>1</v>
      </c>
      <c r="L58" s="1" t="b">
        <f t="shared" si="3"/>
        <v>1</v>
      </c>
      <c r="M58" s="1" t="b">
        <f t="shared" si="4"/>
        <v>1</v>
      </c>
      <c r="N58" s="6" t="str">
        <f t="shared" si="5"/>
        <v>27-6</v>
      </c>
    </row>
    <row r="59" spans="1:14" x14ac:dyDescent="0.2">
      <c r="A59" s="1" t="s">
        <v>71</v>
      </c>
      <c r="B59" s="1" t="s">
        <v>9</v>
      </c>
      <c r="C59" s="2">
        <v>42182.694444444402</v>
      </c>
      <c r="D59" s="2">
        <v>42182.708333333299</v>
      </c>
      <c r="E59" s="1">
        <v>20</v>
      </c>
      <c r="F59" s="1">
        <v>1.48</v>
      </c>
      <c r="G59" s="1" t="s">
        <v>10</v>
      </c>
      <c r="H59" s="1" t="s">
        <v>11</v>
      </c>
      <c r="I59" s="3">
        <f t="shared" si="0"/>
        <v>16.666666666666668</v>
      </c>
      <c r="J59" s="3">
        <f t="shared" si="1"/>
        <v>17</v>
      </c>
      <c r="K59" s="1">
        <f t="shared" si="2"/>
        <v>0</v>
      </c>
      <c r="L59" s="1" t="b">
        <f t="shared" si="3"/>
        <v>1</v>
      </c>
      <c r="M59" s="1" t="b">
        <f t="shared" si="4"/>
        <v>1</v>
      </c>
      <c r="N59" s="6" t="str">
        <f t="shared" si="5"/>
        <v>27-6</v>
      </c>
    </row>
    <row r="60" spans="1:14" x14ac:dyDescent="0.2">
      <c r="A60" s="1" t="s">
        <v>72</v>
      </c>
      <c r="B60" s="1" t="s">
        <v>9</v>
      </c>
      <c r="C60" s="2">
        <v>42182.709027777797</v>
      </c>
      <c r="D60" s="2">
        <v>42182.795138888898</v>
      </c>
      <c r="E60" s="1">
        <v>124</v>
      </c>
      <c r="F60" s="1">
        <v>441.74</v>
      </c>
      <c r="G60" s="1" t="s">
        <v>10</v>
      </c>
      <c r="H60" s="1" t="s">
        <v>11</v>
      </c>
      <c r="I60" s="3">
        <f t="shared" si="0"/>
        <v>17.016666666666666</v>
      </c>
      <c r="J60" s="3">
        <f t="shared" si="1"/>
        <v>19.083333333333332</v>
      </c>
      <c r="K60" s="1">
        <f t="shared" si="2"/>
        <v>1</v>
      </c>
      <c r="L60" s="1" t="b">
        <f t="shared" si="3"/>
        <v>1</v>
      </c>
      <c r="M60" s="1" t="b">
        <f t="shared" si="4"/>
        <v>1</v>
      </c>
      <c r="N60" s="6" t="str">
        <f t="shared" si="5"/>
        <v>27-6</v>
      </c>
    </row>
    <row r="61" spans="1:14" x14ac:dyDescent="0.2">
      <c r="A61" s="1" t="s">
        <v>73</v>
      </c>
      <c r="B61" s="1" t="s">
        <v>9</v>
      </c>
      <c r="C61" s="2">
        <v>42182.795833333301</v>
      </c>
      <c r="D61" s="2">
        <v>42182.8</v>
      </c>
      <c r="E61" s="1">
        <v>6</v>
      </c>
      <c r="F61" s="1">
        <v>2.71</v>
      </c>
      <c r="G61" s="1" t="s">
        <v>10</v>
      </c>
      <c r="H61" s="1" t="s">
        <v>11</v>
      </c>
      <c r="I61" s="3">
        <f t="shared" si="0"/>
        <v>19.100000000000001</v>
      </c>
      <c r="J61" s="3">
        <f t="shared" si="1"/>
        <v>19.2</v>
      </c>
      <c r="K61" s="1">
        <f t="shared" si="2"/>
        <v>0</v>
      </c>
      <c r="L61" s="1" t="b">
        <f t="shared" si="3"/>
        <v>1</v>
      </c>
      <c r="M61" s="1" t="b">
        <f t="shared" si="4"/>
        <v>1</v>
      </c>
      <c r="N61" s="6" t="str">
        <f t="shared" si="5"/>
        <v>27-6</v>
      </c>
    </row>
    <row r="62" spans="1:14" x14ac:dyDescent="0.2">
      <c r="A62" s="1" t="s">
        <v>74</v>
      </c>
      <c r="B62" s="1" t="s">
        <v>9</v>
      </c>
      <c r="C62" s="2">
        <v>42182.800694444399</v>
      </c>
      <c r="D62" s="2">
        <v>42182.987500000003</v>
      </c>
      <c r="E62" s="1">
        <v>269</v>
      </c>
      <c r="F62" s="1">
        <v>525.49</v>
      </c>
      <c r="G62" s="1" t="s">
        <v>14</v>
      </c>
      <c r="H62" s="1" t="s">
        <v>11</v>
      </c>
      <c r="I62" s="3">
        <f t="shared" si="0"/>
        <v>19.216666666666665</v>
      </c>
      <c r="J62" s="3">
        <f t="shared" si="1"/>
        <v>23.7</v>
      </c>
      <c r="K62" s="1">
        <f t="shared" si="2"/>
        <v>1</v>
      </c>
      <c r="L62" s="1" t="b">
        <f t="shared" si="3"/>
        <v>1</v>
      </c>
      <c r="M62" s="1" t="b">
        <f t="shared" si="4"/>
        <v>0</v>
      </c>
      <c r="N62" s="6" t="str">
        <f t="shared" si="5"/>
        <v>27-6</v>
      </c>
    </row>
    <row r="63" spans="1:14" x14ac:dyDescent="0.2">
      <c r="A63" s="1" t="s">
        <v>75</v>
      </c>
      <c r="B63" s="1" t="s">
        <v>9</v>
      </c>
      <c r="C63" s="2">
        <v>42182.988194444399</v>
      </c>
      <c r="D63" s="2">
        <v>42182.997916666704</v>
      </c>
      <c r="E63" s="1">
        <v>14</v>
      </c>
      <c r="F63" s="1">
        <v>20.399999999999999</v>
      </c>
      <c r="G63" s="1" t="s">
        <v>16</v>
      </c>
      <c r="H63" s="1" t="s">
        <v>11</v>
      </c>
      <c r="I63" s="3">
        <f t="shared" si="0"/>
        <v>23.716666666666665</v>
      </c>
      <c r="J63" s="3">
        <f t="shared" si="1"/>
        <v>23.95</v>
      </c>
      <c r="K63" s="1">
        <f t="shared" si="2"/>
        <v>0</v>
      </c>
      <c r="L63" s="1" t="b">
        <f t="shared" si="3"/>
        <v>0</v>
      </c>
      <c r="M63" s="1" t="b">
        <f t="shared" si="4"/>
        <v>0</v>
      </c>
      <c r="N63" s="6" t="str">
        <f t="shared" si="5"/>
        <v>27-6</v>
      </c>
    </row>
    <row r="64" spans="1:14" x14ac:dyDescent="0.2">
      <c r="A64" s="1" t="s">
        <v>76</v>
      </c>
      <c r="B64" s="1" t="s">
        <v>9</v>
      </c>
      <c r="C64" s="2">
        <v>42182.998611111099</v>
      </c>
      <c r="D64" s="2">
        <v>42183.017361111102</v>
      </c>
      <c r="E64" s="1">
        <v>27</v>
      </c>
      <c r="F64" s="1">
        <v>244.68</v>
      </c>
      <c r="G64" s="1" t="s">
        <v>16</v>
      </c>
      <c r="H64" s="1" t="s">
        <v>11</v>
      </c>
      <c r="I64" s="3">
        <f t="shared" si="0"/>
        <v>23.966666666666665</v>
      </c>
      <c r="J64" s="3">
        <f t="shared" si="1"/>
        <v>0.41666666666666669</v>
      </c>
      <c r="K64" s="1">
        <f t="shared" si="2"/>
        <v>0</v>
      </c>
      <c r="L64" s="1" t="b">
        <f t="shared" si="3"/>
        <v>0</v>
      </c>
      <c r="M64" s="1" t="b">
        <f t="shared" si="4"/>
        <v>0</v>
      </c>
      <c r="N64" s="6" t="str">
        <f t="shared" si="5"/>
        <v>27-6</v>
      </c>
    </row>
    <row r="65" spans="1:14" x14ac:dyDescent="0.2">
      <c r="A65" s="1" t="s">
        <v>77</v>
      </c>
      <c r="B65" s="1" t="s">
        <v>9</v>
      </c>
      <c r="C65" s="2">
        <v>42183.0180555556</v>
      </c>
      <c r="D65" s="2">
        <v>42183.095833333296</v>
      </c>
      <c r="E65" s="1">
        <v>112</v>
      </c>
      <c r="F65" s="1">
        <v>99.71</v>
      </c>
      <c r="G65" s="1" t="s">
        <v>16</v>
      </c>
      <c r="H65" s="1" t="s">
        <v>11</v>
      </c>
      <c r="I65" s="3">
        <f t="shared" si="0"/>
        <v>0.43333333333333335</v>
      </c>
      <c r="J65" s="3">
        <f t="shared" si="1"/>
        <v>2.2999999999999998</v>
      </c>
      <c r="K65" s="1">
        <f t="shared" si="2"/>
        <v>1</v>
      </c>
      <c r="L65" s="1" t="b">
        <f t="shared" si="3"/>
        <v>0</v>
      </c>
      <c r="M65" s="1" t="b">
        <f t="shared" si="4"/>
        <v>0</v>
      </c>
      <c r="N65" s="6" t="str">
        <f t="shared" si="5"/>
        <v>28-6</v>
      </c>
    </row>
    <row r="66" spans="1:14" x14ac:dyDescent="0.2">
      <c r="A66" s="1" t="s">
        <v>78</v>
      </c>
      <c r="B66" s="1" t="s">
        <v>9</v>
      </c>
      <c r="C66" s="2">
        <v>42183.096527777801</v>
      </c>
      <c r="D66" s="2">
        <v>42183.118055555598</v>
      </c>
      <c r="E66" s="1">
        <v>31</v>
      </c>
      <c r="F66" s="1">
        <v>79.41</v>
      </c>
      <c r="G66" s="1" t="s">
        <v>16</v>
      </c>
      <c r="H66" s="1" t="s">
        <v>11</v>
      </c>
      <c r="I66" s="3">
        <f t="shared" si="0"/>
        <v>2.3166666666666664</v>
      </c>
      <c r="J66" s="3">
        <f t="shared" si="1"/>
        <v>2.8333333333333335</v>
      </c>
      <c r="K66" s="1">
        <f t="shared" si="2"/>
        <v>1</v>
      </c>
      <c r="L66" s="1" t="b">
        <f t="shared" si="3"/>
        <v>0</v>
      </c>
      <c r="M66" s="1" t="b">
        <f t="shared" si="4"/>
        <v>0</v>
      </c>
      <c r="N66" s="6" t="str">
        <f t="shared" si="5"/>
        <v>28-6</v>
      </c>
    </row>
    <row r="67" spans="1:14" x14ac:dyDescent="0.2">
      <c r="A67" s="1" t="s">
        <v>79</v>
      </c>
      <c r="B67" s="1" t="s">
        <v>9</v>
      </c>
      <c r="C67" s="2">
        <v>42183.118750000001</v>
      </c>
      <c r="D67" s="2">
        <v>42183.157638888901</v>
      </c>
      <c r="E67" s="1">
        <v>56</v>
      </c>
      <c r="F67" s="1">
        <v>19.61</v>
      </c>
      <c r="G67" s="1" t="s">
        <v>16</v>
      </c>
      <c r="H67" s="1" t="s">
        <v>11</v>
      </c>
      <c r="I67" s="3">
        <f t="shared" ref="I67:I112" si="6">HOUR(C67)+MINUTE(C67)/60</f>
        <v>2.85</v>
      </c>
      <c r="J67" s="3">
        <f t="shared" ref="J67:J112" si="7">HOUR(D67)+MINUTE(D67)/60</f>
        <v>3.7833333333333332</v>
      </c>
      <c r="K67" s="1">
        <f t="shared" ref="K67:K112" si="8">IF(E67&gt;=30,1,0)</f>
        <v>1</v>
      </c>
      <c r="L67" s="1" t="b">
        <f t="shared" ref="L67:L112" si="9">AND(I67&gt;=6,I67&lt;20)</f>
        <v>0</v>
      </c>
      <c r="M67" s="1" t="b">
        <f t="shared" ref="M67:M112" si="10">AND(J67&gt;=6,J67&lt;20)</f>
        <v>0</v>
      </c>
      <c r="N67" s="6" t="str">
        <f t="shared" ref="N67:N112" si="11">DAY(C67)&amp;"-"&amp;MONTH(C67)</f>
        <v>28-6</v>
      </c>
    </row>
    <row r="68" spans="1:14" x14ac:dyDescent="0.2">
      <c r="A68" s="1" t="s">
        <v>80</v>
      </c>
      <c r="B68" s="1" t="s">
        <v>9</v>
      </c>
      <c r="C68" s="2">
        <v>42183.158333333296</v>
      </c>
      <c r="D68" s="2">
        <v>42183.168749999997</v>
      </c>
      <c r="E68" s="1">
        <v>15</v>
      </c>
      <c r="F68" s="1">
        <v>72.75</v>
      </c>
      <c r="G68" s="1" t="s">
        <v>16</v>
      </c>
      <c r="H68" s="1" t="s">
        <v>11</v>
      </c>
      <c r="I68" s="3">
        <f t="shared" si="6"/>
        <v>3.8</v>
      </c>
      <c r="J68" s="3">
        <f t="shared" si="7"/>
        <v>4.05</v>
      </c>
      <c r="K68" s="1">
        <f t="shared" si="8"/>
        <v>0</v>
      </c>
      <c r="L68" s="1" t="b">
        <f t="shared" si="9"/>
        <v>0</v>
      </c>
      <c r="M68" s="1" t="b">
        <f t="shared" si="10"/>
        <v>0</v>
      </c>
      <c r="N68" s="6" t="str">
        <f t="shared" si="11"/>
        <v>28-6</v>
      </c>
    </row>
    <row r="69" spans="1:14" x14ac:dyDescent="0.2">
      <c r="A69" s="1" t="s">
        <v>81</v>
      </c>
      <c r="B69" s="1" t="s">
        <v>9</v>
      </c>
      <c r="C69" s="2">
        <v>42183.1694444444</v>
      </c>
      <c r="D69" s="2">
        <v>42183.189583333296</v>
      </c>
      <c r="E69" s="1">
        <v>29</v>
      </c>
      <c r="F69" s="1">
        <v>10.3</v>
      </c>
      <c r="G69" s="1" t="s">
        <v>16</v>
      </c>
      <c r="H69" s="1" t="s">
        <v>11</v>
      </c>
      <c r="I69" s="3">
        <f t="shared" si="6"/>
        <v>4.0666666666666664</v>
      </c>
      <c r="J69" s="3">
        <f t="shared" si="7"/>
        <v>4.55</v>
      </c>
      <c r="K69" s="1">
        <f t="shared" si="8"/>
        <v>0</v>
      </c>
      <c r="L69" s="1" t="b">
        <f t="shared" si="9"/>
        <v>0</v>
      </c>
      <c r="M69" s="1" t="b">
        <f t="shared" si="10"/>
        <v>0</v>
      </c>
      <c r="N69" s="6" t="str">
        <f t="shared" si="11"/>
        <v>28-6</v>
      </c>
    </row>
    <row r="70" spans="1:14" x14ac:dyDescent="0.2">
      <c r="A70" s="1" t="s">
        <v>82</v>
      </c>
      <c r="B70" s="1" t="s">
        <v>9</v>
      </c>
      <c r="C70" s="2">
        <v>42183.190277777801</v>
      </c>
      <c r="D70" s="2">
        <v>42183.195833333302</v>
      </c>
      <c r="E70" s="1">
        <v>8</v>
      </c>
      <c r="F70" s="1">
        <v>479.22</v>
      </c>
      <c r="G70" s="1" t="s">
        <v>16</v>
      </c>
      <c r="H70" s="1" t="s">
        <v>11</v>
      </c>
      <c r="I70" s="3">
        <f t="shared" si="6"/>
        <v>4.5666666666666664</v>
      </c>
      <c r="J70" s="3">
        <f t="shared" si="7"/>
        <v>4.7</v>
      </c>
      <c r="K70" s="1">
        <f t="shared" si="8"/>
        <v>0</v>
      </c>
      <c r="L70" s="1" t="b">
        <f t="shared" si="9"/>
        <v>0</v>
      </c>
      <c r="M70" s="1" t="b">
        <f t="shared" si="10"/>
        <v>0</v>
      </c>
      <c r="N70" s="6" t="str">
        <f t="shared" si="11"/>
        <v>28-6</v>
      </c>
    </row>
    <row r="71" spans="1:14" x14ac:dyDescent="0.2">
      <c r="A71" s="1" t="s">
        <v>83</v>
      </c>
      <c r="B71" s="1" t="s">
        <v>9</v>
      </c>
      <c r="C71" s="2">
        <v>42183.1965277778</v>
      </c>
      <c r="D71" s="2">
        <v>42183.247222222199</v>
      </c>
      <c r="E71" s="1">
        <v>73</v>
      </c>
      <c r="F71" s="1">
        <v>15.92</v>
      </c>
      <c r="G71" s="1" t="s">
        <v>16</v>
      </c>
      <c r="H71" s="1" t="s">
        <v>11</v>
      </c>
      <c r="I71" s="3">
        <f t="shared" si="6"/>
        <v>4.7166666666666668</v>
      </c>
      <c r="J71" s="3">
        <f t="shared" si="7"/>
        <v>5.9333333333333336</v>
      </c>
      <c r="K71" s="1">
        <f t="shared" si="8"/>
        <v>1</v>
      </c>
      <c r="L71" s="1" t="b">
        <f t="shared" si="9"/>
        <v>0</v>
      </c>
      <c r="M71" s="1" t="b">
        <f t="shared" si="10"/>
        <v>0</v>
      </c>
      <c r="N71" s="6" t="str">
        <f t="shared" si="11"/>
        <v>28-6</v>
      </c>
    </row>
    <row r="72" spans="1:14" x14ac:dyDescent="0.2">
      <c r="A72" s="1" t="s">
        <v>84</v>
      </c>
      <c r="B72" s="1" t="s">
        <v>9</v>
      </c>
      <c r="C72" s="2">
        <v>42183.247916666704</v>
      </c>
      <c r="D72" s="2">
        <v>42183.250694444403</v>
      </c>
      <c r="E72" s="1">
        <v>4</v>
      </c>
      <c r="F72" s="1">
        <v>309.2</v>
      </c>
      <c r="G72" s="1" t="s">
        <v>16</v>
      </c>
      <c r="H72" s="1" t="s">
        <v>11</v>
      </c>
      <c r="I72" s="3">
        <f t="shared" si="6"/>
        <v>5.95</v>
      </c>
      <c r="J72" s="3">
        <f t="shared" si="7"/>
        <v>6.0166666666666666</v>
      </c>
      <c r="K72" s="1">
        <f t="shared" si="8"/>
        <v>0</v>
      </c>
      <c r="L72" s="1" t="b">
        <f t="shared" si="9"/>
        <v>0</v>
      </c>
      <c r="M72" s="1" t="b">
        <f t="shared" si="10"/>
        <v>1</v>
      </c>
      <c r="N72" s="6" t="str">
        <f t="shared" si="11"/>
        <v>28-6</v>
      </c>
    </row>
    <row r="73" spans="1:14" x14ac:dyDescent="0.2">
      <c r="A73" s="1" t="s">
        <v>85</v>
      </c>
      <c r="B73" s="1" t="s">
        <v>9</v>
      </c>
      <c r="C73" s="2">
        <v>42183.251388888901</v>
      </c>
      <c r="D73" s="2">
        <v>42183.265972222202</v>
      </c>
      <c r="E73" s="1">
        <v>21</v>
      </c>
      <c r="F73" s="1">
        <v>30.5</v>
      </c>
      <c r="G73" s="1" t="s">
        <v>16</v>
      </c>
      <c r="H73" s="1" t="s">
        <v>11</v>
      </c>
      <c r="I73" s="3">
        <f t="shared" si="6"/>
        <v>6.0333333333333332</v>
      </c>
      <c r="J73" s="3">
        <f t="shared" si="7"/>
        <v>6.3833333333333337</v>
      </c>
      <c r="K73" s="1">
        <f t="shared" si="8"/>
        <v>0</v>
      </c>
      <c r="L73" s="1" t="b">
        <f t="shared" si="9"/>
        <v>1</v>
      </c>
      <c r="M73" s="1" t="b">
        <f t="shared" si="10"/>
        <v>1</v>
      </c>
      <c r="N73" s="6" t="str">
        <f t="shared" si="11"/>
        <v>28-6</v>
      </c>
    </row>
    <row r="74" spans="1:14" x14ac:dyDescent="0.2">
      <c r="A74" s="1" t="s">
        <v>86</v>
      </c>
      <c r="B74" s="1" t="s">
        <v>9</v>
      </c>
      <c r="C74" s="2">
        <v>42183.266666666699</v>
      </c>
      <c r="D74" s="2">
        <v>42183.271527777797</v>
      </c>
      <c r="E74" s="1">
        <v>7</v>
      </c>
      <c r="F74" s="1">
        <v>241.88</v>
      </c>
      <c r="G74" s="1" t="s">
        <v>16</v>
      </c>
      <c r="H74" s="1" t="s">
        <v>11</v>
      </c>
      <c r="I74" s="3">
        <f t="shared" si="6"/>
        <v>6.4</v>
      </c>
      <c r="J74" s="3">
        <f t="shared" si="7"/>
        <v>6.5166666666666666</v>
      </c>
      <c r="K74" s="1">
        <f t="shared" si="8"/>
        <v>0</v>
      </c>
      <c r="L74" s="1" t="b">
        <f t="shared" si="9"/>
        <v>1</v>
      </c>
      <c r="M74" s="1" t="b">
        <f t="shared" si="10"/>
        <v>1</v>
      </c>
      <c r="N74" s="6" t="str">
        <f t="shared" si="11"/>
        <v>28-6</v>
      </c>
    </row>
    <row r="75" spans="1:14" x14ac:dyDescent="0.2">
      <c r="A75" s="1" t="s">
        <v>87</v>
      </c>
      <c r="B75" s="1" t="s">
        <v>9</v>
      </c>
      <c r="C75" s="2">
        <v>42183.2722222222</v>
      </c>
      <c r="D75" s="2">
        <v>42183.2993055556</v>
      </c>
      <c r="E75" s="1">
        <v>39</v>
      </c>
      <c r="F75" s="1">
        <v>14.57</v>
      </c>
      <c r="G75" s="1" t="s">
        <v>16</v>
      </c>
      <c r="H75" s="1" t="s">
        <v>11</v>
      </c>
      <c r="I75" s="3">
        <f t="shared" si="6"/>
        <v>6.5333333333333332</v>
      </c>
      <c r="J75" s="3">
        <f t="shared" si="7"/>
        <v>7.1833333333333336</v>
      </c>
      <c r="K75" s="1">
        <f t="shared" si="8"/>
        <v>1</v>
      </c>
      <c r="L75" s="1" t="b">
        <f t="shared" si="9"/>
        <v>1</v>
      </c>
      <c r="M75" s="1" t="b">
        <f t="shared" si="10"/>
        <v>1</v>
      </c>
      <c r="N75" s="6" t="str">
        <f t="shared" si="11"/>
        <v>28-6</v>
      </c>
    </row>
    <row r="76" spans="1:14" x14ac:dyDescent="0.2">
      <c r="A76" s="1" t="s">
        <v>88</v>
      </c>
      <c r="B76" s="1" t="s">
        <v>9</v>
      </c>
      <c r="C76" s="2">
        <v>42183.3</v>
      </c>
      <c r="D76" s="2">
        <v>42183.302777777797</v>
      </c>
      <c r="E76" s="1">
        <v>4</v>
      </c>
      <c r="F76" s="1">
        <v>159.6</v>
      </c>
      <c r="G76" s="1" t="s">
        <v>16</v>
      </c>
      <c r="H76" s="1" t="s">
        <v>11</v>
      </c>
      <c r="I76" s="3">
        <f t="shared" si="6"/>
        <v>7.2</v>
      </c>
      <c r="J76" s="3">
        <f t="shared" si="7"/>
        <v>7.2666666666666666</v>
      </c>
      <c r="K76" s="1">
        <f t="shared" si="8"/>
        <v>0</v>
      </c>
      <c r="L76" s="1" t="b">
        <f t="shared" si="9"/>
        <v>1</v>
      </c>
      <c r="M76" s="1" t="b">
        <f t="shared" si="10"/>
        <v>1</v>
      </c>
      <c r="N76" s="6" t="str">
        <f t="shared" si="11"/>
        <v>28-6</v>
      </c>
    </row>
    <row r="77" spans="1:14" x14ac:dyDescent="0.2">
      <c r="A77" s="1" t="s">
        <v>89</v>
      </c>
      <c r="B77" s="1" t="s">
        <v>9</v>
      </c>
      <c r="C77" s="2">
        <v>42183.3034722222</v>
      </c>
      <c r="D77" s="2">
        <v>42183.334027777797</v>
      </c>
      <c r="E77" s="1">
        <v>44</v>
      </c>
      <c r="F77" s="1">
        <v>24.84</v>
      </c>
      <c r="G77" s="1" t="s">
        <v>16</v>
      </c>
      <c r="H77" s="1" t="s">
        <v>11</v>
      </c>
      <c r="I77" s="3">
        <f t="shared" si="6"/>
        <v>7.2833333333333332</v>
      </c>
      <c r="J77" s="3">
        <f t="shared" si="7"/>
        <v>8.0166666666666675</v>
      </c>
      <c r="K77" s="1">
        <f t="shared" si="8"/>
        <v>1</v>
      </c>
      <c r="L77" s="1" t="b">
        <f t="shared" si="9"/>
        <v>1</v>
      </c>
      <c r="M77" s="1" t="b">
        <f t="shared" si="10"/>
        <v>1</v>
      </c>
      <c r="N77" s="6" t="str">
        <f t="shared" si="11"/>
        <v>28-6</v>
      </c>
    </row>
    <row r="78" spans="1:14" x14ac:dyDescent="0.2">
      <c r="A78" s="1" t="s">
        <v>90</v>
      </c>
      <c r="B78" s="1" t="s">
        <v>9</v>
      </c>
      <c r="C78" s="2">
        <v>42183.3347222222</v>
      </c>
      <c r="D78" s="2">
        <v>42183.339583333298</v>
      </c>
      <c r="E78" s="1">
        <v>7</v>
      </c>
      <c r="F78" s="1">
        <v>173.5</v>
      </c>
      <c r="G78" s="1" t="s">
        <v>16</v>
      </c>
      <c r="H78" s="1" t="s">
        <v>11</v>
      </c>
      <c r="I78" s="3">
        <f t="shared" si="6"/>
        <v>8.0333333333333332</v>
      </c>
      <c r="J78" s="3">
        <f t="shared" si="7"/>
        <v>8.15</v>
      </c>
      <c r="K78" s="1">
        <f t="shared" si="8"/>
        <v>0</v>
      </c>
      <c r="L78" s="1" t="b">
        <f t="shared" si="9"/>
        <v>1</v>
      </c>
      <c r="M78" s="1" t="b">
        <f t="shared" si="10"/>
        <v>1</v>
      </c>
      <c r="N78" s="6" t="str">
        <f t="shared" si="11"/>
        <v>28-6</v>
      </c>
    </row>
    <row r="79" spans="1:14" x14ac:dyDescent="0.2">
      <c r="A79" s="1" t="s">
        <v>91</v>
      </c>
      <c r="B79" s="1" t="s">
        <v>9</v>
      </c>
      <c r="C79" s="2">
        <v>42183.340277777803</v>
      </c>
      <c r="D79" s="2">
        <v>42183.344444444403</v>
      </c>
      <c r="E79" s="1">
        <v>6</v>
      </c>
      <c r="F79" s="1">
        <v>0.14000000000000001</v>
      </c>
      <c r="G79" s="1" t="s">
        <v>16</v>
      </c>
      <c r="H79" s="1" t="s">
        <v>11</v>
      </c>
      <c r="I79" s="3">
        <f t="shared" si="6"/>
        <v>8.1666666666666661</v>
      </c>
      <c r="J79" s="3">
        <f t="shared" si="7"/>
        <v>8.2666666666666675</v>
      </c>
      <c r="K79" s="1">
        <f t="shared" si="8"/>
        <v>0</v>
      </c>
      <c r="L79" s="1" t="b">
        <f t="shared" si="9"/>
        <v>1</v>
      </c>
      <c r="M79" s="1" t="b">
        <f t="shared" si="10"/>
        <v>1</v>
      </c>
      <c r="N79" s="6" t="str">
        <f t="shared" si="11"/>
        <v>28-6</v>
      </c>
    </row>
    <row r="80" spans="1:14" x14ac:dyDescent="0.2">
      <c r="A80" s="1" t="s">
        <v>92</v>
      </c>
      <c r="B80" s="1" t="s">
        <v>9</v>
      </c>
      <c r="C80" s="2">
        <v>42183.345138888901</v>
      </c>
      <c r="D80" s="2">
        <v>42183.363194444399</v>
      </c>
      <c r="E80" s="1">
        <v>26</v>
      </c>
      <c r="F80" s="1">
        <v>494.3</v>
      </c>
      <c r="G80" s="1" t="s">
        <v>16</v>
      </c>
      <c r="H80" s="1" t="s">
        <v>11</v>
      </c>
      <c r="I80" s="3">
        <f t="shared" si="6"/>
        <v>8.2833333333333332</v>
      </c>
      <c r="J80" s="3">
        <f t="shared" si="7"/>
        <v>8.7166666666666668</v>
      </c>
      <c r="K80" s="1">
        <f t="shared" si="8"/>
        <v>0</v>
      </c>
      <c r="L80" s="1" t="b">
        <f t="shared" si="9"/>
        <v>1</v>
      </c>
      <c r="M80" s="1" t="b">
        <f t="shared" si="10"/>
        <v>1</v>
      </c>
      <c r="N80" s="6" t="str">
        <f t="shared" si="11"/>
        <v>28-6</v>
      </c>
    </row>
    <row r="81" spans="1:14" x14ac:dyDescent="0.2">
      <c r="A81" s="1" t="s">
        <v>93</v>
      </c>
      <c r="B81" s="1" t="s">
        <v>9</v>
      </c>
      <c r="C81" s="2">
        <v>42183.363888888904</v>
      </c>
      <c r="D81" s="2">
        <v>42183.399305555598</v>
      </c>
      <c r="E81" s="1">
        <v>51</v>
      </c>
      <c r="F81" s="1">
        <v>0.54</v>
      </c>
      <c r="G81" s="1" t="s">
        <v>16</v>
      </c>
      <c r="H81" s="1" t="s">
        <v>11</v>
      </c>
      <c r="I81" s="3">
        <f t="shared" si="6"/>
        <v>8.7333333333333325</v>
      </c>
      <c r="J81" s="3">
        <f t="shared" si="7"/>
        <v>9.5833333333333339</v>
      </c>
      <c r="K81" s="1">
        <f t="shared" si="8"/>
        <v>1</v>
      </c>
      <c r="L81" s="1" t="b">
        <f t="shared" si="9"/>
        <v>1</v>
      </c>
      <c r="M81" s="1" t="b">
        <f t="shared" si="10"/>
        <v>1</v>
      </c>
      <c r="N81" s="6" t="str">
        <f t="shared" si="11"/>
        <v>28-6</v>
      </c>
    </row>
    <row r="82" spans="1:14" x14ac:dyDescent="0.2">
      <c r="A82" s="1" t="s">
        <v>94</v>
      </c>
      <c r="B82" s="1" t="s">
        <v>9</v>
      </c>
      <c r="C82" s="2">
        <v>42183.4</v>
      </c>
      <c r="D82" s="2">
        <v>42183.404166666704</v>
      </c>
      <c r="E82" s="1">
        <v>6</v>
      </c>
      <c r="F82" s="1">
        <v>145.57</v>
      </c>
      <c r="G82" s="1" t="s">
        <v>16</v>
      </c>
      <c r="H82" s="1" t="s">
        <v>11</v>
      </c>
      <c r="I82" s="3">
        <f t="shared" si="6"/>
        <v>9.6</v>
      </c>
      <c r="J82" s="3">
        <f t="shared" si="7"/>
        <v>9.6999999999999993</v>
      </c>
      <c r="K82" s="1">
        <f t="shared" si="8"/>
        <v>0</v>
      </c>
      <c r="L82" s="1" t="b">
        <f t="shared" si="9"/>
        <v>1</v>
      </c>
      <c r="M82" s="1" t="b">
        <f t="shared" si="10"/>
        <v>1</v>
      </c>
      <c r="N82" s="6" t="str">
        <f t="shared" si="11"/>
        <v>28-6</v>
      </c>
    </row>
    <row r="83" spans="1:14" x14ac:dyDescent="0.2">
      <c r="A83" s="1" t="s">
        <v>95</v>
      </c>
      <c r="B83" s="1" t="s">
        <v>9</v>
      </c>
      <c r="C83" s="2">
        <v>42183.404861111099</v>
      </c>
      <c r="D83" s="2">
        <v>42183.410416666702</v>
      </c>
      <c r="E83" s="1">
        <v>8</v>
      </c>
      <c r="F83" s="1">
        <v>0</v>
      </c>
      <c r="G83" s="1" t="s">
        <v>16</v>
      </c>
      <c r="H83" s="1" t="s">
        <v>11</v>
      </c>
      <c r="I83" s="3">
        <f t="shared" si="6"/>
        <v>9.7166666666666668</v>
      </c>
      <c r="J83" s="3">
        <f t="shared" si="7"/>
        <v>9.85</v>
      </c>
      <c r="K83" s="1">
        <f t="shared" si="8"/>
        <v>0</v>
      </c>
      <c r="L83" s="1" t="b">
        <f t="shared" si="9"/>
        <v>1</v>
      </c>
      <c r="M83" s="1" t="b">
        <f t="shared" si="10"/>
        <v>1</v>
      </c>
      <c r="N83" s="6" t="str">
        <f t="shared" si="11"/>
        <v>28-6</v>
      </c>
    </row>
    <row r="84" spans="1:14" x14ac:dyDescent="0.2">
      <c r="A84" s="1" t="s">
        <v>96</v>
      </c>
      <c r="B84" s="1" t="s">
        <v>9</v>
      </c>
      <c r="C84" s="2">
        <v>42183.411111111098</v>
      </c>
      <c r="D84" s="2">
        <v>42183.413888888899</v>
      </c>
      <c r="E84" s="1">
        <v>4</v>
      </c>
      <c r="F84" s="1">
        <v>382.8</v>
      </c>
      <c r="G84" s="1" t="s">
        <v>16</v>
      </c>
      <c r="H84" s="1" t="s">
        <v>11</v>
      </c>
      <c r="I84" s="3">
        <f t="shared" si="6"/>
        <v>9.8666666666666671</v>
      </c>
      <c r="J84" s="3">
        <f t="shared" si="7"/>
        <v>9.9333333333333336</v>
      </c>
      <c r="K84" s="1">
        <f t="shared" si="8"/>
        <v>0</v>
      </c>
      <c r="L84" s="1" t="b">
        <f t="shared" si="9"/>
        <v>1</v>
      </c>
      <c r="M84" s="1" t="b">
        <f t="shared" si="10"/>
        <v>1</v>
      </c>
      <c r="N84" s="6" t="str">
        <f t="shared" si="11"/>
        <v>28-6</v>
      </c>
    </row>
    <row r="85" spans="1:14" x14ac:dyDescent="0.2">
      <c r="A85" s="1" t="s">
        <v>97</v>
      </c>
      <c r="B85" s="1" t="s">
        <v>9</v>
      </c>
      <c r="C85" s="2">
        <v>42183.414583333302</v>
      </c>
      <c r="D85" s="2">
        <v>42183.454166666699</v>
      </c>
      <c r="E85" s="1">
        <v>57</v>
      </c>
      <c r="F85" s="1">
        <v>6.84</v>
      </c>
      <c r="G85" s="1" t="s">
        <v>16</v>
      </c>
      <c r="H85" s="1" t="s">
        <v>11</v>
      </c>
      <c r="I85" s="3">
        <f t="shared" si="6"/>
        <v>9.9499999999999993</v>
      </c>
      <c r="J85" s="3">
        <f t="shared" si="7"/>
        <v>10.9</v>
      </c>
      <c r="K85" s="1">
        <f t="shared" si="8"/>
        <v>1</v>
      </c>
      <c r="L85" s="1" t="b">
        <f t="shared" si="9"/>
        <v>1</v>
      </c>
      <c r="M85" s="1" t="b">
        <f t="shared" si="10"/>
        <v>1</v>
      </c>
      <c r="N85" s="6" t="str">
        <f t="shared" si="11"/>
        <v>28-6</v>
      </c>
    </row>
    <row r="86" spans="1:14" x14ac:dyDescent="0.2">
      <c r="A86" s="1" t="s">
        <v>98</v>
      </c>
      <c r="B86" s="1" t="s">
        <v>9</v>
      </c>
      <c r="C86" s="2">
        <v>42183.454861111102</v>
      </c>
      <c r="D86" s="2">
        <v>42183.458333333299</v>
      </c>
      <c r="E86" s="1">
        <v>5</v>
      </c>
      <c r="F86" s="1">
        <v>117.33</v>
      </c>
      <c r="G86" s="1" t="s">
        <v>16</v>
      </c>
      <c r="H86" s="1" t="s">
        <v>11</v>
      </c>
      <c r="I86" s="3">
        <f t="shared" si="6"/>
        <v>10.916666666666666</v>
      </c>
      <c r="J86" s="3">
        <f t="shared" si="7"/>
        <v>11</v>
      </c>
      <c r="K86" s="1">
        <f t="shared" si="8"/>
        <v>0</v>
      </c>
      <c r="L86" s="1" t="b">
        <f t="shared" si="9"/>
        <v>1</v>
      </c>
      <c r="M86" s="1" t="b">
        <f t="shared" si="10"/>
        <v>1</v>
      </c>
      <c r="N86" s="6" t="str">
        <f t="shared" si="11"/>
        <v>28-6</v>
      </c>
    </row>
    <row r="87" spans="1:14" x14ac:dyDescent="0.2">
      <c r="A87" s="1" t="s">
        <v>99</v>
      </c>
      <c r="B87" s="1" t="s">
        <v>9</v>
      </c>
      <c r="C87" s="2">
        <v>42183.459027777797</v>
      </c>
      <c r="D87" s="2">
        <v>42183.4777777778</v>
      </c>
      <c r="E87" s="1">
        <v>27</v>
      </c>
      <c r="F87" s="1">
        <v>4.1100000000000003</v>
      </c>
      <c r="G87" s="1" t="s">
        <v>16</v>
      </c>
      <c r="H87" s="1" t="s">
        <v>11</v>
      </c>
      <c r="I87" s="3">
        <f t="shared" si="6"/>
        <v>11.016666666666667</v>
      </c>
      <c r="J87" s="3">
        <f t="shared" si="7"/>
        <v>11.466666666666667</v>
      </c>
      <c r="K87" s="1">
        <f t="shared" si="8"/>
        <v>0</v>
      </c>
      <c r="L87" s="1" t="b">
        <f t="shared" si="9"/>
        <v>1</v>
      </c>
      <c r="M87" s="1" t="b">
        <f t="shared" si="10"/>
        <v>1</v>
      </c>
      <c r="N87" s="6" t="str">
        <f t="shared" si="11"/>
        <v>28-6</v>
      </c>
    </row>
    <row r="88" spans="1:14" x14ac:dyDescent="0.2">
      <c r="A88" s="1" t="s">
        <v>100</v>
      </c>
      <c r="B88" s="1" t="s">
        <v>9</v>
      </c>
      <c r="C88" s="2">
        <v>42183.478472222203</v>
      </c>
      <c r="D88" s="2">
        <v>42183.572916666701</v>
      </c>
      <c r="E88" s="1">
        <v>136</v>
      </c>
      <c r="F88" s="1">
        <v>761.8</v>
      </c>
      <c r="G88" s="1" t="s">
        <v>16</v>
      </c>
      <c r="H88" s="1" t="s">
        <v>11</v>
      </c>
      <c r="I88" s="3">
        <f t="shared" si="6"/>
        <v>11.483333333333333</v>
      </c>
      <c r="J88" s="3">
        <f t="shared" si="7"/>
        <v>13.75</v>
      </c>
      <c r="K88" s="1">
        <f t="shared" si="8"/>
        <v>1</v>
      </c>
      <c r="L88" s="1" t="b">
        <f t="shared" si="9"/>
        <v>1</v>
      </c>
      <c r="M88" s="1" t="b">
        <f t="shared" si="10"/>
        <v>1</v>
      </c>
      <c r="N88" s="6" t="str">
        <f t="shared" si="11"/>
        <v>28-6</v>
      </c>
    </row>
    <row r="89" spans="1:14" x14ac:dyDescent="0.2">
      <c r="A89" s="1" t="s">
        <v>101</v>
      </c>
      <c r="B89" s="1" t="s">
        <v>9</v>
      </c>
      <c r="C89" s="2">
        <v>42183.573611111096</v>
      </c>
      <c r="D89" s="2">
        <v>42183.603472222203</v>
      </c>
      <c r="E89" s="1">
        <v>43</v>
      </c>
      <c r="F89" s="1">
        <v>1.36</v>
      </c>
      <c r="G89" s="1" t="s">
        <v>16</v>
      </c>
      <c r="H89" s="1" t="s">
        <v>11</v>
      </c>
      <c r="I89" s="3">
        <f t="shared" si="6"/>
        <v>13.766666666666667</v>
      </c>
      <c r="J89" s="3">
        <f t="shared" si="7"/>
        <v>14.483333333333333</v>
      </c>
      <c r="K89" s="1">
        <f t="shared" si="8"/>
        <v>1</v>
      </c>
      <c r="L89" s="1" t="b">
        <f t="shared" si="9"/>
        <v>1</v>
      </c>
      <c r="M89" s="1" t="b">
        <f t="shared" si="10"/>
        <v>1</v>
      </c>
      <c r="N89" s="6" t="str">
        <f t="shared" si="11"/>
        <v>28-6</v>
      </c>
    </row>
    <row r="90" spans="1:14" x14ac:dyDescent="0.2">
      <c r="A90" s="1" t="s">
        <v>102</v>
      </c>
      <c r="B90" s="1" t="s">
        <v>9</v>
      </c>
      <c r="C90" s="2">
        <v>42183.604166666701</v>
      </c>
      <c r="D90" s="2">
        <v>42183.688194444403</v>
      </c>
      <c r="E90" s="1">
        <v>121</v>
      </c>
      <c r="F90" s="1">
        <v>317.44</v>
      </c>
      <c r="G90" s="1" t="s">
        <v>16</v>
      </c>
      <c r="H90" s="1" t="s">
        <v>11</v>
      </c>
      <c r="I90" s="3">
        <f t="shared" si="6"/>
        <v>14.5</v>
      </c>
      <c r="J90" s="3">
        <f t="shared" si="7"/>
        <v>16.516666666666666</v>
      </c>
      <c r="K90" s="1">
        <f t="shared" si="8"/>
        <v>1</v>
      </c>
      <c r="L90" s="1" t="b">
        <f t="shared" si="9"/>
        <v>1</v>
      </c>
      <c r="M90" s="1" t="b">
        <f t="shared" si="10"/>
        <v>1</v>
      </c>
      <c r="N90" s="6" t="str">
        <f t="shared" si="11"/>
        <v>28-6</v>
      </c>
    </row>
    <row r="91" spans="1:14" x14ac:dyDescent="0.2">
      <c r="A91" s="1" t="s">
        <v>103</v>
      </c>
      <c r="B91" s="1" t="s">
        <v>9</v>
      </c>
      <c r="C91" s="2">
        <v>42183.688888888901</v>
      </c>
      <c r="D91" s="2">
        <v>42183.715277777803</v>
      </c>
      <c r="E91" s="1">
        <v>38</v>
      </c>
      <c r="F91" s="1">
        <v>1.95</v>
      </c>
      <c r="G91" s="1" t="s">
        <v>16</v>
      </c>
      <c r="H91" s="1" t="s">
        <v>11</v>
      </c>
      <c r="I91" s="3">
        <f t="shared" si="6"/>
        <v>16.533333333333335</v>
      </c>
      <c r="J91" s="3">
        <f t="shared" si="7"/>
        <v>17.166666666666668</v>
      </c>
      <c r="K91" s="1">
        <f t="shared" si="8"/>
        <v>1</v>
      </c>
      <c r="L91" s="1" t="b">
        <f t="shared" si="9"/>
        <v>1</v>
      </c>
      <c r="M91" s="1" t="b">
        <f t="shared" si="10"/>
        <v>1</v>
      </c>
      <c r="N91" s="6" t="str">
        <f t="shared" si="11"/>
        <v>28-6</v>
      </c>
    </row>
    <row r="92" spans="1:14" x14ac:dyDescent="0.2">
      <c r="A92" s="1" t="s">
        <v>104</v>
      </c>
      <c r="B92" s="1" t="s">
        <v>9</v>
      </c>
      <c r="C92" s="2">
        <v>42183.715972222199</v>
      </c>
      <c r="D92" s="2">
        <v>42183.8305555556</v>
      </c>
      <c r="E92" s="1">
        <v>165</v>
      </c>
      <c r="F92" s="1">
        <v>647.35</v>
      </c>
      <c r="G92" s="1" t="s">
        <v>16</v>
      </c>
      <c r="H92" s="1" t="s">
        <v>11</v>
      </c>
      <c r="I92" s="3">
        <f t="shared" si="6"/>
        <v>17.183333333333334</v>
      </c>
      <c r="J92" s="3">
        <f t="shared" si="7"/>
        <v>19.933333333333334</v>
      </c>
      <c r="K92" s="1">
        <f t="shared" si="8"/>
        <v>1</v>
      </c>
      <c r="L92" s="1" t="b">
        <f t="shared" si="9"/>
        <v>1</v>
      </c>
      <c r="M92" s="1" t="b">
        <f t="shared" si="10"/>
        <v>1</v>
      </c>
      <c r="N92" s="6" t="str">
        <f t="shared" si="11"/>
        <v>28-6</v>
      </c>
    </row>
    <row r="93" spans="1:14" x14ac:dyDescent="0.2">
      <c r="A93" s="1" t="s">
        <v>105</v>
      </c>
      <c r="B93" s="1" t="s">
        <v>9</v>
      </c>
      <c r="C93" s="2">
        <v>42183.831250000003</v>
      </c>
      <c r="D93" s="2">
        <v>42183.846527777801</v>
      </c>
      <c r="E93" s="1">
        <v>22</v>
      </c>
      <c r="F93" s="1">
        <v>3.48</v>
      </c>
      <c r="G93" s="1" t="s">
        <v>16</v>
      </c>
      <c r="H93" s="1" t="s">
        <v>11</v>
      </c>
      <c r="I93" s="3">
        <f t="shared" si="6"/>
        <v>19.95</v>
      </c>
      <c r="J93" s="3">
        <f t="shared" si="7"/>
        <v>20.316666666666666</v>
      </c>
      <c r="K93" s="1">
        <f t="shared" si="8"/>
        <v>0</v>
      </c>
      <c r="L93" s="1" t="b">
        <f t="shared" si="9"/>
        <v>1</v>
      </c>
      <c r="M93" s="1" t="b">
        <f t="shared" si="10"/>
        <v>0</v>
      </c>
      <c r="N93" s="6" t="str">
        <f t="shared" si="11"/>
        <v>28-6</v>
      </c>
    </row>
    <row r="94" spans="1:14" x14ac:dyDescent="0.2">
      <c r="A94" s="1" t="s">
        <v>106</v>
      </c>
      <c r="B94" s="1" t="s">
        <v>9</v>
      </c>
      <c r="C94" s="2">
        <v>42183.847222222197</v>
      </c>
      <c r="D94" s="2">
        <v>42183.960416666698</v>
      </c>
      <c r="E94" s="1">
        <v>163</v>
      </c>
      <c r="F94" s="1">
        <v>606.29</v>
      </c>
      <c r="G94" s="1" t="s">
        <v>16</v>
      </c>
      <c r="H94" s="1" t="s">
        <v>11</v>
      </c>
      <c r="I94" s="3">
        <f t="shared" si="6"/>
        <v>20.333333333333332</v>
      </c>
      <c r="J94" s="3">
        <f t="shared" si="7"/>
        <v>23.05</v>
      </c>
      <c r="K94" s="1">
        <f t="shared" si="8"/>
        <v>1</v>
      </c>
      <c r="L94" s="1" t="b">
        <f t="shared" si="9"/>
        <v>0</v>
      </c>
      <c r="M94" s="1" t="b">
        <f t="shared" si="10"/>
        <v>0</v>
      </c>
      <c r="N94" s="6" t="str">
        <f t="shared" si="11"/>
        <v>28-6</v>
      </c>
    </row>
    <row r="95" spans="1:14" x14ac:dyDescent="0.2">
      <c r="A95" s="1" t="s">
        <v>107</v>
      </c>
      <c r="B95" s="1" t="s">
        <v>9</v>
      </c>
      <c r="C95" s="2">
        <v>42183.961111111101</v>
      </c>
      <c r="D95" s="2">
        <v>42184.021527777797</v>
      </c>
      <c r="E95" s="1">
        <v>87</v>
      </c>
      <c r="F95" s="1">
        <v>11.68</v>
      </c>
      <c r="G95" s="1" t="s">
        <v>16</v>
      </c>
      <c r="H95" s="1" t="s">
        <v>11</v>
      </c>
      <c r="I95" s="3">
        <f t="shared" si="6"/>
        <v>23.066666666666666</v>
      </c>
      <c r="J95" s="3">
        <f t="shared" si="7"/>
        <v>0.51666666666666672</v>
      </c>
      <c r="K95" s="1">
        <f t="shared" si="8"/>
        <v>1</v>
      </c>
      <c r="L95" s="1" t="b">
        <f t="shared" si="9"/>
        <v>0</v>
      </c>
      <c r="M95" s="1" t="b">
        <f t="shared" si="10"/>
        <v>0</v>
      </c>
      <c r="N95" s="6" t="str">
        <f t="shared" si="11"/>
        <v>28-6</v>
      </c>
    </row>
    <row r="96" spans="1:14" x14ac:dyDescent="0.2">
      <c r="A96" s="1" t="s">
        <v>108</v>
      </c>
      <c r="B96" s="1" t="s">
        <v>9</v>
      </c>
      <c r="C96" s="2">
        <v>42184.0222222222</v>
      </c>
      <c r="D96" s="2">
        <v>42184.026388888902</v>
      </c>
      <c r="E96" s="1">
        <v>6</v>
      </c>
      <c r="F96" s="1">
        <v>66.709999999999994</v>
      </c>
      <c r="G96" s="1" t="s">
        <v>16</v>
      </c>
      <c r="H96" s="1" t="s">
        <v>11</v>
      </c>
      <c r="I96" s="3">
        <f t="shared" si="6"/>
        <v>0.53333333333333333</v>
      </c>
      <c r="J96" s="3">
        <f t="shared" si="7"/>
        <v>0.6333333333333333</v>
      </c>
      <c r="K96" s="1">
        <f t="shared" si="8"/>
        <v>0</v>
      </c>
      <c r="L96" s="1" t="b">
        <f t="shared" si="9"/>
        <v>0</v>
      </c>
      <c r="M96" s="1" t="b">
        <f t="shared" si="10"/>
        <v>0</v>
      </c>
      <c r="N96" s="6" t="str">
        <f t="shared" si="11"/>
        <v>29-6</v>
      </c>
    </row>
    <row r="97" spans="1:14" x14ac:dyDescent="0.2">
      <c r="A97" s="1" t="s">
        <v>109</v>
      </c>
      <c r="B97" s="1" t="s">
        <v>9</v>
      </c>
      <c r="C97" s="2">
        <v>42184.027083333298</v>
      </c>
      <c r="D97" s="2">
        <v>42184.052777777797</v>
      </c>
      <c r="E97" s="1">
        <v>37</v>
      </c>
      <c r="F97" s="1">
        <v>1.42</v>
      </c>
      <c r="G97" s="1" t="s">
        <v>16</v>
      </c>
      <c r="H97" s="1" t="s">
        <v>11</v>
      </c>
      <c r="I97" s="3">
        <f t="shared" si="6"/>
        <v>0.65</v>
      </c>
      <c r="J97" s="3">
        <f t="shared" si="7"/>
        <v>1.2666666666666666</v>
      </c>
      <c r="K97" s="1">
        <f t="shared" si="8"/>
        <v>1</v>
      </c>
      <c r="L97" s="1" t="b">
        <f t="shared" si="9"/>
        <v>0</v>
      </c>
      <c r="M97" s="1" t="b">
        <f t="shared" si="10"/>
        <v>0</v>
      </c>
      <c r="N97" s="6" t="str">
        <f t="shared" si="11"/>
        <v>29-6</v>
      </c>
    </row>
    <row r="98" spans="1:14" x14ac:dyDescent="0.2">
      <c r="A98" s="1" t="s">
        <v>110</v>
      </c>
      <c r="B98" s="1" t="s">
        <v>9</v>
      </c>
      <c r="C98" s="2">
        <v>42184.0534722222</v>
      </c>
      <c r="D98" s="2">
        <v>42184.063888888901</v>
      </c>
      <c r="E98" s="1">
        <v>15</v>
      </c>
      <c r="F98" s="1">
        <v>415.31</v>
      </c>
      <c r="G98" s="1" t="s">
        <v>16</v>
      </c>
      <c r="H98" s="1" t="s">
        <v>11</v>
      </c>
      <c r="I98" s="3">
        <f t="shared" si="6"/>
        <v>1.2833333333333332</v>
      </c>
      <c r="J98" s="3">
        <f t="shared" si="7"/>
        <v>1.5333333333333332</v>
      </c>
      <c r="K98" s="1">
        <f t="shared" si="8"/>
        <v>0</v>
      </c>
      <c r="L98" s="1" t="b">
        <f t="shared" si="9"/>
        <v>0</v>
      </c>
      <c r="M98" s="1" t="b">
        <f t="shared" si="10"/>
        <v>0</v>
      </c>
      <c r="N98" s="6" t="str">
        <f t="shared" si="11"/>
        <v>29-6</v>
      </c>
    </row>
    <row r="99" spans="1:14" x14ac:dyDescent="0.2">
      <c r="A99" s="1" t="s">
        <v>111</v>
      </c>
      <c r="B99" s="1" t="s">
        <v>9</v>
      </c>
      <c r="C99" s="2">
        <v>42184.064583333296</v>
      </c>
      <c r="D99" s="2">
        <v>42184.110416666699</v>
      </c>
      <c r="E99" s="1">
        <v>66</v>
      </c>
      <c r="F99" s="1">
        <v>19.420000000000002</v>
      </c>
      <c r="G99" s="1" t="s">
        <v>16</v>
      </c>
      <c r="H99" s="1" t="s">
        <v>11</v>
      </c>
      <c r="I99" s="3">
        <f t="shared" si="6"/>
        <v>1.55</v>
      </c>
      <c r="J99" s="3">
        <f t="shared" si="7"/>
        <v>2.65</v>
      </c>
      <c r="K99" s="1">
        <f t="shared" si="8"/>
        <v>1</v>
      </c>
      <c r="L99" s="1" t="b">
        <f t="shared" si="9"/>
        <v>0</v>
      </c>
      <c r="M99" s="1" t="b">
        <f t="shared" si="10"/>
        <v>0</v>
      </c>
      <c r="N99" s="6" t="str">
        <f t="shared" si="11"/>
        <v>29-6</v>
      </c>
    </row>
    <row r="100" spans="1:14" x14ac:dyDescent="0.2">
      <c r="A100" s="1" t="s">
        <v>112</v>
      </c>
      <c r="B100" s="1" t="s">
        <v>9</v>
      </c>
      <c r="C100" s="2">
        <v>42184.111111111102</v>
      </c>
      <c r="D100" s="2">
        <v>42184.122222222199</v>
      </c>
      <c r="E100" s="1">
        <v>16</v>
      </c>
      <c r="F100" s="1">
        <v>292.94</v>
      </c>
      <c r="G100" s="1" t="s">
        <v>16</v>
      </c>
      <c r="H100" s="1" t="s">
        <v>11</v>
      </c>
      <c r="I100" s="3">
        <f t="shared" si="6"/>
        <v>2.6666666666666665</v>
      </c>
      <c r="J100" s="3">
        <f t="shared" si="7"/>
        <v>2.9333333333333336</v>
      </c>
      <c r="K100" s="1">
        <f t="shared" si="8"/>
        <v>0</v>
      </c>
      <c r="L100" s="1" t="b">
        <f t="shared" si="9"/>
        <v>0</v>
      </c>
      <c r="M100" s="1" t="b">
        <f t="shared" si="10"/>
        <v>0</v>
      </c>
      <c r="N100" s="6" t="str">
        <f t="shared" si="11"/>
        <v>29-6</v>
      </c>
    </row>
    <row r="101" spans="1:14" x14ac:dyDescent="0.2">
      <c r="A101" s="1" t="s">
        <v>113</v>
      </c>
      <c r="B101" s="1" t="s">
        <v>9</v>
      </c>
      <c r="C101" s="2">
        <v>42184.122916666704</v>
      </c>
      <c r="D101" s="2">
        <v>42184.197916666701</v>
      </c>
      <c r="E101" s="1">
        <v>108</v>
      </c>
      <c r="F101" s="1">
        <v>13.59</v>
      </c>
      <c r="G101" s="1" t="s">
        <v>16</v>
      </c>
      <c r="H101" s="1" t="s">
        <v>11</v>
      </c>
      <c r="I101" s="3">
        <f t="shared" si="6"/>
        <v>2.95</v>
      </c>
      <c r="J101" s="3">
        <f t="shared" si="7"/>
        <v>4.75</v>
      </c>
      <c r="K101" s="1">
        <f t="shared" si="8"/>
        <v>1</v>
      </c>
      <c r="L101" s="1" t="b">
        <f t="shared" si="9"/>
        <v>0</v>
      </c>
      <c r="M101" s="1" t="b">
        <f t="shared" si="10"/>
        <v>0</v>
      </c>
      <c r="N101" s="6" t="str">
        <f t="shared" si="11"/>
        <v>29-6</v>
      </c>
    </row>
    <row r="102" spans="1:14" x14ac:dyDescent="0.2">
      <c r="A102" s="1" t="s">
        <v>114</v>
      </c>
      <c r="B102" s="1" t="s">
        <v>9</v>
      </c>
      <c r="C102" s="2">
        <v>42184.198611111096</v>
      </c>
      <c r="D102" s="2">
        <v>42184.202083333301</v>
      </c>
      <c r="E102" s="1">
        <v>5</v>
      </c>
      <c r="F102" s="1">
        <v>336.67</v>
      </c>
      <c r="G102" s="1" t="s">
        <v>16</v>
      </c>
      <c r="H102" s="1" t="s">
        <v>11</v>
      </c>
      <c r="I102" s="3">
        <f t="shared" si="6"/>
        <v>4.7666666666666666</v>
      </c>
      <c r="J102" s="3">
        <f t="shared" si="7"/>
        <v>4.8499999999999996</v>
      </c>
      <c r="K102" s="1">
        <f t="shared" si="8"/>
        <v>0</v>
      </c>
      <c r="L102" s="1" t="b">
        <f t="shared" si="9"/>
        <v>0</v>
      </c>
      <c r="M102" s="1" t="b">
        <f t="shared" si="10"/>
        <v>0</v>
      </c>
      <c r="N102" s="6" t="str">
        <f t="shared" si="11"/>
        <v>29-6</v>
      </c>
    </row>
    <row r="103" spans="1:14" x14ac:dyDescent="0.2">
      <c r="A103" s="1" t="s">
        <v>115</v>
      </c>
      <c r="B103" s="1" t="s">
        <v>9</v>
      </c>
      <c r="C103" s="2">
        <v>42184.202777777798</v>
      </c>
      <c r="D103" s="2">
        <v>42184.217361111099</v>
      </c>
      <c r="E103" s="1">
        <v>21</v>
      </c>
      <c r="F103" s="1">
        <v>1.64</v>
      </c>
      <c r="G103" s="1" t="s">
        <v>16</v>
      </c>
      <c r="H103" s="1" t="s">
        <v>11</v>
      </c>
      <c r="I103" s="3">
        <f t="shared" si="6"/>
        <v>4.8666666666666671</v>
      </c>
      <c r="J103" s="3">
        <f t="shared" si="7"/>
        <v>5.2166666666666668</v>
      </c>
      <c r="K103" s="1">
        <f t="shared" si="8"/>
        <v>0</v>
      </c>
      <c r="L103" s="1" t="b">
        <f t="shared" si="9"/>
        <v>0</v>
      </c>
      <c r="M103" s="1" t="b">
        <f t="shared" si="10"/>
        <v>0</v>
      </c>
      <c r="N103" s="6" t="str">
        <f t="shared" si="11"/>
        <v>29-6</v>
      </c>
    </row>
    <row r="104" spans="1:14" x14ac:dyDescent="0.2">
      <c r="A104" s="1" t="s">
        <v>116</v>
      </c>
      <c r="B104" s="1" t="s">
        <v>9</v>
      </c>
      <c r="C104" s="2">
        <v>42184.218055555597</v>
      </c>
      <c r="D104" s="2">
        <v>42184.226388888899</v>
      </c>
      <c r="E104" s="1">
        <v>12</v>
      </c>
      <c r="F104" s="1">
        <v>263.92</v>
      </c>
      <c r="G104" s="1" t="s">
        <v>16</v>
      </c>
      <c r="H104" s="1" t="s">
        <v>11</v>
      </c>
      <c r="I104" s="3">
        <f t="shared" si="6"/>
        <v>5.2333333333333334</v>
      </c>
      <c r="J104" s="3">
        <f t="shared" si="7"/>
        <v>5.4333333333333336</v>
      </c>
      <c r="K104" s="1">
        <f t="shared" si="8"/>
        <v>0</v>
      </c>
      <c r="L104" s="1" t="b">
        <f t="shared" si="9"/>
        <v>0</v>
      </c>
      <c r="M104" s="1" t="b">
        <f t="shared" si="10"/>
        <v>0</v>
      </c>
      <c r="N104" s="6" t="str">
        <f t="shared" si="11"/>
        <v>29-6</v>
      </c>
    </row>
    <row r="105" spans="1:14" x14ac:dyDescent="0.2">
      <c r="A105" s="1" t="s">
        <v>117</v>
      </c>
      <c r="B105" s="1" t="s">
        <v>9</v>
      </c>
      <c r="C105" s="2">
        <v>42184.227083333302</v>
      </c>
      <c r="D105" s="2">
        <v>42184.278472222199</v>
      </c>
      <c r="E105" s="1">
        <v>74</v>
      </c>
      <c r="F105" s="1">
        <v>9.0399999999999991</v>
      </c>
      <c r="G105" s="1" t="s">
        <v>60</v>
      </c>
      <c r="H105" s="1" t="s">
        <v>11</v>
      </c>
      <c r="I105" s="3">
        <f t="shared" si="6"/>
        <v>5.45</v>
      </c>
      <c r="J105" s="3">
        <f t="shared" si="7"/>
        <v>6.6833333333333336</v>
      </c>
      <c r="K105" s="1">
        <f t="shared" si="8"/>
        <v>1</v>
      </c>
      <c r="L105" s="1" t="b">
        <f t="shared" si="9"/>
        <v>0</v>
      </c>
      <c r="M105" s="1" t="b">
        <f t="shared" si="10"/>
        <v>1</v>
      </c>
      <c r="N105" s="6" t="str">
        <f t="shared" si="11"/>
        <v>29-6</v>
      </c>
    </row>
    <row r="106" spans="1:14" x14ac:dyDescent="0.2">
      <c r="A106" s="1" t="s">
        <v>118</v>
      </c>
      <c r="B106" s="1" t="s">
        <v>9</v>
      </c>
      <c r="C106" s="2">
        <v>42184.279166666704</v>
      </c>
      <c r="D106" s="2">
        <v>42184.313194444403</v>
      </c>
      <c r="E106" s="1">
        <v>49</v>
      </c>
      <c r="F106" s="1">
        <v>539.84</v>
      </c>
      <c r="G106" s="1" t="s">
        <v>10</v>
      </c>
      <c r="H106" s="1" t="s">
        <v>11</v>
      </c>
      <c r="I106" s="3">
        <f t="shared" si="6"/>
        <v>6.7</v>
      </c>
      <c r="J106" s="3">
        <f t="shared" si="7"/>
        <v>7.5166666666666666</v>
      </c>
      <c r="K106" s="1">
        <f t="shared" si="8"/>
        <v>1</v>
      </c>
      <c r="L106" s="1" t="b">
        <f t="shared" si="9"/>
        <v>1</v>
      </c>
      <c r="M106" s="1" t="b">
        <f t="shared" si="10"/>
        <v>1</v>
      </c>
      <c r="N106" s="6" t="str">
        <f t="shared" si="11"/>
        <v>29-6</v>
      </c>
    </row>
    <row r="107" spans="1:14" x14ac:dyDescent="0.2">
      <c r="A107" s="1" t="s">
        <v>119</v>
      </c>
      <c r="B107" s="1" t="s">
        <v>9</v>
      </c>
      <c r="C107" s="2">
        <v>42184.313888888901</v>
      </c>
      <c r="D107" s="2">
        <v>42184.345138888901</v>
      </c>
      <c r="E107" s="1">
        <v>45</v>
      </c>
      <c r="F107" s="1">
        <v>2.91</v>
      </c>
      <c r="G107" s="1" t="s">
        <v>10</v>
      </c>
      <c r="H107" s="1" t="s">
        <v>11</v>
      </c>
      <c r="I107" s="3">
        <f t="shared" si="6"/>
        <v>7.5333333333333332</v>
      </c>
      <c r="J107" s="3">
        <f t="shared" si="7"/>
        <v>8.2833333333333332</v>
      </c>
      <c r="K107" s="1">
        <f t="shared" si="8"/>
        <v>1</v>
      </c>
      <c r="L107" s="1" t="b">
        <f t="shared" si="9"/>
        <v>1</v>
      </c>
      <c r="M107" s="1" t="b">
        <f t="shared" si="10"/>
        <v>1</v>
      </c>
      <c r="N107" s="6" t="str">
        <f t="shared" si="11"/>
        <v>29-6</v>
      </c>
    </row>
    <row r="108" spans="1:14" x14ac:dyDescent="0.2">
      <c r="A108" s="1" t="s">
        <v>120</v>
      </c>
      <c r="B108" s="1" t="s">
        <v>9</v>
      </c>
      <c r="C108" s="2">
        <v>42184.345833333296</v>
      </c>
      <c r="D108" s="2">
        <v>42184.350694444402</v>
      </c>
      <c r="E108" s="1">
        <v>7</v>
      </c>
      <c r="F108" s="1">
        <v>75</v>
      </c>
      <c r="G108" s="1" t="s">
        <v>10</v>
      </c>
      <c r="H108" s="1" t="s">
        <v>11</v>
      </c>
      <c r="I108" s="3">
        <f t="shared" si="6"/>
        <v>8.3000000000000007</v>
      </c>
      <c r="J108" s="3">
        <f t="shared" si="7"/>
        <v>8.4166666666666661</v>
      </c>
      <c r="K108" s="1">
        <f t="shared" si="8"/>
        <v>0</v>
      </c>
      <c r="L108" s="1" t="b">
        <f t="shared" si="9"/>
        <v>1</v>
      </c>
      <c r="M108" s="1" t="b">
        <f t="shared" si="10"/>
        <v>1</v>
      </c>
      <c r="N108" s="6" t="str">
        <f t="shared" si="11"/>
        <v>29-6</v>
      </c>
    </row>
    <row r="109" spans="1:14" x14ac:dyDescent="0.2">
      <c r="A109" s="1" t="s">
        <v>121</v>
      </c>
      <c r="B109" s="1" t="s">
        <v>9</v>
      </c>
      <c r="C109" s="2">
        <v>42184.351388888899</v>
      </c>
      <c r="D109" s="2">
        <v>42184.370138888902</v>
      </c>
      <c r="E109" s="1">
        <v>27</v>
      </c>
      <c r="F109" s="1">
        <v>8.57</v>
      </c>
      <c r="G109" s="1" t="s">
        <v>10</v>
      </c>
      <c r="H109" s="1" t="s">
        <v>11</v>
      </c>
      <c r="I109" s="3">
        <f t="shared" si="6"/>
        <v>8.4333333333333336</v>
      </c>
      <c r="J109" s="3">
        <f t="shared" si="7"/>
        <v>8.8833333333333329</v>
      </c>
      <c r="K109" s="1">
        <f t="shared" si="8"/>
        <v>0</v>
      </c>
      <c r="L109" s="1" t="b">
        <f t="shared" si="9"/>
        <v>1</v>
      </c>
      <c r="M109" s="1" t="b">
        <f t="shared" si="10"/>
        <v>1</v>
      </c>
      <c r="N109" s="6" t="str">
        <f t="shared" si="11"/>
        <v>29-6</v>
      </c>
    </row>
    <row r="110" spans="1:14" x14ac:dyDescent="0.2">
      <c r="A110" s="1" t="s">
        <v>122</v>
      </c>
      <c r="B110" s="1" t="s">
        <v>9</v>
      </c>
      <c r="C110" s="2">
        <v>42184.370833333298</v>
      </c>
      <c r="D110" s="2">
        <v>42184.373611111099</v>
      </c>
      <c r="E110" s="1">
        <v>4</v>
      </c>
      <c r="F110" s="1">
        <v>45.2</v>
      </c>
      <c r="G110" s="1" t="s">
        <v>10</v>
      </c>
      <c r="H110" s="1" t="s">
        <v>11</v>
      </c>
      <c r="I110" s="3">
        <f t="shared" si="6"/>
        <v>8.9</v>
      </c>
      <c r="J110" s="3">
        <f t="shared" si="7"/>
        <v>8.9666666666666668</v>
      </c>
      <c r="K110" s="1">
        <f t="shared" si="8"/>
        <v>0</v>
      </c>
      <c r="L110" s="1" t="b">
        <f t="shared" si="9"/>
        <v>1</v>
      </c>
      <c r="M110" s="1" t="b">
        <f t="shared" si="10"/>
        <v>1</v>
      </c>
      <c r="N110" s="6" t="str">
        <f t="shared" si="11"/>
        <v>29-6</v>
      </c>
    </row>
    <row r="111" spans="1:14" x14ac:dyDescent="0.2">
      <c r="A111" s="1" t="s">
        <v>123</v>
      </c>
      <c r="B111" s="1" t="s">
        <v>9</v>
      </c>
      <c r="C111" s="2">
        <v>42184.374305555597</v>
      </c>
      <c r="D111" s="2">
        <v>42184.411805555603</v>
      </c>
      <c r="E111" s="1">
        <v>54</v>
      </c>
      <c r="F111" s="1">
        <v>6.75</v>
      </c>
      <c r="G111" s="1" t="s">
        <v>10</v>
      </c>
      <c r="H111" s="1" t="s">
        <v>11</v>
      </c>
      <c r="I111" s="3">
        <f t="shared" si="6"/>
        <v>8.9833333333333325</v>
      </c>
      <c r="J111" s="3">
        <f t="shared" si="7"/>
        <v>9.8833333333333329</v>
      </c>
      <c r="K111" s="1">
        <f t="shared" si="8"/>
        <v>1</v>
      </c>
      <c r="L111" s="1" t="b">
        <f t="shared" si="9"/>
        <v>1</v>
      </c>
      <c r="M111" s="1" t="b">
        <f t="shared" si="10"/>
        <v>1</v>
      </c>
      <c r="N111" s="6" t="str">
        <f t="shared" si="11"/>
        <v>29-6</v>
      </c>
    </row>
    <row r="112" spans="1:14" x14ac:dyDescent="0.2">
      <c r="A112" s="1" t="s">
        <v>124</v>
      </c>
      <c r="B112" s="1" t="s">
        <v>9</v>
      </c>
      <c r="C112" s="2">
        <v>42184.412499999999</v>
      </c>
      <c r="D112" s="2">
        <v>42184.4152777778</v>
      </c>
      <c r="E112" s="1">
        <v>4</v>
      </c>
      <c r="F112" s="1">
        <v>858.6</v>
      </c>
      <c r="G112" s="1" t="s">
        <v>10</v>
      </c>
      <c r="H112" s="1" t="s">
        <v>11</v>
      </c>
      <c r="I112" s="3">
        <f t="shared" si="6"/>
        <v>9.9</v>
      </c>
      <c r="J112" s="3">
        <f t="shared" si="7"/>
        <v>9.9666666666666668</v>
      </c>
      <c r="K112" s="1">
        <f t="shared" si="8"/>
        <v>0</v>
      </c>
      <c r="L112" s="1" t="b">
        <f t="shared" si="9"/>
        <v>1</v>
      </c>
      <c r="M112" s="1" t="b">
        <f t="shared" si="10"/>
        <v>1</v>
      </c>
      <c r="N112" s="6" t="str">
        <f t="shared" si="11"/>
        <v>29-6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</cp:lastModifiedBy>
  <dcterms:created xsi:type="dcterms:W3CDTF">2020-03-10T13:28:35Z</dcterms:created>
  <dcterms:modified xsi:type="dcterms:W3CDTF">2020-03-10T22:27:12Z</dcterms:modified>
</cp:coreProperties>
</file>