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\Downloads\"/>
    </mc:Choice>
  </mc:AlternateContent>
  <bookViews>
    <workbookView xWindow="0" yWindow="0" windowWidth="17490" windowHeight="7530"/>
  </bookViews>
  <sheets>
    <sheet name="stroopdata.csv" sheetId="1" r:id="rId1"/>
  </sheets>
  <definedNames>
    <definedName name="_xlchart.v1.0" hidden="1">stroopdata.csv!$A$2:$A$25</definedName>
    <definedName name="_xlchart.v1.1" hidden="1">stroopdata.csv!$B$2:$B$25</definedName>
    <definedName name="_xlchart.v1.2" hidden="1">stroopdata.csv!$B$2:$B$25</definedName>
    <definedName name="_xlchart.v1.3" hidden="1">stroopdata.csv!$A$2:$A$25</definedName>
    <definedName name="_xlchart.v1.4" hidden="1">stroopdata.csv!$B$2:$B$25</definedName>
  </definedNames>
  <calcPr calcId="171027"/>
</workbook>
</file>

<file path=xl/calcChain.xml><?xml version="1.0" encoding="utf-8"?>
<calcChain xmlns="http://schemas.openxmlformats.org/spreadsheetml/2006/main">
  <c r="D31" i="1" l="1"/>
  <c r="G2" i="1"/>
  <c r="F2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6" i="1"/>
  <c r="A26" i="1"/>
</calcChain>
</file>

<file path=xl/sharedStrings.xml><?xml version="1.0" encoding="utf-8"?>
<sst xmlns="http://schemas.openxmlformats.org/spreadsheetml/2006/main" count="39" uniqueCount="38">
  <si>
    <t>Congruent X</t>
  </si>
  <si>
    <t>Incongruent Y</t>
  </si>
  <si>
    <t xml:space="preserve">Difference </t>
  </si>
  <si>
    <t>XD - MD</t>
  </si>
  <si>
    <t>(XD - MD) ^2</t>
  </si>
  <si>
    <t>Variance</t>
  </si>
  <si>
    <t>SD</t>
  </si>
  <si>
    <t>Olives Stroop Test</t>
  </si>
  <si>
    <t>Set 1</t>
  </si>
  <si>
    <t>Set 2</t>
  </si>
  <si>
    <t>Average</t>
  </si>
  <si>
    <t>Difference</t>
  </si>
  <si>
    <t>Mean difference MD</t>
  </si>
  <si>
    <t>Box Plot detail</t>
  </si>
  <si>
    <t>congruent</t>
  </si>
  <si>
    <t>Incongruent</t>
  </si>
  <si>
    <t>min</t>
  </si>
  <si>
    <t>Q1</t>
  </si>
  <si>
    <t>med</t>
  </si>
  <si>
    <t>Q3</t>
  </si>
  <si>
    <t>Sample stdeviation S</t>
  </si>
  <si>
    <t>max</t>
  </si>
  <si>
    <t>Sample size n</t>
  </si>
  <si>
    <t>mean</t>
  </si>
  <si>
    <t>Sqrt of n</t>
  </si>
  <si>
    <t>range</t>
  </si>
  <si>
    <t>t-critical, alpa .05</t>
  </si>
  <si>
    <t>Boxplot</t>
  </si>
  <si>
    <t>t-statistic</t>
  </si>
  <si>
    <t>https://drive.google.com/open?id=0B3mxyAYgw_V7a2ttVTdFOGp4azQ</t>
  </si>
  <si>
    <t>t-crit * SE</t>
  </si>
  <si>
    <t>CI, Lower limit</t>
  </si>
  <si>
    <t>CI,Upper limit</t>
  </si>
  <si>
    <t>P-value</t>
  </si>
  <si>
    <t>Standard Error = S/sqrt n</t>
  </si>
  <si>
    <t>n-1</t>
  </si>
  <si>
    <t>Requirements</t>
  </si>
  <si>
    <t>Cohens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</si>
</sst>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0" fontId="2" fillId="0" borderId="0" xfId="0" applyNumberFormat="1" applyFont="1" applyAlignment="1"/>
    <xf numFmtId="0" fontId="1" fillId="2" borderId="0" xfId="0" applyFont="1" applyFill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2" fillId="3" borderId="0" xfId="0" applyFont="1" applyFill="1"/>
    <xf numFmtId="0" fontId="4" fillId="2" borderId="0" xfId="0" applyFont="1" applyFill="1" applyAlignment="1">
      <alignment horizontal="right"/>
    </xf>
    <xf numFmtId="0" fontId="4" fillId="2" borderId="5" xfId="0" applyFont="1" applyFill="1" applyBorder="1" applyAlignment="1">
      <alignment horizontal="right"/>
    </xf>
    <xf numFmtId="0" fontId="3" fillId="3" borderId="0" xfId="0" applyFont="1" applyFill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0" xfId="0" applyFont="1" applyAlignment="1"/>
    <xf numFmtId="0" fontId="0" fillId="0" borderId="0" xfId="0" applyFont="1" applyAlignment="1"/>
    <xf numFmtId="0" fontId="2" fillId="5" borderId="0" xfId="0" applyFont="1" applyFill="1" applyAlignment="1"/>
    <xf numFmtId="0" fontId="0" fillId="6" borderId="0" xfId="0" applyFont="1" applyFill="1" applyAlignment="1"/>
    <xf numFmtId="0" fontId="2" fillId="5" borderId="0" xfId="0" applyFont="1" applyFill="1"/>
    <xf numFmtId="0" fontId="2" fillId="6" borderId="0" xfId="0" applyFont="1" applyFill="1"/>
    <xf numFmtId="0" fontId="3" fillId="6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2" fillId="2" borderId="0" xfId="0" applyFont="1" applyFill="1"/>
    <xf numFmtId="0" fontId="11" fillId="4" borderId="0" xfId="0" applyFont="1" applyFill="1"/>
    <xf numFmtId="0" fontId="1" fillId="0" borderId="10" xfId="0" applyFont="1" applyBorder="1" applyAlignment="1"/>
    <xf numFmtId="0" fontId="1" fillId="0" borderId="11" xfId="0" applyFont="1" applyBorder="1" applyAlignment="1"/>
    <xf numFmtId="0" fontId="2" fillId="0" borderId="12" xfId="0" applyFont="1" applyBorder="1" applyAlignment="1"/>
    <xf numFmtId="0" fontId="3" fillId="2" borderId="0" xfId="0" applyFont="1" applyFill="1" applyBorder="1"/>
    <xf numFmtId="0" fontId="3" fillId="2" borderId="13" xfId="0" applyFont="1" applyFill="1" applyBorder="1"/>
    <xf numFmtId="0" fontId="0" fillId="4" borderId="0" xfId="0" applyFont="1" applyFill="1" applyBorder="1" applyAlignment="1"/>
    <xf numFmtId="0" fontId="2" fillId="0" borderId="13" xfId="0" applyFont="1" applyBorder="1"/>
    <xf numFmtId="0" fontId="2" fillId="4" borderId="0" xfId="0" applyFont="1" applyFill="1" applyBorder="1"/>
    <xf numFmtId="0" fontId="2" fillId="3" borderId="13" xfId="0" applyFont="1" applyFill="1" applyBorder="1"/>
    <xf numFmtId="0" fontId="2" fillId="2" borderId="0" xfId="0" applyFont="1" applyFill="1" applyBorder="1"/>
    <xf numFmtId="0" fontId="0" fillId="2" borderId="0" xfId="0" applyFont="1" applyFill="1" applyBorder="1" applyAlignment="1"/>
    <xf numFmtId="0" fontId="6" fillId="0" borderId="12" xfId="0" applyFont="1" applyBorder="1" applyAlignment="1"/>
    <xf numFmtId="0" fontId="7" fillId="2" borderId="0" xfId="0" applyFont="1" applyFill="1" applyBorder="1" applyAlignment="1">
      <alignment horizontal="right"/>
    </xf>
    <xf numFmtId="0" fontId="9" fillId="2" borderId="0" xfId="0" applyFont="1" applyFill="1" applyBorder="1" applyAlignment="1"/>
    <xf numFmtId="0" fontId="10" fillId="2" borderId="0" xfId="0" applyFont="1" applyFill="1" applyBorder="1" applyAlignment="1"/>
    <xf numFmtId="0" fontId="9" fillId="2" borderId="15" xfId="0" applyFont="1" applyFill="1" applyBorder="1" applyAlignment="1"/>
    <xf numFmtId="0" fontId="2" fillId="0" borderId="16" xfId="0" applyFont="1" applyBorder="1"/>
    <xf numFmtId="0" fontId="11" fillId="0" borderId="9" xfId="0" applyFont="1" applyBorder="1"/>
    <xf numFmtId="0" fontId="13" fillId="0" borderId="12" xfId="0" applyFont="1" applyBorder="1" applyAlignment="1"/>
    <xf numFmtId="0" fontId="14" fillId="0" borderId="0" xfId="0" applyFont="1" applyAlignment="1">
      <alignment wrapText="1"/>
    </xf>
    <xf numFmtId="0" fontId="13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Congruent(Blue) and Incongruent (Brown) 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5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Time per Task</a:t>
            </a:r>
          </a:p>
        </cx:rich>
      </cx:tx>
    </cx:title>
    <cx:plotArea>
      <cx:plotAreaRegion>
        <cx:series layoutId="boxWhisker" uniqueId="{B7090320-A3C5-4A82-AB53-20B9EC633E19}">
          <cx:dataLabels>
            <cx:visibility seriesName="0" categoryName="0" value="1"/>
          </cx:dataLabels>
          <cx:dataId val="0"/>
          <cx:layoutPr>
            <cx:visibility meanLine="1" meanMarker="1" outliers="1"/>
            <cx:statistics quartileMethod="inclusive"/>
          </cx:layoutPr>
        </cx:series>
        <cx:series layoutId="boxWhisker" uniqueId="{7BC69C03-8C50-4E2B-B230-FC86521BDD1C}">
          <cx:dataLabels>
            <cx:visibility seriesName="0" categoryName="0" value="1"/>
          </cx:dataLabels>
          <cx:dataId val="1"/>
          <cx:layoutPr>
            <cx:visibility meanMarker="0" outliers="0"/>
            <cx:statistics quartileMethod="inclusive"/>
          </cx:layoutPr>
        </cx:series>
      </cx:plotAreaRegion>
      <cx:axis id="0" hidden="1">
        <cx:catScaling gapWidth="0.280000001"/>
        <cx:tickLabels/>
      </cx:axis>
      <cx:axis id="1">
        <cx:valScaling/>
        <cx:title>
          <cx:tx>
            <cx:txData>
              <cx:v>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</a:t>
              </a:r>
            </a:p>
          </cx:txPr>
        </cx:title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336071</xdr:colOff>
      <xdr:row>10</xdr:row>
      <xdr:rowOff>114299</xdr:rowOff>
    </xdr:from>
    <xdr:to>
      <xdr:col>11</xdr:col>
      <xdr:colOff>518645</xdr:colOff>
      <xdr:row>20</xdr:row>
      <xdr:rowOff>119600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B0461D-AB03-4521-88C9-5F37E5BF2EF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9896" y="2114549"/>
              <a:ext cx="4030674" cy="2005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0B3mxyAYgw_V7a2ttVTdFOGp4az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abSelected="1" workbookViewId="0">
      <selection activeCell="B43" sqref="B43"/>
    </sheetView>
  </sheetViews>
  <sheetFormatPr defaultColWidth="14.42578125" defaultRowHeight="15.75" customHeight="1" x14ac:dyDescent="0.2"/>
  <cols>
    <col min="1" max="1" width="26" customWidth="1"/>
    <col min="3" max="3" width="13.7109375" customWidth="1"/>
    <col min="4" max="4" width="18.7109375" customWidth="1"/>
  </cols>
  <sheetData>
    <row r="1" spans="1:24" ht="15.7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1"/>
      <c r="I1" s="30"/>
      <c r="J1" s="2"/>
      <c r="K1" s="2"/>
      <c r="L1" s="1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>
        <v>12.079000000000001</v>
      </c>
      <c r="B2" s="3">
        <v>19.277999999999999</v>
      </c>
      <c r="C2" s="4">
        <f>A2-B2</f>
        <v>-7.1989999999999981</v>
      </c>
      <c r="D2" s="29">
        <f>C2 -$C$26</f>
        <v>0.76579166666666598</v>
      </c>
      <c r="E2" s="2">
        <f>D2 ^2</f>
        <v>0.58643687673611011</v>
      </c>
      <c r="F2" s="2">
        <f>E26/23</f>
        <v>23.666540867753621</v>
      </c>
      <c r="G2" s="2">
        <f>SQRT(F2)</f>
        <v>4.8648269103590538</v>
      </c>
      <c r="H2" s="2"/>
      <c r="I2" s="28"/>
      <c r="J2" s="2"/>
      <c r="K2" s="2"/>
      <c r="L2" s="5" t="s">
        <v>8</v>
      </c>
      <c r="M2" s="5" t="s">
        <v>9</v>
      </c>
      <c r="N2" s="6"/>
      <c r="O2" s="7">
        <v>9.5143333329999997</v>
      </c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3">
        <v>16.791</v>
      </c>
      <c r="B3" s="3">
        <v>18.741</v>
      </c>
      <c r="C3" s="4">
        <f t="shared" ref="C3:C25" si="0">A3-B3</f>
        <v>-1.9499999999999993</v>
      </c>
      <c r="D3" s="29">
        <f t="shared" ref="D3:D25" si="1">C3 -$C$26</f>
        <v>6.0147916666666648</v>
      </c>
      <c r="E3" s="2">
        <f t="shared" ref="E3:E25" si="2">D3 ^2</f>
        <v>36.177718793402754</v>
      </c>
      <c r="F3" s="2"/>
      <c r="G3" s="2"/>
      <c r="H3" s="2"/>
      <c r="I3" s="27"/>
      <c r="J3" s="2"/>
      <c r="K3" s="2"/>
      <c r="L3" s="7">
        <v>16.446999999999999</v>
      </c>
      <c r="M3" s="7">
        <v>27.611000000000001</v>
      </c>
      <c r="N3" s="6"/>
      <c r="O3" s="6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3">
        <v>9.5640000000000001</v>
      </c>
      <c r="B4" s="3">
        <v>21.213999999999999</v>
      </c>
      <c r="C4" s="4">
        <f t="shared" si="0"/>
        <v>-11.649999999999999</v>
      </c>
      <c r="D4" s="29">
        <f t="shared" si="1"/>
        <v>-3.6852083333333345</v>
      </c>
      <c r="E4" s="2">
        <f t="shared" si="2"/>
        <v>13.580760460069452</v>
      </c>
      <c r="F4" s="2"/>
      <c r="G4" s="2"/>
      <c r="H4" s="2"/>
      <c r="I4" s="2"/>
      <c r="J4" s="2"/>
      <c r="K4" s="2"/>
      <c r="L4" s="7">
        <v>15.054</v>
      </c>
      <c r="M4" s="7">
        <v>23.199000000000002</v>
      </c>
      <c r="N4" s="6"/>
      <c r="O4" s="6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3">
        <v>8.6300000000000008</v>
      </c>
      <c r="B5" s="3">
        <v>15.686999999999999</v>
      </c>
      <c r="C5" s="4">
        <f t="shared" si="0"/>
        <v>-7.0569999999999986</v>
      </c>
      <c r="D5" s="29">
        <f t="shared" si="1"/>
        <v>0.90779166666666544</v>
      </c>
      <c r="E5" s="2">
        <f t="shared" si="2"/>
        <v>0.8240857100694422</v>
      </c>
      <c r="F5" s="2"/>
      <c r="G5" s="2"/>
      <c r="H5" s="2"/>
      <c r="I5" s="2"/>
      <c r="J5" s="2"/>
      <c r="K5" s="2"/>
      <c r="L5" s="7">
        <v>12.775</v>
      </c>
      <c r="M5" s="7">
        <v>22.009</v>
      </c>
      <c r="N5" s="6"/>
      <c r="O5" s="6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3">
        <v>14.669</v>
      </c>
      <c r="B6" s="3">
        <v>22.803000000000001</v>
      </c>
      <c r="C6" s="4">
        <f t="shared" si="0"/>
        <v>-8.1340000000000003</v>
      </c>
      <c r="D6" s="29">
        <f t="shared" si="1"/>
        <v>-0.16920833333333629</v>
      </c>
      <c r="E6" s="2">
        <f t="shared" si="2"/>
        <v>2.8631460069445447E-2</v>
      </c>
      <c r="F6" s="2"/>
      <c r="G6" s="2"/>
      <c r="H6" s="2"/>
      <c r="I6" s="2"/>
      <c r="J6" s="2"/>
      <c r="K6" s="3" t="s">
        <v>10</v>
      </c>
      <c r="L6" s="8">
        <v>14.75866667</v>
      </c>
      <c r="M6" s="8">
        <v>24.273</v>
      </c>
      <c r="N6" s="6"/>
      <c r="O6" s="6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3">
        <v>12.238</v>
      </c>
      <c r="B7" s="3">
        <v>20.878</v>
      </c>
      <c r="C7" s="4">
        <f t="shared" si="0"/>
        <v>-8.64</v>
      </c>
      <c r="D7" s="29">
        <f t="shared" si="1"/>
        <v>-0.67520833333333652</v>
      </c>
      <c r="E7" s="2">
        <f t="shared" si="2"/>
        <v>0.4559062934027821</v>
      </c>
      <c r="F7" s="2"/>
      <c r="G7" s="2"/>
      <c r="H7" s="2"/>
      <c r="I7" s="2"/>
      <c r="J7" s="2"/>
      <c r="K7" s="3" t="s">
        <v>11</v>
      </c>
      <c r="L7" s="7">
        <v>-9.5143333329999997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3">
        <v>14.692</v>
      </c>
      <c r="B8" s="3">
        <v>24.571999999999999</v>
      </c>
      <c r="C8" s="4">
        <f t="shared" si="0"/>
        <v>-9.879999999999999</v>
      </c>
      <c r="D8" s="29">
        <f t="shared" si="1"/>
        <v>-1.915208333333335</v>
      </c>
      <c r="E8" s="2">
        <f t="shared" si="2"/>
        <v>3.6680229600694507</v>
      </c>
      <c r="F8" s="2"/>
      <c r="G8" s="2"/>
      <c r="H8" s="2"/>
      <c r="I8" s="2"/>
      <c r="J8" s="2"/>
      <c r="K8" s="2"/>
      <c r="L8" s="9">
        <v>0.25690000000000002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3">
        <v>8.9870000000000001</v>
      </c>
      <c r="B9" s="3">
        <v>17.393999999999998</v>
      </c>
      <c r="C9" s="4">
        <f t="shared" si="0"/>
        <v>-8.4069999999999983</v>
      </c>
      <c r="D9" s="29">
        <f t="shared" si="1"/>
        <v>-0.4422083333333342</v>
      </c>
      <c r="E9" s="2">
        <f t="shared" si="2"/>
        <v>0.1955482100694452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3">
        <v>9.4009999999999998</v>
      </c>
      <c r="B10" s="3">
        <v>20.762</v>
      </c>
      <c r="C10" s="4">
        <f t="shared" si="0"/>
        <v>-11.361000000000001</v>
      </c>
      <c r="D10" s="29">
        <f t="shared" si="1"/>
        <v>-3.3962083333333366</v>
      </c>
      <c r="E10" s="2">
        <f t="shared" si="2"/>
        <v>11.5342310434028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3">
        <v>14.48</v>
      </c>
      <c r="B11" s="3">
        <v>26.282</v>
      </c>
      <c r="C11" s="4">
        <f t="shared" si="0"/>
        <v>-11.802</v>
      </c>
      <c r="D11" s="29">
        <f t="shared" si="1"/>
        <v>-3.8372083333333356</v>
      </c>
      <c r="E11" s="2">
        <f t="shared" si="2"/>
        <v>14.724167793402795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3">
        <v>22.327999999999999</v>
      </c>
      <c r="B12" s="3">
        <v>24.524000000000001</v>
      </c>
      <c r="C12" s="4">
        <f t="shared" si="0"/>
        <v>-2.1960000000000015</v>
      </c>
      <c r="D12" s="29">
        <f t="shared" si="1"/>
        <v>5.7687916666666625</v>
      </c>
      <c r="E12" s="2">
        <f t="shared" si="2"/>
        <v>33.278957293402733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3">
        <v>15.298</v>
      </c>
      <c r="B13" s="3">
        <v>18.643999999999998</v>
      </c>
      <c r="C13" s="4">
        <f t="shared" si="0"/>
        <v>-3.3459999999999983</v>
      </c>
      <c r="D13" s="29">
        <f t="shared" si="1"/>
        <v>4.6187916666666657</v>
      </c>
      <c r="E13" s="2">
        <f t="shared" si="2"/>
        <v>21.333236460069436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3">
        <v>15.073</v>
      </c>
      <c r="B14" s="3">
        <v>17.510000000000002</v>
      </c>
      <c r="C14" s="4">
        <f t="shared" si="0"/>
        <v>-2.4370000000000012</v>
      </c>
      <c r="D14" s="29">
        <f t="shared" si="1"/>
        <v>5.5277916666666629</v>
      </c>
      <c r="E14" s="2">
        <f t="shared" si="2"/>
        <v>30.556480710069401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3">
        <v>16.928999999999998</v>
      </c>
      <c r="B15" s="3">
        <v>20.329999999999998</v>
      </c>
      <c r="C15" s="4">
        <f t="shared" si="0"/>
        <v>-3.4009999999999998</v>
      </c>
      <c r="D15" s="29">
        <f t="shared" si="1"/>
        <v>4.5637916666666642</v>
      </c>
      <c r="E15" s="2">
        <f t="shared" si="2"/>
        <v>20.828194376736089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3">
        <v>18.2</v>
      </c>
      <c r="B16" s="3">
        <v>35.255000000000003</v>
      </c>
      <c r="C16" s="4">
        <f t="shared" si="0"/>
        <v>-17.055000000000003</v>
      </c>
      <c r="D16" s="29">
        <f t="shared" si="1"/>
        <v>-9.0902083333333401</v>
      </c>
      <c r="E16" s="2">
        <f t="shared" si="2"/>
        <v>82.631887543402897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3">
        <v>12.13</v>
      </c>
      <c r="B17" s="3">
        <v>22.158000000000001</v>
      </c>
      <c r="C17" s="4">
        <f t="shared" si="0"/>
        <v>-10.028</v>
      </c>
      <c r="D17" s="29">
        <f t="shared" si="1"/>
        <v>-2.0632083333333364</v>
      </c>
      <c r="E17" s="2">
        <f t="shared" si="2"/>
        <v>4.2568286267361239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3">
        <v>18.495000000000001</v>
      </c>
      <c r="B18" s="3">
        <v>25.138999999999999</v>
      </c>
      <c r="C18" s="4">
        <f t="shared" si="0"/>
        <v>-6.6439999999999984</v>
      </c>
      <c r="D18" s="29">
        <f t="shared" si="1"/>
        <v>1.3207916666666657</v>
      </c>
      <c r="E18" s="2">
        <f t="shared" si="2"/>
        <v>1.7444906267361087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3">
        <v>10.638999999999999</v>
      </c>
      <c r="B19" s="3">
        <v>20.428999999999998</v>
      </c>
      <c r="C19" s="4">
        <f t="shared" si="0"/>
        <v>-9.7899999999999991</v>
      </c>
      <c r="D19" s="29">
        <f t="shared" si="1"/>
        <v>-1.8252083333333351</v>
      </c>
      <c r="E19" s="2">
        <f t="shared" si="2"/>
        <v>3.331385460069451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3">
        <v>11.343999999999999</v>
      </c>
      <c r="B20" s="3">
        <v>17.425000000000001</v>
      </c>
      <c r="C20" s="4">
        <f t="shared" si="0"/>
        <v>-6.0810000000000013</v>
      </c>
      <c r="D20" s="29">
        <f t="shared" si="1"/>
        <v>1.8837916666666628</v>
      </c>
      <c r="E20" s="2">
        <f t="shared" si="2"/>
        <v>3.5486710434027628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3">
        <v>12.369</v>
      </c>
      <c r="B21" s="3">
        <v>34.287999999999997</v>
      </c>
      <c r="C21" s="4">
        <f t="shared" si="0"/>
        <v>-21.918999999999997</v>
      </c>
      <c r="D21" s="29">
        <f t="shared" si="1"/>
        <v>-13.954208333333334</v>
      </c>
      <c r="E21" s="2">
        <f t="shared" si="2"/>
        <v>194.71993021006946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3">
        <v>12.944000000000001</v>
      </c>
      <c r="B22" s="3">
        <v>23.893999999999998</v>
      </c>
      <c r="C22" s="4">
        <f t="shared" si="0"/>
        <v>-10.949999999999998</v>
      </c>
      <c r="D22" s="29">
        <f t="shared" si="1"/>
        <v>-2.9852083333333335</v>
      </c>
      <c r="E22" s="2">
        <f t="shared" si="2"/>
        <v>8.9114687934027792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3">
        <v>14.233000000000001</v>
      </c>
      <c r="B23" s="3">
        <v>17.96</v>
      </c>
      <c r="C23" s="4">
        <f t="shared" si="0"/>
        <v>-3.7270000000000003</v>
      </c>
      <c r="D23" s="29">
        <f t="shared" si="1"/>
        <v>4.2377916666666637</v>
      </c>
      <c r="E23" s="2">
        <f t="shared" si="2"/>
        <v>17.958878210069418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3">
        <v>19.71</v>
      </c>
      <c r="B24" s="3">
        <v>22.058</v>
      </c>
      <c r="C24" s="4">
        <f t="shared" si="0"/>
        <v>-2.347999999999999</v>
      </c>
      <c r="D24" s="29">
        <f t="shared" si="1"/>
        <v>5.6167916666666651</v>
      </c>
      <c r="E24" s="2">
        <f t="shared" si="2"/>
        <v>31.548348626736093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3">
        <v>16.004000000000001</v>
      </c>
      <c r="B25" s="3">
        <v>21.157</v>
      </c>
      <c r="C25" s="32">
        <f t="shared" si="0"/>
        <v>-5.1529999999999987</v>
      </c>
      <c r="D25" s="29">
        <f t="shared" si="1"/>
        <v>2.8117916666666654</v>
      </c>
      <c r="E25" s="2">
        <f t="shared" si="2"/>
        <v>7.9061723767361034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33">
        <f>AVERAGE(A2:A25)</f>
        <v>14.051125000000001</v>
      </c>
      <c r="B26" s="33">
        <f>AVERAGE(B2:B25)</f>
        <v>22.015916666666669</v>
      </c>
      <c r="C26" s="33">
        <f>AVERAGE(C2:C25)</f>
        <v>-7.964791666666664</v>
      </c>
      <c r="D26" s="1"/>
      <c r="E26" s="10">
        <f>SUM(E2:E25)</f>
        <v>544.33043995833327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2"/>
      <c r="C27" s="2"/>
      <c r="D27" s="2"/>
      <c r="E27" s="2"/>
      <c r="F27" s="2"/>
      <c r="G27" s="2"/>
      <c r="H27" s="2"/>
      <c r="I27" s="3" t="s">
        <v>13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2"/>
      <c r="C28" s="2"/>
      <c r="D28" s="2"/>
      <c r="E28" s="2"/>
      <c r="F28" s="2"/>
      <c r="G28" s="2"/>
      <c r="H28" s="2"/>
      <c r="I28" s="11"/>
      <c r="J28" s="12" t="s">
        <v>14</v>
      </c>
      <c r="K28" s="13" t="s">
        <v>15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51" t="s">
        <v>36</v>
      </c>
      <c r="B29" s="34"/>
      <c r="C29" s="35"/>
      <c r="D29" s="2"/>
      <c r="E29" s="2"/>
      <c r="F29" s="3"/>
      <c r="G29" s="3"/>
      <c r="H29" s="2"/>
      <c r="I29" s="14" t="s">
        <v>16</v>
      </c>
      <c r="J29" s="7">
        <v>8.6300000000000008</v>
      </c>
      <c r="K29" s="15">
        <v>15.686999999999999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36"/>
      <c r="B30" s="37"/>
      <c r="C30" s="38"/>
      <c r="D30" s="2"/>
      <c r="E30" s="3"/>
      <c r="F30" s="2"/>
      <c r="G30" s="3"/>
      <c r="H30" s="2"/>
      <c r="I30" s="14" t="s">
        <v>17</v>
      </c>
      <c r="J30" s="7">
        <v>11.895250000000001</v>
      </c>
      <c r="K30" s="15">
        <v>18.716750000000001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36" t="s">
        <v>12</v>
      </c>
      <c r="B31" s="39">
        <v>-7.96</v>
      </c>
      <c r="C31" s="40"/>
      <c r="D31" s="2">
        <f>B31/B33</f>
        <v>-1.6378600823045266</v>
      </c>
      <c r="E31" s="25"/>
      <c r="F31" s="2"/>
      <c r="G31" s="2"/>
      <c r="H31" s="2"/>
      <c r="I31" s="14" t="s">
        <v>18</v>
      </c>
      <c r="J31" s="7">
        <v>14.3565</v>
      </c>
      <c r="K31" s="15">
        <v>21.017499999999998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x14ac:dyDescent="0.2">
      <c r="A32" s="36" t="s">
        <v>5</v>
      </c>
      <c r="B32" s="41">
        <v>23.67</v>
      </c>
      <c r="C32" s="42"/>
      <c r="D32" s="2"/>
      <c r="E32" s="25"/>
      <c r="F32" s="2"/>
      <c r="G32" s="2"/>
      <c r="H32" s="2"/>
      <c r="I32" s="14" t="s">
        <v>19</v>
      </c>
      <c r="J32" s="7">
        <v>16.200749999999999</v>
      </c>
      <c r="K32" s="15">
        <v>24.051500000000001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x14ac:dyDescent="0.2">
      <c r="A33" s="36" t="s">
        <v>20</v>
      </c>
      <c r="B33" s="41">
        <v>4.8600000000000003</v>
      </c>
      <c r="C33" s="40"/>
      <c r="D33" s="2"/>
      <c r="E33" s="25"/>
      <c r="F33" s="2"/>
      <c r="G33" s="2"/>
      <c r="H33" s="2"/>
      <c r="I33" s="14" t="s">
        <v>21</v>
      </c>
      <c r="J33" s="7">
        <v>22.327999999999999</v>
      </c>
      <c r="K33" s="15">
        <v>35.255000000000003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24" customFormat="1" ht="12.75" x14ac:dyDescent="0.2">
      <c r="A34" s="36" t="s">
        <v>35</v>
      </c>
      <c r="B34" s="43">
        <v>23</v>
      </c>
      <c r="C34" s="40"/>
      <c r="D34" s="45"/>
      <c r="E34" s="26"/>
      <c r="F34" s="2"/>
      <c r="G34" s="2"/>
      <c r="H34" s="2"/>
      <c r="I34" s="14"/>
      <c r="J34" s="7"/>
      <c r="K34" s="1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36" t="s">
        <v>22</v>
      </c>
      <c r="B35" s="44">
        <v>24</v>
      </c>
      <c r="C35" s="40"/>
      <c r="D35" s="2"/>
      <c r="E35" s="25"/>
      <c r="F35" s="16"/>
      <c r="G35" s="16"/>
      <c r="H35" s="2"/>
      <c r="I35" s="14" t="s">
        <v>23</v>
      </c>
      <c r="J35" s="17">
        <v>14.051125000000001</v>
      </c>
      <c r="K35" s="18">
        <v>22.015916669999999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36" t="s">
        <v>24</v>
      </c>
      <c r="B36" s="44">
        <v>4.8979999999999997</v>
      </c>
      <c r="C36" s="40"/>
      <c r="D36" s="2"/>
      <c r="E36" s="25"/>
      <c r="F36" s="19"/>
      <c r="G36" s="19"/>
      <c r="H36" s="2"/>
      <c r="I36" s="20" t="s">
        <v>25</v>
      </c>
      <c r="J36" s="21">
        <v>13.698</v>
      </c>
      <c r="K36" s="22">
        <v>19.568000000000001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36" t="s">
        <v>34</v>
      </c>
      <c r="B37" s="44">
        <v>0.99</v>
      </c>
      <c r="C37" s="40"/>
      <c r="D37" s="2"/>
      <c r="E37" s="2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52" t="s">
        <v>26</v>
      </c>
      <c r="B38" s="44">
        <v>2.069</v>
      </c>
      <c r="C38" s="40"/>
      <c r="D38" s="2"/>
      <c r="E38" s="27"/>
      <c r="F38" s="2"/>
      <c r="G38" s="2"/>
      <c r="H38" s="2"/>
      <c r="I38" s="3" t="s">
        <v>27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52" t="s">
        <v>28</v>
      </c>
      <c r="B39" s="46">
        <v>-8.0399999999999991</v>
      </c>
      <c r="C39" s="40"/>
      <c r="D39" s="2"/>
      <c r="E39" s="2"/>
      <c r="F39" s="2"/>
      <c r="G39" s="2"/>
      <c r="H39" s="2"/>
      <c r="I39" s="23" t="s">
        <v>29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x14ac:dyDescent="0.2">
      <c r="A40" s="52" t="s">
        <v>30</v>
      </c>
      <c r="B40" s="44">
        <v>2.0499999999999998</v>
      </c>
      <c r="C40" s="40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x14ac:dyDescent="0.2">
      <c r="A41" s="52" t="s">
        <v>31</v>
      </c>
      <c r="B41" s="47">
        <v>-10</v>
      </c>
      <c r="C41" s="4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x14ac:dyDescent="0.2">
      <c r="A42" s="52" t="s">
        <v>32</v>
      </c>
      <c r="B42" s="48">
        <v>-5.91</v>
      </c>
      <c r="C42" s="4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s="24" customFormat="1" ht="12.75" x14ac:dyDescent="0.2">
      <c r="A43" s="53" t="s">
        <v>37</v>
      </c>
      <c r="B43" s="48">
        <v>-1.64</v>
      </c>
      <c r="C43" s="4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x14ac:dyDescent="0.2">
      <c r="A44" s="54" t="s">
        <v>33</v>
      </c>
      <c r="B44" s="49">
        <v>1E-4</v>
      </c>
      <c r="C44" s="5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x14ac:dyDescent="0.2">
      <c r="A45" s="2"/>
      <c r="B45" s="2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x14ac:dyDescent="0.2">
      <c r="A46" s="27"/>
      <c r="B46" s="2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x14ac:dyDescent="0.2">
      <c r="A47" s="27"/>
      <c r="B47" s="2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x14ac:dyDescent="0.2">
      <c r="A48" s="27"/>
      <c r="B48" s="2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 x14ac:dyDescent="0.2">
      <c r="A49" s="27"/>
      <c r="B49" s="2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 x14ac:dyDescent="0.2">
      <c r="A50" s="27"/>
      <c r="B50" s="2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 x14ac:dyDescent="0.2">
      <c r="A51" s="27"/>
      <c r="B51" s="2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 x14ac:dyDescent="0.2">
      <c r="A52" s="27"/>
      <c r="B52" s="2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</sheetData>
  <hyperlinks>
    <hyperlink ref="I39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amoot46i</dc:creator>
  <cp:lastModifiedBy>kiligamboha akiki</cp:lastModifiedBy>
  <dcterms:created xsi:type="dcterms:W3CDTF">2017-07-01T00:19:55Z</dcterms:created>
  <dcterms:modified xsi:type="dcterms:W3CDTF">2017-07-01T00:19:55Z</dcterms:modified>
</cp:coreProperties>
</file>