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 DEV Noturno\Downloads\"/>
    </mc:Choice>
  </mc:AlternateContent>
  <xr:revisionPtr revIDLastSave="0" documentId="13_ncr:1_{F83CA3FD-7527-476B-93E2-AE47D1C6114A}" xr6:coauthVersionLast="36" xr6:coauthVersionMax="36" xr10:uidLastSave="{00000000-0000-0000-0000-000000000000}"/>
  <bookViews>
    <workbookView xWindow="0" yWindow="0" windowWidth="19200" windowHeight="6930" firstSheet="2" activeTab="2" xr2:uid="{00000000-000D-0000-FFFF-FFFF00000000}"/>
  </bookViews>
  <sheets>
    <sheet name="Filtro Reprovado " sheetId="9" r:id="rId1"/>
    <sheet name="Filtro Aprovado" sheetId="8" r:id="rId2"/>
    <sheet name="Exercício 1" sheetId="1" r:id="rId3"/>
    <sheet name="Exercício 2" sheetId="2" r:id="rId4"/>
    <sheet name="Exercício 3" sheetId="3" r:id="rId5"/>
    <sheet name="Filtro Vendedores" sheetId="11" r:id="rId6"/>
    <sheet name="Filtro Campinas" sheetId="12" r:id="rId7"/>
    <sheet name="Filtro uniflor" sheetId="13" r:id="rId8"/>
    <sheet name="Filtro Dia" sheetId="14" r:id="rId9"/>
    <sheet name="Exercício 4" sheetId="4" r:id="rId10"/>
    <sheet name="Exercício 5" sheetId="5" r:id="rId11"/>
  </sheets>
  <definedNames>
    <definedName name="_xlnm._FilterDatabase" localSheetId="1" hidden="1">'Filtro Aprovado'!$B$5:$I$15</definedName>
    <definedName name="_xlnm._FilterDatabase" localSheetId="6" hidden="1">'Filtro Campinas'!$A$2:$F$21</definedName>
    <definedName name="_xlnm._FilterDatabase" localSheetId="8" hidden="1">'Filtro Dia'!$A$2:$F$21</definedName>
    <definedName name="_xlnm._FilterDatabase" localSheetId="0" hidden="1">'Filtro Reprovado '!$B$5:$I$15</definedName>
    <definedName name="_xlnm._FilterDatabase" localSheetId="7" hidden="1">'Filtro uniflor'!$A$2:$F$21</definedName>
    <definedName name="_xlnm._FilterDatabase" localSheetId="5" hidden="1">'Filtro Vendedores'!$A$2:$F$21</definedName>
  </definedNames>
  <calcPr calcId="191029"/>
  <extLst>
    <ext uri="GoogleSheetsCustomDataVersion1">
      <go:sheetsCustomData xmlns:go="http://customooxmlschemas.google.com/" r:id="rId12" roundtripDataSignature="AMtx7miZXGWHaPs8qlWhZu3xVrPB/vwBgA=="/>
    </ext>
  </extLst>
</workbook>
</file>

<file path=xl/calcChain.xml><?xml version="1.0" encoding="utf-8"?>
<calcChain xmlns="http://schemas.openxmlformats.org/spreadsheetml/2006/main">
  <c r="D24" i="5" l="1"/>
  <c r="D25" i="5"/>
  <c r="D23" i="5"/>
  <c r="D22" i="5"/>
  <c r="D21" i="5"/>
  <c r="D20" i="5"/>
  <c r="D19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3" i="5"/>
  <c r="H17" i="4"/>
  <c r="H16" i="4"/>
  <c r="H15" i="4"/>
  <c r="H14" i="4"/>
  <c r="H13" i="4"/>
  <c r="H12" i="4"/>
  <c r="H11" i="4"/>
  <c r="H9" i="4"/>
  <c r="H10" i="4"/>
  <c r="H8" i="4"/>
  <c r="H7" i="4"/>
  <c r="G8" i="4"/>
  <c r="G9" i="4"/>
  <c r="G10" i="4"/>
  <c r="G11" i="4"/>
  <c r="G12" i="4"/>
  <c r="G13" i="4"/>
  <c r="G14" i="4"/>
  <c r="G15" i="4"/>
  <c r="G16" i="4"/>
  <c r="G17" i="4"/>
  <c r="G7" i="4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H8" i="9"/>
  <c r="I8" i="9" s="1"/>
  <c r="H7" i="9"/>
  <c r="I7" i="9" s="1"/>
  <c r="H6" i="9"/>
  <c r="I6" i="9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I9" i="8"/>
  <c r="H9" i="8"/>
  <c r="H8" i="8"/>
  <c r="I8" i="8" s="1"/>
  <c r="H7" i="8"/>
  <c r="I7" i="8" s="1"/>
  <c r="H6" i="8"/>
  <c r="I6" i="8" s="1"/>
  <c r="N14" i="2"/>
  <c r="N11" i="2"/>
  <c r="N13" i="2"/>
  <c r="N7" i="2"/>
  <c r="N8" i="2"/>
  <c r="N9" i="2"/>
  <c r="N10" i="2"/>
  <c r="N12" i="2"/>
  <c r="N6" i="2"/>
  <c r="M6" i="2"/>
  <c r="M7" i="2"/>
  <c r="M8" i="2"/>
  <c r="M9" i="2"/>
  <c r="M10" i="2"/>
  <c r="M11" i="2"/>
  <c r="M12" i="2"/>
  <c r="M13" i="2"/>
  <c r="M5" i="2"/>
  <c r="L5" i="2"/>
  <c r="K5" i="2"/>
  <c r="L6" i="2"/>
  <c r="L7" i="2"/>
  <c r="L8" i="2"/>
  <c r="L9" i="2"/>
  <c r="L10" i="2"/>
  <c r="L11" i="2"/>
  <c r="L12" i="2"/>
  <c r="L13" i="2"/>
  <c r="K8" i="2"/>
  <c r="K9" i="2"/>
  <c r="K10" i="2"/>
  <c r="K11" i="2"/>
  <c r="K12" i="2"/>
  <c r="K13" i="2"/>
  <c r="K7" i="2"/>
  <c r="K6" i="2"/>
  <c r="I7" i="1"/>
  <c r="I8" i="1"/>
  <c r="I9" i="1"/>
  <c r="I10" i="1"/>
  <c r="I11" i="1"/>
  <c r="I12" i="1"/>
  <c r="I13" i="1"/>
  <c r="I14" i="1"/>
  <c r="I15" i="1"/>
  <c r="I6" i="1"/>
  <c r="N5" i="2"/>
  <c r="H14" i="2"/>
  <c r="J14" i="2"/>
  <c r="J6" i="2"/>
  <c r="J7" i="2"/>
  <c r="J8" i="2"/>
  <c r="J9" i="2"/>
  <c r="J10" i="2"/>
  <c r="J11" i="2"/>
  <c r="J12" i="2"/>
  <c r="J13" i="2"/>
  <c r="J5" i="2"/>
  <c r="F14" i="2"/>
  <c r="G7" i="2"/>
  <c r="G8" i="2"/>
  <c r="G9" i="2"/>
  <c r="G10" i="2"/>
  <c r="G11" i="2"/>
  <c r="G5" i="2"/>
  <c r="H8" i="1"/>
  <c r="H9" i="1"/>
  <c r="H10" i="1"/>
  <c r="H11" i="1"/>
  <c r="H12" i="1"/>
  <c r="H13" i="1"/>
  <c r="H14" i="1"/>
  <c r="H15" i="1"/>
  <c r="H7" i="1"/>
  <c r="H6" i="1"/>
</calcChain>
</file>

<file path=xl/sharedStrings.xml><?xml version="1.0" encoding="utf-8"?>
<sst xmlns="http://schemas.openxmlformats.org/spreadsheetml/2006/main" count="636" uniqueCount="128">
  <si>
    <t>Função SE</t>
  </si>
  <si>
    <t>Média</t>
  </si>
  <si>
    <t>Calcular média</t>
  </si>
  <si>
    <t>Situação</t>
  </si>
  <si>
    <t>SE média for maior igual a 5; responder "Aprovado"; senão "Reprovado"</t>
  </si>
  <si>
    <t>Nº</t>
  </si>
  <si>
    <t>NOME DO ALUNO</t>
  </si>
  <si>
    <t>PORTUGUÊS</t>
  </si>
  <si>
    <t>MATEMÁTICA</t>
  </si>
  <si>
    <t>HISTÓRIA</t>
  </si>
  <si>
    <t>GEOGRAFIA</t>
  </si>
  <si>
    <t>MÉDIA</t>
  </si>
  <si>
    <t>SITUAÇÃO</t>
  </si>
  <si>
    <t>Antonio Carlos de Arruda</t>
  </si>
  <si>
    <t>Bianca Cristina Omar</t>
  </si>
  <si>
    <t>Bruno Cesar Guimarães</t>
  </si>
  <si>
    <t>Claudenice da Silva</t>
  </si>
  <si>
    <t>Daniel Martins</t>
  </si>
  <si>
    <t>Débora C. do Nascimento</t>
  </si>
  <si>
    <t>Gustavo Henrique Jr</t>
  </si>
  <si>
    <t>Helena Cristina Mellinger</t>
  </si>
  <si>
    <t>Juliana Camila dos Santos</t>
  </si>
  <si>
    <t>Juliana Moreira</t>
  </si>
  <si>
    <t>Criar filtro para mostrar os "Aprovados" e "Reprovados"</t>
  </si>
  <si>
    <t>LOJA DE DISCOS DOCE CANÇÃO</t>
  </si>
  <si>
    <t>ARTISTAS</t>
  </si>
  <si>
    <t>ALBUNS</t>
  </si>
  <si>
    <t>ANO</t>
  </si>
  <si>
    <t>ENTRADA</t>
  </si>
  <si>
    <t>SAÍDA</t>
  </si>
  <si>
    <t>VENDIDOS</t>
  </si>
  <si>
    <t>VALOR COMPRA</t>
  </si>
  <si>
    <t>ACRESC.</t>
  </si>
  <si>
    <t>VALOR VENDA</t>
  </si>
  <si>
    <t>PONTOS</t>
  </si>
  <si>
    <t>DESCONTOS</t>
  </si>
  <si>
    <t>VALOR TOTAL</t>
  </si>
  <si>
    <t>Bon Jovi</t>
  </si>
  <si>
    <t>Because We Can</t>
  </si>
  <si>
    <t>Silverchair</t>
  </si>
  <si>
    <t>Neon Ballroom</t>
  </si>
  <si>
    <t>Aerosmith</t>
  </si>
  <si>
    <t>Music From Another Dimension</t>
  </si>
  <si>
    <t>The Rolling Stones</t>
  </si>
  <si>
    <t>Live at Hyde Park</t>
  </si>
  <si>
    <t>Lifehouse</t>
  </si>
  <si>
    <t>Almeira</t>
  </si>
  <si>
    <t>John Mayer</t>
  </si>
  <si>
    <t>Paradise Valleys</t>
  </si>
  <si>
    <t>Metallica</t>
  </si>
  <si>
    <t>Death Magnetic</t>
  </si>
  <si>
    <t>David Cook</t>
  </si>
  <si>
    <t>This Loud Morning</t>
  </si>
  <si>
    <t>Nickelback</t>
  </si>
  <si>
    <t>Silver Side UP</t>
  </si>
  <si>
    <t>VENDIDOS: VALOR ENTRADA - VALOR SAÍDA</t>
  </si>
  <si>
    <t>VALOR VENDA: VALOR COMPRA * ACRESC + VALOR COMPRA</t>
  </si>
  <si>
    <t>SITUAÇÃO: INDICAR QUE SE O VALOR DE COMPRA FOR MENOR OU IGUAL A 20 REAIS ; "POSSUI PROMOÇÃO"; SENÃO "NÃO TEM PROMOÇÃO"</t>
  </si>
  <si>
    <t>PONTOS: SE A SITUAÇÃO CONTER A MENSAGEM "POSSUI PROMOÇÃO" ; ATRIBUIR MENSAGEM DE 5 PONTOS GANHOS; SENÃO 0</t>
  </si>
  <si>
    <t>DESCONTOS: SE A SITUAÇÃO POSSUIR PROMOÇÃO DAR 5% DE DESCONTO NA COMPRA DO PRODUTO; CASO CONTRARIO 0</t>
  </si>
  <si>
    <t>VALOR TOTAL: VALOR DE VENDA * VENDIDOS - DESCONTOS</t>
  </si>
  <si>
    <t>Criar filtro para os produtos de entrada que estão abaixo de 2</t>
  </si>
  <si>
    <t>Criar um filtro para os produtos que possuem "Promoção"</t>
  </si>
  <si>
    <t>Relatório Geral de Vendas dos Vendedores</t>
  </si>
  <si>
    <t>Vendedor</t>
  </si>
  <si>
    <t>Quant. Prod Vend.</t>
  </si>
  <si>
    <t>Bairro</t>
  </si>
  <si>
    <t>Cidade</t>
  </si>
  <si>
    <t>Estado</t>
  </si>
  <si>
    <t>Data da Venda</t>
  </si>
  <si>
    <t>Marcos de Melo</t>
  </si>
  <si>
    <t>Centro</t>
  </si>
  <si>
    <t>Campinas</t>
  </si>
  <si>
    <t>SP</t>
  </si>
  <si>
    <t>DIC 1</t>
  </si>
  <si>
    <t>Antonia Ap.</t>
  </si>
  <si>
    <t>Jd. Das Flores</t>
  </si>
  <si>
    <t>Uniflor</t>
  </si>
  <si>
    <t>PR</t>
  </si>
  <si>
    <t>Nicoly Almeida</t>
  </si>
  <si>
    <t>Jd. Amelia</t>
  </si>
  <si>
    <t>Sumare</t>
  </si>
  <si>
    <t>Juliana Silva</t>
  </si>
  <si>
    <t>Jd. Flores</t>
  </si>
  <si>
    <t>Criar filtros por vendedores</t>
  </si>
  <si>
    <t>Criar filtro por cidades "Campinas" e "Uniflor"</t>
  </si>
  <si>
    <t>Criar filtros pelas vendas menores que o dia 15</t>
  </si>
  <si>
    <t>CONTB S/A - CONTROLE DE PAGAMENTOS - EMPRESAS TERCEIRIZADAS</t>
  </si>
  <si>
    <t>PERÍODO: 01/01/2015 A 31/07/2015</t>
  </si>
  <si>
    <t>VALOR/HORA:</t>
  </si>
  <si>
    <t>EMPRESA</t>
  </si>
  <si>
    <t>ÁREA</t>
  </si>
  <si>
    <t>DATA INÍCIO CONTRATO</t>
  </si>
  <si>
    <t>DATA TÉRMINO CONTRATO</t>
  </si>
  <si>
    <t>CARGA HORÁRIA DIÁRIA</t>
  </si>
  <si>
    <t>DIAS ÚTEIS</t>
  </si>
  <si>
    <t>VALOR DO CONTRATO</t>
  </si>
  <si>
    <t>ADM MÃO DE OBRA</t>
  </si>
  <si>
    <t>Administrativa</t>
  </si>
  <si>
    <t>CONTÁBIL TOTAL</t>
  </si>
  <si>
    <t>Contabilidade</t>
  </si>
  <si>
    <t>LUCAS BROS</t>
  </si>
  <si>
    <t>Criar um filtro pelas áreas</t>
  </si>
  <si>
    <t>Dias úteis: Data de Inicio Contrato - Data termino contrato</t>
  </si>
  <si>
    <t>Valor Contrato: Dias úteis * Carga horária diária * valor/hora</t>
  </si>
  <si>
    <t>TUDO MATERIAIS - VENDAS TRIMESTRAIS DE 2014</t>
  </si>
  <si>
    <t>Filial</t>
  </si>
  <si>
    <t>Mês</t>
  </si>
  <si>
    <t>Produto</t>
  </si>
  <si>
    <t>Quantidade</t>
  </si>
  <si>
    <t>Valor Unitário</t>
  </si>
  <si>
    <t>Valor Total</t>
  </si>
  <si>
    <t>Constru Bem</t>
  </si>
  <si>
    <t>Janeiro</t>
  </si>
  <si>
    <t>Argamassa</t>
  </si>
  <si>
    <t>Tijolo</t>
  </si>
  <si>
    <t>Material B</t>
  </si>
  <si>
    <t>Cuba Redonda</t>
  </si>
  <si>
    <t>Fevereiro</t>
  </si>
  <si>
    <t>Março</t>
  </si>
  <si>
    <t>RESUMO DO TRIMESTRE</t>
  </si>
  <si>
    <t>Número de itens vendidos:</t>
  </si>
  <si>
    <t>Valor total de vendas:</t>
  </si>
  <si>
    <t>Valor total Constru Bem:</t>
  </si>
  <si>
    <t>Valor total Material B:</t>
  </si>
  <si>
    <t>Valor total Janeiro:</t>
  </si>
  <si>
    <t>Valor total Fevereiro:</t>
  </si>
  <si>
    <t>Valor total Março: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</si>
</sst>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"/>
    <numFmt numFmtId="165" formatCode="_-&quot;R$&quot;\ * #,##0.00_-;\-&quot;R$&quot;\ * #,##0.00_-;_-&quot;R$&quot;\ * &quot;-&quot;??_-;_-@"/>
    <numFmt numFmtId="166" formatCode="_-* #,##0_-;\-* #,##0_-;_-* &quot;-&quot;??_-;_-@"/>
    <numFmt numFmtId="167" formatCode="_-[$R$-416]\ * #,##0.00_-;\-[$R$-416]\ * #,##0.00_-;_-[$R$-416]\ * &quot;-&quot;??_-;_-@_-"/>
  </numFmts>
  <fonts count="19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FF0000"/>
      <name val="Calibri"/>
    </font>
    <font>
      <sz val="11"/>
      <color rgb="FF9C0006"/>
      <name val="Calibri"/>
    </font>
    <font>
      <sz val="11"/>
      <name val="Calibri"/>
    </font>
    <font>
      <b/>
      <sz val="11"/>
      <color rgb="FF3F3F3F"/>
      <name val="Calibri"/>
    </font>
    <font>
      <b/>
      <sz val="14"/>
      <color rgb="FF000000"/>
      <name val="Calibri"/>
    </font>
    <font>
      <sz val="11"/>
      <color rgb="FFFFFFFF"/>
      <name val="Calibri"/>
    </font>
    <font>
      <b/>
      <sz val="16"/>
      <color rgb="FFFA7D00"/>
      <name val="Calibri"/>
    </font>
    <font>
      <b/>
      <sz val="12"/>
      <color rgb="FF395751"/>
      <name val="Calibri"/>
    </font>
    <font>
      <sz val="14"/>
      <color rgb="FFFF0000"/>
      <name val="Calibri"/>
    </font>
    <font>
      <b/>
      <sz val="11"/>
      <color rgb="FFFA7D00"/>
      <name val="Calibri"/>
    </font>
    <font>
      <b/>
      <sz val="20"/>
      <color rgb="FFFFFFFF"/>
      <name val="Calibri"/>
    </font>
    <font>
      <b/>
      <sz val="16"/>
      <color rgb="FFFFFFFF"/>
      <name val="Calibri"/>
    </font>
    <font>
      <sz val="11"/>
      <color rgb="FF000000"/>
      <name val="Calibri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08659"/>
        <bgColor rgb="FF808659"/>
      </patternFill>
    </fill>
    <fill>
      <patternFill patternType="solid">
        <fgColor rgb="FFC8CCB3"/>
        <bgColor rgb="FFC8CCB3"/>
      </patternFill>
    </fill>
    <fill>
      <patternFill patternType="solid">
        <fgColor rgb="FFEDEEE6"/>
        <bgColor rgb="FFEDEEE6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D8047"/>
        <bgColor rgb="FFDD8047"/>
      </patternFill>
    </fill>
    <fill>
      <patternFill patternType="solid">
        <fgColor rgb="FFF1CBB4"/>
        <bgColor rgb="FFF1CBB4"/>
      </patternFill>
    </fill>
    <fill>
      <patternFill patternType="solid">
        <fgColor rgb="FFDFCAA2"/>
        <bgColor rgb="FFDFCAA2"/>
      </patternFill>
    </fill>
    <fill>
      <patternFill patternType="solid">
        <fgColor rgb="FFA5A5A5"/>
        <bgColor rgb="FFA5A5A5"/>
      </patternFill>
    </fill>
    <fill>
      <patternFill patternType="solid">
        <fgColor rgb="FFEBDDC3"/>
        <bgColor rgb="FFEBDDC3"/>
      </patternFill>
    </fill>
    <fill>
      <patternFill patternType="solid">
        <fgColor rgb="FFFFFFCC"/>
        <bgColor rgb="FFFFFFCC"/>
      </patternFill>
    </fill>
    <fill>
      <patternFill patternType="solid">
        <fgColor rgb="FFFFC7CE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7" fillId="0" borderId="0" applyFont="0" applyFill="0" applyBorder="0" applyAlignment="0" applyProtection="0"/>
    <xf numFmtId="0" fontId="18" fillId="13" borderId="0" applyNumberFormat="0" applyBorder="0" applyAlignment="0" applyProtection="0"/>
  </cellStyleXfs>
  <cellXfs count="8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/>
    <xf numFmtId="164" fontId="3" fillId="4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0" fontId="8" fillId="6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165" fontId="8" fillId="6" borderId="5" xfId="0" applyNumberFormat="1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9" fontId="8" fillId="6" borderId="6" xfId="0" applyNumberFormat="1" applyFont="1" applyFill="1" applyBorder="1" applyAlignment="1">
      <alignment horizontal="center" vertical="center"/>
    </xf>
    <xf numFmtId="165" fontId="6" fillId="5" borderId="8" xfId="0" applyNumberFormat="1" applyFont="1" applyFill="1" applyBorder="1"/>
    <xf numFmtId="0" fontId="6" fillId="5" borderId="8" xfId="0" applyFont="1" applyFill="1" applyBorder="1"/>
    <xf numFmtId="165" fontId="6" fillId="5" borderId="9" xfId="0" applyNumberFormat="1" applyFont="1" applyFill="1" applyBorder="1"/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8" fontId="12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6" borderId="31" xfId="0" applyFont="1" applyFill="1" applyBorder="1" applyAlignment="1">
      <alignment horizontal="center" vertical="center" wrapText="1"/>
    </xf>
    <xf numFmtId="0" fontId="3" fillId="9" borderId="20" xfId="0" applyFont="1" applyFill="1" applyBorder="1"/>
    <xf numFmtId="0" fontId="3" fillId="9" borderId="20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 vertical="center"/>
    </xf>
    <xf numFmtId="8" fontId="3" fillId="9" borderId="20" xfId="0" applyNumberFormat="1" applyFont="1" applyFill="1" applyBorder="1"/>
    <xf numFmtId="0" fontId="1" fillId="11" borderId="20" xfId="0" applyFont="1" applyFill="1" applyBorder="1" applyAlignment="1">
      <alignment horizontal="center" vertical="center" wrapText="1"/>
    </xf>
    <xf numFmtId="166" fontId="1" fillId="11" borderId="20" xfId="0" applyNumberFormat="1" applyFont="1" applyFill="1" applyBorder="1" applyAlignment="1">
      <alignment horizontal="center" vertical="center" wrapText="1"/>
    </xf>
    <xf numFmtId="165" fontId="1" fillId="11" borderId="20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166" fontId="3" fillId="0" borderId="0" xfId="0" applyNumberFormat="1" applyFont="1"/>
    <xf numFmtId="165" fontId="3" fillId="0" borderId="0" xfId="0" applyNumberFormat="1" applyFont="1"/>
    <xf numFmtId="166" fontId="3" fillId="12" borderId="20" xfId="0" applyNumberFormat="1" applyFont="1" applyFill="1" applyBorder="1" applyAlignment="1">
      <alignment horizontal="left" vertical="center"/>
    </xf>
    <xf numFmtId="165" fontId="3" fillId="12" borderId="20" xfId="0" applyNumberFormat="1" applyFont="1" applyFill="1" applyBorder="1"/>
    <xf numFmtId="167" fontId="8" fillId="6" borderId="5" xfId="0" applyNumberFormat="1" applyFont="1" applyFill="1" applyBorder="1" applyAlignment="1">
      <alignment horizontal="center" vertical="center"/>
    </xf>
    <xf numFmtId="167" fontId="6" fillId="5" borderId="8" xfId="0" applyNumberFormat="1" applyFont="1" applyFill="1" applyBorder="1"/>
    <xf numFmtId="49" fontId="8" fillId="6" borderId="5" xfId="1" applyNumberFormat="1" applyFont="1" applyFill="1" applyBorder="1" applyAlignment="1">
      <alignment horizontal="center" vertical="center" wrapText="1"/>
    </xf>
    <xf numFmtId="0" fontId="8" fillId="6" borderId="5" xfId="0" applyNumberFormat="1" applyFont="1" applyFill="1" applyBorder="1" applyAlignment="1">
      <alignment horizontal="center" vertical="center"/>
    </xf>
    <xf numFmtId="10" fontId="8" fillId="6" borderId="5" xfId="0" applyNumberFormat="1" applyFont="1" applyFill="1" applyBorder="1" applyAlignment="1">
      <alignment horizontal="center" vertical="center"/>
    </xf>
    <xf numFmtId="14" fontId="10" fillId="7" borderId="21" xfId="0" applyNumberFormat="1" applyFont="1" applyFill="1" applyBorder="1" applyAlignment="1">
      <alignment horizontal="center"/>
    </xf>
    <xf numFmtId="14" fontId="3" fillId="8" borderId="21" xfId="0" applyNumberFormat="1" applyFont="1" applyFill="1" applyBorder="1" applyAlignment="1">
      <alignment horizontal="center"/>
    </xf>
    <xf numFmtId="14" fontId="3" fillId="8" borderId="24" xfId="0" applyNumberFormat="1" applyFont="1" applyFill="1" applyBorder="1" applyAlignment="1">
      <alignment horizontal="center"/>
    </xf>
    <xf numFmtId="14" fontId="3" fillId="9" borderId="20" xfId="0" applyNumberFormat="1" applyFont="1" applyFill="1" applyBorder="1"/>
    <xf numFmtId="0" fontId="3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/>
    <xf numFmtId="0" fontId="6" fillId="5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7" fillId="0" borderId="7" xfId="0" applyFont="1" applyBorder="1"/>
    <xf numFmtId="0" fontId="3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9" fillId="0" borderId="10" xfId="0" applyFont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7" fillId="0" borderId="26" xfId="0" applyFont="1" applyBorder="1"/>
    <xf numFmtId="0" fontId="7" fillId="0" borderId="27" xfId="0" applyFont="1" applyBorder="1"/>
    <xf numFmtId="0" fontId="11" fillId="6" borderId="28" xfId="0" applyFont="1" applyFill="1" applyBorder="1" applyAlignment="1">
      <alignment horizontal="center"/>
    </xf>
    <xf numFmtId="0" fontId="7" fillId="0" borderId="29" xfId="0" applyFont="1" applyBorder="1"/>
    <xf numFmtId="0" fontId="7" fillId="0" borderId="30" xfId="0" applyFont="1" applyBorder="1"/>
    <xf numFmtId="0" fontId="3" fillId="12" borderId="35" xfId="0" applyFont="1" applyFill="1" applyBorder="1"/>
    <xf numFmtId="0" fontId="7" fillId="0" borderId="36" xfId="0" applyFont="1" applyBorder="1"/>
    <xf numFmtId="0" fontId="15" fillId="10" borderId="32" xfId="0" applyFont="1" applyFill="1" applyBorder="1" applyAlignment="1">
      <alignment horizontal="center"/>
    </xf>
    <xf numFmtId="0" fontId="7" fillId="0" borderId="33" xfId="0" applyFont="1" applyBorder="1"/>
    <xf numFmtId="0" fontId="7" fillId="0" borderId="34" xfId="0" applyFont="1" applyBorder="1"/>
    <xf numFmtId="0" fontId="16" fillId="10" borderId="32" xfId="0" applyFont="1" applyFill="1" applyBorder="1" applyAlignment="1">
      <alignment horizontal="center"/>
    </xf>
    <xf numFmtId="0" fontId="3" fillId="12" borderId="35" xfId="0" applyFont="1" applyFill="1" applyBorder="1" applyAlignment="1">
      <alignment horizontal="left" vertical="center"/>
    </xf>
    <xf numFmtId="0" fontId="18" fillId="13" borderId="20" xfId="2" applyBorder="1"/>
    <xf numFmtId="166" fontId="18" fillId="13" borderId="20" xfId="2" applyNumberFormat="1" applyBorder="1"/>
    <xf numFmtId="165" fontId="18" fillId="13" borderId="20" xfId="2" applyNumberFormat="1" applyBorder="1"/>
  </cellXfs>
  <cellStyles count="3">
    <cellStyle name="Moeda" xfId="1" builtinId="4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F910-E19B-492A-9FF3-F8DCCFB6ADF5}">
  <sheetPr filterMode="1"/>
  <dimension ref="B1:I1000"/>
  <sheetViews>
    <sheetView workbookViewId="0">
      <selection activeCell="C24" sqref="C24"/>
    </sheetView>
  </sheetViews>
  <sheetFormatPr defaultColWidth="14.453125" defaultRowHeight="15" customHeight="1"/>
  <cols>
    <col min="1" max="1" width="9" customWidth="1"/>
    <col min="2" max="2" width="9.7265625" customWidth="1"/>
    <col min="3" max="3" width="65.81640625" customWidth="1"/>
    <col min="4" max="4" width="12" customWidth="1"/>
    <col min="5" max="5" width="13.453125" customWidth="1"/>
    <col min="6" max="6" width="9.26953125" customWidth="1"/>
    <col min="7" max="7" width="11.54296875" customWidth="1"/>
    <col min="8" max="8" width="9" customWidth="1"/>
    <col min="9" max="9" width="11.08984375" customWidth="1"/>
    <col min="10" max="26" width="9" customWidth="1"/>
  </cols>
  <sheetData>
    <row r="1" spans="2:9" ht="14.5">
      <c r="B1" s="1" t="s">
        <v>0</v>
      </c>
    </row>
    <row r="2" spans="2:9" ht="14.5">
      <c r="B2" s="2" t="s">
        <v>1</v>
      </c>
      <c r="C2" s="2" t="s">
        <v>2</v>
      </c>
    </row>
    <row r="3" spans="2:9" ht="14.5">
      <c r="B3" s="2" t="s">
        <v>3</v>
      </c>
      <c r="C3" s="2" t="s">
        <v>4</v>
      </c>
    </row>
    <row r="5" spans="2:9" ht="14.5">
      <c r="B5" s="3" t="s">
        <v>5</v>
      </c>
      <c r="C5" s="4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</row>
    <row r="6" spans="2:9" ht="14.5" hidden="1">
      <c r="B6" s="5">
        <v>1</v>
      </c>
      <c r="C6" s="6" t="s">
        <v>13</v>
      </c>
      <c r="D6" s="7">
        <v>10</v>
      </c>
      <c r="E6" s="7">
        <v>10</v>
      </c>
      <c r="F6" s="7">
        <v>8</v>
      </c>
      <c r="G6" s="7">
        <v>9</v>
      </c>
      <c r="H6" s="7">
        <f>AVERAGE(B6:G6)</f>
        <v>7.6</v>
      </c>
      <c r="I6" s="7" t="str">
        <f>IF(H6&gt;=5,"Aprovado","Reprovado")</f>
        <v>Aprovado</v>
      </c>
    </row>
    <row r="7" spans="2:9" ht="14.5" hidden="1">
      <c r="B7" s="8">
        <v>2</v>
      </c>
      <c r="C7" s="9" t="s">
        <v>14</v>
      </c>
      <c r="D7" s="10">
        <v>9</v>
      </c>
      <c r="E7" s="10">
        <v>8</v>
      </c>
      <c r="F7" s="10">
        <v>7</v>
      </c>
      <c r="G7" s="10">
        <v>6</v>
      </c>
      <c r="H7" s="10">
        <f>AVERAGE(B7:G7)</f>
        <v>6.4</v>
      </c>
      <c r="I7" s="7" t="str">
        <f t="shared" ref="I7:I15" si="0">IF(H7&gt;=5,"Aprovado","Reprovado")</f>
        <v>Aprovado</v>
      </c>
    </row>
    <row r="8" spans="2:9" ht="14.5">
      <c r="B8" s="5">
        <v>3</v>
      </c>
      <c r="C8" s="6" t="s">
        <v>15</v>
      </c>
      <c r="D8" s="7">
        <v>5</v>
      </c>
      <c r="E8" s="7">
        <v>4</v>
      </c>
      <c r="F8" s="7">
        <v>3</v>
      </c>
      <c r="G8" s="7">
        <v>8</v>
      </c>
      <c r="H8" s="10">
        <f t="shared" ref="H8:H15" si="1">AVERAGE(B8:G8)</f>
        <v>4.5999999999999996</v>
      </c>
      <c r="I8" s="7" t="str">
        <f t="shared" si="0"/>
        <v>Reprovado</v>
      </c>
    </row>
    <row r="9" spans="2:9" ht="14.5" hidden="1">
      <c r="B9" s="8">
        <v>4</v>
      </c>
      <c r="C9" s="9" t="s">
        <v>16</v>
      </c>
      <c r="D9" s="10">
        <v>10</v>
      </c>
      <c r="E9" s="10">
        <v>10</v>
      </c>
      <c r="F9" s="10">
        <v>10</v>
      </c>
      <c r="G9" s="10">
        <v>10</v>
      </c>
      <c r="H9" s="10">
        <f t="shared" si="1"/>
        <v>8.8000000000000007</v>
      </c>
      <c r="I9" s="7" t="str">
        <f t="shared" si="0"/>
        <v>Aprovado</v>
      </c>
    </row>
    <row r="10" spans="2:9" ht="14.5" hidden="1">
      <c r="B10" s="5">
        <v>5</v>
      </c>
      <c r="C10" s="6" t="s">
        <v>17</v>
      </c>
      <c r="D10" s="7">
        <v>9</v>
      </c>
      <c r="E10" s="7">
        <v>2</v>
      </c>
      <c r="F10" s="7">
        <v>5</v>
      </c>
      <c r="G10" s="7">
        <v>6</v>
      </c>
      <c r="H10" s="10">
        <f t="shared" si="1"/>
        <v>5.4</v>
      </c>
      <c r="I10" s="7" t="str">
        <f t="shared" si="0"/>
        <v>Aprovado</v>
      </c>
    </row>
    <row r="11" spans="2:9" ht="14.5" hidden="1">
      <c r="B11" s="8">
        <v>6</v>
      </c>
      <c r="C11" s="9" t="s">
        <v>18</v>
      </c>
      <c r="D11" s="10">
        <v>5</v>
      </c>
      <c r="E11" s="10">
        <v>5</v>
      </c>
      <c r="F11" s="10">
        <v>5</v>
      </c>
      <c r="G11" s="10">
        <v>5</v>
      </c>
      <c r="H11" s="10">
        <f t="shared" si="1"/>
        <v>5.2</v>
      </c>
      <c r="I11" s="7" t="str">
        <f t="shared" si="0"/>
        <v>Aprovado</v>
      </c>
    </row>
    <row r="12" spans="2:9" ht="14.5">
      <c r="B12" s="5">
        <v>7</v>
      </c>
      <c r="C12" s="6" t="s">
        <v>19</v>
      </c>
      <c r="D12" s="7">
        <v>1</v>
      </c>
      <c r="E12" s="7">
        <v>2</v>
      </c>
      <c r="F12" s="7">
        <v>3</v>
      </c>
      <c r="G12" s="7">
        <v>2</v>
      </c>
      <c r="H12" s="10">
        <f t="shared" si="1"/>
        <v>3</v>
      </c>
      <c r="I12" s="7" t="str">
        <f t="shared" si="0"/>
        <v>Reprovado</v>
      </c>
    </row>
    <row r="13" spans="2:9" ht="14.5">
      <c r="B13" s="8">
        <v>8</v>
      </c>
      <c r="C13" s="9" t="s">
        <v>20</v>
      </c>
      <c r="D13" s="10">
        <v>2</v>
      </c>
      <c r="E13" s="10">
        <v>3</v>
      </c>
      <c r="F13" s="10">
        <v>5</v>
      </c>
      <c r="G13" s="10">
        <v>1</v>
      </c>
      <c r="H13" s="10">
        <f t="shared" si="1"/>
        <v>3.8</v>
      </c>
      <c r="I13" s="7" t="str">
        <f t="shared" si="0"/>
        <v>Reprovado</v>
      </c>
    </row>
    <row r="14" spans="2:9" ht="14.5" hidden="1">
      <c r="B14" s="5">
        <v>9</v>
      </c>
      <c r="C14" s="6" t="s">
        <v>21</v>
      </c>
      <c r="D14" s="7">
        <v>9</v>
      </c>
      <c r="E14" s="7">
        <v>8</v>
      </c>
      <c r="F14" s="7">
        <v>8</v>
      </c>
      <c r="G14" s="7">
        <v>7</v>
      </c>
      <c r="H14" s="10">
        <f t="shared" si="1"/>
        <v>8.1999999999999993</v>
      </c>
      <c r="I14" s="7" t="str">
        <f t="shared" si="0"/>
        <v>Aprovado</v>
      </c>
    </row>
    <row r="15" spans="2:9" ht="14.5" hidden="1">
      <c r="B15" s="8">
        <v>10</v>
      </c>
      <c r="C15" s="9" t="s">
        <v>22</v>
      </c>
      <c r="D15" s="10">
        <v>5</v>
      </c>
      <c r="E15" s="10">
        <v>5</v>
      </c>
      <c r="F15" s="10">
        <v>6</v>
      </c>
      <c r="G15" s="10">
        <v>6</v>
      </c>
      <c r="H15" s="10">
        <f t="shared" si="1"/>
        <v>6.4</v>
      </c>
      <c r="I15" s="7" t="str">
        <f t="shared" si="0"/>
        <v>Aprovado</v>
      </c>
    </row>
    <row r="19" spans="3:3" ht="14.5">
      <c r="C19" s="11" t="s">
        <v>23</v>
      </c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I15" xr:uid="{43F8B7E0-9422-4DD9-B6A6-6F34E2088FE7}">
    <filterColumn colId="7">
      <customFilters>
        <customFilter operator="notEqual" val="Aprovado"/>
      </customFilters>
    </filterColumn>
  </autoFilter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0"/>
  <sheetViews>
    <sheetView topLeftCell="A4" workbookViewId="0">
      <selection activeCell="H18" sqref="H18"/>
    </sheetView>
  </sheetViews>
  <sheetFormatPr defaultColWidth="14.453125" defaultRowHeight="15" customHeight="1"/>
  <cols>
    <col min="1" max="1" width="9" customWidth="1"/>
    <col min="2" max="2" width="26.453125" customWidth="1"/>
    <col min="3" max="3" width="15.81640625" customWidth="1"/>
    <col min="4" max="4" width="12.453125" customWidth="1"/>
    <col min="5" max="5" width="13" customWidth="1"/>
    <col min="6" max="6" width="14" customWidth="1"/>
    <col min="7" max="7" width="9.54296875" customWidth="1"/>
    <col min="8" max="8" width="21.7265625" customWidth="1"/>
    <col min="9" max="26" width="9" customWidth="1"/>
  </cols>
  <sheetData>
    <row r="2" spans="2:8" ht="21">
      <c r="B2" s="71" t="s">
        <v>87</v>
      </c>
      <c r="C2" s="72"/>
      <c r="D2" s="72"/>
      <c r="E2" s="72"/>
      <c r="F2" s="72"/>
      <c r="G2" s="72"/>
      <c r="H2" s="73"/>
    </row>
    <row r="3" spans="2:8" ht="21">
      <c r="B3" s="71" t="s">
        <v>88</v>
      </c>
      <c r="C3" s="72"/>
      <c r="D3" s="72"/>
      <c r="E3" s="72"/>
      <c r="F3" s="72"/>
      <c r="G3" s="72"/>
      <c r="H3" s="73"/>
    </row>
    <row r="4" spans="2:8" ht="18.5">
      <c r="B4" s="29" t="s">
        <v>89</v>
      </c>
      <c r="C4" s="30">
        <v>75</v>
      </c>
      <c r="F4" s="31"/>
      <c r="G4" s="31"/>
      <c r="H4" s="31"/>
    </row>
    <row r="6" spans="2:8" ht="54.75" customHeight="1">
      <c r="B6" s="32" t="s">
        <v>90</v>
      </c>
      <c r="C6" s="32" t="s">
        <v>91</v>
      </c>
      <c r="D6" s="32" t="s">
        <v>92</v>
      </c>
      <c r="E6" s="32" t="s">
        <v>93</v>
      </c>
      <c r="F6" s="32" t="s">
        <v>94</v>
      </c>
      <c r="G6" s="32" t="s">
        <v>95</v>
      </c>
      <c r="H6" s="32" t="s">
        <v>96</v>
      </c>
    </row>
    <row r="7" spans="2:8" ht="14.5">
      <c r="B7" s="33" t="s">
        <v>97</v>
      </c>
      <c r="C7" s="33" t="s">
        <v>98</v>
      </c>
      <c r="D7" s="53">
        <v>42005</v>
      </c>
      <c r="E7" s="53">
        <v>42062</v>
      </c>
      <c r="F7" s="34">
        <v>6</v>
      </c>
      <c r="G7" s="35">
        <f>E7-D7</f>
        <v>57</v>
      </c>
      <c r="H7" s="36">
        <f>G7*F7*C4</f>
        <v>25650</v>
      </c>
    </row>
    <row r="8" spans="2:8" ht="14.5">
      <c r="B8" s="33" t="s">
        <v>99</v>
      </c>
      <c r="C8" s="33" t="s">
        <v>100</v>
      </c>
      <c r="D8" s="53">
        <v>42014</v>
      </c>
      <c r="E8" s="53">
        <v>42048</v>
      </c>
      <c r="F8" s="34">
        <v>6</v>
      </c>
      <c r="G8" s="35">
        <f t="shared" ref="G8:G17" si="0">E8-D8</f>
        <v>34</v>
      </c>
      <c r="H8" s="36">
        <f>G8*F8*C4</f>
        <v>15300</v>
      </c>
    </row>
    <row r="9" spans="2:8" ht="14.5">
      <c r="B9" s="33" t="s">
        <v>101</v>
      </c>
      <c r="C9" s="33" t="s">
        <v>98</v>
      </c>
      <c r="D9" s="53">
        <v>42066</v>
      </c>
      <c r="E9" s="53">
        <v>42104</v>
      </c>
      <c r="F9" s="34">
        <v>10</v>
      </c>
      <c r="G9" s="35">
        <f t="shared" si="0"/>
        <v>38</v>
      </c>
      <c r="H9" s="36">
        <f>G9*F9*C4</f>
        <v>28500</v>
      </c>
    </row>
    <row r="10" spans="2:8" ht="14.5">
      <c r="B10" s="33" t="s">
        <v>99</v>
      </c>
      <c r="C10" s="33" t="s">
        <v>100</v>
      </c>
      <c r="D10" s="53">
        <v>42083</v>
      </c>
      <c r="E10" s="53">
        <v>42109</v>
      </c>
      <c r="F10" s="34">
        <v>4</v>
      </c>
      <c r="G10" s="35">
        <f t="shared" si="0"/>
        <v>26</v>
      </c>
      <c r="H10" s="36">
        <f>G10*F10*C4</f>
        <v>7800</v>
      </c>
    </row>
    <row r="11" spans="2:8" ht="14.5">
      <c r="B11" s="33" t="s">
        <v>101</v>
      </c>
      <c r="C11" s="33" t="s">
        <v>100</v>
      </c>
      <c r="D11" s="53">
        <v>42126</v>
      </c>
      <c r="E11" s="53">
        <v>42154</v>
      </c>
      <c r="F11" s="34">
        <v>4</v>
      </c>
      <c r="G11" s="35">
        <f t="shared" si="0"/>
        <v>28</v>
      </c>
      <c r="H11" s="36">
        <f>G11*F11*C4</f>
        <v>8400</v>
      </c>
    </row>
    <row r="12" spans="2:8" ht="14.5">
      <c r="B12" s="33" t="s">
        <v>97</v>
      </c>
      <c r="C12" s="33" t="s">
        <v>98</v>
      </c>
      <c r="D12" s="53">
        <v>42129</v>
      </c>
      <c r="E12" s="53">
        <v>42142</v>
      </c>
      <c r="F12" s="34">
        <v>6</v>
      </c>
      <c r="G12" s="35">
        <f t="shared" si="0"/>
        <v>13</v>
      </c>
      <c r="H12" s="36">
        <f>G12*F12*C4</f>
        <v>5850</v>
      </c>
    </row>
    <row r="13" spans="2:8" ht="14.5">
      <c r="B13" s="33" t="s">
        <v>97</v>
      </c>
      <c r="C13" s="33" t="s">
        <v>98</v>
      </c>
      <c r="D13" s="53">
        <v>42156</v>
      </c>
      <c r="E13" s="53">
        <v>42175</v>
      </c>
      <c r="F13" s="34">
        <v>8</v>
      </c>
      <c r="G13" s="35">
        <f t="shared" si="0"/>
        <v>19</v>
      </c>
      <c r="H13" s="36">
        <f>G13*F13*C4</f>
        <v>11400</v>
      </c>
    </row>
    <row r="14" spans="2:8" ht="14.5">
      <c r="B14" s="33" t="s">
        <v>101</v>
      </c>
      <c r="C14" s="33" t="s">
        <v>98</v>
      </c>
      <c r="D14" s="53">
        <v>42165</v>
      </c>
      <c r="E14" s="53">
        <v>42190</v>
      </c>
      <c r="F14" s="34">
        <v>8</v>
      </c>
      <c r="G14" s="35">
        <f t="shared" si="0"/>
        <v>25</v>
      </c>
      <c r="H14" s="36">
        <f>G14*F14*C4</f>
        <v>15000</v>
      </c>
    </row>
    <row r="15" spans="2:8" ht="14.5">
      <c r="B15" s="33" t="s">
        <v>99</v>
      </c>
      <c r="C15" s="33" t="s">
        <v>100</v>
      </c>
      <c r="D15" s="53">
        <v>42166</v>
      </c>
      <c r="E15" s="53">
        <v>42182</v>
      </c>
      <c r="F15" s="34">
        <v>6</v>
      </c>
      <c r="G15" s="35">
        <f t="shared" si="0"/>
        <v>16</v>
      </c>
      <c r="H15" s="36">
        <f>G15*F15*C4</f>
        <v>7200</v>
      </c>
    </row>
    <row r="16" spans="2:8" ht="14.5">
      <c r="B16" s="33" t="s">
        <v>101</v>
      </c>
      <c r="C16" s="33" t="s">
        <v>98</v>
      </c>
      <c r="D16" s="53">
        <v>42195</v>
      </c>
      <c r="E16" s="53">
        <v>42214</v>
      </c>
      <c r="F16" s="34">
        <v>6</v>
      </c>
      <c r="G16" s="35">
        <f t="shared" si="0"/>
        <v>19</v>
      </c>
      <c r="H16" s="36">
        <f>G16*F16*C4</f>
        <v>8550</v>
      </c>
    </row>
    <row r="17" spans="2:8" ht="14.5">
      <c r="B17" s="33" t="s">
        <v>97</v>
      </c>
      <c r="C17" s="33" t="s">
        <v>98</v>
      </c>
      <c r="D17" s="53">
        <v>42197</v>
      </c>
      <c r="E17" s="53">
        <v>42216</v>
      </c>
      <c r="F17" s="34">
        <v>8</v>
      </c>
      <c r="G17" s="35">
        <f t="shared" si="0"/>
        <v>19</v>
      </c>
      <c r="H17" s="36">
        <f>G17*F17*C4</f>
        <v>11400</v>
      </c>
    </row>
    <row r="19" spans="2:8" ht="14.5">
      <c r="B19" s="11" t="s">
        <v>102</v>
      </c>
    </row>
    <row r="21" spans="2:8" ht="15.75" customHeight="1">
      <c r="B21" s="2" t="s">
        <v>103</v>
      </c>
    </row>
    <row r="22" spans="2:8" ht="15.75" customHeight="1">
      <c r="B22" s="2" t="s">
        <v>104</v>
      </c>
    </row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H2"/>
    <mergeCell ref="B3:H3"/>
  </mergeCells>
  <pageMargins left="0.51180599999999998" right="0.51180599999999998" top="0.78749999999999998" bottom="0.7874999999999999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topLeftCell="A7" workbookViewId="0">
      <selection activeCell="A3" sqref="A3:F16"/>
    </sheetView>
  </sheetViews>
  <sheetFormatPr defaultColWidth="14.453125" defaultRowHeight="15" customHeight="1"/>
  <cols>
    <col min="1" max="6" width="15.7265625" customWidth="1"/>
    <col min="7" max="26" width="9" customWidth="1"/>
  </cols>
  <sheetData>
    <row r="1" spans="1:8" ht="26">
      <c r="A1" s="76" t="s">
        <v>105</v>
      </c>
      <c r="B1" s="77"/>
      <c r="C1" s="77"/>
      <c r="D1" s="77"/>
      <c r="E1" s="77"/>
      <c r="F1" s="78"/>
    </row>
    <row r="2" spans="1:8" ht="14.5">
      <c r="A2" s="37" t="s">
        <v>106</v>
      </c>
      <c r="B2" s="37" t="s">
        <v>107</v>
      </c>
      <c r="C2" s="37" t="s">
        <v>108</v>
      </c>
      <c r="D2" s="38" t="s">
        <v>109</v>
      </c>
      <c r="E2" s="39" t="s">
        <v>110</v>
      </c>
      <c r="F2" s="39" t="s">
        <v>111</v>
      </c>
    </row>
    <row r="3" spans="1:8" ht="14.5">
      <c r="A3" s="81" t="s">
        <v>112</v>
      </c>
      <c r="B3" s="81" t="s">
        <v>113</v>
      </c>
      <c r="C3" s="81" t="s">
        <v>114</v>
      </c>
      <c r="D3" s="82">
        <v>56</v>
      </c>
      <c r="E3" s="83">
        <v>26.9</v>
      </c>
      <c r="F3" s="83">
        <f>D3*E3</f>
        <v>1506.3999999999999</v>
      </c>
    </row>
    <row r="4" spans="1:8" ht="14.5">
      <c r="A4" s="81" t="s">
        <v>112</v>
      </c>
      <c r="B4" s="81" t="s">
        <v>113</v>
      </c>
      <c r="C4" s="81" t="s">
        <v>115</v>
      </c>
      <c r="D4" s="82">
        <v>134</v>
      </c>
      <c r="E4" s="83">
        <v>34.9</v>
      </c>
      <c r="F4" s="83">
        <f t="shared" ref="F4:F16" si="0">D4*E4</f>
        <v>4676.5999999999995</v>
      </c>
    </row>
    <row r="5" spans="1:8" ht="14.5">
      <c r="A5" s="81" t="s">
        <v>116</v>
      </c>
      <c r="B5" s="81" t="s">
        <v>113</v>
      </c>
      <c r="C5" s="81" t="s">
        <v>114</v>
      </c>
      <c r="D5" s="82">
        <v>23</v>
      </c>
      <c r="E5" s="83">
        <v>26.9</v>
      </c>
      <c r="F5" s="83">
        <f t="shared" si="0"/>
        <v>618.69999999999993</v>
      </c>
    </row>
    <row r="6" spans="1:8" ht="14.5">
      <c r="A6" s="81" t="s">
        <v>112</v>
      </c>
      <c r="B6" s="81" t="s">
        <v>113</v>
      </c>
      <c r="C6" s="81" t="s">
        <v>117</v>
      </c>
      <c r="D6" s="82">
        <v>12</v>
      </c>
      <c r="E6" s="83">
        <v>84.9</v>
      </c>
      <c r="F6" s="83">
        <f t="shared" si="0"/>
        <v>1018.8000000000001</v>
      </c>
    </row>
    <row r="7" spans="1:8" ht="14.5">
      <c r="A7" s="81" t="s">
        <v>116</v>
      </c>
      <c r="B7" s="81" t="s">
        <v>113</v>
      </c>
      <c r="C7" s="81" t="s">
        <v>117</v>
      </c>
      <c r="D7" s="82">
        <v>45</v>
      </c>
      <c r="E7" s="83">
        <v>85.9</v>
      </c>
      <c r="F7" s="83">
        <f t="shared" si="0"/>
        <v>3865.5000000000005</v>
      </c>
      <c r="H7" s="40" t="s">
        <v>112</v>
      </c>
    </row>
    <row r="8" spans="1:8" ht="14.5">
      <c r="A8" s="81" t="s">
        <v>112</v>
      </c>
      <c r="B8" s="81" t="s">
        <v>118</v>
      </c>
      <c r="C8" s="81" t="s">
        <v>114</v>
      </c>
      <c r="D8" s="82">
        <v>56</v>
      </c>
      <c r="E8" s="83">
        <v>28.3</v>
      </c>
      <c r="F8" s="83">
        <f t="shared" si="0"/>
        <v>1584.8</v>
      </c>
      <c r="H8" s="40" t="s">
        <v>116</v>
      </c>
    </row>
    <row r="9" spans="1:8" ht="14.5">
      <c r="A9" s="81" t="s">
        <v>116</v>
      </c>
      <c r="B9" s="81" t="s">
        <v>118</v>
      </c>
      <c r="C9" s="81" t="s">
        <v>114</v>
      </c>
      <c r="D9" s="82">
        <v>7</v>
      </c>
      <c r="E9" s="83">
        <v>28.3</v>
      </c>
      <c r="F9" s="83">
        <f t="shared" si="0"/>
        <v>198.1</v>
      </c>
    </row>
    <row r="10" spans="1:8" ht="14.5">
      <c r="A10" s="81" t="s">
        <v>112</v>
      </c>
      <c r="B10" s="81" t="s">
        <v>118</v>
      </c>
      <c r="C10" s="81" t="s">
        <v>115</v>
      </c>
      <c r="D10" s="82">
        <v>22</v>
      </c>
      <c r="E10" s="83">
        <v>29.9</v>
      </c>
      <c r="F10" s="83">
        <f t="shared" si="0"/>
        <v>657.8</v>
      </c>
    </row>
    <row r="11" spans="1:8" ht="14.5">
      <c r="A11" s="81" t="s">
        <v>112</v>
      </c>
      <c r="B11" s="81" t="s">
        <v>118</v>
      </c>
      <c r="C11" s="81" t="s">
        <v>117</v>
      </c>
      <c r="D11" s="82">
        <v>14</v>
      </c>
      <c r="E11" s="83">
        <v>90</v>
      </c>
      <c r="F11" s="83">
        <f t="shared" si="0"/>
        <v>1260</v>
      </c>
    </row>
    <row r="12" spans="1:8" ht="14.5">
      <c r="A12" s="81" t="s">
        <v>116</v>
      </c>
      <c r="B12" s="81" t="s">
        <v>118</v>
      </c>
      <c r="C12" s="81" t="s">
        <v>115</v>
      </c>
      <c r="D12" s="82">
        <v>3</v>
      </c>
      <c r="E12" s="83">
        <v>35.9</v>
      </c>
      <c r="F12" s="83">
        <f t="shared" si="0"/>
        <v>107.69999999999999</v>
      </c>
    </row>
    <row r="13" spans="1:8" ht="14.5">
      <c r="A13" s="81" t="s">
        <v>116</v>
      </c>
      <c r="B13" s="81" t="s">
        <v>119</v>
      </c>
      <c r="C13" s="81" t="s">
        <v>114</v>
      </c>
      <c r="D13" s="82">
        <v>21</v>
      </c>
      <c r="E13" s="83">
        <v>30.1</v>
      </c>
      <c r="F13" s="83">
        <f t="shared" si="0"/>
        <v>632.1</v>
      </c>
    </row>
    <row r="14" spans="1:8" ht="14.5">
      <c r="A14" s="81" t="s">
        <v>112</v>
      </c>
      <c r="B14" s="81" t="s">
        <v>119</v>
      </c>
      <c r="C14" s="81" t="s">
        <v>114</v>
      </c>
      <c r="D14" s="82">
        <v>18</v>
      </c>
      <c r="E14" s="83">
        <v>30.1</v>
      </c>
      <c r="F14" s="83">
        <f t="shared" si="0"/>
        <v>541.80000000000007</v>
      </c>
    </row>
    <row r="15" spans="1:8" ht="14.5">
      <c r="A15" s="81" t="s">
        <v>112</v>
      </c>
      <c r="B15" s="81" t="s">
        <v>119</v>
      </c>
      <c r="C15" s="81" t="s">
        <v>115</v>
      </c>
      <c r="D15" s="82">
        <v>33</v>
      </c>
      <c r="E15" s="83">
        <v>24.9</v>
      </c>
      <c r="F15" s="83">
        <f t="shared" si="0"/>
        <v>821.69999999999993</v>
      </c>
    </row>
    <row r="16" spans="1:8" ht="14.5">
      <c r="A16" s="81" t="s">
        <v>116</v>
      </c>
      <c r="B16" s="81" t="s">
        <v>119</v>
      </c>
      <c r="C16" s="81" t="s">
        <v>117</v>
      </c>
      <c r="D16" s="82">
        <v>22</v>
      </c>
      <c r="E16" s="83">
        <v>83.1</v>
      </c>
      <c r="F16" s="83">
        <f t="shared" si="0"/>
        <v>1828.1999999999998</v>
      </c>
    </row>
    <row r="17" spans="1:6" ht="14.5">
      <c r="D17" s="41"/>
      <c r="E17" s="42"/>
      <c r="F17" s="42"/>
    </row>
    <row r="18" spans="1:6" ht="21">
      <c r="A18" s="79" t="s">
        <v>120</v>
      </c>
      <c r="B18" s="77"/>
      <c r="C18" s="77"/>
      <c r="D18" s="78"/>
      <c r="F18" s="42"/>
    </row>
    <row r="19" spans="1:6" ht="14.5">
      <c r="A19" s="80" t="s">
        <v>121</v>
      </c>
      <c r="B19" s="55"/>
      <c r="C19" s="75"/>
      <c r="D19" s="43">
        <f>SUM(A3:D18)</f>
        <v>466</v>
      </c>
      <c r="E19" s="42"/>
      <c r="F19" s="42"/>
    </row>
    <row r="20" spans="1:6" ht="14.5">
      <c r="A20" s="74" t="s">
        <v>122</v>
      </c>
      <c r="B20" s="55"/>
      <c r="C20" s="75"/>
      <c r="D20" s="44">
        <f>SUM(F3:F16)</f>
        <v>19318.2</v>
      </c>
      <c r="E20" s="42"/>
    </row>
    <row r="21" spans="1:6" ht="15.75" customHeight="1">
      <c r="A21" s="74" t="s">
        <v>123</v>
      </c>
      <c r="B21" s="55"/>
      <c r="C21" s="75"/>
      <c r="D21" s="44">
        <f>SUMIF(A4:A16,H7,F3:F16)</f>
        <v>8020.4000000000015</v>
      </c>
      <c r="E21" s="42"/>
    </row>
    <row r="22" spans="1:6" ht="15.75" customHeight="1">
      <c r="A22" s="74" t="s">
        <v>124</v>
      </c>
      <c r="B22" s="55"/>
      <c r="C22" s="75"/>
      <c r="D22" s="44">
        <f>SUMIF(A5:A17,H8,F4:F17)</f>
        <v>9469.6000000000022</v>
      </c>
      <c r="E22" s="42"/>
    </row>
    <row r="23" spans="1:6" ht="15.75" customHeight="1">
      <c r="A23" s="74" t="s">
        <v>125</v>
      </c>
      <c r="B23" s="55"/>
      <c r="C23" s="75"/>
      <c r="D23" s="44">
        <f>SUMIF(B3:B16,B3,F3:F16)</f>
        <v>11686</v>
      </c>
      <c r="E23" s="42"/>
    </row>
    <row r="24" spans="1:6" ht="15.75" customHeight="1">
      <c r="A24" s="74" t="s">
        <v>126</v>
      </c>
      <c r="B24" s="55"/>
      <c r="C24" s="75"/>
      <c r="D24" s="44">
        <f t="shared" ref="D24:D25" si="1">SUMIF(B4:B17,B4,F4:F17)</f>
        <v>10179.6</v>
      </c>
      <c r="E24" s="42"/>
    </row>
    <row r="25" spans="1:6" ht="15.75" customHeight="1">
      <c r="A25" s="74" t="s">
        <v>127</v>
      </c>
      <c r="B25" s="55"/>
      <c r="C25" s="75"/>
      <c r="D25" s="44">
        <f t="shared" si="1"/>
        <v>5503</v>
      </c>
      <c r="E25" s="42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4:C24"/>
    <mergeCell ref="A25:C25"/>
    <mergeCell ref="A1:F1"/>
    <mergeCell ref="A18:D18"/>
    <mergeCell ref="A19:C19"/>
    <mergeCell ref="A20:C20"/>
    <mergeCell ref="A21:C21"/>
    <mergeCell ref="A22:C22"/>
    <mergeCell ref="A23:C23"/>
  </mergeCells>
  <pageMargins left="0.51180599999999998" right="0.51180599999999998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932C-16A1-4739-B886-ED827441433F}">
  <sheetPr filterMode="1"/>
  <dimension ref="B1:I1000"/>
  <sheetViews>
    <sheetView workbookViewId="0">
      <selection activeCell="B5" sqref="B5:I5"/>
    </sheetView>
  </sheetViews>
  <sheetFormatPr defaultColWidth="14.453125" defaultRowHeight="15" customHeight="1"/>
  <cols>
    <col min="1" max="1" width="9" customWidth="1"/>
    <col min="2" max="2" width="9.7265625" customWidth="1"/>
    <col min="3" max="3" width="65.81640625" customWidth="1"/>
    <col min="4" max="4" width="12" customWidth="1"/>
    <col min="5" max="5" width="13.453125" customWidth="1"/>
    <col min="6" max="6" width="9.26953125" customWidth="1"/>
    <col min="7" max="7" width="11.54296875" customWidth="1"/>
    <col min="8" max="8" width="9" customWidth="1"/>
    <col min="9" max="9" width="11.08984375" customWidth="1"/>
    <col min="10" max="26" width="9" customWidth="1"/>
  </cols>
  <sheetData>
    <row r="1" spans="2:9" ht="14.5">
      <c r="B1" s="1" t="s">
        <v>0</v>
      </c>
    </row>
    <row r="2" spans="2:9" ht="14.5">
      <c r="B2" s="2" t="s">
        <v>1</v>
      </c>
      <c r="C2" s="2" t="s">
        <v>2</v>
      </c>
    </row>
    <row r="3" spans="2:9" ht="14.5">
      <c r="B3" s="2" t="s">
        <v>3</v>
      </c>
      <c r="C3" s="2" t="s">
        <v>4</v>
      </c>
    </row>
    <row r="5" spans="2:9" ht="14.5">
      <c r="B5" s="3" t="s">
        <v>5</v>
      </c>
      <c r="C5" s="4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</row>
    <row r="6" spans="2:9" ht="14.5">
      <c r="B6" s="5">
        <v>1</v>
      </c>
      <c r="C6" s="6" t="s">
        <v>13</v>
      </c>
      <c r="D6" s="7">
        <v>10</v>
      </c>
      <c r="E6" s="7">
        <v>10</v>
      </c>
      <c r="F6" s="7">
        <v>8</v>
      </c>
      <c r="G6" s="7">
        <v>9</v>
      </c>
      <c r="H6" s="7">
        <f>AVERAGE(B6:G6)</f>
        <v>7.6</v>
      </c>
      <c r="I6" s="7" t="str">
        <f>IF(H6&gt;=5,"Aprovado","Reprovado")</f>
        <v>Aprovado</v>
      </c>
    </row>
    <row r="7" spans="2:9" ht="14.5">
      <c r="B7" s="8">
        <v>2</v>
      </c>
      <c r="C7" s="9" t="s">
        <v>14</v>
      </c>
      <c r="D7" s="10">
        <v>9</v>
      </c>
      <c r="E7" s="10">
        <v>8</v>
      </c>
      <c r="F7" s="10">
        <v>7</v>
      </c>
      <c r="G7" s="10">
        <v>6</v>
      </c>
      <c r="H7" s="10">
        <f>AVERAGE(B7:G7)</f>
        <v>6.4</v>
      </c>
      <c r="I7" s="7" t="str">
        <f t="shared" ref="I7:I15" si="0">IF(H7&gt;=5,"Aprovado","Reprovado")</f>
        <v>Aprovado</v>
      </c>
    </row>
    <row r="8" spans="2:9" ht="14.5" hidden="1">
      <c r="B8" s="5">
        <v>3</v>
      </c>
      <c r="C8" s="6" t="s">
        <v>15</v>
      </c>
      <c r="D8" s="7">
        <v>5</v>
      </c>
      <c r="E8" s="7">
        <v>4</v>
      </c>
      <c r="F8" s="7">
        <v>3</v>
      </c>
      <c r="G8" s="7">
        <v>8</v>
      </c>
      <c r="H8" s="10">
        <f t="shared" ref="H8:H15" si="1">AVERAGE(B8:G8)</f>
        <v>4.5999999999999996</v>
      </c>
      <c r="I8" s="7" t="str">
        <f t="shared" si="0"/>
        <v>Reprovado</v>
      </c>
    </row>
    <row r="9" spans="2:9" ht="14.5">
      <c r="B9" s="8">
        <v>4</v>
      </c>
      <c r="C9" s="9" t="s">
        <v>16</v>
      </c>
      <c r="D9" s="10">
        <v>10</v>
      </c>
      <c r="E9" s="10">
        <v>10</v>
      </c>
      <c r="F9" s="10">
        <v>10</v>
      </c>
      <c r="G9" s="10">
        <v>10</v>
      </c>
      <c r="H9" s="10">
        <f t="shared" si="1"/>
        <v>8.8000000000000007</v>
      </c>
      <c r="I9" s="7" t="str">
        <f t="shared" si="0"/>
        <v>Aprovado</v>
      </c>
    </row>
    <row r="10" spans="2:9" ht="14.5">
      <c r="B10" s="5">
        <v>5</v>
      </c>
      <c r="C10" s="6" t="s">
        <v>17</v>
      </c>
      <c r="D10" s="7">
        <v>9</v>
      </c>
      <c r="E10" s="7">
        <v>2</v>
      </c>
      <c r="F10" s="7">
        <v>5</v>
      </c>
      <c r="G10" s="7">
        <v>6</v>
      </c>
      <c r="H10" s="10">
        <f t="shared" si="1"/>
        <v>5.4</v>
      </c>
      <c r="I10" s="7" t="str">
        <f t="shared" si="0"/>
        <v>Aprovado</v>
      </c>
    </row>
    <row r="11" spans="2:9" ht="14.5">
      <c r="B11" s="8">
        <v>6</v>
      </c>
      <c r="C11" s="9" t="s">
        <v>18</v>
      </c>
      <c r="D11" s="10">
        <v>5</v>
      </c>
      <c r="E11" s="10">
        <v>5</v>
      </c>
      <c r="F11" s="10">
        <v>5</v>
      </c>
      <c r="G11" s="10">
        <v>5</v>
      </c>
      <c r="H11" s="10">
        <f t="shared" si="1"/>
        <v>5.2</v>
      </c>
      <c r="I11" s="7" t="str">
        <f t="shared" si="0"/>
        <v>Aprovado</v>
      </c>
    </row>
    <row r="12" spans="2:9" ht="14.5" hidden="1">
      <c r="B12" s="5">
        <v>7</v>
      </c>
      <c r="C12" s="6" t="s">
        <v>19</v>
      </c>
      <c r="D12" s="7">
        <v>1</v>
      </c>
      <c r="E12" s="7">
        <v>2</v>
      </c>
      <c r="F12" s="7">
        <v>3</v>
      </c>
      <c r="G12" s="7">
        <v>2</v>
      </c>
      <c r="H12" s="10">
        <f t="shared" si="1"/>
        <v>3</v>
      </c>
      <c r="I12" s="7" t="str">
        <f t="shared" si="0"/>
        <v>Reprovado</v>
      </c>
    </row>
    <row r="13" spans="2:9" ht="14.5" hidden="1">
      <c r="B13" s="8">
        <v>8</v>
      </c>
      <c r="C13" s="9" t="s">
        <v>20</v>
      </c>
      <c r="D13" s="10">
        <v>2</v>
      </c>
      <c r="E13" s="10">
        <v>3</v>
      </c>
      <c r="F13" s="10">
        <v>5</v>
      </c>
      <c r="G13" s="10">
        <v>1</v>
      </c>
      <c r="H13" s="10">
        <f t="shared" si="1"/>
        <v>3.8</v>
      </c>
      <c r="I13" s="7" t="str">
        <f t="shared" si="0"/>
        <v>Reprovado</v>
      </c>
    </row>
    <row r="14" spans="2:9" ht="14.5">
      <c r="B14" s="5">
        <v>9</v>
      </c>
      <c r="C14" s="6" t="s">
        <v>21</v>
      </c>
      <c r="D14" s="7">
        <v>9</v>
      </c>
      <c r="E14" s="7">
        <v>8</v>
      </c>
      <c r="F14" s="7">
        <v>8</v>
      </c>
      <c r="G14" s="7">
        <v>7</v>
      </c>
      <c r="H14" s="10">
        <f t="shared" si="1"/>
        <v>8.1999999999999993</v>
      </c>
      <c r="I14" s="7" t="str">
        <f t="shared" si="0"/>
        <v>Aprovado</v>
      </c>
    </row>
    <row r="15" spans="2:9" ht="14.5">
      <c r="B15" s="8">
        <v>10</v>
      </c>
      <c r="C15" s="9" t="s">
        <v>22</v>
      </c>
      <c r="D15" s="10">
        <v>5</v>
      </c>
      <c r="E15" s="10">
        <v>5</v>
      </c>
      <c r="F15" s="10">
        <v>6</v>
      </c>
      <c r="G15" s="10">
        <v>6</v>
      </c>
      <c r="H15" s="10">
        <f t="shared" si="1"/>
        <v>6.4</v>
      </c>
      <c r="I15" s="7" t="str">
        <f t="shared" si="0"/>
        <v>Aprovado</v>
      </c>
    </row>
    <row r="19" spans="3:3" ht="14.5">
      <c r="C19" s="11" t="s">
        <v>23</v>
      </c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I15" xr:uid="{43F8B7E0-9422-4DD9-B6A6-6F34E2088FE7}">
    <filterColumn colId="7">
      <filters>
        <filter val="Aprovado"/>
      </filters>
    </filterColumn>
  </autoFilter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6" sqref="I6"/>
    </sheetView>
  </sheetViews>
  <sheetFormatPr defaultColWidth="14.453125" defaultRowHeight="15" customHeight="1"/>
  <cols>
    <col min="1" max="1" width="9" customWidth="1"/>
    <col min="2" max="2" width="9.7265625" customWidth="1"/>
    <col min="3" max="3" width="65.81640625" customWidth="1"/>
    <col min="4" max="4" width="12" customWidth="1"/>
    <col min="5" max="5" width="13.453125" customWidth="1"/>
    <col min="6" max="6" width="9.26953125" customWidth="1"/>
    <col min="7" max="7" width="11.54296875" customWidth="1"/>
    <col min="8" max="8" width="9" customWidth="1"/>
    <col min="9" max="9" width="11.08984375" customWidth="1"/>
    <col min="10" max="26" width="9" customWidth="1"/>
  </cols>
  <sheetData>
    <row r="1" spans="2:9" ht="14.5">
      <c r="B1" s="1" t="s">
        <v>0</v>
      </c>
    </row>
    <row r="2" spans="2:9" ht="14.5">
      <c r="B2" s="2" t="s">
        <v>1</v>
      </c>
      <c r="C2" s="2" t="s">
        <v>2</v>
      </c>
    </row>
    <row r="3" spans="2:9" ht="14.5">
      <c r="B3" s="2" t="s">
        <v>3</v>
      </c>
      <c r="C3" s="2" t="s">
        <v>4</v>
      </c>
    </row>
    <row r="5" spans="2:9" ht="14.5">
      <c r="B5" s="3" t="s">
        <v>5</v>
      </c>
      <c r="C5" s="4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</row>
    <row r="6" spans="2:9" ht="14.5">
      <c r="B6" s="5">
        <v>1</v>
      </c>
      <c r="C6" s="6" t="s">
        <v>13</v>
      </c>
      <c r="D6" s="7">
        <v>10</v>
      </c>
      <c r="E6" s="7">
        <v>10</v>
      </c>
      <c r="F6" s="7">
        <v>8</v>
      </c>
      <c r="G6" s="7">
        <v>9</v>
      </c>
      <c r="H6" s="7">
        <f>AVERAGE(B6:G6)</f>
        <v>7.6</v>
      </c>
      <c r="I6" s="7" t="str">
        <f>IF(H6&gt;=5,"Aprovado","Reprovado")</f>
        <v>Aprovado</v>
      </c>
    </row>
    <row r="7" spans="2:9" ht="14.5">
      <c r="B7" s="8">
        <v>2</v>
      </c>
      <c r="C7" s="9" t="s">
        <v>14</v>
      </c>
      <c r="D7" s="10">
        <v>9</v>
      </c>
      <c r="E7" s="10">
        <v>8</v>
      </c>
      <c r="F7" s="10">
        <v>7</v>
      </c>
      <c r="G7" s="10">
        <v>6</v>
      </c>
      <c r="H7" s="10">
        <f>AVERAGE(B7:G7)</f>
        <v>6.4</v>
      </c>
      <c r="I7" s="7" t="str">
        <f t="shared" ref="I7:I15" si="0">IF(H7&gt;=5,"Aprovado","Reprovado")</f>
        <v>Aprovado</v>
      </c>
    </row>
    <row r="8" spans="2:9" ht="14.5">
      <c r="B8" s="5">
        <v>3</v>
      </c>
      <c r="C8" s="6" t="s">
        <v>15</v>
      </c>
      <c r="D8" s="7">
        <v>5</v>
      </c>
      <c r="E8" s="7">
        <v>4</v>
      </c>
      <c r="F8" s="7">
        <v>3</v>
      </c>
      <c r="G8" s="7">
        <v>8</v>
      </c>
      <c r="H8" s="10">
        <f t="shared" ref="H8:H15" si="1">AVERAGE(B8:G8)</f>
        <v>4.5999999999999996</v>
      </c>
      <c r="I8" s="7" t="str">
        <f t="shared" si="0"/>
        <v>Reprovado</v>
      </c>
    </row>
    <row r="9" spans="2:9" ht="14.5">
      <c r="B9" s="8">
        <v>4</v>
      </c>
      <c r="C9" s="9" t="s">
        <v>16</v>
      </c>
      <c r="D9" s="10">
        <v>10</v>
      </c>
      <c r="E9" s="10">
        <v>10</v>
      </c>
      <c r="F9" s="10">
        <v>10</v>
      </c>
      <c r="G9" s="10">
        <v>10</v>
      </c>
      <c r="H9" s="10">
        <f t="shared" si="1"/>
        <v>8.8000000000000007</v>
      </c>
      <c r="I9" s="7" t="str">
        <f t="shared" si="0"/>
        <v>Aprovado</v>
      </c>
    </row>
    <row r="10" spans="2:9" ht="14.5">
      <c r="B10" s="5">
        <v>5</v>
      </c>
      <c r="C10" s="6" t="s">
        <v>17</v>
      </c>
      <c r="D10" s="7">
        <v>9</v>
      </c>
      <c r="E10" s="7">
        <v>2</v>
      </c>
      <c r="F10" s="7">
        <v>5</v>
      </c>
      <c r="G10" s="7">
        <v>6</v>
      </c>
      <c r="H10" s="10">
        <f t="shared" si="1"/>
        <v>5.4</v>
      </c>
      <c r="I10" s="7" t="str">
        <f t="shared" si="0"/>
        <v>Aprovado</v>
      </c>
    </row>
    <row r="11" spans="2:9" ht="14.5">
      <c r="B11" s="8">
        <v>6</v>
      </c>
      <c r="C11" s="9" t="s">
        <v>18</v>
      </c>
      <c r="D11" s="10">
        <v>5</v>
      </c>
      <c r="E11" s="10">
        <v>5</v>
      </c>
      <c r="F11" s="10">
        <v>5</v>
      </c>
      <c r="G11" s="10">
        <v>5</v>
      </c>
      <c r="H11" s="10">
        <f t="shared" si="1"/>
        <v>5.2</v>
      </c>
      <c r="I11" s="7" t="str">
        <f t="shared" si="0"/>
        <v>Aprovado</v>
      </c>
    </row>
    <row r="12" spans="2:9" ht="14.5">
      <c r="B12" s="5">
        <v>7</v>
      </c>
      <c r="C12" s="6" t="s">
        <v>19</v>
      </c>
      <c r="D12" s="7">
        <v>1</v>
      </c>
      <c r="E12" s="7">
        <v>2</v>
      </c>
      <c r="F12" s="7">
        <v>3</v>
      </c>
      <c r="G12" s="7">
        <v>2</v>
      </c>
      <c r="H12" s="10">
        <f t="shared" si="1"/>
        <v>3</v>
      </c>
      <c r="I12" s="7" t="str">
        <f t="shared" si="0"/>
        <v>Reprovado</v>
      </c>
    </row>
    <row r="13" spans="2:9" ht="14.5">
      <c r="B13" s="8">
        <v>8</v>
      </c>
      <c r="C13" s="9" t="s">
        <v>20</v>
      </c>
      <c r="D13" s="10">
        <v>2</v>
      </c>
      <c r="E13" s="10">
        <v>3</v>
      </c>
      <c r="F13" s="10">
        <v>5</v>
      </c>
      <c r="G13" s="10">
        <v>1</v>
      </c>
      <c r="H13" s="10">
        <f t="shared" si="1"/>
        <v>3.8</v>
      </c>
      <c r="I13" s="7" t="str">
        <f t="shared" si="0"/>
        <v>Reprovado</v>
      </c>
    </row>
    <row r="14" spans="2:9" ht="14.5">
      <c r="B14" s="5">
        <v>9</v>
      </c>
      <c r="C14" s="6" t="s">
        <v>21</v>
      </c>
      <c r="D14" s="7">
        <v>9</v>
      </c>
      <c r="E14" s="7">
        <v>8</v>
      </c>
      <c r="F14" s="7">
        <v>8</v>
      </c>
      <c r="G14" s="7">
        <v>7</v>
      </c>
      <c r="H14" s="10">
        <f t="shared" si="1"/>
        <v>8.1999999999999993</v>
      </c>
      <c r="I14" s="7" t="str">
        <f t="shared" si="0"/>
        <v>Aprovado</v>
      </c>
    </row>
    <row r="15" spans="2:9" ht="14.5">
      <c r="B15" s="8">
        <v>10</v>
      </c>
      <c r="C15" s="9" t="s">
        <v>22</v>
      </c>
      <c r="D15" s="10">
        <v>5</v>
      </c>
      <c r="E15" s="10">
        <v>5</v>
      </c>
      <c r="F15" s="10">
        <v>6</v>
      </c>
      <c r="G15" s="10">
        <v>6</v>
      </c>
      <c r="H15" s="10">
        <f t="shared" si="1"/>
        <v>6.4</v>
      </c>
      <c r="I15" s="7" t="str">
        <f t="shared" si="0"/>
        <v>Aprovado</v>
      </c>
    </row>
    <row r="19" spans="3:3" ht="14.5">
      <c r="C19" s="11" t="s">
        <v>23</v>
      </c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000"/>
  <sheetViews>
    <sheetView zoomScale="82" zoomScaleNormal="82" workbookViewId="0">
      <selection activeCell="O11" sqref="O11"/>
    </sheetView>
  </sheetViews>
  <sheetFormatPr defaultColWidth="14.453125" defaultRowHeight="15" customHeight="1"/>
  <cols>
    <col min="1" max="1" width="9" customWidth="1"/>
    <col min="2" max="2" width="17.54296875" customWidth="1"/>
    <col min="3" max="3" width="29.7265625" customWidth="1"/>
    <col min="4" max="4" width="5.08984375" customWidth="1"/>
    <col min="5" max="5" width="11.26953125" customWidth="1"/>
    <col min="6" max="6" width="8.54296875" customWidth="1"/>
    <col min="7" max="7" width="11.54296875" customWidth="1"/>
    <col min="8" max="8" width="13.54296875" customWidth="1"/>
    <col min="9" max="9" width="9" customWidth="1"/>
    <col min="10" max="10" width="11.6328125" customWidth="1"/>
    <col min="11" max="11" width="16" customWidth="1"/>
    <col min="12" max="12" width="9" customWidth="1"/>
    <col min="13" max="13" width="12.54296875" customWidth="1"/>
    <col min="14" max="14" width="11" customWidth="1"/>
    <col min="15" max="26" width="9" customWidth="1"/>
  </cols>
  <sheetData>
    <row r="2" spans="2:17" ht="14.5">
      <c r="B2" s="60" t="s">
        <v>24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4" spans="2:17" ht="29"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12</v>
      </c>
      <c r="L4" s="47" t="s">
        <v>34</v>
      </c>
      <c r="M4" s="12" t="s">
        <v>35</v>
      </c>
      <c r="N4" s="12" t="s">
        <v>36</v>
      </c>
      <c r="O4" s="13"/>
      <c r="P4" s="13"/>
      <c r="Q4" s="13"/>
    </row>
    <row r="5" spans="2:17" ht="14.5">
      <c r="B5" s="14" t="s">
        <v>37</v>
      </c>
      <c r="C5" s="14" t="s">
        <v>38</v>
      </c>
      <c r="D5" s="14">
        <v>2013</v>
      </c>
      <c r="E5" s="14">
        <v>5</v>
      </c>
      <c r="F5" s="14">
        <v>3</v>
      </c>
      <c r="G5" s="14">
        <f>E5-F5</f>
        <v>2</v>
      </c>
      <c r="H5" s="15">
        <v>19.899999999999999</v>
      </c>
      <c r="I5" s="16">
        <v>0.4</v>
      </c>
      <c r="J5" s="45">
        <f>H5+I5*H5</f>
        <v>27.86</v>
      </c>
      <c r="K5" s="16" t="str">
        <f>IF(J5&lt;=20,"Possui Promoção","Não Tem Promoção")</f>
        <v>Não Tem Promoção</v>
      </c>
      <c r="L5" s="48" t="str">
        <f>IF(K5="Possui Promoção","5","0")</f>
        <v>0</v>
      </c>
      <c r="M5" s="49" t="str">
        <f>IF(K5="Possui Promoção","5%","0%")</f>
        <v>0%</v>
      </c>
      <c r="N5" s="15">
        <f>J5*G5</f>
        <v>55.72</v>
      </c>
    </row>
    <row r="6" spans="2:17" ht="14.5">
      <c r="B6" s="14" t="s">
        <v>39</v>
      </c>
      <c r="C6" s="14" t="s">
        <v>40</v>
      </c>
      <c r="D6" s="14">
        <v>1999</v>
      </c>
      <c r="E6" s="14">
        <v>2</v>
      </c>
      <c r="F6" s="14">
        <v>2</v>
      </c>
      <c r="G6" s="14">
        <v>2</v>
      </c>
      <c r="H6" s="15">
        <v>9.9</v>
      </c>
      <c r="I6" s="16">
        <v>0.15</v>
      </c>
      <c r="J6" s="45">
        <f t="shared" ref="J6:J13" si="0">H6+I6*H6</f>
        <v>11.385</v>
      </c>
      <c r="K6" s="16" t="str">
        <f>IF(J6&lt;=20,"Possui Promoção","Não Tem Promoção")</f>
        <v>Possui Promoção</v>
      </c>
      <c r="L6" s="48" t="str">
        <f t="shared" ref="L6:L13" si="1">IF(K6="Possui Promoção","5","0")</f>
        <v>5</v>
      </c>
      <c r="M6" s="49" t="str">
        <f t="shared" ref="M6:M13" si="2">IF(K6="Possui Promoção","5%","0%")</f>
        <v>5%</v>
      </c>
      <c r="N6" s="15">
        <f>J6*G6-22.77*M6</f>
        <v>21.631499999999999</v>
      </c>
    </row>
    <row r="7" spans="2:17" ht="14.5">
      <c r="B7" s="14" t="s">
        <v>41</v>
      </c>
      <c r="C7" s="14" t="s">
        <v>42</v>
      </c>
      <c r="D7" s="14">
        <v>2013</v>
      </c>
      <c r="E7" s="14">
        <v>3</v>
      </c>
      <c r="F7" s="14">
        <v>2</v>
      </c>
      <c r="G7" s="14">
        <f t="shared" ref="G7:G11" si="3">E7-F7</f>
        <v>1</v>
      </c>
      <c r="H7" s="15">
        <v>21.9</v>
      </c>
      <c r="I7" s="16">
        <v>0.25</v>
      </c>
      <c r="J7" s="45">
        <f t="shared" si="0"/>
        <v>27.375</v>
      </c>
      <c r="K7" s="16" t="str">
        <f>IF(J7&lt;=20,"Possui Promoção","Não Tem Promoção")</f>
        <v>Não Tem Promoção</v>
      </c>
      <c r="L7" s="48" t="str">
        <f t="shared" si="1"/>
        <v>0</v>
      </c>
      <c r="M7" s="49" t="str">
        <f t="shared" si="2"/>
        <v>0%</v>
      </c>
      <c r="N7" s="15">
        <f t="shared" ref="N7:N12" si="4">J7*G7-22.77*M7</f>
        <v>27.375</v>
      </c>
    </row>
    <row r="8" spans="2:17" ht="14.5">
      <c r="B8" s="14" t="s">
        <v>43</v>
      </c>
      <c r="C8" s="14" t="s">
        <v>44</v>
      </c>
      <c r="D8" s="14">
        <v>2013</v>
      </c>
      <c r="E8" s="14">
        <v>3</v>
      </c>
      <c r="F8" s="14">
        <v>1</v>
      </c>
      <c r="G8" s="14">
        <f t="shared" si="3"/>
        <v>2</v>
      </c>
      <c r="H8" s="15">
        <v>29.9</v>
      </c>
      <c r="I8" s="16">
        <v>0.3</v>
      </c>
      <c r="J8" s="45">
        <f t="shared" si="0"/>
        <v>38.869999999999997</v>
      </c>
      <c r="K8" s="16" t="str">
        <f t="shared" ref="K8:K13" si="5">IF(J8&lt;=20,"Possui Promoção","Não Tem Promoção")</f>
        <v>Não Tem Promoção</v>
      </c>
      <c r="L8" s="48" t="str">
        <f t="shared" si="1"/>
        <v>0</v>
      </c>
      <c r="M8" s="49" t="str">
        <f t="shared" si="2"/>
        <v>0%</v>
      </c>
      <c r="N8" s="15">
        <f t="shared" si="4"/>
        <v>77.739999999999995</v>
      </c>
    </row>
    <row r="9" spans="2:17" ht="14.5">
      <c r="B9" s="14" t="s">
        <v>45</v>
      </c>
      <c r="C9" s="14" t="s">
        <v>46</v>
      </c>
      <c r="D9" s="14">
        <v>2013</v>
      </c>
      <c r="E9" s="14">
        <v>2</v>
      </c>
      <c r="F9" s="14">
        <v>1</v>
      </c>
      <c r="G9" s="14">
        <f t="shared" si="3"/>
        <v>1</v>
      </c>
      <c r="H9" s="15">
        <v>23.9</v>
      </c>
      <c r="I9" s="16">
        <v>0.3</v>
      </c>
      <c r="J9" s="45">
        <f t="shared" si="0"/>
        <v>31.069999999999997</v>
      </c>
      <c r="K9" s="16" t="str">
        <f t="shared" si="5"/>
        <v>Não Tem Promoção</v>
      </c>
      <c r="L9" s="48" t="str">
        <f t="shared" si="1"/>
        <v>0</v>
      </c>
      <c r="M9" s="49" t="str">
        <f t="shared" si="2"/>
        <v>0%</v>
      </c>
      <c r="N9" s="15">
        <f t="shared" si="4"/>
        <v>31.069999999999997</v>
      </c>
    </row>
    <row r="10" spans="2:17" ht="14.5">
      <c r="B10" s="14" t="s">
        <v>47</v>
      </c>
      <c r="C10" s="14" t="s">
        <v>48</v>
      </c>
      <c r="D10" s="14">
        <v>2013</v>
      </c>
      <c r="E10" s="14">
        <v>5</v>
      </c>
      <c r="F10" s="14">
        <v>4</v>
      </c>
      <c r="G10" s="14">
        <f t="shared" si="3"/>
        <v>1</v>
      </c>
      <c r="H10" s="15">
        <v>31.9</v>
      </c>
      <c r="I10" s="16">
        <v>0.35</v>
      </c>
      <c r="J10" s="45">
        <f t="shared" si="0"/>
        <v>43.064999999999998</v>
      </c>
      <c r="K10" s="16" t="str">
        <f t="shared" si="5"/>
        <v>Não Tem Promoção</v>
      </c>
      <c r="L10" s="48" t="str">
        <f t="shared" si="1"/>
        <v>0</v>
      </c>
      <c r="M10" s="49" t="str">
        <f t="shared" si="2"/>
        <v>0%</v>
      </c>
      <c r="N10" s="15">
        <f t="shared" si="4"/>
        <v>43.064999999999998</v>
      </c>
    </row>
    <row r="11" spans="2:17" ht="14.5">
      <c r="B11" s="14" t="s">
        <v>49</v>
      </c>
      <c r="C11" s="14" t="s">
        <v>50</v>
      </c>
      <c r="D11" s="14">
        <v>2008</v>
      </c>
      <c r="E11" s="14">
        <v>3</v>
      </c>
      <c r="F11" s="14">
        <v>2</v>
      </c>
      <c r="G11" s="14">
        <f t="shared" si="3"/>
        <v>1</v>
      </c>
      <c r="H11" s="15">
        <v>20.9</v>
      </c>
      <c r="I11" s="16">
        <v>0.19</v>
      </c>
      <c r="J11" s="45">
        <f t="shared" si="0"/>
        <v>24.870999999999999</v>
      </c>
      <c r="K11" s="16" t="str">
        <f t="shared" si="5"/>
        <v>Não Tem Promoção</v>
      </c>
      <c r="L11" s="48" t="str">
        <f t="shared" si="1"/>
        <v>0</v>
      </c>
      <c r="M11" s="49" t="str">
        <f t="shared" si="2"/>
        <v>0%</v>
      </c>
      <c r="N11" s="15">
        <f>J11*G11-22.77*M11</f>
        <v>24.870999999999999</v>
      </c>
    </row>
    <row r="12" spans="2:17" ht="14.5">
      <c r="B12" s="14" t="s">
        <v>51</v>
      </c>
      <c r="C12" s="14" t="s">
        <v>52</v>
      </c>
      <c r="D12" s="14">
        <v>2012</v>
      </c>
      <c r="E12" s="14">
        <v>1</v>
      </c>
      <c r="F12" s="14">
        <v>1</v>
      </c>
      <c r="G12" s="14">
        <v>1</v>
      </c>
      <c r="H12" s="15">
        <v>17.899999999999999</v>
      </c>
      <c r="I12" s="16">
        <v>0.25</v>
      </c>
      <c r="J12" s="45">
        <f t="shared" si="0"/>
        <v>22.375</v>
      </c>
      <c r="K12" s="16" t="str">
        <f t="shared" si="5"/>
        <v>Não Tem Promoção</v>
      </c>
      <c r="L12" s="48" t="str">
        <f t="shared" si="1"/>
        <v>0</v>
      </c>
      <c r="M12" s="49" t="str">
        <f t="shared" si="2"/>
        <v>0%</v>
      </c>
      <c r="N12" s="15">
        <f t="shared" si="4"/>
        <v>22.375</v>
      </c>
    </row>
    <row r="13" spans="2:17" ht="14.5">
      <c r="B13" s="14" t="s">
        <v>53</v>
      </c>
      <c r="C13" s="14" t="s">
        <v>54</v>
      </c>
      <c r="D13" s="14">
        <v>2002</v>
      </c>
      <c r="E13" s="14">
        <v>1</v>
      </c>
      <c r="F13" s="17">
        <v>1</v>
      </c>
      <c r="G13" s="14">
        <v>1</v>
      </c>
      <c r="H13" s="18">
        <v>11.9</v>
      </c>
      <c r="I13" s="19">
        <v>0.21</v>
      </c>
      <c r="J13" s="45">
        <f t="shared" si="0"/>
        <v>14.399000000000001</v>
      </c>
      <c r="K13" s="16" t="str">
        <f t="shared" si="5"/>
        <v>Possui Promoção</v>
      </c>
      <c r="L13" s="48" t="str">
        <f t="shared" si="1"/>
        <v>5</v>
      </c>
      <c r="M13" s="49" t="str">
        <f t="shared" si="2"/>
        <v>5%</v>
      </c>
      <c r="N13" s="15">
        <f>J13*G13-22.77*M13</f>
        <v>13.2605</v>
      </c>
    </row>
    <row r="14" spans="2:17" ht="14.5">
      <c r="F14" s="60">
        <f>SUM(G5:G13)</f>
        <v>12</v>
      </c>
      <c r="G14" s="63"/>
      <c r="H14" s="20">
        <f>SUM(H5:H13)</f>
        <v>188.10000000000002</v>
      </c>
      <c r="I14" s="21"/>
      <c r="J14" s="46">
        <f>SUM(J5:J13)</f>
        <v>241.27</v>
      </c>
      <c r="K14" s="21"/>
      <c r="L14" s="21"/>
      <c r="M14" s="21"/>
      <c r="N14" s="22">
        <f>SUM(N5:N13)</f>
        <v>317.10799999999995</v>
      </c>
    </row>
    <row r="16" spans="2:17" ht="14.5">
      <c r="C16" s="64" t="s">
        <v>55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6"/>
    </row>
    <row r="17" spans="3:14" ht="14.5">
      <c r="C17" s="64" t="s">
        <v>56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6"/>
    </row>
    <row r="18" spans="3:14" ht="14.5">
      <c r="C18" s="64" t="s">
        <v>57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6"/>
    </row>
    <row r="19" spans="3:14" ht="14.5">
      <c r="C19" s="54" t="s">
        <v>58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6"/>
    </row>
    <row r="20" spans="3:14" ht="14.5">
      <c r="C20" s="57" t="s">
        <v>59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9"/>
    </row>
    <row r="21" spans="3:14" ht="15.75" customHeight="1">
      <c r="C21" s="54" t="s">
        <v>60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6"/>
    </row>
    <row r="22" spans="3:14" ht="15.75" customHeight="1"/>
    <row r="23" spans="3:14" ht="15.75" customHeight="1">
      <c r="C23" s="2" t="s">
        <v>61</v>
      </c>
    </row>
    <row r="24" spans="3:14" ht="15.75" customHeight="1">
      <c r="C24" s="2" t="s">
        <v>62</v>
      </c>
    </row>
    <row r="25" spans="3:14" ht="15.75" customHeight="1"/>
    <row r="26" spans="3:14" ht="15.75" customHeight="1"/>
    <row r="27" spans="3:14" ht="15.75" customHeight="1"/>
    <row r="28" spans="3:14" ht="15.75" customHeight="1"/>
    <row r="29" spans="3:14" ht="15.75" customHeight="1"/>
    <row r="30" spans="3:14" ht="15.75" customHeight="1"/>
    <row r="31" spans="3:14" ht="15.75" customHeight="1"/>
    <row r="32" spans="3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9:N19"/>
    <mergeCell ref="C20:N20"/>
    <mergeCell ref="C21:N21"/>
    <mergeCell ref="B2:N2"/>
    <mergeCell ref="F14:G14"/>
    <mergeCell ref="C16:N16"/>
    <mergeCell ref="C17:N17"/>
    <mergeCell ref="C18:N18"/>
  </mergeCells>
  <pageMargins left="0.51180599999999998" right="0.51180599999999998" top="0.78749999999999998" bottom="0.78749999999999998" header="0" footer="0"/>
  <pageSetup paperSize="9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opLeftCell="A10" workbookViewId="0">
      <selection activeCell="F3" sqref="F3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8.1796875" customWidth="1"/>
    <col min="7" max="26" width="9" customWidth="1"/>
  </cols>
  <sheetData>
    <row r="1" spans="1:6" ht="18.5">
      <c r="A1" s="67" t="s">
        <v>63</v>
      </c>
      <c r="B1" s="65"/>
      <c r="C1" s="65"/>
      <c r="D1" s="65"/>
      <c r="E1" s="65"/>
      <c r="F1" s="66"/>
    </row>
    <row r="2" spans="1:6" ht="14.5">
      <c r="A2" s="23" t="s">
        <v>64</v>
      </c>
      <c r="B2" s="24" t="s">
        <v>65</v>
      </c>
      <c r="C2" s="24" t="s">
        <v>66</v>
      </c>
      <c r="D2" s="24" t="s">
        <v>67</v>
      </c>
      <c r="E2" s="24" t="s">
        <v>68</v>
      </c>
      <c r="F2" s="50" t="s">
        <v>69</v>
      </c>
    </row>
    <row r="3" spans="1:6" ht="14.5">
      <c r="A3" s="25" t="s">
        <v>70</v>
      </c>
      <c r="B3" s="26">
        <v>10</v>
      </c>
      <c r="C3" s="26" t="s">
        <v>71</v>
      </c>
      <c r="D3" s="26" t="s">
        <v>72</v>
      </c>
      <c r="E3" s="26" t="s">
        <v>73</v>
      </c>
      <c r="F3" s="51">
        <v>41640</v>
      </c>
    </row>
    <row r="4" spans="1:6" ht="14.5">
      <c r="A4" s="25" t="s">
        <v>70</v>
      </c>
      <c r="B4" s="26">
        <v>50</v>
      </c>
      <c r="C4" s="26" t="s">
        <v>74</v>
      </c>
      <c r="D4" s="26" t="s">
        <v>72</v>
      </c>
      <c r="E4" s="26" t="s">
        <v>73</v>
      </c>
      <c r="F4" s="51">
        <v>41641</v>
      </c>
    </row>
    <row r="5" spans="1:6" ht="14.5">
      <c r="A5" s="25" t="s">
        <v>70</v>
      </c>
      <c r="B5" s="26">
        <v>20</v>
      </c>
      <c r="C5" s="26" t="s">
        <v>74</v>
      </c>
      <c r="D5" s="26" t="s">
        <v>72</v>
      </c>
      <c r="E5" s="26" t="s">
        <v>73</v>
      </c>
      <c r="F5" s="51">
        <v>41642</v>
      </c>
    </row>
    <row r="6" spans="1:6" ht="14.5">
      <c r="A6" s="25" t="s">
        <v>75</v>
      </c>
      <c r="B6" s="26">
        <v>159</v>
      </c>
      <c r="C6" s="26" t="s">
        <v>76</v>
      </c>
      <c r="D6" s="26" t="s">
        <v>77</v>
      </c>
      <c r="E6" s="26" t="s">
        <v>78</v>
      </c>
      <c r="F6" s="51">
        <v>41696</v>
      </c>
    </row>
    <row r="7" spans="1:6" ht="14.5">
      <c r="A7" s="25" t="s">
        <v>79</v>
      </c>
      <c r="B7" s="26">
        <v>20</v>
      </c>
      <c r="C7" s="26" t="s">
        <v>71</v>
      </c>
      <c r="D7" s="26" t="s">
        <v>72</v>
      </c>
      <c r="E7" s="26" t="s">
        <v>73</v>
      </c>
      <c r="F7" s="51">
        <v>41644</v>
      </c>
    </row>
    <row r="8" spans="1:6" ht="14.5">
      <c r="A8" s="25" t="s">
        <v>79</v>
      </c>
      <c r="B8" s="26">
        <v>21</v>
      </c>
      <c r="C8" s="26" t="s">
        <v>71</v>
      </c>
      <c r="D8" s="26" t="s">
        <v>72</v>
      </c>
      <c r="E8" s="26" t="s">
        <v>73</v>
      </c>
      <c r="F8" s="51">
        <v>41645</v>
      </c>
    </row>
    <row r="9" spans="1:6" ht="14.5">
      <c r="A9" s="25" t="s">
        <v>79</v>
      </c>
      <c r="B9" s="26">
        <v>500</v>
      </c>
      <c r="C9" s="26" t="s">
        <v>80</v>
      </c>
      <c r="D9" s="26" t="s">
        <v>81</v>
      </c>
      <c r="E9" s="26" t="s">
        <v>73</v>
      </c>
      <c r="F9" s="51">
        <v>41646</v>
      </c>
    </row>
    <row r="10" spans="1:6" ht="14.5">
      <c r="A10" s="25" t="s">
        <v>79</v>
      </c>
      <c r="B10" s="26">
        <v>23</v>
      </c>
      <c r="C10" s="26" t="s">
        <v>71</v>
      </c>
      <c r="D10" s="26" t="s">
        <v>72</v>
      </c>
      <c r="E10" s="26" t="s">
        <v>73</v>
      </c>
      <c r="F10" s="51">
        <v>41647</v>
      </c>
    </row>
    <row r="11" spans="1:6" ht="14.5">
      <c r="A11" s="25" t="s">
        <v>82</v>
      </c>
      <c r="B11" s="26">
        <v>24</v>
      </c>
      <c r="C11" s="26" t="s">
        <v>80</v>
      </c>
      <c r="D11" s="26" t="s">
        <v>81</v>
      </c>
      <c r="E11" s="26" t="s">
        <v>73</v>
      </c>
      <c r="F11" s="51">
        <v>41648</v>
      </c>
    </row>
    <row r="12" spans="1:6" ht="14.5">
      <c r="A12" s="25" t="s">
        <v>82</v>
      </c>
      <c r="B12" s="26">
        <v>25</v>
      </c>
      <c r="C12" s="26" t="s">
        <v>71</v>
      </c>
      <c r="D12" s="26" t="s">
        <v>72</v>
      </c>
      <c r="E12" s="26" t="s">
        <v>73</v>
      </c>
      <c r="F12" s="51">
        <v>41649</v>
      </c>
    </row>
    <row r="13" spans="1:6" ht="14.5">
      <c r="A13" s="25" t="s">
        <v>82</v>
      </c>
      <c r="B13" s="26">
        <v>26</v>
      </c>
      <c r="C13" s="26" t="s">
        <v>71</v>
      </c>
      <c r="D13" s="26" t="s">
        <v>72</v>
      </c>
      <c r="E13" s="26" t="s">
        <v>73</v>
      </c>
      <c r="F13" s="51">
        <v>41650</v>
      </c>
    </row>
    <row r="14" spans="1:6" ht="14.5">
      <c r="A14" s="25" t="s">
        <v>82</v>
      </c>
      <c r="B14" s="26">
        <v>27</v>
      </c>
      <c r="C14" s="26" t="s">
        <v>71</v>
      </c>
      <c r="D14" s="26" t="s">
        <v>72</v>
      </c>
      <c r="E14" s="26" t="s">
        <v>73</v>
      </c>
      <c r="F14" s="51">
        <v>41651</v>
      </c>
    </row>
    <row r="15" spans="1:6" ht="14.5">
      <c r="A15" s="25" t="s">
        <v>82</v>
      </c>
      <c r="B15" s="26">
        <v>28</v>
      </c>
      <c r="C15" s="26" t="s">
        <v>71</v>
      </c>
      <c r="D15" s="26" t="s">
        <v>72</v>
      </c>
      <c r="E15" s="26" t="s">
        <v>73</v>
      </c>
      <c r="F15" s="51">
        <v>41652</v>
      </c>
    </row>
    <row r="16" spans="1:6" ht="14.5">
      <c r="A16" s="25" t="s">
        <v>75</v>
      </c>
      <c r="B16" s="26">
        <v>65</v>
      </c>
      <c r="C16" s="26" t="s">
        <v>83</v>
      </c>
      <c r="D16" s="26" t="s">
        <v>77</v>
      </c>
      <c r="E16" s="26" t="s">
        <v>78</v>
      </c>
      <c r="F16" s="51">
        <v>41696</v>
      </c>
    </row>
    <row r="17" spans="1:6" ht="14.5">
      <c r="A17" s="25" t="s">
        <v>82</v>
      </c>
      <c r="B17" s="26">
        <v>456</v>
      </c>
      <c r="C17" s="26" t="s">
        <v>71</v>
      </c>
      <c r="D17" s="26" t="s">
        <v>72</v>
      </c>
      <c r="E17" s="26" t="s">
        <v>73</v>
      </c>
      <c r="F17" s="51">
        <v>41649</v>
      </c>
    </row>
    <row r="18" spans="1:6" ht="14.5">
      <c r="A18" s="25" t="s">
        <v>82</v>
      </c>
      <c r="B18" s="26">
        <v>26</v>
      </c>
      <c r="C18" s="26" t="s">
        <v>71</v>
      </c>
      <c r="D18" s="26" t="s">
        <v>72</v>
      </c>
      <c r="E18" s="26" t="s">
        <v>73</v>
      </c>
      <c r="F18" s="51">
        <v>41650</v>
      </c>
    </row>
    <row r="19" spans="1:6" ht="14.5">
      <c r="A19" s="25" t="s">
        <v>82</v>
      </c>
      <c r="B19" s="26">
        <v>120</v>
      </c>
      <c r="C19" s="26" t="s">
        <v>71</v>
      </c>
      <c r="D19" s="26" t="s">
        <v>72</v>
      </c>
      <c r="E19" s="26" t="s">
        <v>73</v>
      </c>
      <c r="F19" s="51">
        <v>41651</v>
      </c>
    </row>
    <row r="20" spans="1:6" ht="14.5">
      <c r="A20" s="25" t="s">
        <v>82</v>
      </c>
      <c r="B20" s="26">
        <v>100</v>
      </c>
      <c r="C20" s="26" t="s">
        <v>71</v>
      </c>
      <c r="D20" s="26" t="s">
        <v>72</v>
      </c>
      <c r="E20" s="26" t="s">
        <v>73</v>
      </c>
      <c r="F20" s="51">
        <v>41652</v>
      </c>
    </row>
    <row r="21" spans="1:6" ht="15.75" customHeight="1">
      <c r="A21" s="27" t="s">
        <v>75</v>
      </c>
      <c r="B21" s="28">
        <v>159</v>
      </c>
      <c r="C21" s="28" t="s">
        <v>83</v>
      </c>
      <c r="D21" s="28" t="s">
        <v>77</v>
      </c>
      <c r="E21" s="28" t="s">
        <v>78</v>
      </c>
      <c r="F21" s="52">
        <v>41696</v>
      </c>
    </row>
    <row r="22" spans="1:6" ht="15.75" customHeight="1"/>
    <row r="23" spans="1:6" ht="15.75" customHeight="1">
      <c r="A23" s="68" t="s">
        <v>84</v>
      </c>
      <c r="B23" s="69"/>
      <c r="C23" s="70"/>
    </row>
    <row r="24" spans="1:6" ht="15.75" customHeight="1">
      <c r="A24" s="68" t="s">
        <v>85</v>
      </c>
      <c r="B24" s="69"/>
      <c r="C24" s="70"/>
    </row>
    <row r="25" spans="1:6" ht="15.75" customHeight="1">
      <c r="A25" s="68" t="s">
        <v>86</v>
      </c>
      <c r="B25" s="69"/>
      <c r="C25" s="70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5EEC-A618-46BE-AAEC-85263C4B8CC2}">
  <sheetPr filterMode="1"/>
  <dimension ref="A1:F1000"/>
  <sheetViews>
    <sheetView workbookViewId="0">
      <selection activeCell="D35" sqref="D35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8.1796875" customWidth="1"/>
    <col min="7" max="26" width="9" customWidth="1"/>
  </cols>
  <sheetData>
    <row r="1" spans="1:6" ht="18.5">
      <c r="A1" s="67" t="s">
        <v>63</v>
      </c>
      <c r="B1" s="65"/>
      <c r="C1" s="65"/>
      <c r="D1" s="65"/>
      <c r="E1" s="65"/>
      <c r="F1" s="66"/>
    </row>
    <row r="2" spans="1:6" ht="14.5">
      <c r="A2" s="23" t="s">
        <v>64</v>
      </c>
      <c r="B2" s="24" t="s">
        <v>65</v>
      </c>
      <c r="C2" s="24" t="s">
        <v>66</v>
      </c>
      <c r="D2" s="24" t="s">
        <v>67</v>
      </c>
      <c r="E2" s="24" t="s">
        <v>68</v>
      </c>
      <c r="F2" s="50" t="s">
        <v>69</v>
      </c>
    </row>
    <row r="3" spans="1:6" ht="14.5" hidden="1">
      <c r="A3" s="25" t="s">
        <v>70</v>
      </c>
      <c r="B3" s="26">
        <v>10</v>
      </c>
      <c r="C3" s="26" t="s">
        <v>71</v>
      </c>
      <c r="D3" s="26" t="s">
        <v>72</v>
      </c>
      <c r="E3" s="26" t="s">
        <v>73</v>
      </c>
      <c r="F3" s="51">
        <v>41640</v>
      </c>
    </row>
    <row r="4" spans="1:6" ht="14.5" hidden="1">
      <c r="A4" s="25" t="s">
        <v>70</v>
      </c>
      <c r="B4" s="26">
        <v>50</v>
      </c>
      <c r="C4" s="26" t="s">
        <v>74</v>
      </c>
      <c r="D4" s="26" t="s">
        <v>72</v>
      </c>
      <c r="E4" s="26" t="s">
        <v>73</v>
      </c>
      <c r="F4" s="51">
        <v>41641</v>
      </c>
    </row>
    <row r="5" spans="1:6" ht="14.5" hidden="1">
      <c r="A5" s="25" t="s">
        <v>70</v>
      </c>
      <c r="B5" s="26">
        <v>20</v>
      </c>
      <c r="C5" s="26" t="s">
        <v>74</v>
      </c>
      <c r="D5" s="26" t="s">
        <v>72</v>
      </c>
      <c r="E5" s="26" t="s">
        <v>73</v>
      </c>
      <c r="F5" s="51">
        <v>41642</v>
      </c>
    </row>
    <row r="6" spans="1:6" ht="14.5">
      <c r="A6" s="25" t="s">
        <v>75</v>
      </c>
      <c r="B6" s="26">
        <v>159</v>
      </c>
      <c r="C6" s="26" t="s">
        <v>76</v>
      </c>
      <c r="D6" s="26" t="s">
        <v>77</v>
      </c>
      <c r="E6" s="26" t="s">
        <v>78</v>
      </c>
      <c r="F6" s="51">
        <v>41696</v>
      </c>
    </row>
    <row r="7" spans="1:6" ht="14.5" hidden="1">
      <c r="A7" s="25" t="s">
        <v>79</v>
      </c>
      <c r="B7" s="26">
        <v>20</v>
      </c>
      <c r="C7" s="26" t="s">
        <v>71</v>
      </c>
      <c r="D7" s="26" t="s">
        <v>72</v>
      </c>
      <c r="E7" s="26" t="s">
        <v>73</v>
      </c>
      <c r="F7" s="51">
        <v>41644</v>
      </c>
    </row>
    <row r="8" spans="1:6" ht="14.5" hidden="1">
      <c r="A8" s="25" t="s">
        <v>79</v>
      </c>
      <c r="B8" s="26">
        <v>21</v>
      </c>
      <c r="C8" s="26" t="s">
        <v>71</v>
      </c>
      <c r="D8" s="26" t="s">
        <v>72</v>
      </c>
      <c r="E8" s="26" t="s">
        <v>73</v>
      </c>
      <c r="F8" s="51">
        <v>41645</v>
      </c>
    </row>
    <row r="9" spans="1:6" ht="14.5" hidden="1">
      <c r="A9" s="25" t="s">
        <v>79</v>
      </c>
      <c r="B9" s="26">
        <v>500</v>
      </c>
      <c r="C9" s="26" t="s">
        <v>80</v>
      </c>
      <c r="D9" s="26" t="s">
        <v>81</v>
      </c>
      <c r="E9" s="26" t="s">
        <v>73</v>
      </c>
      <c r="F9" s="51">
        <v>41646</v>
      </c>
    </row>
    <row r="10" spans="1:6" ht="14.5" hidden="1">
      <c r="A10" s="25" t="s">
        <v>79</v>
      </c>
      <c r="B10" s="26">
        <v>23</v>
      </c>
      <c r="C10" s="26" t="s">
        <v>71</v>
      </c>
      <c r="D10" s="26" t="s">
        <v>72</v>
      </c>
      <c r="E10" s="26" t="s">
        <v>73</v>
      </c>
      <c r="F10" s="51">
        <v>41647</v>
      </c>
    </row>
    <row r="11" spans="1:6" ht="14.5" hidden="1">
      <c r="A11" s="25" t="s">
        <v>82</v>
      </c>
      <c r="B11" s="26">
        <v>24</v>
      </c>
      <c r="C11" s="26" t="s">
        <v>80</v>
      </c>
      <c r="D11" s="26" t="s">
        <v>81</v>
      </c>
      <c r="E11" s="26" t="s">
        <v>73</v>
      </c>
      <c r="F11" s="51">
        <v>41648</v>
      </c>
    </row>
    <row r="12" spans="1:6" ht="14.5" hidden="1">
      <c r="A12" s="25" t="s">
        <v>82</v>
      </c>
      <c r="B12" s="26">
        <v>25</v>
      </c>
      <c r="C12" s="26" t="s">
        <v>71</v>
      </c>
      <c r="D12" s="26" t="s">
        <v>72</v>
      </c>
      <c r="E12" s="26" t="s">
        <v>73</v>
      </c>
      <c r="F12" s="51">
        <v>41649</v>
      </c>
    </row>
    <row r="13" spans="1:6" ht="14.5" hidden="1">
      <c r="A13" s="25" t="s">
        <v>82</v>
      </c>
      <c r="B13" s="26">
        <v>26</v>
      </c>
      <c r="C13" s="26" t="s">
        <v>71</v>
      </c>
      <c r="D13" s="26" t="s">
        <v>72</v>
      </c>
      <c r="E13" s="26" t="s">
        <v>73</v>
      </c>
      <c r="F13" s="51">
        <v>41650</v>
      </c>
    </row>
    <row r="14" spans="1:6" ht="14.5" hidden="1">
      <c r="A14" s="25" t="s">
        <v>82</v>
      </c>
      <c r="B14" s="26">
        <v>27</v>
      </c>
      <c r="C14" s="26" t="s">
        <v>71</v>
      </c>
      <c r="D14" s="26" t="s">
        <v>72</v>
      </c>
      <c r="E14" s="26" t="s">
        <v>73</v>
      </c>
      <c r="F14" s="51">
        <v>41651</v>
      </c>
    </row>
    <row r="15" spans="1:6" ht="14.5" hidden="1">
      <c r="A15" s="25" t="s">
        <v>82</v>
      </c>
      <c r="B15" s="26">
        <v>28</v>
      </c>
      <c r="C15" s="26" t="s">
        <v>71</v>
      </c>
      <c r="D15" s="26" t="s">
        <v>72</v>
      </c>
      <c r="E15" s="26" t="s">
        <v>73</v>
      </c>
      <c r="F15" s="51">
        <v>41652</v>
      </c>
    </row>
    <row r="16" spans="1:6" ht="14.5">
      <c r="A16" s="25" t="s">
        <v>75</v>
      </c>
      <c r="B16" s="26">
        <v>65</v>
      </c>
      <c r="C16" s="26" t="s">
        <v>83</v>
      </c>
      <c r="D16" s="26" t="s">
        <v>77</v>
      </c>
      <c r="E16" s="26" t="s">
        <v>78</v>
      </c>
      <c r="F16" s="51">
        <v>41696</v>
      </c>
    </row>
    <row r="17" spans="1:6" ht="14.5" hidden="1">
      <c r="A17" s="25" t="s">
        <v>82</v>
      </c>
      <c r="B17" s="26">
        <v>456</v>
      </c>
      <c r="C17" s="26" t="s">
        <v>71</v>
      </c>
      <c r="D17" s="26" t="s">
        <v>72</v>
      </c>
      <c r="E17" s="26" t="s">
        <v>73</v>
      </c>
      <c r="F17" s="51">
        <v>41649</v>
      </c>
    </row>
    <row r="18" spans="1:6" ht="14.5" hidden="1">
      <c r="A18" s="25" t="s">
        <v>82</v>
      </c>
      <c r="B18" s="26">
        <v>26</v>
      </c>
      <c r="C18" s="26" t="s">
        <v>71</v>
      </c>
      <c r="D18" s="26" t="s">
        <v>72</v>
      </c>
      <c r="E18" s="26" t="s">
        <v>73</v>
      </c>
      <c r="F18" s="51">
        <v>41650</v>
      </c>
    </row>
    <row r="19" spans="1:6" ht="14.5" hidden="1">
      <c r="A19" s="25" t="s">
        <v>82</v>
      </c>
      <c r="B19" s="26">
        <v>120</v>
      </c>
      <c r="C19" s="26" t="s">
        <v>71</v>
      </c>
      <c r="D19" s="26" t="s">
        <v>72</v>
      </c>
      <c r="E19" s="26" t="s">
        <v>73</v>
      </c>
      <c r="F19" s="51">
        <v>41651</v>
      </c>
    </row>
    <row r="20" spans="1:6" ht="14.5" hidden="1">
      <c r="A20" s="25" t="s">
        <v>82</v>
      </c>
      <c r="B20" s="26">
        <v>100</v>
      </c>
      <c r="C20" s="26" t="s">
        <v>71</v>
      </c>
      <c r="D20" s="26" t="s">
        <v>72</v>
      </c>
      <c r="E20" s="26" t="s">
        <v>73</v>
      </c>
      <c r="F20" s="51">
        <v>41652</v>
      </c>
    </row>
    <row r="21" spans="1:6" ht="15.75" customHeight="1" thickBot="1">
      <c r="A21" s="27" t="s">
        <v>75</v>
      </c>
      <c r="B21" s="28">
        <v>159</v>
      </c>
      <c r="C21" s="28" t="s">
        <v>83</v>
      </c>
      <c r="D21" s="28" t="s">
        <v>77</v>
      </c>
      <c r="E21" s="28" t="s">
        <v>78</v>
      </c>
      <c r="F21" s="52">
        <v>41696</v>
      </c>
    </row>
    <row r="22" spans="1:6" ht="15.75" customHeight="1"/>
    <row r="23" spans="1:6" ht="15.75" customHeight="1">
      <c r="A23" s="68" t="s">
        <v>84</v>
      </c>
      <c r="B23" s="69"/>
      <c r="C23" s="70"/>
    </row>
    <row r="24" spans="1:6" ht="15.75" customHeight="1">
      <c r="A24" s="68" t="s">
        <v>85</v>
      </c>
      <c r="B24" s="69"/>
      <c r="C24" s="70"/>
    </row>
    <row r="25" spans="1:6" ht="15.75" customHeight="1">
      <c r="A25" s="68" t="s">
        <v>86</v>
      </c>
      <c r="B25" s="69"/>
      <c r="C25" s="70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2F5AC2B4-57F0-4126-8C98-81A82826ED3D}">
    <filterColumn colId="0">
      <filters>
        <filter val="Antonia Ap."/>
      </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3F52-A130-4E7A-A660-4B4FF16819DD}">
  <sheetPr filterMode="1"/>
  <dimension ref="A1:F1000"/>
  <sheetViews>
    <sheetView workbookViewId="0">
      <selection activeCell="F35" sqref="F35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8.1796875" customWidth="1"/>
    <col min="7" max="26" width="9" customWidth="1"/>
  </cols>
  <sheetData>
    <row r="1" spans="1:6" ht="18.5">
      <c r="A1" s="67" t="s">
        <v>63</v>
      </c>
      <c r="B1" s="65"/>
      <c r="C1" s="65"/>
      <c r="D1" s="65"/>
      <c r="E1" s="65"/>
      <c r="F1" s="66"/>
    </row>
    <row r="2" spans="1:6" ht="14.5">
      <c r="A2" s="23" t="s">
        <v>64</v>
      </c>
      <c r="B2" s="24" t="s">
        <v>65</v>
      </c>
      <c r="C2" s="24" t="s">
        <v>66</v>
      </c>
      <c r="D2" s="24" t="s">
        <v>67</v>
      </c>
      <c r="E2" s="24" t="s">
        <v>68</v>
      </c>
      <c r="F2" s="50" t="s">
        <v>69</v>
      </c>
    </row>
    <row r="3" spans="1:6" ht="14.5">
      <c r="A3" s="25" t="s">
        <v>70</v>
      </c>
      <c r="B3" s="26">
        <v>10</v>
      </c>
      <c r="C3" s="26" t="s">
        <v>71</v>
      </c>
      <c r="D3" s="26" t="s">
        <v>72</v>
      </c>
      <c r="E3" s="26" t="s">
        <v>73</v>
      </c>
      <c r="F3" s="51">
        <v>41640</v>
      </c>
    </row>
    <row r="4" spans="1:6" ht="14.5">
      <c r="A4" s="25" t="s">
        <v>70</v>
      </c>
      <c r="B4" s="26">
        <v>50</v>
      </c>
      <c r="C4" s="26" t="s">
        <v>74</v>
      </c>
      <c r="D4" s="26" t="s">
        <v>72</v>
      </c>
      <c r="E4" s="26" t="s">
        <v>73</v>
      </c>
      <c r="F4" s="51">
        <v>41641</v>
      </c>
    </row>
    <row r="5" spans="1:6" ht="14.5">
      <c r="A5" s="25" t="s">
        <v>70</v>
      </c>
      <c r="B5" s="26">
        <v>20</v>
      </c>
      <c r="C5" s="26" t="s">
        <v>74</v>
      </c>
      <c r="D5" s="26" t="s">
        <v>72</v>
      </c>
      <c r="E5" s="26" t="s">
        <v>73</v>
      </c>
      <c r="F5" s="51">
        <v>41642</v>
      </c>
    </row>
    <row r="6" spans="1:6" ht="14.5" hidden="1">
      <c r="A6" s="25" t="s">
        <v>75</v>
      </c>
      <c r="B6" s="26">
        <v>159</v>
      </c>
      <c r="C6" s="26" t="s">
        <v>76</v>
      </c>
      <c r="D6" s="26" t="s">
        <v>77</v>
      </c>
      <c r="E6" s="26" t="s">
        <v>78</v>
      </c>
      <c r="F6" s="51">
        <v>41696</v>
      </c>
    </row>
    <row r="7" spans="1:6" ht="14.5">
      <c r="A7" s="25" t="s">
        <v>79</v>
      </c>
      <c r="B7" s="26">
        <v>20</v>
      </c>
      <c r="C7" s="26" t="s">
        <v>71</v>
      </c>
      <c r="D7" s="26" t="s">
        <v>72</v>
      </c>
      <c r="E7" s="26" t="s">
        <v>73</v>
      </c>
      <c r="F7" s="51">
        <v>41644</v>
      </c>
    </row>
    <row r="8" spans="1:6" ht="14.5">
      <c r="A8" s="25" t="s">
        <v>79</v>
      </c>
      <c r="B8" s="26">
        <v>21</v>
      </c>
      <c r="C8" s="26" t="s">
        <v>71</v>
      </c>
      <c r="D8" s="26" t="s">
        <v>72</v>
      </c>
      <c r="E8" s="26" t="s">
        <v>73</v>
      </c>
      <c r="F8" s="51">
        <v>41645</v>
      </c>
    </row>
    <row r="9" spans="1:6" ht="14.5" hidden="1">
      <c r="A9" s="25" t="s">
        <v>79</v>
      </c>
      <c r="B9" s="26">
        <v>500</v>
      </c>
      <c r="C9" s="26" t="s">
        <v>80</v>
      </c>
      <c r="D9" s="26" t="s">
        <v>81</v>
      </c>
      <c r="E9" s="26" t="s">
        <v>73</v>
      </c>
      <c r="F9" s="51">
        <v>41646</v>
      </c>
    </row>
    <row r="10" spans="1:6" ht="14.5">
      <c r="A10" s="25" t="s">
        <v>79</v>
      </c>
      <c r="B10" s="26">
        <v>23</v>
      </c>
      <c r="C10" s="26" t="s">
        <v>71</v>
      </c>
      <c r="D10" s="26" t="s">
        <v>72</v>
      </c>
      <c r="E10" s="26" t="s">
        <v>73</v>
      </c>
      <c r="F10" s="51">
        <v>41647</v>
      </c>
    </row>
    <row r="11" spans="1:6" ht="14.5" hidden="1">
      <c r="A11" s="25" t="s">
        <v>82</v>
      </c>
      <c r="B11" s="26">
        <v>24</v>
      </c>
      <c r="C11" s="26" t="s">
        <v>80</v>
      </c>
      <c r="D11" s="26" t="s">
        <v>81</v>
      </c>
      <c r="E11" s="26" t="s">
        <v>73</v>
      </c>
      <c r="F11" s="51">
        <v>41648</v>
      </c>
    </row>
    <row r="12" spans="1:6" ht="14.5">
      <c r="A12" s="25" t="s">
        <v>82</v>
      </c>
      <c r="B12" s="26">
        <v>25</v>
      </c>
      <c r="C12" s="26" t="s">
        <v>71</v>
      </c>
      <c r="D12" s="26" t="s">
        <v>72</v>
      </c>
      <c r="E12" s="26" t="s">
        <v>73</v>
      </c>
      <c r="F12" s="51">
        <v>41649</v>
      </c>
    </row>
    <row r="13" spans="1:6" ht="14.5">
      <c r="A13" s="25" t="s">
        <v>82</v>
      </c>
      <c r="B13" s="26">
        <v>26</v>
      </c>
      <c r="C13" s="26" t="s">
        <v>71</v>
      </c>
      <c r="D13" s="26" t="s">
        <v>72</v>
      </c>
      <c r="E13" s="26" t="s">
        <v>73</v>
      </c>
      <c r="F13" s="51">
        <v>41650</v>
      </c>
    </row>
    <row r="14" spans="1:6" ht="14.5">
      <c r="A14" s="25" t="s">
        <v>82</v>
      </c>
      <c r="B14" s="26">
        <v>27</v>
      </c>
      <c r="C14" s="26" t="s">
        <v>71</v>
      </c>
      <c r="D14" s="26" t="s">
        <v>72</v>
      </c>
      <c r="E14" s="26" t="s">
        <v>73</v>
      </c>
      <c r="F14" s="51">
        <v>41651</v>
      </c>
    </row>
    <row r="15" spans="1:6" ht="14.5">
      <c r="A15" s="25" t="s">
        <v>82</v>
      </c>
      <c r="B15" s="26">
        <v>28</v>
      </c>
      <c r="C15" s="26" t="s">
        <v>71</v>
      </c>
      <c r="D15" s="26" t="s">
        <v>72</v>
      </c>
      <c r="E15" s="26" t="s">
        <v>73</v>
      </c>
      <c r="F15" s="51">
        <v>41652</v>
      </c>
    </row>
    <row r="16" spans="1:6" ht="14.5" hidden="1">
      <c r="A16" s="25" t="s">
        <v>75</v>
      </c>
      <c r="B16" s="26">
        <v>65</v>
      </c>
      <c r="C16" s="26" t="s">
        <v>83</v>
      </c>
      <c r="D16" s="26" t="s">
        <v>77</v>
      </c>
      <c r="E16" s="26" t="s">
        <v>78</v>
      </c>
      <c r="F16" s="51">
        <v>41696</v>
      </c>
    </row>
    <row r="17" spans="1:6" ht="14.5">
      <c r="A17" s="25" t="s">
        <v>82</v>
      </c>
      <c r="B17" s="26">
        <v>456</v>
      </c>
      <c r="C17" s="26" t="s">
        <v>71</v>
      </c>
      <c r="D17" s="26" t="s">
        <v>72</v>
      </c>
      <c r="E17" s="26" t="s">
        <v>73</v>
      </c>
      <c r="F17" s="51">
        <v>41649</v>
      </c>
    </row>
    <row r="18" spans="1:6" ht="14.5">
      <c r="A18" s="25" t="s">
        <v>82</v>
      </c>
      <c r="B18" s="26">
        <v>26</v>
      </c>
      <c r="C18" s="26" t="s">
        <v>71</v>
      </c>
      <c r="D18" s="26" t="s">
        <v>72</v>
      </c>
      <c r="E18" s="26" t="s">
        <v>73</v>
      </c>
      <c r="F18" s="51">
        <v>41650</v>
      </c>
    </row>
    <row r="19" spans="1:6" ht="14.5">
      <c r="A19" s="25" t="s">
        <v>82</v>
      </c>
      <c r="B19" s="26">
        <v>120</v>
      </c>
      <c r="C19" s="26" t="s">
        <v>71</v>
      </c>
      <c r="D19" s="26" t="s">
        <v>72</v>
      </c>
      <c r="E19" s="26" t="s">
        <v>73</v>
      </c>
      <c r="F19" s="51">
        <v>41651</v>
      </c>
    </row>
    <row r="20" spans="1:6" ht="14.5">
      <c r="A20" s="25" t="s">
        <v>82</v>
      </c>
      <c r="B20" s="26">
        <v>100</v>
      </c>
      <c r="C20" s="26" t="s">
        <v>71</v>
      </c>
      <c r="D20" s="26" t="s">
        <v>72</v>
      </c>
      <c r="E20" s="26" t="s">
        <v>73</v>
      </c>
      <c r="F20" s="51">
        <v>41652</v>
      </c>
    </row>
    <row r="21" spans="1:6" ht="15.75" hidden="1" customHeight="1" thickBot="1">
      <c r="A21" s="27" t="s">
        <v>75</v>
      </c>
      <c r="B21" s="28">
        <v>159</v>
      </c>
      <c r="C21" s="28" t="s">
        <v>83</v>
      </c>
      <c r="D21" s="28" t="s">
        <v>77</v>
      </c>
      <c r="E21" s="28" t="s">
        <v>78</v>
      </c>
      <c r="F21" s="52">
        <v>41696</v>
      </c>
    </row>
    <row r="22" spans="1:6" ht="15.75" customHeight="1"/>
    <row r="23" spans="1:6" ht="15.75" customHeight="1">
      <c r="A23" s="68" t="s">
        <v>84</v>
      </c>
      <c r="B23" s="69"/>
      <c r="C23" s="70"/>
    </row>
    <row r="24" spans="1:6" ht="15.75" customHeight="1">
      <c r="A24" s="68" t="s">
        <v>85</v>
      </c>
      <c r="B24" s="69"/>
      <c r="C24" s="70"/>
    </row>
    <row r="25" spans="1:6" ht="15.75" customHeight="1">
      <c r="A25" s="68" t="s">
        <v>86</v>
      </c>
      <c r="B25" s="69"/>
      <c r="C25" s="70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2F5AC2B4-57F0-4126-8C98-81A82826ED3D}">
    <filterColumn colId="3">
      <filters>
        <filter val="Campinas"/>
      </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FD8F-6FD9-4825-9C92-6A8FB3D3E625}">
  <sheetPr filterMode="1"/>
  <dimension ref="A1:F1000"/>
  <sheetViews>
    <sheetView workbookViewId="0">
      <selection activeCell="F35" sqref="F35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8.1796875" customWidth="1"/>
    <col min="7" max="26" width="9" customWidth="1"/>
  </cols>
  <sheetData>
    <row r="1" spans="1:6" ht="18.5">
      <c r="A1" s="67" t="s">
        <v>63</v>
      </c>
      <c r="B1" s="65"/>
      <c r="C1" s="65"/>
      <c r="D1" s="65"/>
      <c r="E1" s="65"/>
      <c r="F1" s="66"/>
    </row>
    <row r="2" spans="1:6" ht="14.5">
      <c r="A2" s="23" t="s">
        <v>64</v>
      </c>
      <c r="B2" s="24" t="s">
        <v>65</v>
      </c>
      <c r="C2" s="24" t="s">
        <v>66</v>
      </c>
      <c r="D2" s="24" t="s">
        <v>67</v>
      </c>
      <c r="E2" s="24" t="s">
        <v>68</v>
      </c>
      <c r="F2" s="50" t="s">
        <v>69</v>
      </c>
    </row>
    <row r="3" spans="1:6" ht="14.5" hidden="1">
      <c r="A3" s="25" t="s">
        <v>70</v>
      </c>
      <c r="B3" s="26">
        <v>10</v>
      </c>
      <c r="C3" s="26" t="s">
        <v>71</v>
      </c>
      <c r="D3" s="26" t="s">
        <v>72</v>
      </c>
      <c r="E3" s="26" t="s">
        <v>73</v>
      </c>
      <c r="F3" s="51">
        <v>41640</v>
      </c>
    </row>
    <row r="4" spans="1:6" ht="14.5" hidden="1">
      <c r="A4" s="25" t="s">
        <v>70</v>
      </c>
      <c r="B4" s="26">
        <v>50</v>
      </c>
      <c r="C4" s="26" t="s">
        <v>74</v>
      </c>
      <c r="D4" s="26" t="s">
        <v>72</v>
      </c>
      <c r="E4" s="26" t="s">
        <v>73</v>
      </c>
      <c r="F4" s="51">
        <v>41641</v>
      </c>
    </row>
    <row r="5" spans="1:6" ht="14.5" hidden="1">
      <c r="A5" s="25" t="s">
        <v>70</v>
      </c>
      <c r="B5" s="26">
        <v>20</v>
      </c>
      <c r="C5" s="26" t="s">
        <v>74</v>
      </c>
      <c r="D5" s="26" t="s">
        <v>72</v>
      </c>
      <c r="E5" s="26" t="s">
        <v>73</v>
      </c>
      <c r="F5" s="51">
        <v>41642</v>
      </c>
    </row>
    <row r="6" spans="1:6" ht="14.5">
      <c r="A6" s="25" t="s">
        <v>75</v>
      </c>
      <c r="B6" s="26">
        <v>159</v>
      </c>
      <c r="C6" s="26" t="s">
        <v>76</v>
      </c>
      <c r="D6" s="26" t="s">
        <v>77</v>
      </c>
      <c r="E6" s="26" t="s">
        <v>78</v>
      </c>
      <c r="F6" s="51">
        <v>41696</v>
      </c>
    </row>
    <row r="7" spans="1:6" ht="14.5" hidden="1">
      <c r="A7" s="25" t="s">
        <v>79</v>
      </c>
      <c r="B7" s="26">
        <v>20</v>
      </c>
      <c r="C7" s="26" t="s">
        <v>71</v>
      </c>
      <c r="D7" s="26" t="s">
        <v>72</v>
      </c>
      <c r="E7" s="26" t="s">
        <v>73</v>
      </c>
      <c r="F7" s="51">
        <v>41644</v>
      </c>
    </row>
    <row r="8" spans="1:6" ht="14.5" hidden="1">
      <c r="A8" s="25" t="s">
        <v>79</v>
      </c>
      <c r="B8" s="26">
        <v>21</v>
      </c>
      <c r="C8" s="26" t="s">
        <v>71</v>
      </c>
      <c r="D8" s="26" t="s">
        <v>72</v>
      </c>
      <c r="E8" s="26" t="s">
        <v>73</v>
      </c>
      <c r="F8" s="51">
        <v>41645</v>
      </c>
    </row>
    <row r="9" spans="1:6" ht="14.5" hidden="1">
      <c r="A9" s="25" t="s">
        <v>79</v>
      </c>
      <c r="B9" s="26">
        <v>500</v>
      </c>
      <c r="C9" s="26" t="s">
        <v>80</v>
      </c>
      <c r="D9" s="26" t="s">
        <v>81</v>
      </c>
      <c r="E9" s="26" t="s">
        <v>73</v>
      </c>
      <c r="F9" s="51">
        <v>41646</v>
      </c>
    </row>
    <row r="10" spans="1:6" ht="14.5" hidden="1">
      <c r="A10" s="25" t="s">
        <v>79</v>
      </c>
      <c r="B10" s="26">
        <v>23</v>
      </c>
      <c r="C10" s="26" t="s">
        <v>71</v>
      </c>
      <c r="D10" s="26" t="s">
        <v>72</v>
      </c>
      <c r="E10" s="26" t="s">
        <v>73</v>
      </c>
      <c r="F10" s="51">
        <v>41647</v>
      </c>
    </row>
    <row r="11" spans="1:6" ht="14.5" hidden="1">
      <c r="A11" s="25" t="s">
        <v>82</v>
      </c>
      <c r="B11" s="26">
        <v>24</v>
      </c>
      <c r="C11" s="26" t="s">
        <v>80</v>
      </c>
      <c r="D11" s="26" t="s">
        <v>81</v>
      </c>
      <c r="E11" s="26" t="s">
        <v>73</v>
      </c>
      <c r="F11" s="51">
        <v>41648</v>
      </c>
    </row>
    <row r="12" spans="1:6" ht="14.5" hidden="1">
      <c r="A12" s="25" t="s">
        <v>82</v>
      </c>
      <c r="B12" s="26">
        <v>25</v>
      </c>
      <c r="C12" s="26" t="s">
        <v>71</v>
      </c>
      <c r="D12" s="26" t="s">
        <v>72</v>
      </c>
      <c r="E12" s="26" t="s">
        <v>73</v>
      </c>
      <c r="F12" s="51">
        <v>41649</v>
      </c>
    </row>
    <row r="13" spans="1:6" ht="14.5" hidden="1">
      <c r="A13" s="25" t="s">
        <v>82</v>
      </c>
      <c r="B13" s="26">
        <v>26</v>
      </c>
      <c r="C13" s="26" t="s">
        <v>71</v>
      </c>
      <c r="D13" s="26" t="s">
        <v>72</v>
      </c>
      <c r="E13" s="26" t="s">
        <v>73</v>
      </c>
      <c r="F13" s="51">
        <v>41650</v>
      </c>
    </row>
    <row r="14" spans="1:6" ht="14.5" hidden="1">
      <c r="A14" s="25" t="s">
        <v>82</v>
      </c>
      <c r="B14" s="26">
        <v>27</v>
      </c>
      <c r="C14" s="26" t="s">
        <v>71</v>
      </c>
      <c r="D14" s="26" t="s">
        <v>72</v>
      </c>
      <c r="E14" s="26" t="s">
        <v>73</v>
      </c>
      <c r="F14" s="51">
        <v>41651</v>
      </c>
    </row>
    <row r="15" spans="1:6" ht="14.5" hidden="1">
      <c r="A15" s="25" t="s">
        <v>82</v>
      </c>
      <c r="B15" s="26">
        <v>28</v>
      </c>
      <c r="C15" s="26" t="s">
        <v>71</v>
      </c>
      <c r="D15" s="26" t="s">
        <v>72</v>
      </c>
      <c r="E15" s="26" t="s">
        <v>73</v>
      </c>
      <c r="F15" s="51">
        <v>41652</v>
      </c>
    </row>
    <row r="16" spans="1:6" ht="14.5">
      <c r="A16" s="25" t="s">
        <v>75</v>
      </c>
      <c r="B16" s="26">
        <v>65</v>
      </c>
      <c r="C16" s="26" t="s">
        <v>83</v>
      </c>
      <c r="D16" s="26" t="s">
        <v>77</v>
      </c>
      <c r="E16" s="26" t="s">
        <v>78</v>
      </c>
      <c r="F16" s="51">
        <v>41696</v>
      </c>
    </row>
    <row r="17" spans="1:6" ht="14.5" hidden="1">
      <c r="A17" s="25" t="s">
        <v>82</v>
      </c>
      <c r="B17" s="26">
        <v>456</v>
      </c>
      <c r="C17" s="26" t="s">
        <v>71</v>
      </c>
      <c r="D17" s="26" t="s">
        <v>72</v>
      </c>
      <c r="E17" s="26" t="s">
        <v>73</v>
      </c>
      <c r="F17" s="51">
        <v>41649</v>
      </c>
    </row>
    <row r="18" spans="1:6" ht="14.5" hidden="1">
      <c r="A18" s="25" t="s">
        <v>82</v>
      </c>
      <c r="B18" s="26">
        <v>26</v>
      </c>
      <c r="C18" s="26" t="s">
        <v>71</v>
      </c>
      <c r="D18" s="26" t="s">
        <v>72</v>
      </c>
      <c r="E18" s="26" t="s">
        <v>73</v>
      </c>
      <c r="F18" s="51">
        <v>41650</v>
      </c>
    </row>
    <row r="19" spans="1:6" ht="14.5" hidden="1">
      <c r="A19" s="25" t="s">
        <v>82</v>
      </c>
      <c r="B19" s="26">
        <v>120</v>
      </c>
      <c r="C19" s="26" t="s">
        <v>71</v>
      </c>
      <c r="D19" s="26" t="s">
        <v>72</v>
      </c>
      <c r="E19" s="26" t="s">
        <v>73</v>
      </c>
      <c r="F19" s="51">
        <v>41651</v>
      </c>
    </row>
    <row r="20" spans="1:6" ht="14.5" hidden="1">
      <c r="A20" s="25" t="s">
        <v>82</v>
      </c>
      <c r="B20" s="26">
        <v>100</v>
      </c>
      <c r="C20" s="26" t="s">
        <v>71</v>
      </c>
      <c r="D20" s="26" t="s">
        <v>72</v>
      </c>
      <c r="E20" s="26" t="s">
        <v>73</v>
      </c>
      <c r="F20" s="51">
        <v>41652</v>
      </c>
    </row>
    <row r="21" spans="1:6" ht="15.75" customHeight="1" thickBot="1">
      <c r="A21" s="27" t="s">
        <v>75</v>
      </c>
      <c r="B21" s="28">
        <v>159</v>
      </c>
      <c r="C21" s="28" t="s">
        <v>83</v>
      </c>
      <c r="D21" s="28" t="s">
        <v>77</v>
      </c>
      <c r="E21" s="28" t="s">
        <v>78</v>
      </c>
      <c r="F21" s="52">
        <v>41696</v>
      </c>
    </row>
    <row r="22" spans="1:6" ht="15.75" customHeight="1"/>
    <row r="23" spans="1:6" ht="15.75" customHeight="1">
      <c r="A23" s="68" t="s">
        <v>84</v>
      </c>
      <c r="B23" s="69"/>
      <c r="C23" s="70"/>
    </row>
    <row r="24" spans="1:6" ht="15.75" customHeight="1">
      <c r="A24" s="68" t="s">
        <v>85</v>
      </c>
      <c r="B24" s="69"/>
      <c r="C24" s="70"/>
    </row>
    <row r="25" spans="1:6" ht="15.75" customHeight="1">
      <c r="A25" s="68" t="s">
        <v>86</v>
      </c>
      <c r="B25" s="69"/>
      <c r="C25" s="70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2F5AC2B4-57F0-4126-8C98-81A82826ED3D}">
    <filterColumn colId="3">
      <filters>
        <filter val="Uniflor"/>
      </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AECE-EF29-4E4D-887F-B6B4D034BFA3}">
  <sheetPr filterMode="1"/>
  <dimension ref="A1:F1000"/>
  <sheetViews>
    <sheetView workbookViewId="0">
      <selection activeCell="F35" sqref="F35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8.1796875" customWidth="1"/>
    <col min="7" max="26" width="9" customWidth="1"/>
  </cols>
  <sheetData>
    <row r="1" spans="1:6" ht="18.5">
      <c r="A1" s="67" t="s">
        <v>63</v>
      </c>
      <c r="B1" s="65"/>
      <c r="C1" s="65"/>
      <c r="D1" s="65"/>
      <c r="E1" s="65"/>
      <c r="F1" s="66"/>
    </row>
    <row r="2" spans="1:6" ht="14.5">
      <c r="A2" s="23" t="s">
        <v>64</v>
      </c>
      <c r="B2" s="24" t="s">
        <v>65</v>
      </c>
      <c r="C2" s="24" t="s">
        <v>66</v>
      </c>
      <c r="D2" s="24" t="s">
        <v>67</v>
      </c>
      <c r="E2" s="24" t="s">
        <v>68</v>
      </c>
      <c r="F2" s="50" t="s">
        <v>69</v>
      </c>
    </row>
    <row r="3" spans="1:6" ht="14.5">
      <c r="A3" s="25" t="s">
        <v>70</v>
      </c>
      <c r="B3" s="26">
        <v>10</v>
      </c>
      <c r="C3" s="26" t="s">
        <v>71</v>
      </c>
      <c r="D3" s="26" t="s">
        <v>72</v>
      </c>
      <c r="E3" s="26" t="s">
        <v>73</v>
      </c>
      <c r="F3" s="51">
        <v>41640</v>
      </c>
    </row>
    <row r="4" spans="1:6" ht="14.5">
      <c r="A4" s="25" t="s">
        <v>70</v>
      </c>
      <c r="B4" s="26">
        <v>50</v>
      </c>
      <c r="C4" s="26" t="s">
        <v>74</v>
      </c>
      <c r="D4" s="26" t="s">
        <v>72</v>
      </c>
      <c r="E4" s="26" t="s">
        <v>73</v>
      </c>
      <c r="F4" s="51">
        <v>41641</v>
      </c>
    </row>
    <row r="5" spans="1:6" ht="14.5">
      <c r="A5" s="25" t="s">
        <v>70</v>
      </c>
      <c r="B5" s="26">
        <v>20</v>
      </c>
      <c r="C5" s="26" t="s">
        <v>74</v>
      </c>
      <c r="D5" s="26" t="s">
        <v>72</v>
      </c>
      <c r="E5" s="26" t="s">
        <v>73</v>
      </c>
      <c r="F5" s="51">
        <v>41642</v>
      </c>
    </row>
    <row r="6" spans="1:6" ht="14.5" hidden="1">
      <c r="A6" s="25" t="s">
        <v>75</v>
      </c>
      <c r="B6" s="26">
        <v>159</v>
      </c>
      <c r="C6" s="26" t="s">
        <v>76</v>
      </c>
      <c r="D6" s="26" t="s">
        <v>77</v>
      </c>
      <c r="E6" s="26" t="s">
        <v>78</v>
      </c>
      <c r="F6" s="51">
        <v>41696</v>
      </c>
    </row>
    <row r="7" spans="1:6" ht="14.5">
      <c r="A7" s="25" t="s">
        <v>79</v>
      </c>
      <c r="B7" s="26">
        <v>20</v>
      </c>
      <c r="C7" s="26" t="s">
        <v>71</v>
      </c>
      <c r="D7" s="26" t="s">
        <v>72</v>
      </c>
      <c r="E7" s="26" t="s">
        <v>73</v>
      </c>
      <c r="F7" s="51">
        <v>41644</v>
      </c>
    </row>
    <row r="8" spans="1:6" ht="14.5">
      <c r="A8" s="25" t="s">
        <v>79</v>
      </c>
      <c r="B8" s="26">
        <v>21</v>
      </c>
      <c r="C8" s="26" t="s">
        <v>71</v>
      </c>
      <c r="D8" s="26" t="s">
        <v>72</v>
      </c>
      <c r="E8" s="26" t="s">
        <v>73</v>
      </c>
      <c r="F8" s="51">
        <v>41645</v>
      </c>
    </row>
    <row r="9" spans="1:6" ht="14.5">
      <c r="A9" s="25" t="s">
        <v>79</v>
      </c>
      <c r="B9" s="26">
        <v>500</v>
      </c>
      <c r="C9" s="26" t="s">
        <v>80</v>
      </c>
      <c r="D9" s="26" t="s">
        <v>81</v>
      </c>
      <c r="E9" s="26" t="s">
        <v>73</v>
      </c>
      <c r="F9" s="51">
        <v>41646</v>
      </c>
    </row>
    <row r="10" spans="1:6" ht="14.5">
      <c r="A10" s="25" t="s">
        <v>79</v>
      </c>
      <c r="B10" s="26">
        <v>23</v>
      </c>
      <c r="C10" s="26" t="s">
        <v>71</v>
      </c>
      <c r="D10" s="26" t="s">
        <v>72</v>
      </c>
      <c r="E10" s="26" t="s">
        <v>73</v>
      </c>
      <c r="F10" s="51">
        <v>41647</v>
      </c>
    </row>
    <row r="11" spans="1:6" ht="14.5">
      <c r="A11" s="25" t="s">
        <v>82</v>
      </c>
      <c r="B11" s="26">
        <v>24</v>
      </c>
      <c r="C11" s="26" t="s">
        <v>80</v>
      </c>
      <c r="D11" s="26" t="s">
        <v>81</v>
      </c>
      <c r="E11" s="26" t="s">
        <v>73</v>
      </c>
      <c r="F11" s="51">
        <v>41648</v>
      </c>
    </row>
    <row r="12" spans="1:6" ht="14.5">
      <c r="A12" s="25" t="s">
        <v>82</v>
      </c>
      <c r="B12" s="26">
        <v>25</v>
      </c>
      <c r="C12" s="26" t="s">
        <v>71</v>
      </c>
      <c r="D12" s="26" t="s">
        <v>72</v>
      </c>
      <c r="E12" s="26" t="s">
        <v>73</v>
      </c>
      <c r="F12" s="51">
        <v>41649</v>
      </c>
    </row>
    <row r="13" spans="1:6" ht="14.5">
      <c r="A13" s="25" t="s">
        <v>82</v>
      </c>
      <c r="B13" s="26">
        <v>26</v>
      </c>
      <c r="C13" s="26" t="s">
        <v>71</v>
      </c>
      <c r="D13" s="26" t="s">
        <v>72</v>
      </c>
      <c r="E13" s="26" t="s">
        <v>73</v>
      </c>
      <c r="F13" s="51">
        <v>41650</v>
      </c>
    </row>
    <row r="14" spans="1:6" ht="14.5">
      <c r="A14" s="25" t="s">
        <v>82</v>
      </c>
      <c r="B14" s="26">
        <v>27</v>
      </c>
      <c r="C14" s="26" t="s">
        <v>71</v>
      </c>
      <c r="D14" s="26" t="s">
        <v>72</v>
      </c>
      <c r="E14" s="26" t="s">
        <v>73</v>
      </c>
      <c r="F14" s="51">
        <v>41651</v>
      </c>
    </row>
    <row r="15" spans="1:6" ht="14.5">
      <c r="A15" s="25" t="s">
        <v>82</v>
      </c>
      <c r="B15" s="26">
        <v>28</v>
      </c>
      <c r="C15" s="26" t="s">
        <v>71</v>
      </c>
      <c r="D15" s="26" t="s">
        <v>72</v>
      </c>
      <c r="E15" s="26" t="s">
        <v>73</v>
      </c>
      <c r="F15" s="51">
        <v>41652</v>
      </c>
    </row>
    <row r="16" spans="1:6" ht="14.5" hidden="1">
      <c r="A16" s="25" t="s">
        <v>75</v>
      </c>
      <c r="B16" s="26">
        <v>65</v>
      </c>
      <c r="C16" s="26" t="s">
        <v>83</v>
      </c>
      <c r="D16" s="26" t="s">
        <v>77</v>
      </c>
      <c r="E16" s="26" t="s">
        <v>78</v>
      </c>
      <c r="F16" s="51">
        <v>41696</v>
      </c>
    </row>
    <row r="17" spans="1:6" ht="14.5">
      <c r="A17" s="25" t="s">
        <v>82</v>
      </c>
      <c r="B17" s="26">
        <v>456</v>
      </c>
      <c r="C17" s="26" t="s">
        <v>71</v>
      </c>
      <c r="D17" s="26" t="s">
        <v>72</v>
      </c>
      <c r="E17" s="26" t="s">
        <v>73</v>
      </c>
      <c r="F17" s="51">
        <v>41649</v>
      </c>
    </row>
    <row r="18" spans="1:6" ht="14.5">
      <c r="A18" s="25" t="s">
        <v>82</v>
      </c>
      <c r="B18" s="26">
        <v>26</v>
      </c>
      <c r="C18" s="26" t="s">
        <v>71</v>
      </c>
      <c r="D18" s="26" t="s">
        <v>72</v>
      </c>
      <c r="E18" s="26" t="s">
        <v>73</v>
      </c>
      <c r="F18" s="51">
        <v>41650</v>
      </c>
    </row>
    <row r="19" spans="1:6" ht="14.5">
      <c r="A19" s="25" t="s">
        <v>82</v>
      </c>
      <c r="B19" s="26">
        <v>120</v>
      </c>
      <c r="C19" s="26" t="s">
        <v>71</v>
      </c>
      <c r="D19" s="26" t="s">
        <v>72</v>
      </c>
      <c r="E19" s="26" t="s">
        <v>73</v>
      </c>
      <c r="F19" s="51">
        <v>41651</v>
      </c>
    </row>
    <row r="20" spans="1:6" ht="14.5">
      <c r="A20" s="25" t="s">
        <v>82</v>
      </c>
      <c r="B20" s="26">
        <v>100</v>
      </c>
      <c r="C20" s="26" t="s">
        <v>71</v>
      </c>
      <c r="D20" s="26" t="s">
        <v>72</v>
      </c>
      <c r="E20" s="26" t="s">
        <v>73</v>
      </c>
      <c r="F20" s="51">
        <v>41652</v>
      </c>
    </row>
    <row r="21" spans="1:6" ht="15.75" hidden="1" customHeight="1" thickBot="1">
      <c r="A21" s="27" t="s">
        <v>75</v>
      </c>
      <c r="B21" s="28">
        <v>159</v>
      </c>
      <c r="C21" s="28" t="s">
        <v>83</v>
      </c>
      <c r="D21" s="28" t="s">
        <v>77</v>
      </c>
      <c r="E21" s="28" t="s">
        <v>78</v>
      </c>
      <c r="F21" s="52">
        <v>41696</v>
      </c>
    </row>
    <row r="22" spans="1:6" ht="15.75" customHeight="1"/>
    <row r="23" spans="1:6" ht="15.75" customHeight="1">
      <c r="A23" s="68" t="s">
        <v>84</v>
      </c>
      <c r="B23" s="69"/>
      <c r="C23" s="70"/>
    </row>
    <row r="24" spans="1:6" ht="15.75" customHeight="1">
      <c r="A24" s="68" t="s">
        <v>85</v>
      </c>
      <c r="B24" s="69"/>
      <c r="C24" s="70"/>
    </row>
    <row r="25" spans="1:6" ht="15.75" customHeight="1">
      <c r="A25" s="68" t="s">
        <v>86</v>
      </c>
      <c r="B25" s="69"/>
      <c r="C25" s="70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2F5AC2B4-57F0-4126-8C98-81A82826ED3D}">
    <filterColumn colId="5">
      <customFilters>
        <customFilter operator="lessThan" val="41654"/>
      </custom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Filtro Reprovado </vt:lpstr>
      <vt:lpstr>Filtro Aprovado</vt:lpstr>
      <vt:lpstr>Exercício 1</vt:lpstr>
      <vt:lpstr>Exercício 2</vt:lpstr>
      <vt:lpstr>Exercício 3</vt:lpstr>
      <vt:lpstr>Filtro Vendedores</vt:lpstr>
      <vt:lpstr>Filtro Campinas</vt:lpstr>
      <vt:lpstr>Filtro uniflor</vt:lpstr>
      <vt:lpstr>Filtro Dia</vt:lpstr>
      <vt:lpstr>Exercício 4</vt:lpstr>
      <vt:lpstr>Exercício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A. Moraes</dc:creator>
  <cp:lastModifiedBy>Aluno DEV Noturno</cp:lastModifiedBy>
  <dcterms:created xsi:type="dcterms:W3CDTF">2012-04-11T19:15:00Z</dcterms:created>
  <dcterms:modified xsi:type="dcterms:W3CDTF">2023-05-11T00:54:33Z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308C695A246D49F6BD36811841473491</vt:lpwstr>
  </property>
  <property fmtid="{D5CDD505-2E9C-101B-9397-08002B2CF9AE}" pid="3" name="KSOProductBuildVer">
    <vt:lpwstr>1046-11.2.0.11380</vt:lpwstr>
  </property>
</Properties>
</file>