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oliver.diaz/JAN56830/data_raw/"/>
    </mc:Choice>
  </mc:AlternateContent>
  <xr:revisionPtr revIDLastSave="0" documentId="13_ncr:1_{64F8CE6F-1152-8C47-8C60-263727D92F7F}" xr6:coauthVersionLast="47" xr6:coauthVersionMax="47" xr10:uidLastSave="{00000000-0000-0000-0000-000000000000}"/>
  <bookViews>
    <workbookView xWindow="7360" yWindow="500" windowWidth="34980" windowHeight="28300" xr2:uid="{0DE89A56-0C48-E646-B9D3-7A11EA8540F2}"/>
  </bookViews>
  <sheets>
    <sheet name="R_TreatmentCosts" sheetId="6" r:id="rId1"/>
  </sheets>
  <externalReferences>
    <externalReference r:id="rId2"/>
  </externalReferences>
  <definedNames>
    <definedName name="_xlnm._FilterDatabase" localSheetId="0" hidden="1">R_TreatmentCosts!$A$1:$N$113</definedName>
    <definedName name="BSA">[1]Inputs!$D$2</definedName>
    <definedName name="inp_cost">[1]Inputs!$D$4</definedName>
    <definedName name="weight">[1]Inputs!$D$3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" i="6" l="1"/>
  <c r="M16" i="6" s="1"/>
  <c r="L63" i="6"/>
  <c r="M63" i="6" s="1"/>
  <c r="L73" i="6"/>
  <c r="M73" i="6" s="1"/>
  <c r="L101" i="6"/>
  <c r="M101" i="6" s="1"/>
  <c r="E3" i="6" l="1"/>
  <c r="L3" i="6" s="1"/>
  <c r="M3" i="6" s="1"/>
  <c r="E4" i="6"/>
  <c r="L4" i="6" s="1"/>
  <c r="M4" i="6" s="1"/>
  <c r="E5" i="6"/>
  <c r="L5" i="6" s="1"/>
  <c r="M5" i="6" s="1"/>
  <c r="E6" i="6"/>
  <c r="L6" i="6" s="1"/>
  <c r="M6" i="6" s="1"/>
  <c r="E7" i="6"/>
  <c r="L7" i="6" s="1"/>
  <c r="M7" i="6" s="1"/>
  <c r="E8" i="6"/>
  <c r="L8" i="6" s="1"/>
  <c r="M8" i="6" s="1"/>
  <c r="E9" i="6"/>
  <c r="L9" i="6" s="1"/>
  <c r="M9" i="6" s="1"/>
  <c r="E10" i="6"/>
  <c r="L10" i="6" s="1"/>
  <c r="M10" i="6" s="1"/>
  <c r="E11" i="6"/>
  <c r="L11" i="6" s="1"/>
  <c r="M11" i="6" s="1"/>
  <c r="E12" i="6"/>
  <c r="L12" i="6" s="1"/>
  <c r="M12" i="6" s="1"/>
  <c r="E13" i="6"/>
  <c r="L13" i="6" s="1"/>
  <c r="M13" i="6" s="1"/>
  <c r="E14" i="6"/>
  <c r="L14" i="6" s="1"/>
  <c r="M14" i="6" s="1"/>
  <c r="E15" i="6"/>
  <c r="L15" i="6" s="1"/>
  <c r="M15" i="6" s="1"/>
  <c r="E17" i="6"/>
  <c r="L17" i="6" s="1"/>
  <c r="M17" i="6" s="1"/>
  <c r="E18" i="6"/>
  <c r="L18" i="6" s="1"/>
  <c r="M18" i="6" s="1"/>
  <c r="E19" i="6"/>
  <c r="L19" i="6" s="1"/>
  <c r="M19" i="6" s="1"/>
  <c r="E20" i="6"/>
  <c r="L20" i="6" s="1"/>
  <c r="M20" i="6" s="1"/>
  <c r="E21" i="6"/>
  <c r="L21" i="6" s="1"/>
  <c r="M21" i="6" s="1"/>
  <c r="E22" i="6"/>
  <c r="L22" i="6" s="1"/>
  <c r="M22" i="6" s="1"/>
  <c r="E23" i="6"/>
  <c r="L23" i="6" s="1"/>
  <c r="M23" i="6" s="1"/>
  <c r="E24" i="6"/>
  <c r="L24" i="6" s="1"/>
  <c r="M24" i="6" s="1"/>
  <c r="E25" i="6"/>
  <c r="L25" i="6" s="1"/>
  <c r="M25" i="6" s="1"/>
  <c r="E26" i="6"/>
  <c r="L26" i="6" s="1"/>
  <c r="M26" i="6" s="1"/>
  <c r="E27" i="6"/>
  <c r="L27" i="6" s="1"/>
  <c r="M27" i="6" s="1"/>
  <c r="E28" i="6"/>
  <c r="L28" i="6" s="1"/>
  <c r="M28" i="6" s="1"/>
  <c r="E29" i="6"/>
  <c r="L29" i="6" s="1"/>
  <c r="M29" i="6" s="1"/>
  <c r="E30" i="6"/>
  <c r="L30" i="6" s="1"/>
  <c r="M30" i="6" s="1"/>
  <c r="E31" i="6"/>
  <c r="L31" i="6" s="1"/>
  <c r="M31" i="6" s="1"/>
  <c r="E32" i="6"/>
  <c r="L32" i="6" s="1"/>
  <c r="M32" i="6" s="1"/>
  <c r="E33" i="6"/>
  <c r="L33" i="6" s="1"/>
  <c r="M33" i="6" s="1"/>
  <c r="E34" i="6"/>
  <c r="L34" i="6" s="1"/>
  <c r="M34" i="6" s="1"/>
  <c r="E35" i="6"/>
  <c r="L35" i="6" s="1"/>
  <c r="M35" i="6" s="1"/>
  <c r="E36" i="6"/>
  <c r="L36" i="6" s="1"/>
  <c r="M36" i="6" s="1"/>
  <c r="E37" i="6"/>
  <c r="L37" i="6" s="1"/>
  <c r="M37" i="6" s="1"/>
  <c r="E38" i="6"/>
  <c r="L38" i="6" s="1"/>
  <c r="M38" i="6" s="1"/>
  <c r="E39" i="6"/>
  <c r="L39" i="6" s="1"/>
  <c r="M39" i="6" s="1"/>
  <c r="E40" i="6"/>
  <c r="L40" i="6" s="1"/>
  <c r="M40" i="6" s="1"/>
  <c r="E41" i="6"/>
  <c r="L41" i="6" s="1"/>
  <c r="M41" i="6" s="1"/>
  <c r="E42" i="6"/>
  <c r="L42" i="6" s="1"/>
  <c r="M42" i="6" s="1"/>
  <c r="E43" i="6"/>
  <c r="L43" i="6" s="1"/>
  <c r="M43" i="6" s="1"/>
  <c r="E44" i="6"/>
  <c r="L44" i="6" s="1"/>
  <c r="M44" i="6" s="1"/>
  <c r="E45" i="6"/>
  <c r="L45" i="6" s="1"/>
  <c r="M45" i="6" s="1"/>
  <c r="E46" i="6"/>
  <c r="L46" i="6" s="1"/>
  <c r="M46" i="6" s="1"/>
  <c r="E47" i="6"/>
  <c r="L47" i="6" s="1"/>
  <c r="M47" i="6" s="1"/>
  <c r="E48" i="6"/>
  <c r="L48" i="6" s="1"/>
  <c r="M48" i="6" s="1"/>
  <c r="E49" i="6"/>
  <c r="L49" i="6" s="1"/>
  <c r="M49" i="6" s="1"/>
  <c r="E50" i="6"/>
  <c r="L50" i="6" s="1"/>
  <c r="M50" i="6" s="1"/>
  <c r="E51" i="6"/>
  <c r="L51" i="6" s="1"/>
  <c r="M51" i="6" s="1"/>
  <c r="E52" i="6"/>
  <c r="L52" i="6" s="1"/>
  <c r="M52" i="6" s="1"/>
  <c r="E53" i="6"/>
  <c r="L53" i="6" s="1"/>
  <c r="M53" i="6" s="1"/>
  <c r="E54" i="6"/>
  <c r="L54" i="6" s="1"/>
  <c r="M54" i="6" s="1"/>
  <c r="E55" i="6"/>
  <c r="L55" i="6" s="1"/>
  <c r="M55" i="6" s="1"/>
  <c r="E56" i="6"/>
  <c r="L56" i="6" s="1"/>
  <c r="M56" i="6" s="1"/>
  <c r="E57" i="6"/>
  <c r="L57" i="6" s="1"/>
  <c r="M57" i="6" s="1"/>
  <c r="E58" i="6"/>
  <c r="L58" i="6" s="1"/>
  <c r="M58" i="6" s="1"/>
  <c r="E59" i="6"/>
  <c r="L59" i="6" s="1"/>
  <c r="M59" i="6" s="1"/>
  <c r="E60" i="6"/>
  <c r="L60" i="6" s="1"/>
  <c r="M60" i="6" s="1"/>
  <c r="E61" i="6"/>
  <c r="L61" i="6" s="1"/>
  <c r="M61" i="6" s="1"/>
  <c r="E62" i="6"/>
  <c r="L62" i="6" s="1"/>
  <c r="M62" i="6" s="1"/>
  <c r="E64" i="6"/>
  <c r="L64" i="6" s="1"/>
  <c r="M64" i="6" s="1"/>
  <c r="E65" i="6"/>
  <c r="L65" i="6" s="1"/>
  <c r="M65" i="6" s="1"/>
  <c r="E66" i="6"/>
  <c r="L66" i="6" s="1"/>
  <c r="M66" i="6" s="1"/>
  <c r="E67" i="6"/>
  <c r="L67" i="6" s="1"/>
  <c r="M67" i="6" s="1"/>
  <c r="E68" i="6"/>
  <c r="L68" i="6" s="1"/>
  <c r="M68" i="6" s="1"/>
  <c r="E69" i="6"/>
  <c r="L69" i="6" s="1"/>
  <c r="M69" i="6" s="1"/>
  <c r="E70" i="6"/>
  <c r="L70" i="6" s="1"/>
  <c r="M70" i="6" s="1"/>
  <c r="E71" i="6"/>
  <c r="L71" i="6" s="1"/>
  <c r="M71" i="6" s="1"/>
  <c r="E72" i="6"/>
  <c r="L72" i="6" s="1"/>
  <c r="M72" i="6" s="1"/>
  <c r="E74" i="6"/>
  <c r="L74" i="6" s="1"/>
  <c r="M74" i="6" s="1"/>
  <c r="E75" i="6"/>
  <c r="L75" i="6" s="1"/>
  <c r="M75" i="6" s="1"/>
  <c r="E76" i="6"/>
  <c r="L76" i="6" s="1"/>
  <c r="M76" i="6" s="1"/>
  <c r="E77" i="6"/>
  <c r="L77" i="6" s="1"/>
  <c r="M77" i="6" s="1"/>
  <c r="E78" i="6"/>
  <c r="L78" i="6" s="1"/>
  <c r="M78" i="6" s="1"/>
  <c r="E79" i="6"/>
  <c r="L79" i="6" s="1"/>
  <c r="M79" i="6" s="1"/>
  <c r="E80" i="6"/>
  <c r="L80" i="6" s="1"/>
  <c r="M80" i="6" s="1"/>
  <c r="E81" i="6"/>
  <c r="L81" i="6" s="1"/>
  <c r="M81" i="6" s="1"/>
  <c r="E82" i="6"/>
  <c r="L82" i="6" s="1"/>
  <c r="M82" i="6" s="1"/>
  <c r="E83" i="6"/>
  <c r="L83" i="6" s="1"/>
  <c r="M83" i="6" s="1"/>
  <c r="E84" i="6"/>
  <c r="L84" i="6" s="1"/>
  <c r="M84" i="6" s="1"/>
  <c r="E85" i="6"/>
  <c r="L85" i="6" s="1"/>
  <c r="M85" i="6" s="1"/>
  <c r="E86" i="6"/>
  <c r="L86" i="6" s="1"/>
  <c r="M86" i="6" s="1"/>
  <c r="E87" i="6"/>
  <c r="L87" i="6" s="1"/>
  <c r="M87" i="6" s="1"/>
  <c r="E88" i="6"/>
  <c r="L88" i="6" s="1"/>
  <c r="M88" i="6" s="1"/>
  <c r="E89" i="6"/>
  <c r="L89" i="6" s="1"/>
  <c r="M89" i="6" s="1"/>
  <c r="E90" i="6"/>
  <c r="L90" i="6" s="1"/>
  <c r="M90" i="6" s="1"/>
  <c r="E91" i="6"/>
  <c r="L91" i="6" s="1"/>
  <c r="M91" i="6" s="1"/>
  <c r="E92" i="6"/>
  <c r="L92" i="6" s="1"/>
  <c r="M92" i="6" s="1"/>
  <c r="E93" i="6"/>
  <c r="L93" i="6" s="1"/>
  <c r="M93" i="6" s="1"/>
  <c r="E94" i="6"/>
  <c r="L94" i="6" s="1"/>
  <c r="M94" i="6" s="1"/>
  <c r="E95" i="6"/>
  <c r="L95" i="6" s="1"/>
  <c r="M95" i="6" s="1"/>
  <c r="E96" i="6"/>
  <c r="L96" i="6" s="1"/>
  <c r="M96" i="6" s="1"/>
  <c r="E97" i="6"/>
  <c r="L97" i="6" s="1"/>
  <c r="M97" i="6" s="1"/>
  <c r="E98" i="6"/>
  <c r="L98" i="6" s="1"/>
  <c r="M98" i="6" s="1"/>
  <c r="E99" i="6"/>
  <c r="L99" i="6" s="1"/>
  <c r="M99" i="6" s="1"/>
  <c r="E100" i="6"/>
  <c r="L100" i="6" s="1"/>
  <c r="M100" i="6" s="1"/>
  <c r="E102" i="6"/>
  <c r="L102" i="6" s="1"/>
  <c r="M102" i="6" s="1"/>
  <c r="E103" i="6"/>
  <c r="L103" i="6" s="1"/>
  <c r="M103" i="6" s="1"/>
  <c r="E104" i="6"/>
  <c r="L104" i="6" s="1"/>
  <c r="M104" i="6" s="1"/>
  <c r="E105" i="6"/>
  <c r="L105" i="6" s="1"/>
  <c r="M105" i="6" s="1"/>
  <c r="E106" i="6"/>
  <c r="L106" i="6" s="1"/>
  <c r="M106" i="6" s="1"/>
  <c r="E107" i="6"/>
  <c r="L107" i="6" s="1"/>
  <c r="M107" i="6" s="1"/>
  <c r="E108" i="6"/>
  <c r="L108" i="6" s="1"/>
  <c r="M108" i="6" s="1"/>
  <c r="E109" i="6"/>
  <c r="L109" i="6" s="1"/>
  <c r="M109" i="6" s="1"/>
  <c r="E110" i="6"/>
  <c r="L110" i="6" s="1"/>
  <c r="M110" i="6" s="1"/>
  <c r="E111" i="6"/>
  <c r="L111" i="6" s="1"/>
  <c r="M111" i="6" s="1"/>
  <c r="E112" i="6"/>
  <c r="L112" i="6" s="1"/>
  <c r="M112" i="6" s="1"/>
  <c r="E113" i="6"/>
  <c r="L113" i="6" s="1"/>
  <c r="M113" i="6" s="1"/>
  <c r="E2" i="6"/>
  <c r="L2" i="6" l="1"/>
  <c r="M2" i="6" s="1"/>
</calcChain>
</file>

<file path=xl/sharedStrings.xml><?xml version="1.0" encoding="utf-8"?>
<sst xmlns="http://schemas.openxmlformats.org/spreadsheetml/2006/main" count="407" uniqueCount="172">
  <si>
    <t>LOT</t>
  </si>
  <si>
    <t>Sequence</t>
  </si>
  <si>
    <t>Drug_Code</t>
  </si>
  <si>
    <t>Drug_Cost_Code</t>
  </si>
  <si>
    <t>t_stop</t>
  </si>
  <si>
    <t>h</t>
  </si>
  <si>
    <t>Annualized Costs</t>
  </si>
  <si>
    <t>DVRd + ASCT + DR</t>
  </si>
  <si>
    <t>D</t>
  </si>
  <si>
    <t>1_DVRd + ASCT + DR_Cycle1_D</t>
  </si>
  <si>
    <t>1_DVRd + ASCT + DR_Cycle2_D</t>
  </si>
  <si>
    <t>1_DVRd + ASCT + DR_Cycle3_D</t>
  </si>
  <si>
    <t>1_DVRd + ASCT + DR_Cycle5_D</t>
  </si>
  <si>
    <t>1_DVRd + ASCT + DR_Cycle6_D</t>
  </si>
  <si>
    <t>1_DVRd + ASCT + DR_Cycle7+_D</t>
  </si>
  <si>
    <t>V</t>
  </si>
  <si>
    <t>1_DVRd + ASCT + DR_Cycle1_V</t>
  </si>
  <si>
    <t>R</t>
  </si>
  <si>
    <t>1_DVRd + ASCT + DR_Cycle1_R</t>
  </si>
  <si>
    <t>1_DVRd + ASCT + DR_Cycle7_R</t>
  </si>
  <si>
    <t>1_DVRd + ASCT + DR_Cycle8_R</t>
  </si>
  <si>
    <t>1_DVRd + ASCT + DR_Cycle9_R</t>
  </si>
  <si>
    <t>1_DVRd + ASCT + DR_Cycle10+_R</t>
  </si>
  <si>
    <t>De</t>
  </si>
  <si>
    <t>1_DVRd + ASCT + DR_Cycle1_De</t>
  </si>
  <si>
    <t>Mel</t>
  </si>
  <si>
    <t>1_DVRd + ASCT + DR_Cycle4_Mel</t>
  </si>
  <si>
    <t>ASCT</t>
  </si>
  <si>
    <t>1_DVRd + ASCT + DR_Cycle4_ASCT</t>
  </si>
  <si>
    <t>Adm</t>
  </si>
  <si>
    <t>1_DVRd + ASCT + DR_Cycle1_Adm</t>
  </si>
  <si>
    <t>1_DVRd + ASCT + DR_Cycle2_Adm</t>
  </si>
  <si>
    <t>1_DVRd + ASCT + DR_Cycle3_Adm</t>
  </si>
  <si>
    <t>1_DVRd + ASCT + DR_Cycle4_Adm</t>
  </si>
  <si>
    <t>1_DVRd + ASCT + DR_Cycle5_Adm</t>
  </si>
  <si>
    <t>1_DVRd + ASCT + DR_Cycle6_Adm</t>
  </si>
  <si>
    <t>1_DVRd + ASCT + DR_Cycle7+_Adm</t>
  </si>
  <si>
    <t>DVRd + DRd</t>
  </si>
  <si>
    <t>1_DVRd + DRd_Cycle1_D</t>
  </si>
  <si>
    <t>1_DVRd + DRd_Cycle2_D</t>
  </si>
  <si>
    <t>1_DVRd + DRd_Cycle3_D</t>
  </si>
  <si>
    <t>1_DVRd + DRd_Cycle4_D</t>
  </si>
  <si>
    <t>1_DVRd + DRd_Cycle5+_D</t>
  </si>
  <si>
    <t>1_DVRd + DRd_Cycle1_V</t>
  </si>
  <si>
    <t>1_DVRd + DRd_Cycle1_R</t>
  </si>
  <si>
    <t>1_DVRd + DRd_Cycle7_R</t>
  </si>
  <si>
    <t>1_DVRd + DRd_Cycle8_R</t>
  </si>
  <si>
    <t>1_DVRd + DRd_Cycle9_R</t>
  </si>
  <si>
    <t>1_DVRd + DRd_Cycle10+_R</t>
  </si>
  <si>
    <t>1_DVRd + DRd_Cycle1_De</t>
  </si>
  <si>
    <t>1_DVRd + DRd_Cycle5+_De</t>
  </si>
  <si>
    <t>1_DVRd + DRd_Cycle1_Adm</t>
  </si>
  <si>
    <t>1_DVRd + DRd_Cycle2_Adm</t>
  </si>
  <si>
    <t>1_DVRd + DRd_Cycle3_Adm</t>
  </si>
  <si>
    <t>1_DVRd + DRd_Cycle4_Adm</t>
  </si>
  <si>
    <t>1_DVRd + DRd_Cycle5+_Adm</t>
  </si>
  <si>
    <t>DKd</t>
  </si>
  <si>
    <t>2_DKd_Cycle1_D</t>
  </si>
  <si>
    <t>2_DKd_Cycle2_D</t>
  </si>
  <si>
    <t>2_DKd_Cycle3_D</t>
  </si>
  <si>
    <t>2_DKd_Cycle4_D</t>
  </si>
  <si>
    <t>2_DKd_Cycle5_D</t>
  </si>
  <si>
    <t>2_DKd_Cycle6_D</t>
  </si>
  <si>
    <t>2_DKd_Cycle7+_D</t>
  </si>
  <si>
    <t>K</t>
  </si>
  <si>
    <t>2_DKd_Cycle1_K</t>
  </si>
  <si>
    <t>2_DKd_Cycle2+_K</t>
  </si>
  <si>
    <t>2_DKd_Cycle1+_De</t>
  </si>
  <si>
    <t>2_DKd_Cycle1_Adm</t>
  </si>
  <si>
    <t>2_DKd_Cycle1+_Adm</t>
  </si>
  <si>
    <t>2_DKd_Cycle2_Adm</t>
  </si>
  <si>
    <t>2_DKd_Cycle2+_Adm</t>
  </si>
  <si>
    <t>2_DKd_Cycle3_Adm</t>
  </si>
  <si>
    <t>2_DKd_Cycle4_Adm</t>
  </si>
  <si>
    <t>2_DKd_Cycle5_Adm</t>
  </si>
  <si>
    <t>2_DKd_Cycle6_Adm</t>
  </si>
  <si>
    <t>2_DKd_Cycle7+_Adm</t>
  </si>
  <si>
    <t>Cilta-cel</t>
  </si>
  <si>
    <t>2_Cilta-cel_Cycle1_D</t>
  </si>
  <si>
    <t>2_Cilta-cel_Cycle1_R</t>
  </si>
  <si>
    <t>Cilta</t>
  </si>
  <si>
    <t>2_Cilta-cel_Cycle2_Cilta</t>
  </si>
  <si>
    <t>2_Cilta-cel_Cycle1_Adm</t>
  </si>
  <si>
    <t>2_Cilta-cel_Cycle2_Adm</t>
  </si>
  <si>
    <t>Tec</t>
  </si>
  <si>
    <t>2_Tec_Cycle1_Tec</t>
  </si>
  <si>
    <t>2_Tec_Cycle2+_Tec</t>
  </si>
  <si>
    <t>2_Tec_Cycle1_Adm</t>
  </si>
  <si>
    <t>2_Tec_Cycle2+_Adm</t>
  </si>
  <si>
    <t>EloPd</t>
  </si>
  <si>
    <t>Elo</t>
  </si>
  <si>
    <t>3_EloPd_Cycle1_Elo</t>
  </si>
  <si>
    <t>3_EloPd_Cycle2_Elo</t>
  </si>
  <si>
    <t>3_EloPd_Cycle3+_Elo</t>
  </si>
  <si>
    <t>P</t>
  </si>
  <si>
    <t>3_EloPd_Cycle1+_P</t>
  </si>
  <si>
    <t>3_EloPd_Cycle1_De</t>
  </si>
  <si>
    <t>3_EloPd_Cycle2_De</t>
  </si>
  <si>
    <t>3_EloPd_Cycle3+_De</t>
  </si>
  <si>
    <t>3_EloPd_Cycle1_Adm</t>
  </si>
  <si>
    <t>3_EloPd_Cycle2_Adm</t>
  </si>
  <si>
    <t>3_EloPd_Cycle3+_Adm</t>
  </si>
  <si>
    <t>TalD</t>
  </si>
  <si>
    <t>3_TalD_Cycle1_D</t>
  </si>
  <si>
    <t>3_TalD_Cycle2_D</t>
  </si>
  <si>
    <t>3_TalD_Cycle3_D</t>
  </si>
  <si>
    <t>3_TalD_Cycle4_D</t>
  </si>
  <si>
    <t>3_TalD_Cycle5+_D</t>
  </si>
  <si>
    <t>Tal</t>
  </si>
  <si>
    <t>3_TalD_Cycle1_Tal</t>
  </si>
  <si>
    <t>3_TalD_Cycle2+_Tal</t>
  </si>
  <si>
    <t>3_TalD_Cycle1_Adm</t>
  </si>
  <si>
    <t>3_TalD_Cycle2+_Adm</t>
  </si>
  <si>
    <t>Sd</t>
  </si>
  <si>
    <t>S</t>
  </si>
  <si>
    <t>4_Sd_Cycle1+_S</t>
  </si>
  <si>
    <t>4_Sd_Cycle1+_De</t>
  </si>
  <si>
    <t>4_Tec_Cycle1_Tec</t>
  </si>
  <si>
    <t>4_Tec_Cycle2+_Tec</t>
  </si>
  <si>
    <t>4_Tec_Cycle1_Adm</t>
  </si>
  <si>
    <t>4_Tec_Cycle2+_Adm</t>
  </si>
  <si>
    <t>4_Tal_Cycle1_Tal</t>
  </si>
  <si>
    <t>4_Tal_Cycle2+_Tal</t>
  </si>
  <si>
    <t>4_Tal_Cycle1_Adm</t>
  </si>
  <si>
    <t>4_Tal_Cycle2+_Adm</t>
  </si>
  <si>
    <t>5_Cilta-cel_Cycle1_D</t>
  </si>
  <si>
    <t>5_Cilta-cel_Cycle1_R</t>
  </si>
  <si>
    <t>5_Cilta-cel_Cycle2_Cilta</t>
  </si>
  <si>
    <t>5_Cilta-cel_Cycle1_Adm</t>
  </si>
  <si>
    <t>5_Cilta-cel_Cycle2_Adm</t>
  </si>
  <si>
    <t>SKd</t>
  </si>
  <si>
    <t>5_SKd_Cycle1+_S</t>
  </si>
  <si>
    <t>5_SKd_Cycle1+_K</t>
  </si>
  <si>
    <t>5_SKd_Cycle1+_De</t>
  </si>
  <si>
    <t>5_SKd_Cycle1+_Adm</t>
  </si>
  <si>
    <t>Kd</t>
  </si>
  <si>
    <t>5_Kd_Cycle1_K</t>
  </si>
  <si>
    <t>5_Kd_Cycle2+_K</t>
  </si>
  <si>
    <t>5_Kd_Cycle1+_De</t>
  </si>
  <si>
    <t>5_Kd_Cycle1_Adm</t>
  </si>
  <si>
    <t>5_Kd_Cycle1+_Adm</t>
  </si>
  <si>
    <t>5_Kd_Cycle2+_Adm</t>
  </si>
  <si>
    <t>t_init</t>
  </si>
  <si>
    <t>cost_fact_adj</t>
  </si>
  <si>
    <t>Rx</t>
  </si>
  <si>
    <t>Abbr</t>
  </si>
  <si>
    <t>WAC</t>
  </si>
  <si>
    <t>Bortezomib</t>
  </si>
  <si>
    <t>Daratumumab</t>
  </si>
  <si>
    <t>Lenalidomide</t>
  </si>
  <si>
    <t>Dexamethasone</t>
  </si>
  <si>
    <t>Melphalan</t>
  </si>
  <si>
    <t>Carfilzomib</t>
  </si>
  <si>
    <t>Teclistamab</t>
  </si>
  <si>
    <t>Elotuzumab</t>
  </si>
  <si>
    <t>Pomalidomide</t>
  </si>
  <si>
    <t>Talquetamab</t>
  </si>
  <si>
    <t>Selinexor</t>
  </si>
  <si>
    <t>Admin</t>
  </si>
  <si>
    <t>AnnualizedCost</t>
  </si>
  <si>
    <t>method_admin</t>
  </si>
  <si>
    <t>AvgPopWeight</t>
  </si>
  <si>
    <t>IV</t>
  </si>
  <si>
    <t>PO</t>
  </si>
  <si>
    <t>BSA</t>
  </si>
  <si>
    <t>AvgWAC_per_mg</t>
  </si>
  <si>
    <t>Column1</t>
  </si>
  <si>
    <t>Column2</t>
  </si>
  <si>
    <t>*</t>
  </si>
  <si>
    <t>Vial</t>
  </si>
  <si>
    <t>AvgDose_mg</t>
  </si>
  <si>
    <t>bsa.weight_flag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</si>
</sst>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44" fontId="0" fillId="0" borderId="0" xfId="0" applyNumberFormat="1"/>
    <xf numFmtId="0" fontId="0" fillId="0" borderId="0" xfId="0" applyAlignment="1">
      <alignment wrapText="1"/>
    </xf>
    <xf numFmtId="43" fontId="0" fillId="0" borderId="0" xfId="1" applyFon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0" fillId="4" borderId="0" xfId="0" applyFill="1"/>
    <xf numFmtId="0" fontId="1" fillId="0" borderId="0" xfId="0" applyFont="1"/>
    <xf numFmtId="2" fontId="0" fillId="3" borderId="0" xfId="0" applyNumberFormat="1" applyFill="1"/>
    <xf numFmtId="0" fontId="1" fillId="0" borderId="1" xfId="0" applyFont="1" applyBorder="1" applyAlignment="1">
      <alignment horizontal="center"/>
    </xf>
    <xf numFmtId="2" fontId="0" fillId="2" borderId="0" xfId="0" applyNumberFormat="1" applyFill="1"/>
    <xf numFmtId="2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/Shared/HEOR/PROJECTS/Janssen/jan56830.multiple%20myeloma%20treatment%20sequencing%20ce%20model/03_Data_and_analysis/Raw_Data_UploadedtoGIT/Treatment%20costs_v1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velopment_Log"/>
      <sheetName val="Tx_Seq"/>
      <sheetName val="Inputs"/>
      <sheetName val="Alt_Annualized_DosingSchedule"/>
      <sheetName val="Drug_Costs"/>
      <sheetName val="DosingCalendar"/>
      <sheetName val="Screenshots"/>
      <sheetName val="LOT_1"/>
      <sheetName val="LOT_2"/>
      <sheetName val="LOT_3_old"/>
      <sheetName val="LOT_4 (2)"/>
      <sheetName val="LOT_4_unknown"/>
      <sheetName val="LOT_5 (2)"/>
      <sheetName val="ASCT_Cost"/>
      <sheetName val="CPI-adjuster"/>
      <sheetName val="ParkingLot"/>
      <sheetName val="R_TreatmentCosts_LOTBreakout"/>
      <sheetName val="LOT_1_DosingSchedule"/>
      <sheetName val="LOT_2_DosingSchedule"/>
      <sheetName val="LOT_3_DosingSchedule"/>
      <sheetName val="LOT_4_DosingSchedule"/>
      <sheetName val="LOT_5_DosingSchedule"/>
      <sheetName val="Final_DosingSchedule"/>
      <sheetName val="R_TreatmentCosts"/>
    </sheetNames>
    <sheetDataSet>
      <sheetData sheetId="0" refreshError="1"/>
      <sheetData sheetId="1" refreshError="1"/>
      <sheetData sheetId="2">
        <row r="2">
          <cell r="D2">
            <v>1.7</v>
          </cell>
        </row>
        <row r="3">
          <cell r="D3">
            <v>75</v>
          </cell>
        </row>
        <row r="4">
          <cell r="D4" t="str">
            <v>Average_Cost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A4ED28-A9B6-3D4C-8CD0-D9FB59EDB813}" name="Table1" displayName="Table1" ref="P1:T15" totalsRowShown="0">
  <autoFilter ref="P1:T15" xr:uid="{51A4ED28-A9B6-3D4C-8CD0-D9FB59EDB813}"/>
  <tableColumns count="5">
    <tableColumn id="1" xr3:uid="{380F2BD3-DD66-AF43-AE22-F5408720726C}" name="Rx"/>
    <tableColumn id="2" xr3:uid="{A20D7989-9CA7-474E-B07A-2169F8157C82}" name="Abbr"/>
    <tableColumn id="3" xr3:uid="{C1911B57-300D-DB47-9EDE-FF2C38072858}" name="WAC"/>
    <tableColumn id="4" xr3:uid="{5AEED7B7-75D7-EA42-A678-3E9743A9D0D2}" name="method_admin"/>
    <tableColumn id="5" xr3:uid="{9EFFDB21-EA16-824C-9846-ECF452669E5E}" name="bsa.weight_fla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2F1E58-4D9A-BF49-A541-6BA8A81A7484}" name="Table2" displayName="Table2" ref="V1:W3" totalsRowShown="0">
  <autoFilter ref="V1:W3" xr:uid="{192F1E58-4D9A-BF49-A541-6BA8A81A7484}"/>
  <tableColumns count="2">
    <tableColumn id="1" xr3:uid="{81456E5B-90B2-4F46-9F74-65C589EA57ED}" name="Column1"/>
    <tableColumn id="2" xr3:uid="{66603C70-6831-C34F-A8B8-DB6A1665DD93}" name="Column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FD8AF-4146-2047-B891-8BF9D0A9DC95}">
  <dimension ref="A1:W113"/>
  <sheetViews>
    <sheetView tabSelected="1" workbookViewId="0"/>
  </sheetViews>
  <sheetFormatPr baseColWidth="10" defaultRowHeight="15" x14ac:dyDescent="0.2"/>
  <cols>
    <col min="1" max="1" width="4" bestFit="1" customWidth="1"/>
    <col min="2" max="2" width="9.5" customWidth="1"/>
    <col min="3" max="3" width="14.1640625" bestFit="1" customWidth="1"/>
    <col min="4" max="4" width="27.5" bestFit="1" customWidth="1"/>
    <col min="5" max="5" width="13.83203125" bestFit="1" customWidth="1"/>
    <col min="6" max="6" width="12.1640625" bestFit="1" customWidth="1"/>
    <col min="7" max="7" width="13.5" customWidth="1"/>
    <col min="8" max="8" width="14" bestFit="1" customWidth="1"/>
    <col min="9" max="10" width="5.6640625" bestFit="1" customWidth="1"/>
    <col min="11" max="11" width="8.6640625" bestFit="1" customWidth="1"/>
    <col min="12" max="12" width="12.83203125" style="4" bestFit="1" customWidth="1"/>
    <col min="13" max="13" width="11.1640625" bestFit="1" customWidth="1"/>
    <col min="14" max="14" width="13.83203125" style="4" bestFit="1" customWidth="1"/>
    <col min="19" max="19" width="13.83203125" customWidth="1"/>
    <col min="20" max="20" width="12.1640625" customWidth="1"/>
    <col min="21" max="21" width="2.6640625" customWidth="1"/>
  </cols>
  <sheetData>
    <row r="1" spans="1:23" ht="16" x14ac:dyDescent="0.2">
      <c r="A1" s="2" t="s">
        <v>0</v>
      </c>
      <c r="B1" s="2" t="s">
        <v>2</v>
      </c>
      <c r="C1" s="2" t="s">
        <v>1</v>
      </c>
      <c r="D1" s="2" t="s">
        <v>3</v>
      </c>
      <c r="E1" s="3" t="s">
        <v>160</v>
      </c>
      <c r="F1" s="10" t="s">
        <v>170</v>
      </c>
      <c r="G1" s="2" t="s">
        <v>171</v>
      </c>
      <c r="H1" s="7" t="s">
        <v>165</v>
      </c>
      <c r="I1" s="6" t="s">
        <v>5</v>
      </c>
      <c r="J1" s="6" t="s">
        <v>142</v>
      </c>
      <c r="K1" s="6" t="s">
        <v>4</v>
      </c>
      <c r="L1" s="11" t="s">
        <v>159</v>
      </c>
      <c r="M1" s="8" t="s">
        <v>143</v>
      </c>
      <c r="N1" s="9" t="s">
        <v>6</v>
      </c>
      <c r="P1" t="s">
        <v>144</v>
      </c>
      <c r="Q1" t="s">
        <v>145</v>
      </c>
      <c r="R1" t="s">
        <v>146</v>
      </c>
      <c r="S1" t="s">
        <v>160</v>
      </c>
      <c r="T1" t="s">
        <v>171</v>
      </c>
      <c r="V1" t="s">
        <v>166</v>
      </c>
      <c r="W1" t="s">
        <v>167</v>
      </c>
    </row>
    <row r="2" spans="1:23" x14ac:dyDescent="0.2">
      <c r="A2">
        <v>1</v>
      </c>
      <c r="B2" t="s">
        <v>8</v>
      </c>
      <c r="C2" t="s">
        <v>7</v>
      </c>
      <c r="D2" t="s">
        <v>9</v>
      </c>
      <c r="E2" t="str">
        <f>VLOOKUP(B2,$Q$2:$S$15,3, FALSE)</f>
        <v>IV</v>
      </c>
      <c r="F2" s="5">
        <v>16</v>
      </c>
      <c r="G2">
        <v>1</v>
      </c>
      <c r="H2" s="7">
        <v>6.6899875</v>
      </c>
      <c r="I2" s="6">
        <v>2.557077625570776E-2</v>
      </c>
      <c r="J2" s="6">
        <v>0</v>
      </c>
      <c r="K2" s="6">
        <v>7.6712328767123292E-2</v>
      </c>
      <c r="L2" s="12">
        <f t="shared" ref="L2:L33" si="0">IF(I2=0, ( (E2="IV")*(G2=1)*$W$2 + (E2="IV")*(G2=0)*$W$3 +(E2&lt;&gt;"IV")), ( (E2="IV")*(G2=1)*$W$2 + (E2="IV")*(G2=0)*$W$3 +(E2&lt;&gt;"IV"))/I2)*F2*H2</f>
        <v>313951.55625000002</v>
      </c>
      <c r="M2" s="4">
        <f>L2/H2</f>
        <v>46928.571428571435</v>
      </c>
      <c r="N2" s="9">
        <v>313951.55624999997</v>
      </c>
      <c r="P2" t="s">
        <v>147</v>
      </c>
      <c r="Q2" t="s">
        <v>15</v>
      </c>
      <c r="R2">
        <v>74.116285714285709</v>
      </c>
      <c r="S2" t="s">
        <v>162</v>
      </c>
      <c r="T2">
        <v>0</v>
      </c>
      <c r="V2" t="s">
        <v>161</v>
      </c>
      <c r="W2">
        <v>75</v>
      </c>
    </row>
    <row r="3" spans="1:23" x14ac:dyDescent="0.2">
      <c r="A3">
        <v>1</v>
      </c>
      <c r="B3" t="s">
        <v>8</v>
      </c>
      <c r="C3" t="s">
        <v>7</v>
      </c>
      <c r="D3" t="s">
        <v>10</v>
      </c>
      <c r="E3" t="str">
        <f t="shared" ref="E3:E66" si="1">VLOOKUP(B3,$Q$2:$S$15,3, FALSE)</f>
        <v>IV</v>
      </c>
      <c r="F3" s="5">
        <v>16</v>
      </c>
      <c r="G3">
        <v>1</v>
      </c>
      <c r="H3" s="7">
        <v>6.6899875</v>
      </c>
      <c r="I3" s="6">
        <v>2.557077625570776E-2</v>
      </c>
      <c r="J3" s="6">
        <v>7.9452054794520555E-2</v>
      </c>
      <c r="K3" s="6">
        <v>0.15616438356164383</v>
      </c>
      <c r="L3" s="12">
        <f t="shared" si="0"/>
        <v>313951.55625000002</v>
      </c>
      <c r="M3" s="4">
        <f t="shared" ref="M3:M66" si="2">L3/H3</f>
        <v>46928.571428571435</v>
      </c>
      <c r="N3" s="9">
        <v>313951.55625000002</v>
      </c>
      <c r="P3" t="s">
        <v>148</v>
      </c>
      <c r="Q3" t="s">
        <v>8</v>
      </c>
      <c r="R3">
        <v>6.6899875</v>
      </c>
      <c r="S3" t="s">
        <v>162</v>
      </c>
      <c r="T3">
        <v>1</v>
      </c>
      <c r="V3" t="s">
        <v>164</v>
      </c>
      <c r="W3">
        <v>1.7</v>
      </c>
    </row>
    <row r="4" spans="1:23" x14ac:dyDescent="0.2">
      <c r="A4">
        <v>1</v>
      </c>
      <c r="B4" t="s">
        <v>8</v>
      </c>
      <c r="C4" t="s">
        <v>7</v>
      </c>
      <c r="D4" t="s">
        <v>11</v>
      </c>
      <c r="E4" t="str">
        <f t="shared" si="1"/>
        <v>IV</v>
      </c>
      <c r="F4" s="5">
        <v>16</v>
      </c>
      <c r="G4">
        <v>1</v>
      </c>
      <c r="H4" s="7">
        <v>6.6899875</v>
      </c>
      <c r="I4" s="6">
        <v>2.557077625570776E-2</v>
      </c>
      <c r="J4" s="6">
        <v>0.15890410958904111</v>
      </c>
      <c r="K4" s="6">
        <v>0.23561643835616439</v>
      </c>
      <c r="L4" s="12">
        <f t="shared" si="0"/>
        <v>313951.55625000002</v>
      </c>
      <c r="M4" s="4">
        <f t="shared" si="2"/>
        <v>46928.571428571435</v>
      </c>
      <c r="N4" s="9">
        <v>313951.55625000002</v>
      </c>
      <c r="P4" t="s">
        <v>149</v>
      </c>
      <c r="Q4" t="s">
        <v>17</v>
      </c>
      <c r="R4">
        <v>73.19042625793648</v>
      </c>
      <c r="S4" t="s">
        <v>163</v>
      </c>
      <c r="T4">
        <v>0</v>
      </c>
    </row>
    <row r="5" spans="1:23" x14ac:dyDescent="0.2">
      <c r="A5">
        <v>1</v>
      </c>
      <c r="B5" t="s">
        <v>8</v>
      </c>
      <c r="C5" t="s">
        <v>7</v>
      </c>
      <c r="D5" t="s">
        <v>12</v>
      </c>
      <c r="E5" t="str">
        <f t="shared" si="1"/>
        <v>IV</v>
      </c>
      <c r="F5" s="5">
        <v>16</v>
      </c>
      <c r="G5">
        <v>1</v>
      </c>
      <c r="H5" s="7">
        <v>6.6899875</v>
      </c>
      <c r="I5" s="6">
        <v>7.671232876712325E-2</v>
      </c>
      <c r="J5" s="6">
        <v>0.31780821917808222</v>
      </c>
      <c r="K5" s="6">
        <v>0.39452054794520547</v>
      </c>
      <c r="L5" s="12">
        <f t="shared" si="0"/>
        <v>104650.51875000005</v>
      </c>
      <c r="M5" s="4">
        <f t="shared" si="2"/>
        <v>15642.85714285715</v>
      </c>
      <c r="N5" s="9">
        <v>104650.51875000005</v>
      </c>
      <c r="P5" t="s">
        <v>150</v>
      </c>
      <c r="Q5" t="s">
        <v>23</v>
      </c>
      <c r="R5">
        <v>0.56299999999999983</v>
      </c>
      <c r="S5" t="s">
        <v>162</v>
      </c>
      <c r="T5">
        <v>0</v>
      </c>
    </row>
    <row r="6" spans="1:23" x14ac:dyDescent="0.2">
      <c r="A6">
        <v>1</v>
      </c>
      <c r="B6" t="s">
        <v>8</v>
      </c>
      <c r="C6" t="s">
        <v>7</v>
      </c>
      <c r="D6" t="s">
        <v>13</v>
      </c>
      <c r="E6" t="str">
        <f t="shared" si="1"/>
        <v>IV</v>
      </c>
      <c r="F6" s="5">
        <v>16</v>
      </c>
      <c r="G6">
        <v>1</v>
      </c>
      <c r="H6" s="7">
        <v>6.6899875</v>
      </c>
      <c r="I6" s="6">
        <v>7.6712328767123306E-2</v>
      </c>
      <c r="J6" s="6">
        <v>0.39726027397260272</v>
      </c>
      <c r="K6" s="6">
        <v>0.47397260273972602</v>
      </c>
      <c r="L6" s="12">
        <f t="shared" si="0"/>
        <v>104650.51874999997</v>
      </c>
      <c r="M6" s="4">
        <f t="shared" si="2"/>
        <v>15642.857142857139</v>
      </c>
      <c r="N6" s="9">
        <v>104650.51874999997</v>
      </c>
      <c r="P6" t="s">
        <v>27</v>
      </c>
      <c r="Q6" t="s">
        <v>27</v>
      </c>
      <c r="R6">
        <v>109577.31146341463</v>
      </c>
      <c r="S6" t="s">
        <v>163</v>
      </c>
      <c r="T6">
        <v>0</v>
      </c>
    </row>
    <row r="7" spans="1:23" x14ac:dyDescent="0.2">
      <c r="A7">
        <v>1</v>
      </c>
      <c r="B7" t="s">
        <v>8</v>
      </c>
      <c r="C7" t="s">
        <v>7</v>
      </c>
      <c r="D7" t="s">
        <v>14</v>
      </c>
      <c r="E7" t="str">
        <f t="shared" si="1"/>
        <v>IV</v>
      </c>
      <c r="F7" s="5">
        <v>16</v>
      </c>
      <c r="G7">
        <v>1</v>
      </c>
      <c r="H7" s="7">
        <v>6.6899875</v>
      </c>
      <c r="I7" s="6">
        <v>7.6712328767123292E-2</v>
      </c>
      <c r="J7" s="6">
        <v>0.47671232876712327</v>
      </c>
      <c r="K7" s="6">
        <v>99</v>
      </c>
      <c r="L7" s="12">
        <f t="shared" si="0"/>
        <v>104650.51874999999</v>
      </c>
      <c r="M7" s="4">
        <f t="shared" si="2"/>
        <v>15642.857142857141</v>
      </c>
      <c r="N7" s="9">
        <v>104650.51874999999</v>
      </c>
      <c r="P7" t="s">
        <v>151</v>
      </c>
      <c r="Q7" t="s">
        <v>25</v>
      </c>
      <c r="R7">
        <v>20</v>
      </c>
      <c r="S7" t="s">
        <v>162</v>
      </c>
      <c r="T7">
        <v>0</v>
      </c>
    </row>
    <row r="8" spans="1:23" x14ac:dyDescent="0.2">
      <c r="A8">
        <v>1</v>
      </c>
      <c r="B8" t="s">
        <v>15</v>
      </c>
      <c r="C8" t="s">
        <v>7</v>
      </c>
      <c r="D8" t="s">
        <v>16</v>
      </c>
      <c r="E8" t="str">
        <f t="shared" si="1"/>
        <v>IV</v>
      </c>
      <c r="F8" s="5">
        <v>1.3</v>
      </c>
      <c r="G8">
        <v>0</v>
      </c>
      <c r="H8" s="7">
        <v>74.116285714285709</v>
      </c>
      <c r="I8" s="6">
        <v>1.9178082191780823E-2</v>
      </c>
      <c r="J8" s="6">
        <v>0</v>
      </c>
      <c r="K8" s="6">
        <v>7.6712328767123292E-2</v>
      </c>
      <c r="L8" s="12">
        <f t="shared" si="0"/>
        <v>8540.8431244897947</v>
      </c>
      <c r="M8" s="4">
        <f t="shared" si="2"/>
        <v>115.23571428571428</v>
      </c>
      <c r="N8" s="9">
        <v>8540.8431244897947</v>
      </c>
      <c r="P8" t="s">
        <v>152</v>
      </c>
      <c r="Q8" t="s">
        <v>64</v>
      </c>
      <c r="R8">
        <v>49.653222222222219</v>
      </c>
      <c r="S8" t="s">
        <v>162</v>
      </c>
      <c r="T8">
        <v>0</v>
      </c>
    </row>
    <row r="9" spans="1:23" x14ac:dyDescent="0.2">
      <c r="A9">
        <v>1</v>
      </c>
      <c r="B9" t="s">
        <v>17</v>
      </c>
      <c r="C9" t="s">
        <v>7</v>
      </c>
      <c r="D9" t="s">
        <v>18</v>
      </c>
      <c r="E9" t="str">
        <f t="shared" si="1"/>
        <v>PO</v>
      </c>
      <c r="F9" s="5">
        <v>25</v>
      </c>
      <c r="G9">
        <v>0</v>
      </c>
      <c r="H9" s="7">
        <v>73.19042625793648</v>
      </c>
      <c r="I9" s="6">
        <v>5.4794520547945206E-3</v>
      </c>
      <c r="J9" s="6">
        <v>0</v>
      </c>
      <c r="K9" s="6">
        <v>7.6712328767123292E-2</v>
      </c>
      <c r="L9" s="12">
        <f t="shared" si="0"/>
        <v>333931.31980183517</v>
      </c>
      <c r="M9" s="4">
        <f t="shared" si="2"/>
        <v>4562.5</v>
      </c>
      <c r="N9" s="9">
        <v>333931.31980183523</v>
      </c>
      <c r="P9" t="s">
        <v>153</v>
      </c>
      <c r="Q9" t="s">
        <v>84</v>
      </c>
      <c r="R9">
        <v>59</v>
      </c>
      <c r="S9" t="s">
        <v>162</v>
      </c>
      <c r="T9">
        <v>1</v>
      </c>
    </row>
    <row r="10" spans="1:23" x14ac:dyDescent="0.2">
      <c r="A10">
        <v>1</v>
      </c>
      <c r="B10" t="s">
        <v>17</v>
      </c>
      <c r="C10" t="s">
        <v>7</v>
      </c>
      <c r="D10" t="s">
        <v>19</v>
      </c>
      <c r="E10" t="str">
        <f t="shared" si="1"/>
        <v>PO</v>
      </c>
      <c r="F10" s="5">
        <v>10</v>
      </c>
      <c r="G10">
        <v>0</v>
      </c>
      <c r="H10" s="7">
        <v>73.19042625793648</v>
      </c>
      <c r="I10" s="6">
        <v>3.6529680365296785E-3</v>
      </c>
      <c r="J10" s="6">
        <v>0.47671232876712327</v>
      </c>
      <c r="K10" s="6">
        <v>0.55342465753424652</v>
      </c>
      <c r="L10" s="12">
        <f t="shared" si="0"/>
        <v>200358.79188110118</v>
      </c>
      <c r="M10" s="4">
        <f t="shared" si="2"/>
        <v>2737.5000000000009</v>
      </c>
      <c r="N10" s="9">
        <v>200358.79188110124</v>
      </c>
      <c r="P10" t="s">
        <v>77</v>
      </c>
      <c r="Q10" t="s">
        <v>80</v>
      </c>
      <c r="R10">
        <v>478950</v>
      </c>
      <c r="S10" t="s">
        <v>169</v>
      </c>
      <c r="T10">
        <v>0</v>
      </c>
    </row>
    <row r="11" spans="1:23" x14ac:dyDescent="0.2">
      <c r="A11">
        <v>1</v>
      </c>
      <c r="B11" t="s">
        <v>17</v>
      </c>
      <c r="C11" t="s">
        <v>7</v>
      </c>
      <c r="D11" t="s">
        <v>20</v>
      </c>
      <c r="E11" t="str">
        <f t="shared" si="1"/>
        <v>PO</v>
      </c>
      <c r="F11" s="5">
        <v>10</v>
      </c>
      <c r="G11">
        <v>0</v>
      </c>
      <c r="H11" s="7">
        <v>73.19042625793648</v>
      </c>
      <c r="I11" s="6">
        <v>3.6529680365296759E-3</v>
      </c>
      <c r="J11" s="6">
        <v>0.55616438356164388</v>
      </c>
      <c r="K11" s="6">
        <v>0.63287671232876708</v>
      </c>
      <c r="L11" s="12">
        <f t="shared" si="0"/>
        <v>200358.79188110138</v>
      </c>
      <c r="M11" s="4">
        <f t="shared" si="2"/>
        <v>2737.5000000000036</v>
      </c>
      <c r="N11" s="9">
        <v>200358.79188110138</v>
      </c>
      <c r="P11" t="s">
        <v>154</v>
      </c>
      <c r="Q11" t="s">
        <v>90</v>
      </c>
      <c r="R11">
        <v>7.1479750000000006</v>
      </c>
      <c r="S11" t="s">
        <v>162</v>
      </c>
      <c r="T11">
        <v>1</v>
      </c>
    </row>
    <row r="12" spans="1:23" x14ac:dyDescent="0.2">
      <c r="A12">
        <v>1</v>
      </c>
      <c r="B12" t="s">
        <v>17</v>
      </c>
      <c r="C12" t="s">
        <v>7</v>
      </c>
      <c r="D12" t="s">
        <v>21</v>
      </c>
      <c r="E12" t="str">
        <f t="shared" si="1"/>
        <v>PO</v>
      </c>
      <c r="F12" s="5">
        <v>10</v>
      </c>
      <c r="G12">
        <v>0</v>
      </c>
      <c r="H12" s="7">
        <v>73.19042625793648</v>
      </c>
      <c r="I12" s="6">
        <v>3.6529680365296759E-3</v>
      </c>
      <c r="J12" s="6">
        <v>0.63561643835616444</v>
      </c>
      <c r="K12" s="6">
        <v>0.71232876712328763</v>
      </c>
      <c r="L12" s="12">
        <f t="shared" si="0"/>
        <v>200358.79188110138</v>
      </c>
      <c r="M12" s="4">
        <f t="shared" si="2"/>
        <v>2737.5000000000036</v>
      </c>
      <c r="N12" s="9">
        <v>200358.79188110138</v>
      </c>
      <c r="P12" t="s">
        <v>155</v>
      </c>
      <c r="Q12" t="s">
        <v>94</v>
      </c>
      <c r="R12">
        <v>536.71470858134921</v>
      </c>
      <c r="S12" t="s">
        <v>163</v>
      </c>
      <c r="T12">
        <v>0</v>
      </c>
    </row>
    <row r="13" spans="1:23" x14ac:dyDescent="0.2">
      <c r="A13">
        <v>1</v>
      </c>
      <c r="B13" t="s">
        <v>17</v>
      </c>
      <c r="C13" t="s">
        <v>7</v>
      </c>
      <c r="D13" t="s">
        <v>22</v>
      </c>
      <c r="E13" t="str">
        <f t="shared" si="1"/>
        <v>PO</v>
      </c>
      <c r="F13" s="5">
        <v>15</v>
      </c>
      <c r="G13">
        <v>0</v>
      </c>
      <c r="H13" s="7">
        <v>73.19042625793648</v>
      </c>
      <c r="I13" s="6">
        <v>3.6529680365296807E-3</v>
      </c>
      <c r="J13" s="6">
        <v>0.71506849315068488</v>
      </c>
      <c r="K13" s="6">
        <v>99</v>
      </c>
      <c r="L13" s="12">
        <f t="shared" si="0"/>
        <v>300538.18782165169</v>
      </c>
      <c r="M13" s="4">
        <f t="shared" si="2"/>
        <v>4106.25</v>
      </c>
      <c r="N13" s="9">
        <v>300538.18782165193</v>
      </c>
      <c r="P13" t="s">
        <v>156</v>
      </c>
      <c r="Q13" t="s">
        <v>108</v>
      </c>
      <c r="R13">
        <v>259</v>
      </c>
      <c r="S13" t="s">
        <v>162</v>
      </c>
      <c r="T13">
        <v>1</v>
      </c>
    </row>
    <row r="14" spans="1:23" x14ac:dyDescent="0.2">
      <c r="A14">
        <v>1</v>
      </c>
      <c r="B14" t="s">
        <v>23</v>
      </c>
      <c r="C14" t="s">
        <v>7</v>
      </c>
      <c r="D14" t="s">
        <v>24</v>
      </c>
      <c r="E14" t="str">
        <f t="shared" si="1"/>
        <v>IV</v>
      </c>
      <c r="F14" s="5">
        <v>20</v>
      </c>
      <c r="G14">
        <v>0</v>
      </c>
      <c r="H14" s="7">
        <v>0.56299999999999983</v>
      </c>
      <c r="I14" s="6">
        <v>1.2785388127853882E-2</v>
      </c>
      <c r="J14" s="6">
        <v>0</v>
      </c>
      <c r="K14" s="6">
        <v>7.6712328767123292E-2</v>
      </c>
      <c r="L14" s="12">
        <f t="shared" si="0"/>
        <v>1497.1778571428565</v>
      </c>
      <c r="M14" s="4">
        <f t="shared" si="2"/>
        <v>2659.2857142857138</v>
      </c>
      <c r="N14" s="9">
        <v>1497.177857142857</v>
      </c>
      <c r="P14" t="s">
        <v>157</v>
      </c>
      <c r="Q14" t="s">
        <v>114</v>
      </c>
      <c r="R14">
        <v>90.946919642857125</v>
      </c>
      <c r="S14" t="s">
        <v>163</v>
      </c>
      <c r="T14">
        <v>0</v>
      </c>
    </row>
    <row r="15" spans="1:23" x14ac:dyDescent="0.2">
      <c r="A15">
        <v>1</v>
      </c>
      <c r="B15" t="s">
        <v>25</v>
      </c>
      <c r="C15" t="s">
        <v>7</v>
      </c>
      <c r="D15" t="s">
        <v>26</v>
      </c>
      <c r="E15" t="str">
        <f t="shared" si="1"/>
        <v>IV</v>
      </c>
      <c r="F15" s="5">
        <v>200</v>
      </c>
      <c r="G15">
        <v>0</v>
      </c>
      <c r="H15" s="7">
        <v>20</v>
      </c>
      <c r="I15" s="6">
        <v>0</v>
      </c>
      <c r="J15" s="6">
        <v>0.23835616438356164</v>
      </c>
      <c r="K15" s="6">
        <v>0.23835616438356164</v>
      </c>
      <c r="L15" s="12">
        <f t="shared" si="0"/>
        <v>6800</v>
      </c>
      <c r="M15" s="4">
        <f t="shared" si="2"/>
        <v>340</v>
      </c>
      <c r="N15" s="9">
        <v>6800</v>
      </c>
      <c r="P15" t="s">
        <v>158</v>
      </c>
      <c r="Q15" t="s">
        <v>29</v>
      </c>
      <c r="R15">
        <v>614.09268829643315</v>
      </c>
      <c r="S15" t="s">
        <v>163</v>
      </c>
      <c r="T15">
        <v>0</v>
      </c>
    </row>
    <row r="16" spans="1:23" x14ac:dyDescent="0.2">
      <c r="A16">
        <v>1</v>
      </c>
      <c r="B16" t="s">
        <v>27</v>
      </c>
      <c r="C16" t="s">
        <v>7</v>
      </c>
      <c r="D16" t="s">
        <v>28</v>
      </c>
      <c r="E16" t="s">
        <v>163</v>
      </c>
      <c r="F16" s="5">
        <v>1</v>
      </c>
      <c r="G16">
        <v>0</v>
      </c>
      <c r="H16" s="7">
        <v>109577.31146341463</v>
      </c>
      <c r="I16" s="6">
        <v>0</v>
      </c>
      <c r="J16" s="6">
        <v>0.23835616438356164</v>
      </c>
      <c r="K16" s="6">
        <v>0.23835616438356164</v>
      </c>
      <c r="L16" s="12">
        <f t="shared" si="0"/>
        <v>109577.31146341463</v>
      </c>
      <c r="M16" s="4">
        <f t="shared" si="2"/>
        <v>1</v>
      </c>
      <c r="N16" s="9">
        <v>109577.31146341463</v>
      </c>
    </row>
    <row r="17" spans="1:15" x14ac:dyDescent="0.2">
      <c r="A17">
        <v>1</v>
      </c>
      <c r="B17" t="s">
        <v>29</v>
      </c>
      <c r="C17" t="s">
        <v>7</v>
      </c>
      <c r="D17" t="s">
        <v>30</v>
      </c>
      <c r="E17" t="str">
        <f t="shared" si="1"/>
        <v>PO</v>
      </c>
      <c r="F17" s="5">
        <v>1</v>
      </c>
      <c r="G17">
        <v>0</v>
      </c>
      <c r="H17" s="7">
        <v>614.09268829643315</v>
      </c>
      <c r="I17" s="6">
        <v>1.5342465753424659E-2</v>
      </c>
      <c r="J17" s="6">
        <v>0</v>
      </c>
      <c r="K17" s="6">
        <v>7.6712328767123292E-2</v>
      </c>
      <c r="L17" s="12">
        <f t="shared" si="0"/>
        <v>40025.684147892513</v>
      </c>
      <c r="M17" s="4">
        <f t="shared" si="2"/>
        <v>65.178571428571416</v>
      </c>
      <c r="N17" s="9">
        <v>40025.684147892513</v>
      </c>
    </row>
    <row r="18" spans="1:15" x14ac:dyDescent="0.2">
      <c r="A18">
        <v>1</v>
      </c>
      <c r="B18" t="s">
        <v>29</v>
      </c>
      <c r="C18" t="s">
        <v>7</v>
      </c>
      <c r="D18" t="s">
        <v>31</v>
      </c>
      <c r="E18" t="str">
        <f t="shared" si="1"/>
        <v>PO</v>
      </c>
      <c r="F18" s="5">
        <v>1</v>
      </c>
      <c r="G18">
        <v>0</v>
      </c>
      <c r="H18" s="7">
        <v>614.09268829643315</v>
      </c>
      <c r="I18" s="6">
        <v>2.557077625570776E-2</v>
      </c>
      <c r="J18" s="6">
        <v>7.9452054794520555E-2</v>
      </c>
      <c r="K18" s="6">
        <v>0.15616438356164383</v>
      </c>
      <c r="L18" s="12">
        <f t="shared" si="0"/>
        <v>24015.410488735513</v>
      </c>
      <c r="M18" s="4">
        <f t="shared" si="2"/>
        <v>39.107142857142861</v>
      </c>
      <c r="N18" s="9">
        <v>24015.410488735517</v>
      </c>
    </row>
    <row r="19" spans="1:15" x14ac:dyDescent="0.2">
      <c r="A19">
        <v>1</v>
      </c>
      <c r="B19" t="s">
        <v>29</v>
      </c>
      <c r="C19" t="s">
        <v>7</v>
      </c>
      <c r="D19" t="s">
        <v>32</v>
      </c>
      <c r="E19" t="str">
        <f t="shared" si="1"/>
        <v>PO</v>
      </c>
      <c r="F19" s="5">
        <v>1</v>
      </c>
      <c r="G19">
        <v>0</v>
      </c>
      <c r="H19" s="7">
        <v>614.09268829643315</v>
      </c>
      <c r="I19" s="6">
        <v>2.557077625570776E-2</v>
      </c>
      <c r="J19" s="6">
        <v>0.15890410958904111</v>
      </c>
      <c r="K19" s="6">
        <v>0.23561643835616439</v>
      </c>
      <c r="L19" s="12">
        <f t="shared" si="0"/>
        <v>24015.410488735513</v>
      </c>
      <c r="M19" s="4">
        <f t="shared" si="2"/>
        <v>39.107142857142861</v>
      </c>
      <c r="N19" s="9">
        <v>24015.410488735517</v>
      </c>
    </row>
    <row r="20" spans="1:15" x14ac:dyDescent="0.2">
      <c r="A20">
        <v>1</v>
      </c>
      <c r="B20" t="s">
        <v>29</v>
      </c>
      <c r="C20" t="s">
        <v>7</v>
      </c>
      <c r="D20" t="s">
        <v>33</v>
      </c>
      <c r="E20" t="str">
        <f t="shared" si="1"/>
        <v>PO</v>
      </c>
      <c r="F20" s="5">
        <v>1</v>
      </c>
      <c r="G20">
        <v>0</v>
      </c>
      <c r="H20" s="7">
        <v>614.09268829643315</v>
      </c>
      <c r="I20" s="6">
        <v>0</v>
      </c>
      <c r="J20" s="6">
        <v>0.23835616438356164</v>
      </c>
      <c r="K20" s="6">
        <v>0.23835616438356164</v>
      </c>
      <c r="L20" s="12">
        <f t="shared" si="0"/>
        <v>614.09268829643315</v>
      </c>
      <c r="M20" s="4">
        <f t="shared" si="2"/>
        <v>1</v>
      </c>
      <c r="N20" s="9">
        <v>1228.1853765928663</v>
      </c>
      <c r="O20" t="s">
        <v>168</v>
      </c>
    </row>
    <row r="21" spans="1:15" x14ac:dyDescent="0.2">
      <c r="A21">
        <v>1</v>
      </c>
      <c r="B21" t="s">
        <v>29</v>
      </c>
      <c r="C21" t="s">
        <v>7</v>
      </c>
      <c r="D21" t="s">
        <v>34</v>
      </c>
      <c r="E21" t="str">
        <f t="shared" si="1"/>
        <v>PO</v>
      </c>
      <c r="F21" s="5">
        <v>1</v>
      </c>
      <c r="G21">
        <v>0</v>
      </c>
      <c r="H21" s="7">
        <v>614.09268829643315</v>
      </c>
      <c r="I21" s="6">
        <v>7.671232876712325E-2</v>
      </c>
      <c r="J21" s="6">
        <v>0.31780821917808222</v>
      </c>
      <c r="K21" s="6">
        <v>0.39452054794520547</v>
      </c>
      <c r="L21" s="12">
        <f t="shared" si="0"/>
        <v>8005.1368295785078</v>
      </c>
      <c r="M21" s="4">
        <f t="shared" si="2"/>
        <v>13.035714285714292</v>
      </c>
      <c r="N21" s="9">
        <v>8005.1368295785078</v>
      </c>
    </row>
    <row r="22" spans="1:15" x14ac:dyDescent="0.2">
      <c r="A22">
        <v>1</v>
      </c>
      <c r="B22" t="s">
        <v>29</v>
      </c>
      <c r="C22" t="s">
        <v>7</v>
      </c>
      <c r="D22" t="s">
        <v>35</v>
      </c>
      <c r="E22" t="str">
        <f t="shared" si="1"/>
        <v>PO</v>
      </c>
      <c r="F22" s="5">
        <v>1</v>
      </c>
      <c r="G22">
        <v>0</v>
      </c>
      <c r="H22" s="7">
        <v>614.09268829643315</v>
      </c>
      <c r="I22" s="6">
        <v>7.6712328767123306E-2</v>
      </c>
      <c r="J22" s="6">
        <v>0.39726027397260272</v>
      </c>
      <c r="K22" s="6">
        <v>0.47397260273972602</v>
      </c>
      <c r="L22" s="12">
        <f t="shared" si="0"/>
        <v>8005.1368295785023</v>
      </c>
      <c r="M22" s="4">
        <f t="shared" si="2"/>
        <v>13.035714285714283</v>
      </c>
      <c r="N22" s="9">
        <v>8005.1368295785023</v>
      </c>
    </row>
    <row r="23" spans="1:15" x14ac:dyDescent="0.2">
      <c r="A23">
        <v>1</v>
      </c>
      <c r="B23" t="s">
        <v>29</v>
      </c>
      <c r="C23" t="s">
        <v>7</v>
      </c>
      <c r="D23" t="s">
        <v>36</v>
      </c>
      <c r="E23" t="str">
        <f t="shared" si="1"/>
        <v>PO</v>
      </c>
      <c r="F23" s="5">
        <v>1</v>
      </c>
      <c r="G23">
        <v>0</v>
      </c>
      <c r="H23" s="7">
        <v>614.09268829643315</v>
      </c>
      <c r="I23" s="6">
        <v>7.6712328767123292E-2</v>
      </c>
      <c r="J23" s="6">
        <v>0.47671232876712327</v>
      </c>
      <c r="K23" s="6">
        <v>99</v>
      </c>
      <c r="L23" s="12">
        <f t="shared" si="0"/>
        <v>8005.1368295785032</v>
      </c>
      <c r="M23" s="4">
        <f t="shared" si="2"/>
        <v>13.035714285714285</v>
      </c>
      <c r="N23" s="9">
        <v>8005.1368295785032</v>
      </c>
    </row>
    <row r="24" spans="1:15" x14ac:dyDescent="0.2">
      <c r="A24">
        <v>1</v>
      </c>
      <c r="B24" t="s">
        <v>8</v>
      </c>
      <c r="C24" t="s">
        <v>37</v>
      </c>
      <c r="D24" t="s">
        <v>38</v>
      </c>
      <c r="E24" t="str">
        <f t="shared" si="1"/>
        <v>IV</v>
      </c>
      <c r="F24" s="5">
        <v>16</v>
      </c>
      <c r="G24">
        <v>1</v>
      </c>
      <c r="H24" s="7">
        <v>6.6899875</v>
      </c>
      <c r="I24" s="6">
        <v>2.5570776255707764E-2</v>
      </c>
      <c r="J24" s="6">
        <v>0</v>
      </c>
      <c r="K24" s="6">
        <v>7.6712328767123292E-2</v>
      </c>
      <c r="L24" s="12">
        <f t="shared" si="0"/>
        <v>313951.55624999997</v>
      </c>
      <c r="M24" s="4">
        <f t="shared" si="2"/>
        <v>46928.57142857142</v>
      </c>
      <c r="N24" s="9">
        <v>313951.55624999997</v>
      </c>
    </row>
    <row r="25" spans="1:15" x14ac:dyDescent="0.2">
      <c r="A25">
        <v>1</v>
      </c>
      <c r="B25" t="s">
        <v>8</v>
      </c>
      <c r="C25" t="s">
        <v>37</v>
      </c>
      <c r="D25" t="s">
        <v>39</v>
      </c>
      <c r="E25" t="str">
        <f t="shared" si="1"/>
        <v>IV</v>
      </c>
      <c r="F25" s="5">
        <v>16</v>
      </c>
      <c r="G25">
        <v>1</v>
      </c>
      <c r="H25" s="7">
        <v>6.6899875</v>
      </c>
      <c r="I25" s="6">
        <v>2.557077625570776E-2</v>
      </c>
      <c r="J25" s="6">
        <v>7.9452054794520555E-2</v>
      </c>
      <c r="K25" s="6">
        <v>0.15616438356164383</v>
      </c>
      <c r="L25" s="12">
        <f t="shared" si="0"/>
        <v>313951.55625000002</v>
      </c>
      <c r="M25" s="4">
        <f t="shared" si="2"/>
        <v>46928.571428571435</v>
      </c>
      <c r="N25" s="9">
        <v>313951.55625000002</v>
      </c>
    </row>
    <row r="26" spans="1:15" x14ac:dyDescent="0.2">
      <c r="A26">
        <v>1</v>
      </c>
      <c r="B26" t="s">
        <v>8</v>
      </c>
      <c r="C26" t="s">
        <v>37</v>
      </c>
      <c r="D26" t="s">
        <v>40</v>
      </c>
      <c r="E26" t="str">
        <f t="shared" si="1"/>
        <v>IV</v>
      </c>
      <c r="F26" s="5">
        <v>16</v>
      </c>
      <c r="G26">
        <v>1</v>
      </c>
      <c r="H26" s="7">
        <v>6.6899875</v>
      </c>
      <c r="I26" s="6">
        <v>2.557077625570776E-2</v>
      </c>
      <c r="J26" s="6">
        <v>0.15890410958904111</v>
      </c>
      <c r="K26" s="6">
        <v>0.23561643835616439</v>
      </c>
      <c r="L26" s="12">
        <f t="shared" si="0"/>
        <v>313951.55625000002</v>
      </c>
      <c r="M26" s="4">
        <f t="shared" si="2"/>
        <v>46928.571428571435</v>
      </c>
      <c r="N26" s="9">
        <v>313951.55625000002</v>
      </c>
    </row>
    <row r="27" spans="1:15" x14ac:dyDescent="0.2">
      <c r="A27">
        <v>1</v>
      </c>
      <c r="B27" t="s">
        <v>8</v>
      </c>
      <c r="C27" t="s">
        <v>37</v>
      </c>
      <c r="D27" t="s">
        <v>41</v>
      </c>
      <c r="E27" t="str">
        <f t="shared" si="1"/>
        <v>IV</v>
      </c>
      <c r="F27" s="5">
        <v>16</v>
      </c>
      <c r="G27">
        <v>1</v>
      </c>
      <c r="H27" s="7">
        <v>6.6899875</v>
      </c>
      <c r="I27" s="6">
        <v>2.557077625570776E-2</v>
      </c>
      <c r="J27" s="6">
        <v>0.23835616438356164</v>
      </c>
      <c r="K27" s="6">
        <v>0.31506849315068491</v>
      </c>
      <c r="L27" s="12">
        <f t="shared" si="0"/>
        <v>313951.55625000002</v>
      </c>
      <c r="M27" s="4">
        <f t="shared" si="2"/>
        <v>46928.571428571435</v>
      </c>
      <c r="N27" s="9">
        <v>313951.55625000002</v>
      </c>
    </row>
    <row r="28" spans="1:15" x14ac:dyDescent="0.2">
      <c r="A28">
        <v>1</v>
      </c>
      <c r="B28" t="s">
        <v>8</v>
      </c>
      <c r="C28" t="s">
        <v>37</v>
      </c>
      <c r="D28" t="s">
        <v>42</v>
      </c>
      <c r="E28" t="str">
        <f t="shared" si="1"/>
        <v>IV</v>
      </c>
      <c r="F28" s="5">
        <v>16</v>
      </c>
      <c r="G28">
        <v>1</v>
      </c>
      <c r="H28" s="7">
        <v>6.6899875</v>
      </c>
      <c r="I28" s="6">
        <v>7.6712328767123292E-2</v>
      </c>
      <c r="J28" s="6">
        <v>0.31780821917808222</v>
      </c>
      <c r="K28" s="6">
        <v>99</v>
      </c>
      <c r="L28" s="12">
        <f t="shared" si="0"/>
        <v>104650.51874999999</v>
      </c>
      <c r="M28" s="4">
        <f t="shared" si="2"/>
        <v>15642.857142857141</v>
      </c>
      <c r="N28" s="9">
        <v>104650.51874999999</v>
      </c>
    </row>
    <row r="29" spans="1:15" x14ac:dyDescent="0.2">
      <c r="A29">
        <v>1</v>
      </c>
      <c r="B29" t="s">
        <v>15</v>
      </c>
      <c r="C29" t="s">
        <v>37</v>
      </c>
      <c r="D29" t="s">
        <v>43</v>
      </c>
      <c r="E29" t="str">
        <f t="shared" si="1"/>
        <v>IV</v>
      </c>
      <c r="F29" s="5">
        <v>1.3</v>
      </c>
      <c r="G29">
        <v>0</v>
      </c>
      <c r="H29" s="7">
        <v>74.116285714285709</v>
      </c>
      <c r="I29" s="6">
        <v>1.9178082191780823E-2</v>
      </c>
      <c r="J29" s="6">
        <v>0</v>
      </c>
      <c r="K29" s="6">
        <v>7.6712328767123292E-2</v>
      </c>
      <c r="L29" s="12">
        <f t="shared" si="0"/>
        <v>8540.8431244897947</v>
      </c>
      <c r="M29" s="4">
        <f t="shared" si="2"/>
        <v>115.23571428571428</v>
      </c>
      <c r="N29" s="9">
        <v>8540.8431244897947</v>
      </c>
    </row>
    <row r="30" spans="1:15" x14ac:dyDescent="0.2">
      <c r="A30">
        <v>1</v>
      </c>
      <c r="B30" t="s">
        <v>17</v>
      </c>
      <c r="C30" t="s">
        <v>37</v>
      </c>
      <c r="D30" t="s">
        <v>44</v>
      </c>
      <c r="E30" t="str">
        <f t="shared" si="1"/>
        <v>PO</v>
      </c>
      <c r="F30" s="5">
        <v>25</v>
      </c>
      <c r="G30">
        <v>0</v>
      </c>
      <c r="H30" s="7">
        <v>73.19042625793648</v>
      </c>
      <c r="I30" s="6">
        <v>5.4794520547945206E-3</v>
      </c>
      <c r="J30" s="6">
        <v>0</v>
      </c>
      <c r="K30" s="6">
        <v>7.6712328767123292E-2</v>
      </c>
      <c r="L30" s="12">
        <f t="shared" si="0"/>
        <v>333931.31980183517</v>
      </c>
      <c r="M30" s="4">
        <f t="shared" si="2"/>
        <v>4562.5</v>
      </c>
      <c r="N30" s="9">
        <v>333931.31980183523</v>
      </c>
    </row>
    <row r="31" spans="1:15" x14ac:dyDescent="0.2">
      <c r="A31">
        <v>1</v>
      </c>
      <c r="B31" t="s">
        <v>17</v>
      </c>
      <c r="C31" t="s">
        <v>37</v>
      </c>
      <c r="D31" t="s">
        <v>45</v>
      </c>
      <c r="E31" t="str">
        <f t="shared" si="1"/>
        <v>PO</v>
      </c>
      <c r="F31" s="5">
        <v>10</v>
      </c>
      <c r="G31">
        <v>0</v>
      </c>
      <c r="H31" s="7">
        <v>73.19042625793648</v>
      </c>
      <c r="I31" s="6">
        <v>3.6529680365296785E-3</v>
      </c>
      <c r="J31" s="6">
        <v>0.47671232876712327</v>
      </c>
      <c r="K31" s="6">
        <v>0.55342465753424652</v>
      </c>
      <c r="L31" s="12">
        <f t="shared" si="0"/>
        <v>200358.79188110118</v>
      </c>
      <c r="M31" s="4">
        <f t="shared" si="2"/>
        <v>2737.5000000000009</v>
      </c>
      <c r="N31" s="9">
        <v>200358.79188110124</v>
      </c>
    </row>
    <row r="32" spans="1:15" x14ac:dyDescent="0.2">
      <c r="A32">
        <v>1</v>
      </c>
      <c r="B32" t="s">
        <v>17</v>
      </c>
      <c r="C32" t="s">
        <v>37</v>
      </c>
      <c r="D32" t="s">
        <v>46</v>
      </c>
      <c r="E32" t="str">
        <f t="shared" si="1"/>
        <v>PO</v>
      </c>
      <c r="F32" s="5">
        <v>10</v>
      </c>
      <c r="G32">
        <v>0</v>
      </c>
      <c r="H32" s="7">
        <v>73.19042625793648</v>
      </c>
      <c r="I32" s="6">
        <v>3.6529680365296759E-3</v>
      </c>
      <c r="J32" s="6">
        <v>0.55616438356164388</v>
      </c>
      <c r="K32" s="6">
        <v>0.63287671232876708</v>
      </c>
      <c r="L32" s="12">
        <f t="shared" si="0"/>
        <v>200358.79188110138</v>
      </c>
      <c r="M32" s="4">
        <f t="shared" si="2"/>
        <v>2737.5000000000036</v>
      </c>
      <c r="N32" s="9">
        <v>200358.79188110138</v>
      </c>
    </row>
    <row r="33" spans="1:14" x14ac:dyDescent="0.2">
      <c r="A33">
        <v>1</v>
      </c>
      <c r="B33" t="s">
        <v>17</v>
      </c>
      <c r="C33" t="s">
        <v>37</v>
      </c>
      <c r="D33" t="s">
        <v>47</v>
      </c>
      <c r="E33" t="str">
        <f t="shared" si="1"/>
        <v>PO</v>
      </c>
      <c r="F33" s="5">
        <v>10</v>
      </c>
      <c r="G33">
        <v>0</v>
      </c>
      <c r="H33" s="7">
        <v>73.19042625793648</v>
      </c>
      <c r="I33" s="6">
        <v>3.6529680365296759E-3</v>
      </c>
      <c r="J33" s="6">
        <v>0.63561643835616444</v>
      </c>
      <c r="K33" s="6">
        <v>0.71232876712328763</v>
      </c>
      <c r="L33" s="12">
        <f t="shared" si="0"/>
        <v>200358.79188110138</v>
      </c>
      <c r="M33" s="4">
        <f t="shared" si="2"/>
        <v>2737.5000000000036</v>
      </c>
      <c r="N33" s="9">
        <v>200358.79188110138</v>
      </c>
    </row>
    <row r="34" spans="1:14" x14ac:dyDescent="0.2">
      <c r="A34">
        <v>1</v>
      </c>
      <c r="B34" t="s">
        <v>17</v>
      </c>
      <c r="C34" t="s">
        <v>37</v>
      </c>
      <c r="D34" t="s">
        <v>48</v>
      </c>
      <c r="E34" t="str">
        <f t="shared" si="1"/>
        <v>PO</v>
      </c>
      <c r="F34" s="5">
        <v>15</v>
      </c>
      <c r="G34">
        <v>0</v>
      </c>
      <c r="H34" s="7">
        <v>73.19042625793648</v>
      </c>
      <c r="I34" s="6">
        <v>3.6529680365296807E-3</v>
      </c>
      <c r="J34" s="6">
        <v>0.71506849315068488</v>
      </c>
      <c r="K34" s="6">
        <v>99</v>
      </c>
      <c r="L34" s="12">
        <f t="shared" ref="L34:L65" si="3">IF(I34=0, ( (E34="IV")*(G34=1)*$W$2 + (E34="IV")*(G34=0)*$W$3 +(E34&lt;&gt;"IV")), ( (E34="IV")*(G34=1)*$W$2 + (E34="IV")*(G34=0)*$W$3 +(E34&lt;&gt;"IV"))/I34)*F34*H34</f>
        <v>300538.18782165169</v>
      </c>
      <c r="M34" s="4">
        <f t="shared" si="2"/>
        <v>4106.25</v>
      </c>
      <c r="N34" s="9">
        <v>300538.18782165193</v>
      </c>
    </row>
    <row r="35" spans="1:14" x14ac:dyDescent="0.2">
      <c r="A35">
        <v>1</v>
      </c>
      <c r="B35" t="s">
        <v>23</v>
      </c>
      <c r="C35" t="s">
        <v>37</v>
      </c>
      <c r="D35" t="s">
        <v>49</v>
      </c>
      <c r="E35" t="str">
        <f t="shared" si="1"/>
        <v>IV</v>
      </c>
      <c r="F35" s="5">
        <v>20</v>
      </c>
      <c r="G35">
        <v>0</v>
      </c>
      <c r="H35" s="7">
        <v>0.56299999999999983</v>
      </c>
      <c r="I35" s="6">
        <v>1.2785388127853882E-2</v>
      </c>
      <c r="J35" s="6">
        <v>0</v>
      </c>
      <c r="K35" s="6">
        <v>7.6712328767123292E-2</v>
      </c>
      <c r="L35" s="12">
        <f t="shared" si="3"/>
        <v>1497.1778571428565</v>
      </c>
      <c r="M35" s="4">
        <f t="shared" si="2"/>
        <v>2659.2857142857138</v>
      </c>
      <c r="N35" s="9">
        <v>1497.177857142857</v>
      </c>
    </row>
    <row r="36" spans="1:14" x14ac:dyDescent="0.2">
      <c r="A36">
        <v>1</v>
      </c>
      <c r="B36" t="s">
        <v>23</v>
      </c>
      <c r="C36" t="s">
        <v>37</v>
      </c>
      <c r="D36" t="s">
        <v>50</v>
      </c>
      <c r="E36" t="str">
        <f t="shared" si="1"/>
        <v>IV</v>
      </c>
      <c r="F36" s="5">
        <v>20</v>
      </c>
      <c r="G36">
        <v>0</v>
      </c>
      <c r="H36" s="7">
        <v>0.56299999999999983</v>
      </c>
      <c r="I36" s="6">
        <v>1.2785388127853882E-2</v>
      </c>
      <c r="J36" s="6">
        <v>0.31780821917808222</v>
      </c>
      <c r="K36" s="6">
        <v>99</v>
      </c>
      <c r="L36" s="12">
        <f t="shared" si="3"/>
        <v>1497.1778571428565</v>
      </c>
      <c r="M36" s="4">
        <f t="shared" si="2"/>
        <v>2659.2857142857138</v>
      </c>
      <c r="N36" s="9">
        <v>1497.177857142857</v>
      </c>
    </row>
    <row r="37" spans="1:14" x14ac:dyDescent="0.2">
      <c r="A37">
        <v>1</v>
      </c>
      <c r="B37" t="s">
        <v>29</v>
      </c>
      <c r="C37" t="s">
        <v>37</v>
      </c>
      <c r="D37" t="s">
        <v>51</v>
      </c>
      <c r="E37" t="str">
        <f t="shared" si="1"/>
        <v>PO</v>
      </c>
      <c r="F37" s="5">
        <v>1</v>
      </c>
      <c r="G37">
        <v>0</v>
      </c>
      <c r="H37" s="7">
        <v>614.09268829643315</v>
      </c>
      <c r="I37" s="6">
        <v>1.5342465753424659E-2</v>
      </c>
      <c r="J37" s="6">
        <v>0</v>
      </c>
      <c r="K37" s="6">
        <v>7.6712328767123292E-2</v>
      </c>
      <c r="L37" s="12">
        <f t="shared" si="3"/>
        <v>40025.684147892513</v>
      </c>
      <c r="M37" s="4">
        <f t="shared" si="2"/>
        <v>65.178571428571416</v>
      </c>
      <c r="N37" s="9">
        <v>40025.684147892513</v>
      </c>
    </row>
    <row r="38" spans="1:14" x14ac:dyDescent="0.2">
      <c r="A38">
        <v>1</v>
      </c>
      <c r="B38" t="s">
        <v>29</v>
      </c>
      <c r="C38" t="s">
        <v>37</v>
      </c>
      <c r="D38" t="s">
        <v>52</v>
      </c>
      <c r="E38" t="str">
        <f t="shared" si="1"/>
        <v>PO</v>
      </c>
      <c r="F38" s="5">
        <v>1</v>
      </c>
      <c r="G38">
        <v>0</v>
      </c>
      <c r="H38" s="7">
        <v>614.09268829643315</v>
      </c>
      <c r="I38" s="6">
        <v>2.557077625570776E-2</v>
      </c>
      <c r="J38" s="6">
        <v>7.9452054794520555E-2</v>
      </c>
      <c r="K38" s="6">
        <v>0.15616438356164383</v>
      </c>
      <c r="L38" s="12">
        <f t="shared" si="3"/>
        <v>24015.410488735513</v>
      </c>
      <c r="M38" s="4">
        <f t="shared" si="2"/>
        <v>39.107142857142861</v>
      </c>
      <c r="N38" s="9">
        <v>24015.410488735517</v>
      </c>
    </row>
    <row r="39" spans="1:14" x14ac:dyDescent="0.2">
      <c r="A39">
        <v>1</v>
      </c>
      <c r="B39" t="s">
        <v>29</v>
      </c>
      <c r="C39" t="s">
        <v>37</v>
      </c>
      <c r="D39" t="s">
        <v>53</v>
      </c>
      <c r="E39" t="str">
        <f t="shared" si="1"/>
        <v>PO</v>
      </c>
      <c r="F39" s="5">
        <v>1</v>
      </c>
      <c r="G39">
        <v>0</v>
      </c>
      <c r="H39" s="7">
        <v>614.09268829643315</v>
      </c>
      <c r="I39" s="6">
        <v>2.557077625570776E-2</v>
      </c>
      <c r="J39" s="6">
        <v>0.15890410958904111</v>
      </c>
      <c r="K39" s="6">
        <v>0.23561643835616439</v>
      </c>
      <c r="L39" s="12">
        <f t="shared" si="3"/>
        <v>24015.410488735513</v>
      </c>
      <c r="M39" s="4">
        <f t="shared" si="2"/>
        <v>39.107142857142861</v>
      </c>
      <c r="N39" s="9">
        <v>24015.410488735517</v>
      </c>
    </row>
    <row r="40" spans="1:14" x14ac:dyDescent="0.2">
      <c r="A40">
        <v>1</v>
      </c>
      <c r="B40" t="s">
        <v>29</v>
      </c>
      <c r="C40" t="s">
        <v>37</v>
      </c>
      <c r="D40" t="s">
        <v>54</v>
      </c>
      <c r="E40" t="str">
        <f t="shared" si="1"/>
        <v>PO</v>
      </c>
      <c r="F40" s="5">
        <v>1</v>
      </c>
      <c r="G40">
        <v>0</v>
      </c>
      <c r="H40" s="7">
        <v>614.09268829643315</v>
      </c>
      <c r="I40" s="6">
        <v>2.557077625570776E-2</v>
      </c>
      <c r="J40" s="6">
        <v>0.23835616438356164</v>
      </c>
      <c r="K40" s="6">
        <v>0.31506849315068491</v>
      </c>
      <c r="L40" s="12">
        <f t="shared" si="3"/>
        <v>24015.410488735513</v>
      </c>
      <c r="M40" s="4">
        <f t="shared" si="2"/>
        <v>39.107142857142861</v>
      </c>
      <c r="N40" s="9">
        <v>24015.410488735517</v>
      </c>
    </row>
    <row r="41" spans="1:14" x14ac:dyDescent="0.2">
      <c r="A41">
        <v>1</v>
      </c>
      <c r="B41" t="s">
        <v>29</v>
      </c>
      <c r="C41" t="s">
        <v>37</v>
      </c>
      <c r="D41" t="s">
        <v>55</v>
      </c>
      <c r="E41" t="str">
        <f t="shared" si="1"/>
        <v>PO</v>
      </c>
      <c r="F41" s="5">
        <v>1</v>
      </c>
      <c r="G41">
        <v>0</v>
      </c>
      <c r="H41" s="7">
        <v>614.09268829643315</v>
      </c>
      <c r="I41" s="6">
        <v>7.6712328767123292E-2</v>
      </c>
      <c r="J41" s="6">
        <v>0.31780821917808222</v>
      </c>
      <c r="K41" s="6">
        <v>99</v>
      </c>
      <c r="L41" s="12">
        <f t="shared" si="3"/>
        <v>8005.1368295785032</v>
      </c>
      <c r="M41" s="4">
        <f t="shared" si="2"/>
        <v>13.035714285714285</v>
      </c>
      <c r="N41" s="9">
        <v>8005.1368295785032</v>
      </c>
    </row>
    <row r="42" spans="1:14" x14ac:dyDescent="0.2">
      <c r="A42">
        <v>2</v>
      </c>
      <c r="B42" t="s">
        <v>8</v>
      </c>
      <c r="C42" t="s">
        <v>56</v>
      </c>
      <c r="D42" t="s">
        <v>57</v>
      </c>
      <c r="E42" t="str">
        <f t="shared" si="1"/>
        <v>IV</v>
      </c>
      <c r="F42" s="5">
        <v>12.8</v>
      </c>
      <c r="G42">
        <v>1</v>
      </c>
      <c r="H42" s="7">
        <v>6.6899875</v>
      </c>
      <c r="I42" s="6">
        <v>1.5342465753424659E-2</v>
      </c>
      <c r="J42" s="6">
        <v>0</v>
      </c>
      <c r="K42" s="6">
        <v>7.6712328767123292E-2</v>
      </c>
      <c r="L42" s="12">
        <f t="shared" si="3"/>
        <v>418602.07500000001</v>
      </c>
      <c r="M42" s="4">
        <f t="shared" si="2"/>
        <v>62571.428571428572</v>
      </c>
      <c r="N42" s="9">
        <v>418602.07499999995</v>
      </c>
    </row>
    <row r="43" spans="1:14" x14ac:dyDescent="0.2">
      <c r="A43">
        <v>2</v>
      </c>
      <c r="B43" t="s">
        <v>8</v>
      </c>
      <c r="C43" t="s">
        <v>56</v>
      </c>
      <c r="D43" t="s">
        <v>58</v>
      </c>
      <c r="E43" t="str">
        <f t="shared" si="1"/>
        <v>IV</v>
      </c>
      <c r="F43" s="5">
        <v>16</v>
      </c>
      <c r="G43">
        <v>1</v>
      </c>
      <c r="H43" s="7">
        <v>6.6899875</v>
      </c>
      <c r="I43" s="6">
        <v>1.9178082191780819E-2</v>
      </c>
      <c r="J43" s="6">
        <v>7.9452054794520555E-2</v>
      </c>
      <c r="K43" s="6">
        <v>0.15616438356164383</v>
      </c>
      <c r="L43" s="12">
        <f t="shared" si="3"/>
        <v>418602.07500000007</v>
      </c>
      <c r="M43" s="4">
        <f t="shared" si="2"/>
        <v>62571.42857142858</v>
      </c>
      <c r="N43" s="9">
        <v>418602.07500000007</v>
      </c>
    </row>
    <row r="44" spans="1:14" x14ac:dyDescent="0.2">
      <c r="A44">
        <v>2</v>
      </c>
      <c r="B44" t="s">
        <v>8</v>
      </c>
      <c r="C44" t="s">
        <v>56</v>
      </c>
      <c r="D44" t="s">
        <v>59</v>
      </c>
      <c r="E44" t="str">
        <f t="shared" si="1"/>
        <v>IV</v>
      </c>
      <c r="F44" s="5">
        <v>16</v>
      </c>
      <c r="G44">
        <v>1</v>
      </c>
      <c r="H44" s="7">
        <v>6.6899875</v>
      </c>
      <c r="I44" s="6">
        <v>3.8356164383561639E-2</v>
      </c>
      <c r="J44" s="6">
        <v>0.15890410958904111</v>
      </c>
      <c r="K44" s="6">
        <v>0.23561643835616439</v>
      </c>
      <c r="L44" s="12">
        <f t="shared" si="3"/>
        <v>209301.03750000003</v>
      </c>
      <c r="M44" s="4">
        <f t="shared" si="2"/>
        <v>31285.71428571429</v>
      </c>
      <c r="N44" s="9">
        <v>209301.03750000003</v>
      </c>
    </row>
    <row r="45" spans="1:14" x14ac:dyDescent="0.2">
      <c r="A45">
        <v>2</v>
      </c>
      <c r="B45" t="s">
        <v>8</v>
      </c>
      <c r="C45" t="s">
        <v>56</v>
      </c>
      <c r="D45" t="s">
        <v>60</v>
      </c>
      <c r="E45" t="str">
        <f t="shared" si="1"/>
        <v>IV</v>
      </c>
      <c r="F45" s="5">
        <v>16</v>
      </c>
      <c r="G45">
        <v>1</v>
      </c>
      <c r="H45" s="7">
        <v>6.6899875</v>
      </c>
      <c r="I45" s="6">
        <v>3.8356164383561639E-2</v>
      </c>
      <c r="J45" s="6">
        <v>0.23835616438356164</v>
      </c>
      <c r="K45" s="6">
        <v>0.31506849315068491</v>
      </c>
      <c r="L45" s="12">
        <f t="shared" si="3"/>
        <v>209301.03750000003</v>
      </c>
      <c r="M45" s="4">
        <f t="shared" si="2"/>
        <v>31285.71428571429</v>
      </c>
      <c r="N45" s="9">
        <v>209301.03750000003</v>
      </c>
    </row>
    <row r="46" spans="1:14" x14ac:dyDescent="0.2">
      <c r="A46">
        <v>2</v>
      </c>
      <c r="B46" t="s">
        <v>8</v>
      </c>
      <c r="C46" t="s">
        <v>56</v>
      </c>
      <c r="D46" t="s">
        <v>61</v>
      </c>
      <c r="E46" t="str">
        <f t="shared" si="1"/>
        <v>IV</v>
      </c>
      <c r="F46" s="5">
        <v>16</v>
      </c>
      <c r="G46">
        <v>1</v>
      </c>
      <c r="H46" s="7">
        <v>6.6899875</v>
      </c>
      <c r="I46" s="6">
        <v>3.8356164383561625E-2</v>
      </c>
      <c r="J46" s="6">
        <v>0.31780821917808222</v>
      </c>
      <c r="K46" s="6">
        <v>0.39452054794520547</v>
      </c>
      <c r="L46" s="12">
        <f t="shared" si="3"/>
        <v>209301.03750000009</v>
      </c>
      <c r="M46" s="4">
        <f t="shared" si="2"/>
        <v>31285.714285714301</v>
      </c>
      <c r="N46" s="9">
        <v>209301.03750000009</v>
      </c>
    </row>
    <row r="47" spans="1:14" x14ac:dyDescent="0.2">
      <c r="A47">
        <v>2</v>
      </c>
      <c r="B47" t="s">
        <v>8</v>
      </c>
      <c r="C47" t="s">
        <v>56</v>
      </c>
      <c r="D47" t="s">
        <v>62</v>
      </c>
      <c r="E47" t="str">
        <f t="shared" si="1"/>
        <v>IV</v>
      </c>
      <c r="F47" s="5">
        <v>16</v>
      </c>
      <c r="G47">
        <v>1</v>
      </c>
      <c r="H47" s="7">
        <v>6.6899875</v>
      </c>
      <c r="I47" s="6">
        <v>3.8356164383561653E-2</v>
      </c>
      <c r="J47" s="6">
        <v>0.39726027397260272</v>
      </c>
      <c r="K47" s="6">
        <v>0.47397260273972602</v>
      </c>
      <c r="L47" s="12">
        <f t="shared" si="3"/>
        <v>209301.03749999995</v>
      </c>
      <c r="M47" s="4">
        <f t="shared" si="2"/>
        <v>31285.714285714279</v>
      </c>
      <c r="N47" s="9">
        <v>209301.03749999995</v>
      </c>
    </row>
    <row r="48" spans="1:14" x14ac:dyDescent="0.2">
      <c r="A48">
        <v>2</v>
      </c>
      <c r="B48" t="s">
        <v>8</v>
      </c>
      <c r="C48" t="s">
        <v>56</v>
      </c>
      <c r="D48" t="s">
        <v>63</v>
      </c>
      <c r="E48" t="str">
        <f t="shared" si="1"/>
        <v>IV</v>
      </c>
      <c r="F48" s="5">
        <v>16</v>
      </c>
      <c r="G48">
        <v>1</v>
      </c>
      <c r="H48" s="7">
        <v>6.6899875</v>
      </c>
      <c r="I48" s="6">
        <v>7.6712328767123292E-2</v>
      </c>
      <c r="J48" s="6">
        <v>0.47671232876712327</v>
      </c>
      <c r="K48" s="6">
        <v>99</v>
      </c>
      <c r="L48" s="12">
        <f t="shared" si="3"/>
        <v>104650.51874999999</v>
      </c>
      <c r="M48" s="4">
        <f t="shared" si="2"/>
        <v>15642.857142857141</v>
      </c>
      <c r="N48" s="9">
        <v>104650.51874999999</v>
      </c>
    </row>
    <row r="49" spans="1:14" x14ac:dyDescent="0.2">
      <c r="A49">
        <v>2</v>
      </c>
      <c r="B49" t="s">
        <v>64</v>
      </c>
      <c r="C49" t="s">
        <v>56</v>
      </c>
      <c r="D49" t="s">
        <v>65</v>
      </c>
      <c r="E49" t="str">
        <f t="shared" si="1"/>
        <v>IV</v>
      </c>
      <c r="F49" s="5">
        <v>41.6</v>
      </c>
      <c r="G49">
        <v>0</v>
      </c>
      <c r="H49" s="7">
        <v>49.653222222222219</v>
      </c>
      <c r="I49" s="6">
        <v>1.5342465753424659E-2</v>
      </c>
      <c r="J49" s="6">
        <v>0</v>
      </c>
      <c r="K49" s="6">
        <v>7.6712328767123292E-2</v>
      </c>
      <c r="L49" s="12">
        <f t="shared" si="3"/>
        <v>228872.98117460313</v>
      </c>
      <c r="M49" s="4">
        <f t="shared" si="2"/>
        <v>4609.4285714285706</v>
      </c>
      <c r="N49" s="9">
        <v>228872.98117460313</v>
      </c>
    </row>
    <row r="50" spans="1:14" x14ac:dyDescent="0.2">
      <c r="A50">
        <v>2</v>
      </c>
      <c r="B50" t="s">
        <v>64</v>
      </c>
      <c r="C50" t="s">
        <v>56</v>
      </c>
      <c r="D50" t="s">
        <v>66</v>
      </c>
      <c r="E50" t="str">
        <f t="shared" si="1"/>
        <v>IV</v>
      </c>
      <c r="F50" s="5">
        <v>56</v>
      </c>
      <c r="G50">
        <v>0</v>
      </c>
      <c r="H50" s="7">
        <v>49.653222222222219</v>
      </c>
      <c r="I50" s="6">
        <v>1.5342465753424659E-2</v>
      </c>
      <c r="J50" s="6">
        <v>7.9452054794520555E-2</v>
      </c>
      <c r="K50" s="6">
        <v>99</v>
      </c>
      <c r="L50" s="12">
        <f t="shared" si="3"/>
        <v>308098.2438888888</v>
      </c>
      <c r="M50" s="4">
        <f t="shared" si="2"/>
        <v>6204.9999999999982</v>
      </c>
      <c r="N50" s="9">
        <v>308098.24388888886</v>
      </c>
    </row>
    <row r="51" spans="1:14" x14ac:dyDescent="0.2">
      <c r="A51">
        <v>2</v>
      </c>
      <c r="B51" t="s">
        <v>23</v>
      </c>
      <c r="C51" t="s">
        <v>56</v>
      </c>
      <c r="D51" t="s">
        <v>67</v>
      </c>
      <c r="E51" t="str">
        <f t="shared" si="1"/>
        <v>IV</v>
      </c>
      <c r="F51" s="5">
        <v>22.857142857142858</v>
      </c>
      <c r="G51">
        <v>0</v>
      </c>
      <c r="H51" s="7">
        <v>0.56299999999999983</v>
      </c>
      <c r="I51" s="6">
        <v>1.0958904109589041E-2</v>
      </c>
      <c r="J51" s="6">
        <v>0</v>
      </c>
      <c r="K51" s="6">
        <v>99</v>
      </c>
      <c r="L51" s="12">
        <f t="shared" si="3"/>
        <v>1996.2371428571423</v>
      </c>
      <c r="M51" s="4">
        <f t="shared" si="2"/>
        <v>3545.7142857142858</v>
      </c>
      <c r="N51" s="9">
        <v>1996.2371428571425</v>
      </c>
    </row>
    <row r="52" spans="1:14" x14ac:dyDescent="0.2">
      <c r="A52">
        <v>2</v>
      </c>
      <c r="B52" t="s">
        <v>29</v>
      </c>
      <c r="C52" t="s">
        <v>56</v>
      </c>
      <c r="D52" t="s">
        <v>68</v>
      </c>
      <c r="E52" t="str">
        <f t="shared" si="1"/>
        <v>PO</v>
      </c>
      <c r="F52" s="5">
        <v>1</v>
      </c>
      <c r="G52">
        <v>0</v>
      </c>
      <c r="H52" s="7">
        <v>614.09268829643315</v>
      </c>
      <c r="I52" s="6">
        <v>1.9178082191780823E-2</v>
      </c>
      <c r="J52" s="6">
        <v>0</v>
      </c>
      <c r="K52" s="6">
        <v>7.6712328767123292E-2</v>
      </c>
      <c r="L52" s="12">
        <f t="shared" si="3"/>
        <v>32020.547318314013</v>
      </c>
      <c r="M52" s="4">
        <f t="shared" si="2"/>
        <v>52.142857142857139</v>
      </c>
      <c r="N52" s="9">
        <v>32020.547318314013</v>
      </c>
    </row>
    <row r="53" spans="1:14" x14ac:dyDescent="0.2">
      <c r="A53">
        <v>2</v>
      </c>
      <c r="B53" t="s">
        <v>29</v>
      </c>
      <c r="C53" t="s">
        <v>56</v>
      </c>
      <c r="D53" t="s">
        <v>69</v>
      </c>
      <c r="E53" t="str">
        <f t="shared" si="1"/>
        <v>PO</v>
      </c>
      <c r="F53" s="5">
        <v>1</v>
      </c>
      <c r="G53">
        <v>0</v>
      </c>
      <c r="H53" s="7">
        <v>614.09268829643315</v>
      </c>
      <c r="I53" s="6">
        <v>3.8356164383561646E-2</v>
      </c>
      <c r="J53" s="6">
        <v>0</v>
      </c>
      <c r="K53" s="6">
        <v>99</v>
      </c>
      <c r="L53" s="12">
        <f t="shared" si="3"/>
        <v>16010.273659157006</v>
      </c>
      <c r="M53" s="4">
        <f t="shared" si="2"/>
        <v>26.071428571428569</v>
      </c>
      <c r="N53" s="9">
        <v>16010.273659157006</v>
      </c>
    </row>
    <row r="54" spans="1:14" x14ac:dyDescent="0.2">
      <c r="A54">
        <v>2</v>
      </c>
      <c r="B54" t="s">
        <v>29</v>
      </c>
      <c r="C54" t="s">
        <v>56</v>
      </c>
      <c r="D54" t="s">
        <v>70</v>
      </c>
      <c r="E54" t="str">
        <f t="shared" si="1"/>
        <v>PO</v>
      </c>
      <c r="F54" s="5">
        <v>1</v>
      </c>
      <c r="G54">
        <v>0</v>
      </c>
      <c r="H54" s="7">
        <v>614.09268829643315</v>
      </c>
      <c r="I54" s="6">
        <v>7.6712328767123278E-2</v>
      </c>
      <c r="J54" s="6">
        <v>7.9452054794520555E-2</v>
      </c>
      <c r="K54" s="6">
        <v>0.15616438356164383</v>
      </c>
      <c r="L54" s="12">
        <f t="shared" si="3"/>
        <v>8005.1368295785051</v>
      </c>
      <c r="M54" s="4">
        <f t="shared" si="2"/>
        <v>13.035714285714288</v>
      </c>
      <c r="N54" s="9">
        <v>8005.1368295785051</v>
      </c>
    </row>
    <row r="55" spans="1:14" x14ac:dyDescent="0.2">
      <c r="A55">
        <v>2</v>
      </c>
      <c r="B55" t="s">
        <v>29</v>
      </c>
      <c r="C55" t="s">
        <v>56</v>
      </c>
      <c r="D55" t="s">
        <v>71</v>
      </c>
      <c r="E55" t="str">
        <f t="shared" si="1"/>
        <v>PO</v>
      </c>
      <c r="F55" s="5">
        <v>1</v>
      </c>
      <c r="G55">
        <v>0</v>
      </c>
      <c r="H55" s="7">
        <v>614.09268829643315</v>
      </c>
      <c r="I55" s="6">
        <v>1.9178082191780823E-2</v>
      </c>
      <c r="J55" s="6">
        <v>7.9452054794520555E-2</v>
      </c>
      <c r="K55" s="6">
        <v>99</v>
      </c>
      <c r="L55" s="12">
        <f t="shared" si="3"/>
        <v>32020.547318314013</v>
      </c>
      <c r="M55" s="4">
        <f t="shared" si="2"/>
        <v>52.142857142857139</v>
      </c>
      <c r="N55" s="9">
        <v>32020.547318314013</v>
      </c>
    </row>
    <row r="56" spans="1:14" x14ac:dyDescent="0.2">
      <c r="A56">
        <v>2</v>
      </c>
      <c r="B56" t="s">
        <v>29</v>
      </c>
      <c r="C56" t="s">
        <v>56</v>
      </c>
      <c r="D56" t="s">
        <v>72</v>
      </c>
      <c r="E56" t="str">
        <f t="shared" si="1"/>
        <v>PO</v>
      </c>
      <c r="F56" s="5">
        <v>1</v>
      </c>
      <c r="G56">
        <v>0</v>
      </c>
      <c r="H56" s="7">
        <v>614.09268829643315</v>
      </c>
      <c r="I56" s="6">
        <v>3.8356164383561639E-2</v>
      </c>
      <c r="J56" s="6">
        <v>0.15890410958904111</v>
      </c>
      <c r="K56" s="6">
        <v>0.23561643835616439</v>
      </c>
      <c r="L56" s="12">
        <f t="shared" si="3"/>
        <v>16010.27365915701</v>
      </c>
      <c r="M56" s="4">
        <f t="shared" si="2"/>
        <v>26.071428571428577</v>
      </c>
      <c r="N56" s="9">
        <v>16010.27365915701</v>
      </c>
    </row>
    <row r="57" spans="1:14" x14ac:dyDescent="0.2">
      <c r="A57">
        <v>2</v>
      </c>
      <c r="B57" t="s">
        <v>29</v>
      </c>
      <c r="C57" t="s">
        <v>56</v>
      </c>
      <c r="D57" t="s">
        <v>73</v>
      </c>
      <c r="E57" t="str">
        <f t="shared" si="1"/>
        <v>PO</v>
      </c>
      <c r="F57" s="5">
        <v>1</v>
      </c>
      <c r="G57">
        <v>0</v>
      </c>
      <c r="H57" s="7">
        <v>614.09268829643315</v>
      </c>
      <c r="I57" s="6">
        <v>3.8356164383561639E-2</v>
      </c>
      <c r="J57" s="6">
        <v>0.23835616438356164</v>
      </c>
      <c r="K57" s="6">
        <v>0.31506849315068491</v>
      </c>
      <c r="L57" s="12">
        <f t="shared" si="3"/>
        <v>16010.27365915701</v>
      </c>
      <c r="M57" s="4">
        <f t="shared" si="2"/>
        <v>26.071428571428577</v>
      </c>
      <c r="N57" s="9">
        <v>16010.27365915701</v>
      </c>
    </row>
    <row r="58" spans="1:14" x14ac:dyDescent="0.2">
      <c r="A58">
        <v>2</v>
      </c>
      <c r="B58" t="s">
        <v>29</v>
      </c>
      <c r="C58" t="s">
        <v>56</v>
      </c>
      <c r="D58" t="s">
        <v>74</v>
      </c>
      <c r="E58" t="str">
        <f t="shared" si="1"/>
        <v>PO</v>
      </c>
      <c r="F58" s="5">
        <v>1</v>
      </c>
      <c r="G58">
        <v>0</v>
      </c>
      <c r="H58" s="7">
        <v>614.09268829643315</v>
      </c>
      <c r="I58" s="6">
        <v>3.8356164383561625E-2</v>
      </c>
      <c r="J58" s="6">
        <v>0.31780821917808222</v>
      </c>
      <c r="K58" s="6">
        <v>0.39452054794520547</v>
      </c>
      <c r="L58" s="12">
        <f t="shared" si="3"/>
        <v>16010.273659157016</v>
      </c>
      <c r="M58" s="4">
        <f t="shared" si="2"/>
        <v>26.071428571428584</v>
      </c>
      <c r="N58" s="9">
        <v>16010.273659157016</v>
      </c>
    </row>
    <row r="59" spans="1:14" x14ac:dyDescent="0.2">
      <c r="A59">
        <v>2</v>
      </c>
      <c r="B59" t="s">
        <v>29</v>
      </c>
      <c r="C59" t="s">
        <v>56</v>
      </c>
      <c r="D59" t="s">
        <v>75</v>
      </c>
      <c r="E59" t="str">
        <f t="shared" si="1"/>
        <v>PO</v>
      </c>
      <c r="F59" s="5">
        <v>1</v>
      </c>
      <c r="G59">
        <v>0</v>
      </c>
      <c r="H59" s="7">
        <v>614.09268829643315</v>
      </c>
      <c r="I59" s="6">
        <v>3.8356164383561653E-2</v>
      </c>
      <c r="J59" s="6">
        <v>0.39726027397260272</v>
      </c>
      <c r="K59" s="6">
        <v>0.47397260273972602</v>
      </c>
      <c r="L59" s="12">
        <f t="shared" si="3"/>
        <v>16010.273659157005</v>
      </c>
      <c r="M59" s="4">
        <f t="shared" si="2"/>
        <v>26.071428571428566</v>
      </c>
      <c r="N59" s="9">
        <v>16010.273659157005</v>
      </c>
    </row>
    <row r="60" spans="1:14" x14ac:dyDescent="0.2">
      <c r="A60">
        <v>2</v>
      </c>
      <c r="B60" t="s">
        <v>29</v>
      </c>
      <c r="C60" t="s">
        <v>56</v>
      </c>
      <c r="D60" t="s">
        <v>76</v>
      </c>
      <c r="E60" t="str">
        <f t="shared" si="1"/>
        <v>PO</v>
      </c>
      <c r="F60" s="5">
        <v>1</v>
      </c>
      <c r="G60">
        <v>0</v>
      </c>
      <c r="H60" s="7">
        <v>614.09268829643315</v>
      </c>
      <c r="I60" s="6">
        <v>7.6712328767123292E-2</v>
      </c>
      <c r="J60" s="6">
        <v>0.47671232876712327</v>
      </c>
      <c r="K60" s="6">
        <v>99</v>
      </c>
      <c r="L60" s="12">
        <f t="shared" si="3"/>
        <v>8005.1368295785032</v>
      </c>
      <c r="M60" s="4">
        <f t="shared" si="2"/>
        <v>13.035714285714285</v>
      </c>
      <c r="N60" s="9">
        <v>8005.1368295785032</v>
      </c>
    </row>
    <row r="61" spans="1:14" x14ac:dyDescent="0.2">
      <c r="A61">
        <v>2</v>
      </c>
      <c r="B61" t="s">
        <v>8</v>
      </c>
      <c r="C61" t="s">
        <v>77</v>
      </c>
      <c r="D61" t="s">
        <v>78</v>
      </c>
      <c r="E61" t="str">
        <f t="shared" si="1"/>
        <v>IV</v>
      </c>
      <c r="F61" s="5">
        <v>16</v>
      </c>
      <c r="G61">
        <v>1</v>
      </c>
      <c r="H61" s="7">
        <v>6.6899875</v>
      </c>
      <c r="I61" s="6">
        <v>7.6712328767123292E-2</v>
      </c>
      <c r="J61" s="6">
        <v>0</v>
      </c>
      <c r="K61" s="6">
        <v>7.6712328767123292E-2</v>
      </c>
      <c r="L61" s="12">
        <f t="shared" si="3"/>
        <v>104650.51874999999</v>
      </c>
      <c r="M61" s="4">
        <f t="shared" si="2"/>
        <v>15642.857142857141</v>
      </c>
      <c r="N61" s="9">
        <v>104650.51874999999</v>
      </c>
    </row>
    <row r="62" spans="1:14" x14ac:dyDescent="0.2">
      <c r="A62">
        <v>2</v>
      </c>
      <c r="B62" t="s">
        <v>17</v>
      </c>
      <c r="C62" t="s">
        <v>77</v>
      </c>
      <c r="D62" t="s">
        <v>79</v>
      </c>
      <c r="E62" t="str">
        <f t="shared" si="1"/>
        <v>PO</v>
      </c>
      <c r="F62" s="5">
        <v>15</v>
      </c>
      <c r="G62">
        <v>0</v>
      </c>
      <c r="H62" s="7">
        <v>73.19042625793648</v>
      </c>
      <c r="I62" s="6">
        <v>5.4794520547945206E-3</v>
      </c>
      <c r="J62" s="6">
        <v>0</v>
      </c>
      <c r="K62" s="6">
        <v>7.6712328767123292E-2</v>
      </c>
      <c r="L62" s="12">
        <f t="shared" si="3"/>
        <v>200358.79188110112</v>
      </c>
      <c r="M62" s="4">
        <f t="shared" si="2"/>
        <v>2737.5</v>
      </c>
      <c r="N62" s="9">
        <v>200358.79188110118</v>
      </c>
    </row>
    <row r="63" spans="1:14" x14ac:dyDescent="0.2">
      <c r="A63">
        <v>2</v>
      </c>
      <c r="B63" t="s">
        <v>80</v>
      </c>
      <c r="C63" t="s">
        <v>77</v>
      </c>
      <c r="D63" t="s">
        <v>81</v>
      </c>
      <c r="E63" t="s">
        <v>169</v>
      </c>
      <c r="F63" s="5">
        <v>1</v>
      </c>
      <c r="G63">
        <v>0</v>
      </c>
      <c r="H63" s="7">
        <v>478950</v>
      </c>
      <c r="I63" s="6">
        <v>0</v>
      </c>
      <c r="J63" s="6">
        <v>7.9452054794520555E-2</v>
      </c>
      <c r="K63" s="6">
        <v>7.9452054794520555E-2</v>
      </c>
      <c r="L63" s="12">
        <f t="shared" si="3"/>
        <v>478950</v>
      </c>
      <c r="M63" s="4">
        <f t="shared" si="2"/>
        <v>1</v>
      </c>
      <c r="N63" s="9">
        <v>478950</v>
      </c>
    </row>
    <row r="64" spans="1:14" x14ac:dyDescent="0.2">
      <c r="A64">
        <v>2</v>
      </c>
      <c r="B64" t="s">
        <v>29</v>
      </c>
      <c r="C64" t="s">
        <v>77</v>
      </c>
      <c r="D64" t="s">
        <v>82</v>
      </c>
      <c r="E64" t="str">
        <f t="shared" si="1"/>
        <v>PO</v>
      </c>
      <c r="F64" s="5">
        <v>1</v>
      </c>
      <c r="G64">
        <v>0</v>
      </c>
      <c r="H64" s="7">
        <v>614.09268829643315</v>
      </c>
      <c r="I64" s="6">
        <v>7.6712328767123292E-2</v>
      </c>
      <c r="J64" s="6">
        <v>0</v>
      </c>
      <c r="K64" s="6">
        <v>7.6712328767123292E-2</v>
      </c>
      <c r="L64" s="12">
        <f t="shared" si="3"/>
        <v>8005.1368295785032</v>
      </c>
      <c r="M64" s="4">
        <f t="shared" si="2"/>
        <v>13.035714285714285</v>
      </c>
      <c r="N64" s="9">
        <v>8005.1368295785032</v>
      </c>
    </row>
    <row r="65" spans="1:15" x14ac:dyDescent="0.2">
      <c r="A65">
        <v>2</v>
      </c>
      <c r="B65" t="s">
        <v>29</v>
      </c>
      <c r="C65" t="s">
        <v>77</v>
      </c>
      <c r="D65" t="s">
        <v>83</v>
      </c>
      <c r="E65" t="str">
        <f t="shared" si="1"/>
        <v>PO</v>
      </c>
      <c r="F65" s="5">
        <v>1</v>
      </c>
      <c r="G65">
        <v>0</v>
      </c>
      <c r="H65" s="7">
        <v>614.09268829643315</v>
      </c>
      <c r="I65" s="6">
        <v>0</v>
      </c>
      <c r="J65" s="6">
        <v>7.9452054794520555E-2</v>
      </c>
      <c r="K65" s="6">
        <v>7.9452054794520555E-2</v>
      </c>
      <c r="L65" s="12">
        <f t="shared" si="3"/>
        <v>614.09268829643315</v>
      </c>
      <c r="M65" s="4">
        <f t="shared" si="2"/>
        <v>1</v>
      </c>
      <c r="N65" s="9">
        <v>614.09268829643315</v>
      </c>
    </row>
    <row r="66" spans="1:15" x14ac:dyDescent="0.2">
      <c r="A66">
        <v>2</v>
      </c>
      <c r="B66" t="s">
        <v>84</v>
      </c>
      <c r="C66" t="s">
        <v>84</v>
      </c>
      <c r="D66" t="s">
        <v>85</v>
      </c>
      <c r="E66" t="str">
        <f t="shared" si="1"/>
        <v>IV</v>
      </c>
      <c r="F66" s="5">
        <v>0.96599999999999997</v>
      </c>
      <c r="G66">
        <v>1</v>
      </c>
      <c r="H66" s="7">
        <v>59</v>
      </c>
      <c r="I66" s="6">
        <v>1.5342465753424659E-2</v>
      </c>
      <c r="J66" s="6">
        <v>0</v>
      </c>
      <c r="K66" s="6">
        <v>7.6712328767123292E-2</v>
      </c>
      <c r="L66" s="12">
        <f t="shared" ref="L66:L97" si="4">IF(I66=0, ( (E66="IV")*(G66=1)*$W$2 + (E66="IV")*(G66=0)*$W$3 +(E66&lt;&gt;"IV")), ( (E66="IV")*(G66=1)*$W$2 + (E66="IV")*(G66=0)*$W$3 +(E66&lt;&gt;"IV"))/I66)*F66*H66</f>
        <v>278609.0625</v>
      </c>
      <c r="M66" s="4">
        <f t="shared" si="2"/>
        <v>4722.1875</v>
      </c>
      <c r="N66" s="9">
        <v>278609.0625</v>
      </c>
    </row>
    <row r="67" spans="1:15" x14ac:dyDescent="0.2">
      <c r="A67">
        <v>2</v>
      </c>
      <c r="B67" t="s">
        <v>84</v>
      </c>
      <c r="C67" t="s">
        <v>84</v>
      </c>
      <c r="D67" t="s">
        <v>86</v>
      </c>
      <c r="E67" t="str">
        <f t="shared" ref="E67:E113" si="5">VLOOKUP(B67,$Q$2:$S$15,3, FALSE)</f>
        <v>IV</v>
      </c>
      <c r="F67" s="5">
        <v>1.5</v>
      </c>
      <c r="G67">
        <v>1</v>
      </c>
      <c r="H67" s="7">
        <v>59</v>
      </c>
      <c r="I67" s="6">
        <v>2.5570776255707764E-2</v>
      </c>
      <c r="J67" s="6">
        <v>7.9452054794520555E-2</v>
      </c>
      <c r="K67" s="6">
        <v>99</v>
      </c>
      <c r="L67" s="12">
        <f t="shared" si="4"/>
        <v>259573.66071428571</v>
      </c>
      <c r="M67" s="4">
        <f t="shared" ref="M67:M113" si="6">L67/H67</f>
        <v>4399.5535714285716</v>
      </c>
      <c r="N67" s="9">
        <v>259573.66071428568</v>
      </c>
    </row>
    <row r="68" spans="1:15" x14ac:dyDescent="0.2">
      <c r="A68">
        <v>2</v>
      </c>
      <c r="B68" t="s">
        <v>29</v>
      </c>
      <c r="C68" t="s">
        <v>84</v>
      </c>
      <c r="D68" t="s">
        <v>87</v>
      </c>
      <c r="E68" t="str">
        <f t="shared" si="5"/>
        <v>PO</v>
      </c>
      <c r="F68" s="5">
        <v>1</v>
      </c>
      <c r="G68">
        <v>0</v>
      </c>
      <c r="H68" s="7">
        <v>614.09268829643315</v>
      </c>
      <c r="I68" s="6">
        <v>1.5342465753424659E-2</v>
      </c>
      <c r="J68" s="6">
        <v>0</v>
      </c>
      <c r="K68" s="6">
        <v>7.6712328767123292E-2</v>
      </c>
      <c r="L68" s="12">
        <f t="shared" si="4"/>
        <v>40025.684147892513</v>
      </c>
      <c r="M68" s="4">
        <f t="shared" si="6"/>
        <v>65.178571428571416</v>
      </c>
      <c r="N68" s="9">
        <v>40025.684147892513</v>
      </c>
    </row>
    <row r="69" spans="1:15" x14ac:dyDescent="0.2">
      <c r="A69">
        <v>2</v>
      </c>
      <c r="B69" t="s">
        <v>29</v>
      </c>
      <c r="C69" t="s">
        <v>84</v>
      </c>
      <c r="D69" t="s">
        <v>88</v>
      </c>
      <c r="E69" t="str">
        <f t="shared" si="5"/>
        <v>PO</v>
      </c>
      <c r="F69" s="5">
        <v>1</v>
      </c>
      <c r="G69">
        <v>0</v>
      </c>
      <c r="H69" s="7">
        <v>614.09268829643315</v>
      </c>
      <c r="I69" s="6">
        <v>2.5570776255707764E-2</v>
      </c>
      <c r="J69" s="6">
        <v>7.9452054794520555E-2</v>
      </c>
      <c r="K69" s="6">
        <v>99</v>
      </c>
      <c r="L69" s="12">
        <f t="shared" si="4"/>
        <v>24015.41048873551</v>
      </c>
      <c r="M69" s="4">
        <f t="shared" si="6"/>
        <v>39.107142857142854</v>
      </c>
      <c r="N69" s="9">
        <v>24015.41048873551</v>
      </c>
    </row>
    <row r="70" spans="1:15" x14ac:dyDescent="0.2">
      <c r="A70">
        <v>3</v>
      </c>
      <c r="B70" t="s">
        <v>90</v>
      </c>
      <c r="C70" t="s">
        <v>89</v>
      </c>
      <c r="D70" t="s">
        <v>91</v>
      </c>
      <c r="E70" t="str">
        <f t="shared" si="5"/>
        <v>IV</v>
      </c>
      <c r="F70" s="5">
        <v>10</v>
      </c>
      <c r="G70">
        <v>1</v>
      </c>
      <c r="H70" s="7">
        <v>7.1479750000000006</v>
      </c>
      <c r="I70" s="6">
        <v>1.9178082191780823E-2</v>
      </c>
      <c r="J70" s="6">
        <v>0</v>
      </c>
      <c r="K70" s="6">
        <v>7.6712328767123292E-2</v>
      </c>
      <c r="L70" s="12">
        <f t="shared" si="4"/>
        <v>279536.87946428574</v>
      </c>
      <c r="M70" s="4">
        <f t="shared" si="6"/>
        <v>39107.142857142855</v>
      </c>
      <c r="N70" s="9">
        <v>279536.87946428574</v>
      </c>
    </row>
    <row r="71" spans="1:15" x14ac:dyDescent="0.2">
      <c r="A71">
        <v>3</v>
      </c>
      <c r="B71" t="s">
        <v>90</v>
      </c>
      <c r="C71" t="s">
        <v>89</v>
      </c>
      <c r="D71" t="s">
        <v>92</v>
      </c>
      <c r="E71" t="str">
        <f t="shared" si="5"/>
        <v>IV</v>
      </c>
      <c r="F71" s="5">
        <v>10</v>
      </c>
      <c r="G71">
        <v>1</v>
      </c>
      <c r="H71" s="7">
        <v>7.1479750000000006</v>
      </c>
      <c r="I71" s="6">
        <v>1.9178082191780819E-2</v>
      </c>
      <c r="J71" s="6">
        <v>7.9452054794520555E-2</v>
      </c>
      <c r="K71" s="6">
        <v>0.15616438356164383</v>
      </c>
      <c r="L71" s="12">
        <f t="shared" si="4"/>
        <v>279536.8794642858</v>
      </c>
      <c r="M71" s="4">
        <f t="shared" si="6"/>
        <v>39107.142857142862</v>
      </c>
      <c r="N71" s="9">
        <v>279536.8794642858</v>
      </c>
    </row>
    <row r="72" spans="1:15" x14ac:dyDescent="0.2">
      <c r="A72">
        <v>3</v>
      </c>
      <c r="B72" t="s">
        <v>90</v>
      </c>
      <c r="C72" t="s">
        <v>89</v>
      </c>
      <c r="D72" t="s">
        <v>93</v>
      </c>
      <c r="E72" t="str">
        <f t="shared" si="5"/>
        <v>IV</v>
      </c>
      <c r="F72" s="5">
        <v>20</v>
      </c>
      <c r="G72">
        <v>1</v>
      </c>
      <c r="H72" s="7">
        <v>7.1479750000000006</v>
      </c>
      <c r="I72" s="6">
        <v>7.6712328767123292E-2</v>
      </c>
      <c r="J72" s="6">
        <v>0.15890410958904111</v>
      </c>
      <c r="K72" s="6">
        <v>99</v>
      </c>
      <c r="L72" s="12">
        <f t="shared" si="4"/>
        <v>139768.43973214287</v>
      </c>
      <c r="M72" s="4">
        <f t="shared" si="6"/>
        <v>19553.571428571428</v>
      </c>
      <c r="N72" s="9">
        <v>139768.43973214287</v>
      </c>
    </row>
    <row r="73" spans="1:15" x14ac:dyDescent="0.2">
      <c r="A73">
        <v>3</v>
      </c>
      <c r="B73" t="s">
        <v>94</v>
      </c>
      <c r="C73" t="s">
        <v>89</v>
      </c>
      <c r="D73" t="s">
        <v>95</v>
      </c>
      <c r="E73" t="s">
        <v>163</v>
      </c>
      <c r="F73" s="5">
        <v>4</v>
      </c>
      <c r="G73">
        <v>0</v>
      </c>
      <c r="H73" s="7">
        <v>536.71470858134921</v>
      </c>
      <c r="I73" s="6">
        <v>3.6529680365296798E-3</v>
      </c>
      <c r="J73" s="6">
        <v>0</v>
      </c>
      <c r="K73" s="6">
        <v>99</v>
      </c>
      <c r="L73" s="12">
        <f t="shared" si="4"/>
        <v>587702.60589657747</v>
      </c>
      <c r="M73" s="4">
        <f t="shared" si="6"/>
        <v>1095.0000000000002</v>
      </c>
      <c r="N73" s="9">
        <v>99586.877008928597</v>
      </c>
      <c r="O73" t="s">
        <v>168</v>
      </c>
    </row>
    <row r="74" spans="1:15" x14ac:dyDescent="0.2">
      <c r="A74">
        <v>3</v>
      </c>
      <c r="B74" t="s">
        <v>23</v>
      </c>
      <c r="C74" t="s">
        <v>89</v>
      </c>
      <c r="D74" t="s">
        <v>96</v>
      </c>
      <c r="E74" t="str">
        <f t="shared" si="5"/>
        <v>IV</v>
      </c>
      <c r="F74" s="5">
        <v>28</v>
      </c>
      <c r="G74">
        <v>0</v>
      </c>
      <c r="H74" s="7">
        <v>0.56299999999999983</v>
      </c>
      <c r="I74" s="6">
        <v>1.9178082191780823E-2</v>
      </c>
      <c r="J74" s="6">
        <v>0</v>
      </c>
      <c r="K74" s="6">
        <v>7.6712328767123292E-2</v>
      </c>
      <c r="L74" s="12">
        <f t="shared" si="4"/>
        <v>1397.3659999999995</v>
      </c>
      <c r="M74" s="4">
        <f t="shared" si="6"/>
        <v>2482</v>
      </c>
      <c r="N74" s="9">
        <v>1397.366</v>
      </c>
    </row>
    <row r="75" spans="1:15" x14ac:dyDescent="0.2">
      <c r="A75">
        <v>3</v>
      </c>
      <c r="B75" t="s">
        <v>23</v>
      </c>
      <c r="C75" t="s">
        <v>89</v>
      </c>
      <c r="D75" t="s">
        <v>97</v>
      </c>
      <c r="E75" t="str">
        <f t="shared" si="5"/>
        <v>IV</v>
      </c>
      <c r="F75" s="5">
        <v>28</v>
      </c>
      <c r="G75">
        <v>0</v>
      </c>
      <c r="H75" s="7">
        <v>0.56299999999999983</v>
      </c>
      <c r="I75" s="6">
        <v>1.9178082191780819E-2</v>
      </c>
      <c r="J75" s="6">
        <v>7.9452054794520555E-2</v>
      </c>
      <c r="K75" s="6">
        <v>0.15616438356164383</v>
      </c>
      <c r="L75" s="12">
        <f t="shared" si="4"/>
        <v>1397.3659999999998</v>
      </c>
      <c r="M75" s="4">
        <f t="shared" si="6"/>
        <v>2482.0000000000005</v>
      </c>
      <c r="N75" s="9">
        <v>1397.3660000000002</v>
      </c>
      <c r="O75" s="1"/>
    </row>
    <row r="76" spans="1:15" x14ac:dyDescent="0.2">
      <c r="A76">
        <v>3</v>
      </c>
      <c r="B76" t="s">
        <v>23</v>
      </c>
      <c r="C76" t="s">
        <v>89</v>
      </c>
      <c r="D76" t="s">
        <v>98</v>
      </c>
      <c r="E76" t="str">
        <f t="shared" si="5"/>
        <v>IV</v>
      </c>
      <c r="F76" s="5">
        <v>28</v>
      </c>
      <c r="G76">
        <v>0</v>
      </c>
      <c r="H76" s="7">
        <v>0.56299999999999983</v>
      </c>
      <c r="I76" s="6">
        <v>7.6712328767123292E-2</v>
      </c>
      <c r="J76" s="6">
        <v>0.15890410958904111</v>
      </c>
      <c r="K76" s="6">
        <v>99</v>
      </c>
      <c r="L76" s="12">
        <f t="shared" si="4"/>
        <v>349.34149999999988</v>
      </c>
      <c r="M76" s="4">
        <f t="shared" si="6"/>
        <v>620.5</v>
      </c>
      <c r="N76" s="9">
        <v>349.3415</v>
      </c>
    </row>
    <row r="77" spans="1:15" x14ac:dyDescent="0.2">
      <c r="A77">
        <v>3</v>
      </c>
      <c r="B77" t="s">
        <v>29</v>
      </c>
      <c r="C77" t="s">
        <v>89</v>
      </c>
      <c r="D77" t="s">
        <v>99</v>
      </c>
      <c r="E77" t="str">
        <f t="shared" si="5"/>
        <v>PO</v>
      </c>
      <c r="F77" s="5">
        <v>1</v>
      </c>
      <c r="G77">
        <v>0</v>
      </c>
      <c r="H77" s="7">
        <v>614.09268829643315</v>
      </c>
      <c r="I77" s="6">
        <v>1.9178082191780823E-2</v>
      </c>
      <c r="J77" s="6">
        <v>0</v>
      </c>
      <c r="K77" s="6">
        <v>7.6712328767123292E-2</v>
      </c>
      <c r="L77" s="12">
        <f t="shared" si="4"/>
        <v>32020.547318314013</v>
      </c>
      <c r="M77" s="4">
        <f t="shared" si="6"/>
        <v>52.142857142857139</v>
      </c>
      <c r="N77" s="9">
        <v>32020.547318314013</v>
      </c>
    </row>
    <row r="78" spans="1:15" x14ac:dyDescent="0.2">
      <c r="A78">
        <v>3</v>
      </c>
      <c r="B78" t="s">
        <v>29</v>
      </c>
      <c r="C78" t="s">
        <v>89</v>
      </c>
      <c r="D78" t="s">
        <v>100</v>
      </c>
      <c r="E78" t="str">
        <f t="shared" si="5"/>
        <v>PO</v>
      </c>
      <c r="F78" s="5">
        <v>1</v>
      </c>
      <c r="G78">
        <v>0</v>
      </c>
      <c r="H78" s="7">
        <v>614.09268829643315</v>
      </c>
      <c r="I78" s="6">
        <v>1.9178082191780819E-2</v>
      </c>
      <c r="J78" s="6">
        <v>7.9452054794520555E-2</v>
      </c>
      <c r="K78" s="6">
        <v>0.15616438356164383</v>
      </c>
      <c r="L78" s="12">
        <f t="shared" si="4"/>
        <v>32020.54731831402</v>
      </c>
      <c r="M78" s="4">
        <f t="shared" si="6"/>
        <v>52.142857142857153</v>
      </c>
      <c r="N78" s="9">
        <v>32020.54731831402</v>
      </c>
    </row>
    <row r="79" spans="1:15" x14ac:dyDescent="0.2">
      <c r="A79">
        <v>3</v>
      </c>
      <c r="B79" t="s">
        <v>29</v>
      </c>
      <c r="C79" t="s">
        <v>89</v>
      </c>
      <c r="D79" t="s">
        <v>101</v>
      </c>
      <c r="E79" t="str">
        <f t="shared" si="5"/>
        <v>PO</v>
      </c>
      <c r="F79" s="5">
        <v>1</v>
      </c>
      <c r="G79">
        <v>0</v>
      </c>
      <c r="H79" s="7">
        <v>614.09268829643315</v>
      </c>
      <c r="I79" s="6">
        <v>7.6712328767123292E-2</v>
      </c>
      <c r="J79" s="6">
        <v>0.15890410958904111</v>
      </c>
      <c r="K79" s="6">
        <v>99</v>
      </c>
      <c r="L79" s="12">
        <f t="shared" si="4"/>
        <v>8005.1368295785032</v>
      </c>
      <c r="M79" s="4">
        <f t="shared" si="6"/>
        <v>13.035714285714285</v>
      </c>
      <c r="N79" s="9">
        <v>8005.1368295785032</v>
      </c>
    </row>
    <row r="80" spans="1:15" x14ac:dyDescent="0.2">
      <c r="A80">
        <v>3</v>
      </c>
      <c r="B80" t="s">
        <v>8</v>
      </c>
      <c r="C80" t="s">
        <v>102</v>
      </c>
      <c r="D80" t="s">
        <v>103</v>
      </c>
      <c r="E80" t="str">
        <f t="shared" si="5"/>
        <v>IV</v>
      </c>
      <c r="F80" s="5">
        <v>16</v>
      </c>
      <c r="G80">
        <v>1</v>
      </c>
      <c r="H80" s="7">
        <v>6.6899875</v>
      </c>
      <c r="I80" s="6">
        <v>2.5570776255707764E-2</v>
      </c>
      <c r="J80" s="6">
        <v>0</v>
      </c>
      <c r="K80" s="6">
        <v>7.6712328767123292E-2</v>
      </c>
      <c r="L80" s="12">
        <f t="shared" si="4"/>
        <v>313951.55624999997</v>
      </c>
      <c r="M80" s="4">
        <f t="shared" si="6"/>
        <v>46928.57142857142</v>
      </c>
      <c r="N80" s="9">
        <v>313951.55624999997</v>
      </c>
    </row>
    <row r="81" spans="1:14" x14ac:dyDescent="0.2">
      <c r="A81">
        <v>3</v>
      </c>
      <c r="B81" t="s">
        <v>8</v>
      </c>
      <c r="C81" t="s">
        <v>102</v>
      </c>
      <c r="D81" t="s">
        <v>104</v>
      </c>
      <c r="E81" t="str">
        <f t="shared" si="5"/>
        <v>IV</v>
      </c>
      <c r="F81" s="5">
        <v>16</v>
      </c>
      <c r="G81">
        <v>1</v>
      </c>
      <c r="H81" s="7">
        <v>6.6899875</v>
      </c>
      <c r="I81" s="6">
        <v>2.557077625570776E-2</v>
      </c>
      <c r="J81" s="6">
        <v>7.9452054794520555E-2</v>
      </c>
      <c r="K81" s="6">
        <v>0.15616438356164383</v>
      </c>
      <c r="L81" s="12">
        <f t="shared" si="4"/>
        <v>313951.55625000002</v>
      </c>
      <c r="M81" s="4">
        <f t="shared" si="6"/>
        <v>46928.571428571435</v>
      </c>
      <c r="N81" s="9">
        <v>313951.55625000002</v>
      </c>
    </row>
    <row r="82" spans="1:14" x14ac:dyDescent="0.2">
      <c r="A82">
        <v>3</v>
      </c>
      <c r="B82" t="s">
        <v>8</v>
      </c>
      <c r="C82" t="s">
        <v>102</v>
      </c>
      <c r="D82" t="s">
        <v>105</v>
      </c>
      <c r="E82" t="str">
        <f t="shared" si="5"/>
        <v>IV</v>
      </c>
      <c r="F82" s="5">
        <v>16</v>
      </c>
      <c r="G82">
        <v>1</v>
      </c>
      <c r="H82" s="7">
        <v>6.6899875</v>
      </c>
      <c r="I82" s="6">
        <v>2.557077625570776E-2</v>
      </c>
      <c r="J82" s="6">
        <v>0.15890410958904111</v>
      </c>
      <c r="K82" s="6">
        <v>0.23561643835616439</v>
      </c>
      <c r="L82" s="12">
        <f t="shared" si="4"/>
        <v>313951.55625000002</v>
      </c>
      <c r="M82" s="4">
        <f t="shared" si="6"/>
        <v>46928.571428571435</v>
      </c>
      <c r="N82" s="9">
        <v>313951.55625000002</v>
      </c>
    </row>
    <row r="83" spans="1:14" x14ac:dyDescent="0.2">
      <c r="A83">
        <v>3</v>
      </c>
      <c r="B83" t="s">
        <v>8</v>
      </c>
      <c r="C83" t="s">
        <v>102</v>
      </c>
      <c r="D83" t="s">
        <v>106</v>
      </c>
      <c r="E83" t="str">
        <f t="shared" si="5"/>
        <v>IV</v>
      </c>
      <c r="F83" s="5">
        <v>16</v>
      </c>
      <c r="G83">
        <v>1</v>
      </c>
      <c r="H83" s="7">
        <v>6.6899875</v>
      </c>
      <c r="I83" s="6">
        <v>2.557077625570776E-2</v>
      </c>
      <c r="J83" s="6">
        <v>0.23835616438356164</v>
      </c>
      <c r="K83" s="6">
        <v>0.31506849315068491</v>
      </c>
      <c r="L83" s="12">
        <f t="shared" si="4"/>
        <v>313951.55625000002</v>
      </c>
      <c r="M83" s="4">
        <f t="shared" si="6"/>
        <v>46928.571428571435</v>
      </c>
      <c r="N83" s="9">
        <v>313951.55625000002</v>
      </c>
    </row>
    <row r="84" spans="1:14" x14ac:dyDescent="0.2">
      <c r="A84">
        <v>3</v>
      </c>
      <c r="B84" t="s">
        <v>8</v>
      </c>
      <c r="C84" t="s">
        <v>102</v>
      </c>
      <c r="D84" t="s">
        <v>107</v>
      </c>
      <c r="E84" t="str">
        <f t="shared" si="5"/>
        <v>IV</v>
      </c>
      <c r="F84" s="5">
        <v>16</v>
      </c>
      <c r="G84">
        <v>1</v>
      </c>
      <c r="H84" s="7">
        <v>6.6899875</v>
      </c>
      <c r="I84" s="6">
        <v>7.6712328767123292E-2</v>
      </c>
      <c r="J84" s="6">
        <v>0.31780821917808222</v>
      </c>
      <c r="K84" s="6">
        <v>99</v>
      </c>
      <c r="L84" s="12">
        <f t="shared" si="4"/>
        <v>104650.51874999999</v>
      </c>
      <c r="M84" s="4">
        <f t="shared" si="6"/>
        <v>15642.857142857141</v>
      </c>
      <c r="N84" s="9">
        <v>104650.51874999999</v>
      </c>
    </row>
    <row r="85" spans="1:14" x14ac:dyDescent="0.2">
      <c r="A85">
        <v>3</v>
      </c>
      <c r="B85" t="s">
        <v>108</v>
      </c>
      <c r="C85" t="s">
        <v>102</v>
      </c>
      <c r="D85" t="s">
        <v>109</v>
      </c>
      <c r="E85" t="str">
        <f t="shared" si="5"/>
        <v>IV</v>
      </c>
      <c r="F85" s="5">
        <v>0.254</v>
      </c>
      <c r="G85">
        <v>1</v>
      </c>
      <c r="H85" s="7">
        <v>259</v>
      </c>
      <c r="I85" s="6">
        <v>1.5342465753424659E-2</v>
      </c>
      <c r="J85" s="6">
        <v>0</v>
      </c>
      <c r="K85" s="6">
        <v>7.6712328767123292E-2</v>
      </c>
      <c r="L85" s="12">
        <f t="shared" si="4"/>
        <v>321587.8125</v>
      </c>
      <c r="M85" s="4">
        <f t="shared" si="6"/>
        <v>1241.6517857142858</v>
      </c>
      <c r="N85" s="9">
        <v>321587.8125</v>
      </c>
    </row>
    <row r="86" spans="1:14" x14ac:dyDescent="0.2">
      <c r="A86">
        <v>3</v>
      </c>
      <c r="B86" t="s">
        <v>108</v>
      </c>
      <c r="C86" t="s">
        <v>102</v>
      </c>
      <c r="D86" t="s">
        <v>110</v>
      </c>
      <c r="E86" t="str">
        <f t="shared" si="5"/>
        <v>IV</v>
      </c>
      <c r="F86" s="5">
        <v>0.4</v>
      </c>
      <c r="G86">
        <v>1</v>
      </c>
      <c r="H86" s="7">
        <v>259</v>
      </c>
      <c r="I86" s="6">
        <v>1.9178082191780823E-2</v>
      </c>
      <c r="J86" s="6">
        <v>7.9452054794520555E-2</v>
      </c>
      <c r="K86" s="6">
        <v>99</v>
      </c>
      <c r="L86" s="12">
        <f t="shared" si="4"/>
        <v>405150</v>
      </c>
      <c r="M86" s="4">
        <f t="shared" si="6"/>
        <v>1564.2857142857142</v>
      </c>
      <c r="N86" s="9">
        <v>405149.99999999994</v>
      </c>
    </row>
    <row r="87" spans="1:14" x14ac:dyDescent="0.2">
      <c r="A87">
        <v>3</v>
      </c>
      <c r="B87" t="s">
        <v>29</v>
      </c>
      <c r="C87" t="s">
        <v>102</v>
      </c>
      <c r="D87" t="s">
        <v>111</v>
      </c>
      <c r="E87" t="str">
        <f t="shared" si="5"/>
        <v>PO</v>
      </c>
      <c r="F87" s="5">
        <v>1</v>
      </c>
      <c r="G87">
        <v>0</v>
      </c>
      <c r="H87" s="7">
        <v>614.09268829643315</v>
      </c>
      <c r="I87" s="6">
        <v>1.5342465753424659E-2</v>
      </c>
      <c r="J87" s="6">
        <v>0</v>
      </c>
      <c r="K87" s="6">
        <v>7.6712328767123292E-2</v>
      </c>
      <c r="L87" s="12">
        <f t="shared" si="4"/>
        <v>40025.684147892513</v>
      </c>
      <c r="M87" s="4">
        <f t="shared" si="6"/>
        <v>65.178571428571416</v>
      </c>
      <c r="N87" s="9">
        <v>40025.684147892513</v>
      </c>
    </row>
    <row r="88" spans="1:14" x14ac:dyDescent="0.2">
      <c r="A88">
        <v>3</v>
      </c>
      <c r="B88" t="s">
        <v>29</v>
      </c>
      <c r="C88" t="s">
        <v>102</v>
      </c>
      <c r="D88" t="s">
        <v>112</v>
      </c>
      <c r="E88" t="str">
        <f t="shared" si="5"/>
        <v>PO</v>
      </c>
      <c r="F88" s="5">
        <v>1</v>
      </c>
      <c r="G88">
        <v>0</v>
      </c>
      <c r="H88" s="7">
        <v>614.09268829643315</v>
      </c>
      <c r="I88" s="6">
        <v>7.6712328767123292E-2</v>
      </c>
      <c r="J88" s="6">
        <v>7.9452054794520555E-2</v>
      </c>
      <c r="K88" s="6">
        <v>99</v>
      </c>
      <c r="L88" s="12">
        <f t="shared" si="4"/>
        <v>8005.1368295785032</v>
      </c>
      <c r="M88" s="4">
        <f t="shared" si="6"/>
        <v>13.035714285714285</v>
      </c>
      <c r="N88" s="9">
        <v>8005.1368295785032</v>
      </c>
    </row>
    <row r="89" spans="1:14" x14ac:dyDescent="0.2">
      <c r="A89">
        <v>4</v>
      </c>
      <c r="B89" t="s">
        <v>114</v>
      </c>
      <c r="C89" t="s">
        <v>113</v>
      </c>
      <c r="D89" t="s">
        <v>115</v>
      </c>
      <c r="E89" t="str">
        <f t="shared" si="5"/>
        <v>PO</v>
      </c>
      <c r="F89" s="5">
        <v>80</v>
      </c>
      <c r="G89">
        <v>0</v>
      </c>
      <c r="H89" s="7">
        <v>90.946919642857125</v>
      </c>
      <c r="I89" s="6">
        <v>9.5890410958904115E-3</v>
      </c>
      <c r="J89" s="6">
        <v>0</v>
      </c>
      <c r="K89" s="6">
        <v>99</v>
      </c>
      <c r="L89" s="12">
        <f t="shared" si="4"/>
        <v>758757.15816326498</v>
      </c>
      <c r="M89" s="4">
        <f t="shared" si="6"/>
        <v>8342.8571428571413</v>
      </c>
      <c r="N89" s="9">
        <v>758757.15816326509</v>
      </c>
    </row>
    <row r="90" spans="1:14" x14ac:dyDescent="0.2">
      <c r="A90">
        <v>4</v>
      </c>
      <c r="B90" t="s">
        <v>23</v>
      </c>
      <c r="C90" t="s">
        <v>113</v>
      </c>
      <c r="D90" t="s">
        <v>116</v>
      </c>
      <c r="E90" t="str">
        <f t="shared" si="5"/>
        <v>IV</v>
      </c>
      <c r="F90" s="5">
        <v>20</v>
      </c>
      <c r="G90">
        <v>0</v>
      </c>
      <c r="H90" s="7">
        <v>0.56299999999999983</v>
      </c>
      <c r="I90" s="6">
        <v>9.5890410958904115E-3</v>
      </c>
      <c r="J90" s="6">
        <v>0</v>
      </c>
      <c r="K90" s="6">
        <v>99</v>
      </c>
      <c r="L90" s="12">
        <f t="shared" si="4"/>
        <v>1996.2371428571421</v>
      </c>
      <c r="M90" s="4">
        <f t="shared" si="6"/>
        <v>3545.7142857142853</v>
      </c>
      <c r="N90" s="9">
        <v>1996.2371428571425</v>
      </c>
    </row>
    <row r="91" spans="1:14" x14ac:dyDescent="0.2">
      <c r="A91">
        <v>4</v>
      </c>
      <c r="B91" t="s">
        <v>84</v>
      </c>
      <c r="C91" t="s">
        <v>84</v>
      </c>
      <c r="D91" t="s">
        <v>117</v>
      </c>
      <c r="E91" t="str">
        <f t="shared" si="5"/>
        <v>IV</v>
      </c>
      <c r="F91" s="5">
        <v>1.0599999999999998</v>
      </c>
      <c r="G91">
        <v>1</v>
      </c>
      <c r="H91" s="7">
        <v>59</v>
      </c>
      <c r="I91" s="6">
        <v>1.2785388127853882E-2</v>
      </c>
      <c r="J91" s="6">
        <v>0</v>
      </c>
      <c r="K91" s="6">
        <v>7.6712328767123292E-2</v>
      </c>
      <c r="L91" s="12">
        <f t="shared" si="4"/>
        <v>366864.10714285704</v>
      </c>
      <c r="M91" s="4">
        <f t="shared" si="6"/>
        <v>6218.0357142857129</v>
      </c>
      <c r="N91" s="9">
        <v>366864.1071428571</v>
      </c>
    </row>
    <row r="92" spans="1:14" x14ac:dyDescent="0.2">
      <c r="A92">
        <v>4</v>
      </c>
      <c r="B92" t="s">
        <v>84</v>
      </c>
      <c r="C92" t="s">
        <v>84</v>
      </c>
      <c r="D92" t="s">
        <v>118</v>
      </c>
      <c r="E92" t="str">
        <f t="shared" si="5"/>
        <v>IV</v>
      </c>
      <c r="F92" s="5">
        <v>1.5</v>
      </c>
      <c r="G92">
        <v>1</v>
      </c>
      <c r="H92" s="7">
        <v>59</v>
      </c>
      <c r="I92" s="6">
        <v>1.9178082191780823E-2</v>
      </c>
      <c r="J92" s="6">
        <v>7.9452054794520555E-2</v>
      </c>
      <c r="K92" s="6">
        <v>99</v>
      </c>
      <c r="L92" s="12">
        <f t="shared" si="4"/>
        <v>346098.2142857142</v>
      </c>
      <c r="M92" s="4">
        <f t="shared" si="6"/>
        <v>5866.0714285714275</v>
      </c>
      <c r="N92" s="9">
        <v>346098.21428571426</v>
      </c>
    </row>
    <row r="93" spans="1:14" x14ac:dyDescent="0.2">
      <c r="A93">
        <v>4</v>
      </c>
      <c r="B93" t="s">
        <v>29</v>
      </c>
      <c r="C93" t="s">
        <v>84</v>
      </c>
      <c r="D93" t="s">
        <v>119</v>
      </c>
      <c r="E93" t="str">
        <f t="shared" si="5"/>
        <v>PO</v>
      </c>
      <c r="F93" s="5">
        <v>1</v>
      </c>
      <c r="G93">
        <v>0</v>
      </c>
      <c r="H93" s="7">
        <v>614.09268829643315</v>
      </c>
      <c r="I93" s="6">
        <v>1.2785388127853882E-2</v>
      </c>
      <c r="J93" s="6">
        <v>0</v>
      </c>
      <c r="K93" s="6">
        <v>7.6712328767123292E-2</v>
      </c>
      <c r="L93" s="12">
        <f t="shared" si="4"/>
        <v>48030.820977471019</v>
      </c>
      <c r="M93" s="4">
        <f t="shared" si="6"/>
        <v>78.214285714285708</v>
      </c>
      <c r="N93" s="9">
        <v>48030.820977471019</v>
      </c>
    </row>
    <row r="94" spans="1:14" x14ac:dyDescent="0.2">
      <c r="A94">
        <v>4</v>
      </c>
      <c r="B94" t="s">
        <v>29</v>
      </c>
      <c r="C94" t="s">
        <v>84</v>
      </c>
      <c r="D94" t="s">
        <v>120</v>
      </c>
      <c r="E94" t="str">
        <f t="shared" si="5"/>
        <v>PO</v>
      </c>
      <c r="F94" s="5">
        <v>1</v>
      </c>
      <c r="G94">
        <v>0</v>
      </c>
      <c r="H94" s="7">
        <v>614.09268829643315</v>
      </c>
      <c r="I94" s="6">
        <v>1.9178082191780823E-2</v>
      </c>
      <c r="J94" s="6">
        <v>7.9452054794520555E-2</v>
      </c>
      <c r="K94" s="6">
        <v>99</v>
      </c>
      <c r="L94" s="12">
        <f t="shared" si="4"/>
        <v>32020.547318314013</v>
      </c>
      <c r="M94" s="4">
        <f t="shared" si="6"/>
        <v>52.142857142857139</v>
      </c>
      <c r="N94" s="9">
        <v>32020.547318314013</v>
      </c>
    </row>
    <row r="95" spans="1:14" x14ac:dyDescent="0.2">
      <c r="A95">
        <v>4</v>
      </c>
      <c r="B95" t="s">
        <v>108</v>
      </c>
      <c r="C95" t="s">
        <v>108</v>
      </c>
      <c r="D95" t="s">
        <v>121</v>
      </c>
      <c r="E95" t="str">
        <f t="shared" si="5"/>
        <v>IV</v>
      </c>
      <c r="F95" s="5">
        <v>0.254</v>
      </c>
      <c r="G95">
        <v>1</v>
      </c>
      <c r="H95" s="7">
        <v>259</v>
      </c>
      <c r="I95" s="6">
        <v>1.5342465753424659E-2</v>
      </c>
      <c r="J95" s="6">
        <v>0</v>
      </c>
      <c r="K95" s="6">
        <v>7.6712328767123292E-2</v>
      </c>
      <c r="L95" s="12">
        <f t="shared" si="4"/>
        <v>321587.8125</v>
      </c>
      <c r="M95" s="4">
        <f t="shared" si="6"/>
        <v>1241.6517857142858</v>
      </c>
      <c r="N95" s="9">
        <v>321587.8125</v>
      </c>
    </row>
    <row r="96" spans="1:14" x14ac:dyDescent="0.2">
      <c r="A96">
        <v>4</v>
      </c>
      <c r="B96" t="s">
        <v>108</v>
      </c>
      <c r="C96" t="s">
        <v>108</v>
      </c>
      <c r="D96" t="s">
        <v>122</v>
      </c>
      <c r="E96" t="str">
        <f t="shared" si="5"/>
        <v>IV</v>
      </c>
      <c r="F96" s="5">
        <v>0.4</v>
      </c>
      <c r="G96">
        <v>1</v>
      </c>
      <c r="H96" s="7">
        <v>259</v>
      </c>
      <c r="I96" s="6">
        <v>1.9178082191780823E-2</v>
      </c>
      <c r="J96" s="6">
        <v>7.9452054794520555E-2</v>
      </c>
      <c r="K96" s="6">
        <v>99</v>
      </c>
      <c r="L96" s="12">
        <f t="shared" si="4"/>
        <v>405150</v>
      </c>
      <c r="M96" s="4">
        <f t="shared" si="6"/>
        <v>1564.2857142857142</v>
      </c>
      <c r="N96" s="9">
        <v>405149.99999999994</v>
      </c>
    </row>
    <row r="97" spans="1:14" x14ac:dyDescent="0.2">
      <c r="A97">
        <v>4</v>
      </c>
      <c r="B97" t="s">
        <v>29</v>
      </c>
      <c r="C97" t="s">
        <v>108</v>
      </c>
      <c r="D97" t="s">
        <v>123</v>
      </c>
      <c r="E97" t="str">
        <f t="shared" si="5"/>
        <v>PO</v>
      </c>
      <c r="F97" s="5">
        <v>1</v>
      </c>
      <c r="G97">
        <v>0</v>
      </c>
      <c r="H97" s="7">
        <v>614.09268829643315</v>
      </c>
      <c r="I97" s="6">
        <v>1.5342465753424659E-2</v>
      </c>
      <c r="J97" s="6">
        <v>0</v>
      </c>
      <c r="K97" s="6">
        <v>7.6712328767123292E-2</v>
      </c>
      <c r="L97" s="12">
        <f t="shared" si="4"/>
        <v>40025.684147892513</v>
      </c>
      <c r="M97" s="4">
        <f t="shared" si="6"/>
        <v>65.178571428571416</v>
      </c>
      <c r="N97" s="9">
        <v>40025.684147892513</v>
      </c>
    </row>
    <row r="98" spans="1:14" x14ac:dyDescent="0.2">
      <c r="A98">
        <v>4</v>
      </c>
      <c r="B98" t="s">
        <v>29</v>
      </c>
      <c r="C98" t="s">
        <v>108</v>
      </c>
      <c r="D98" t="s">
        <v>124</v>
      </c>
      <c r="E98" t="str">
        <f t="shared" si="5"/>
        <v>PO</v>
      </c>
      <c r="F98" s="5">
        <v>1</v>
      </c>
      <c r="G98">
        <v>0</v>
      </c>
      <c r="H98" s="7">
        <v>614.09268829643315</v>
      </c>
      <c r="I98" s="6">
        <v>1.9178082191780823E-2</v>
      </c>
      <c r="J98" s="6">
        <v>7.9452054794520555E-2</v>
      </c>
      <c r="K98" s="6">
        <v>99</v>
      </c>
      <c r="L98" s="12">
        <f t="shared" ref="L98:L113" si="7">IF(I98=0, ( (E98="IV")*(G98=1)*$W$2 + (E98="IV")*(G98=0)*$W$3 +(E98&lt;&gt;"IV")), ( (E98="IV")*(G98=1)*$W$2 + (E98="IV")*(G98=0)*$W$3 +(E98&lt;&gt;"IV"))/I98)*F98*H98</f>
        <v>32020.547318314013</v>
      </c>
      <c r="M98" s="4">
        <f t="shared" si="6"/>
        <v>52.142857142857139</v>
      </c>
      <c r="N98" s="9">
        <v>32020.547318314013</v>
      </c>
    </row>
    <row r="99" spans="1:14" x14ac:dyDescent="0.2">
      <c r="A99">
        <v>5</v>
      </c>
      <c r="B99" t="s">
        <v>8</v>
      </c>
      <c r="C99" t="s">
        <v>77</v>
      </c>
      <c r="D99" t="s">
        <v>125</v>
      </c>
      <c r="E99" t="str">
        <f t="shared" si="5"/>
        <v>IV</v>
      </c>
      <c r="F99" s="5">
        <v>16</v>
      </c>
      <c r="G99">
        <v>1</v>
      </c>
      <c r="H99" s="7">
        <v>6.6899875</v>
      </c>
      <c r="I99" s="6">
        <v>7.6712328767123292E-2</v>
      </c>
      <c r="J99" s="6">
        <v>0</v>
      </c>
      <c r="K99" s="6">
        <v>7.6712328767123292E-2</v>
      </c>
      <c r="L99" s="12">
        <f t="shared" si="7"/>
        <v>104650.51874999999</v>
      </c>
      <c r="M99" s="4">
        <f t="shared" si="6"/>
        <v>15642.857142857141</v>
      </c>
      <c r="N99" s="9">
        <v>104650.51874999999</v>
      </c>
    </row>
    <row r="100" spans="1:14" x14ac:dyDescent="0.2">
      <c r="A100">
        <v>5</v>
      </c>
      <c r="B100" t="s">
        <v>17</v>
      </c>
      <c r="C100" t="s">
        <v>77</v>
      </c>
      <c r="D100" t="s">
        <v>126</v>
      </c>
      <c r="E100" t="str">
        <f t="shared" si="5"/>
        <v>PO</v>
      </c>
      <c r="F100" s="5">
        <v>15</v>
      </c>
      <c r="G100">
        <v>0</v>
      </c>
      <c r="H100" s="7">
        <v>73.19042625793648</v>
      </c>
      <c r="I100" s="6">
        <v>5.4794520547945206E-3</v>
      </c>
      <c r="J100" s="6">
        <v>0</v>
      </c>
      <c r="K100" s="6">
        <v>7.6712328767123292E-2</v>
      </c>
      <c r="L100" s="12">
        <f t="shared" si="7"/>
        <v>200358.79188110112</v>
      </c>
      <c r="M100" s="4">
        <f t="shared" si="6"/>
        <v>2737.5</v>
      </c>
      <c r="N100" s="9">
        <v>200358.79188110118</v>
      </c>
    </row>
    <row r="101" spans="1:14" x14ac:dyDescent="0.2">
      <c r="A101">
        <v>5</v>
      </c>
      <c r="B101" t="s">
        <v>80</v>
      </c>
      <c r="C101" t="s">
        <v>77</v>
      </c>
      <c r="D101" t="s">
        <v>127</v>
      </c>
      <c r="E101" t="s">
        <v>169</v>
      </c>
      <c r="F101" s="5">
        <v>1</v>
      </c>
      <c r="G101">
        <v>0</v>
      </c>
      <c r="H101" s="7">
        <v>478950</v>
      </c>
      <c r="I101" s="6">
        <v>0</v>
      </c>
      <c r="J101" s="6">
        <v>7.9452054794520555E-2</v>
      </c>
      <c r="K101" s="6">
        <v>7.9452054794520555E-2</v>
      </c>
      <c r="L101" s="12">
        <f t="shared" si="7"/>
        <v>478950</v>
      </c>
      <c r="M101" s="4">
        <f t="shared" si="6"/>
        <v>1</v>
      </c>
      <c r="N101" s="9">
        <v>478950</v>
      </c>
    </row>
    <row r="102" spans="1:14" x14ac:dyDescent="0.2">
      <c r="A102">
        <v>5</v>
      </c>
      <c r="B102" t="s">
        <v>29</v>
      </c>
      <c r="C102" t="s">
        <v>77</v>
      </c>
      <c r="D102" t="s">
        <v>128</v>
      </c>
      <c r="E102" t="str">
        <f t="shared" si="5"/>
        <v>PO</v>
      </c>
      <c r="F102" s="5">
        <v>1</v>
      </c>
      <c r="G102">
        <v>0</v>
      </c>
      <c r="H102" s="7">
        <v>614.09268829643315</v>
      </c>
      <c r="I102" s="6">
        <v>7.6712328767123292E-2</v>
      </c>
      <c r="J102" s="6">
        <v>0</v>
      </c>
      <c r="K102" s="6">
        <v>7.6712328767123292E-2</v>
      </c>
      <c r="L102" s="12">
        <f t="shared" si="7"/>
        <v>8005.1368295785032</v>
      </c>
      <c r="M102" s="4">
        <f t="shared" si="6"/>
        <v>13.035714285714285</v>
      </c>
      <c r="N102" s="9">
        <v>8005.1368295785032</v>
      </c>
    </row>
    <row r="103" spans="1:14" x14ac:dyDescent="0.2">
      <c r="A103">
        <v>5</v>
      </c>
      <c r="B103" t="s">
        <v>29</v>
      </c>
      <c r="C103" t="s">
        <v>77</v>
      </c>
      <c r="D103" t="s">
        <v>129</v>
      </c>
      <c r="E103" t="str">
        <f t="shared" si="5"/>
        <v>PO</v>
      </c>
      <c r="F103" s="5">
        <v>1</v>
      </c>
      <c r="G103">
        <v>0</v>
      </c>
      <c r="H103" s="7">
        <v>614.09268829643315</v>
      </c>
      <c r="I103" s="6">
        <v>0</v>
      </c>
      <c r="J103" s="6">
        <v>7.9452054794520555E-2</v>
      </c>
      <c r="K103" s="6">
        <v>7.9452054794520555E-2</v>
      </c>
      <c r="L103" s="12">
        <f t="shared" si="7"/>
        <v>614.09268829643315</v>
      </c>
      <c r="M103" s="4">
        <f t="shared" si="6"/>
        <v>1</v>
      </c>
      <c r="N103" s="9">
        <v>614.09268829643315</v>
      </c>
    </row>
    <row r="104" spans="1:14" x14ac:dyDescent="0.2">
      <c r="A104">
        <v>5</v>
      </c>
      <c r="B104" t="s">
        <v>114</v>
      </c>
      <c r="C104" t="s">
        <v>130</v>
      </c>
      <c r="D104" t="s">
        <v>131</v>
      </c>
      <c r="E104" t="str">
        <f t="shared" si="5"/>
        <v>PO</v>
      </c>
      <c r="F104" s="5">
        <v>70</v>
      </c>
      <c r="G104">
        <v>0</v>
      </c>
      <c r="H104" s="7">
        <v>90.946919642857125</v>
      </c>
      <c r="I104" s="6">
        <v>1.9178082191780823E-2</v>
      </c>
      <c r="J104" s="6">
        <v>0</v>
      </c>
      <c r="K104" s="6">
        <v>99</v>
      </c>
      <c r="L104" s="12">
        <f t="shared" si="7"/>
        <v>331956.25669642846</v>
      </c>
      <c r="M104" s="4">
        <f t="shared" si="6"/>
        <v>3649.9999999999995</v>
      </c>
      <c r="N104" s="9">
        <v>331956.25669642852</v>
      </c>
    </row>
    <row r="105" spans="1:14" x14ac:dyDescent="0.2">
      <c r="A105">
        <v>5</v>
      </c>
      <c r="B105" t="s">
        <v>64</v>
      </c>
      <c r="C105" t="s">
        <v>130</v>
      </c>
      <c r="D105" t="s">
        <v>132</v>
      </c>
      <c r="E105" t="str">
        <f t="shared" si="5"/>
        <v>IV</v>
      </c>
      <c r="F105" s="5">
        <v>70</v>
      </c>
      <c r="G105">
        <v>0</v>
      </c>
      <c r="H105" s="7">
        <v>49.653222222222219</v>
      </c>
      <c r="I105" s="6">
        <v>2.5570776255707764E-2</v>
      </c>
      <c r="J105" s="6">
        <v>0</v>
      </c>
      <c r="K105" s="6">
        <v>99</v>
      </c>
      <c r="L105" s="12">
        <f t="shared" si="7"/>
        <v>231073.68291666661</v>
      </c>
      <c r="M105" s="4">
        <f t="shared" si="6"/>
        <v>4653.7499999999991</v>
      </c>
      <c r="N105" s="9">
        <v>231073.68291666667</v>
      </c>
    </row>
    <row r="106" spans="1:14" x14ac:dyDescent="0.2">
      <c r="A106">
        <v>5</v>
      </c>
      <c r="B106" t="s">
        <v>23</v>
      </c>
      <c r="C106" t="s">
        <v>130</v>
      </c>
      <c r="D106" t="s">
        <v>133</v>
      </c>
      <c r="E106" t="str">
        <f t="shared" si="5"/>
        <v>IV</v>
      </c>
      <c r="F106" s="5">
        <v>40</v>
      </c>
      <c r="G106">
        <v>0</v>
      </c>
      <c r="H106" s="7">
        <v>0.56299999999999983</v>
      </c>
      <c r="I106" s="6">
        <v>1.9178082191780823E-2</v>
      </c>
      <c r="J106" s="6">
        <v>0</v>
      </c>
      <c r="K106" s="6">
        <v>99</v>
      </c>
      <c r="L106" s="12">
        <f t="shared" si="7"/>
        <v>1996.2371428571421</v>
      </c>
      <c r="M106" s="4">
        <f t="shared" si="6"/>
        <v>3545.7142857142853</v>
      </c>
      <c r="N106" s="9">
        <v>1996.2371428571425</v>
      </c>
    </row>
    <row r="107" spans="1:14" x14ac:dyDescent="0.2">
      <c r="A107">
        <v>5</v>
      </c>
      <c r="B107" t="s">
        <v>29</v>
      </c>
      <c r="C107" t="s">
        <v>130</v>
      </c>
      <c r="D107" t="s">
        <v>134</v>
      </c>
      <c r="E107" t="str">
        <f t="shared" si="5"/>
        <v>PO</v>
      </c>
      <c r="F107" s="5">
        <v>1</v>
      </c>
      <c r="G107">
        <v>0</v>
      </c>
      <c r="H107" s="7">
        <v>614.09268829643315</v>
      </c>
      <c r="I107" s="6">
        <v>2.5570776255707764E-2</v>
      </c>
      <c r="J107" s="6">
        <v>0</v>
      </c>
      <c r="K107" s="6">
        <v>99</v>
      </c>
      <c r="L107" s="12">
        <f t="shared" si="7"/>
        <v>24015.41048873551</v>
      </c>
      <c r="M107" s="4">
        <f t="shared" si="6"/>
        <v>39.107142857142854</v>
      </c>
      <c r="N107" s="9">
        <v>24015.41048873551</v>
      </c>
    </row>
    <row r="108" spans="1:14" x14ac:dyDescent="0.2">
      <c r="A108">
        <v>5</v>
      </c>
      <c r="B108" t="s">
        <v>64</v>
      </c>
      <c r="C108" t="s">
        <v>135</v>
      </c>
      <c r="D108" t="s">
        <v>136</v>
      </c>
      <c r="E108" t="str">
        <f t="shared" si="5"/>
        <v>IV</v>
      </c>
      <c r="F108" s="5">
        <v>56</v>
      </c>
      <c r="G108">
        <v>0</v>
      </c>
      <c r="H108" s="7">
        <v>49.653222222222219</v>
      </c>
      <c r="I108" s="6">
        <v>1.2785388127853882E-2</v>
      </c>
      <c r="J108" s="6">
        <v>0</v>
      </c>
      <c r="K108" s="6">
        <v>7.6712328767123292E-2</v>
      </c>
      <c r="L108" s="12">
        <f t="shared" si="7"/>
        <v>369717.89266666659</v>
      </c>
      <c r="M108" s="4">
        <f t="shared" si="6"/>
        <v>7445.9999999999991</v>
      </c>
      <c r="N108" s="9">
        <v>369717.89266666659</v>
      </c>
    </row>
    <row r="109" spans="1:14" x14ac:dyDescent="0.2">
      <c r="A109">
        <v>5</v>
      </c>
      <c r="B109" t="s">
        <v>64</v>
      </c>
      <c r="C109" t="s">
        <v>135</v>
      </c>
      <c r="D109" t="s">
        <v>137</v>
      </c>
      <c r="E109" t="str">
        <f t="shared" si="5"/>
        <v>IV</v>
      </c>
      <c r="F109" s="5">
        <v>56</v>
      </c>
      <c r="G109">
        <v>0</v>
      </c>
      <c r="H109" s="7">
        <v>49.653222222222219</v>
      </c>
      <c r="I109" s="6">
        <v>1.2785388127853882E-2</v>
      </c>
      <c r="J109" s="6">
        <v>7.9452054794520555E-2</v>
      </c>
      <c r="K109" s="6">
        <v>99</v>
      </c>
      <c r="L109" s="12">
        <f t="shared" si="7"/>
        <v>369717.89266666659</v>
      </c>
      <c r="M109" s="4">
        <f t="shared" si="6"/>
        <v>7445.9999999999991</v>
      </c>
      <c r="N109" s="9">
        <v>369717.89266666659</v>
      </c>
    </row>
    <row r="110" spans="1:14" x14ac:dyDescent="0.2">
      <c r="A110">
        <v>5</v>
      </c>
      <c r="B110" t="s">
        <v>23</v>
      </c>
      <c r="C110" t="s">
        <v>135</v>
      </c>
      <c r="D110" t="s">
        <v>138</v>
      </c>
      <c r="E110" t="str">
        <f t="shared" si="5"/>
        <v>IV</v>
      </c>
      <c r="F110" s="5">
        <v>20</v>
      </c>
      <c r="G110">
        <v>0</v>
      </c>
      <c r="H110" s="7">
        <v>0.56299999999999983</v>
      </c>
      <c r="I110" s="6">
        <v>9.5890410958904115E-3</v>
      </c>
      <c r="J110" s="6">
        <v>0</v>
      </c>
      <c r="K110" s="6">
        <v>99</v>
      </c>
      <c r="L110" s="12">
        <f t="shared" si="7"/>
        <v>1996.2371428571421</v>
      </c>
      <c r="M110" s="4">
        <f t="shared" si="6"/>
        <v>3545.7142857142853</v>
      </c>
      <c r="N110" s="9">
        <v>1996.2371428571425</v>
      </c>
    </row>
    <row r="111" spans="1:14" x14ac:dyDescent="0.2">
      <c r="A111">
        <v>5</v>
      </c>
      <c r="B111" t="s">
        <v>29</v>
      </c>
      <c r="C111" t="s">
        <v>135</v>
      </c>
      <c r="D111" t="s">
        <v>139</v>
      </c>
      <c r="E111" t="str">
        <f t="shared" si="5"/>
        <v>PO</v>
      </c>
      <c r="F111" s="5">
        <v>1</v>
      </c>
      <c r="G111">
        <v>0</v>
      </c>
      <c r="H111" s="7">
        <v>614.09268829643315</v>
      </c>
      <c r="I111" s="6">
        <v>1.9178082191780823E-2</v>
      </c>
      <c r="J111" s="6">
        <v>0</v>
      </c>
      <c r="K111" s="6">
        <v>7.6712328767123292E-2</v>
      </c>
      <c r="L111" s="12">
        <f t="shared" si="7"/>
        <v>32020.547318314013</v>
      </c>
      <c r="M111" s="4">
        <f t="shared" si="6"/>
        <v>52.142857142857139</v>
      </c>
      <c r="N111" s="9">
        <v>32020.547318314013</v>
      </c>
    </row>
    <row r="112" spans="1:14" x14ac:dyDescent="0.2">
      <c r="A112">
        <v>5</v>
      </c>
      <c r="B112" t="s">
        <v>29</v>
      </c>
      <c r="C112" t="s">
        <v>135</v>
      </c>
      <c r="D112" t="s">
        <v>140</v>
      </c>
      <c r="E112" t="str">
        <f t="shared" si="5"/>
        <v>PO</v>
      </c>
      <c r="F112" s="5">
        <v>1</v>
      </c>
      <c r="G112">
        <v>0</v>
      </c>
      <c r="H112" s="7">
        <v>614.09268829643315</v>
      </c>
      <c r="I112" s="6">
        <v>3.8356164383561646E-2</v>
      </c>
      <c r="J112" s="6">
        <v>0</v>
      </c>
      <c r="K112" s="6">
        <v>99</v>
      </c>
      <c r="L112" s="12">
        <f t="shared" si="7"/>
        <v>16010.273659157006</v>
      </c>
      <c r="M112" s="4">
        <f t="shared" si="6"/>
        <v>26.071428571428569</v>
      </c>
      <c r="N112" s="9">
        <v>16010.273659157006</v>
      </c>
    </row>
    <row r="113" spans="1:14" x14ac:dyDescent="0.2">
      <c r="A113">
        <v>5</v>
      </c>
      <c r="B113" t="s">
        <v>29</v>
      </c>
      <c r="C113" t="s">
        <v>135</v>
      </c>
      <c r="D113" t="s">
        <v>141</v>
      </c>
      <c r="E113" t="str">
        <f t="shared" si="5"/>
        <v>PO</v>
      </c>
      <c r="F113" s="5">
        <v>1</v>
      </c>
      <c r="G113">
        <v>0</v>
      </c>
      <c r="H113" s="7">
        <v>614.09268829643315</v>
      </c>
      <c r="I113" s="6">
        <v>1.2785388127853882E-2</v>
      </c>
      <c r="J113" s="6">
        <v>7.9452054794520555E-2</v>
      </c>
      <c r="K113" s="6">
        <v>99</v>
      </c>
      <c r="L113" s="12">
        <f t="shared" si="7"/>
        <v>48030.820977471019</v>
      </c>
      <c r="M113" s="4">
        <f t="shared" si="6"/>
        <v>78.214285714285708</v>
      </c>
      <c r="N113" s="9">
        <v>48030.820977471019</v>
      </c>
    </row>
  </sheetData>
  <autoFilter ref="A1:N113" xr:uid="{AD4FD8AF-4146-2047-B891-8BF9D0A9DC95}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R_TreatmentCosts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Flottemesch, Thomas</dc:creator>
  <cp:lastModifiedBy>Diaz, Oliver</cp:lastModifiedBy>
  <dcterms:created xsi:type="dcterms:W3CDTF">2023-10-23T01:11:45Z</dcterms:created>
  <dcterms:modified xsi:type="dcterms:W3CDTF">2023-12-12T16:06:47Z</dcterms:modified>
</cp:coreProperties>
</file>