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40984.FHOOE\Desktop\TESTEval\FIN\"/>
    </mc:Choice>
  </mc:AlternateContent>
  <bookViews>
    <workbookView xWindow="0" yWindow="0" windowWidth="28800" windowHeight="13785" activeTab="4"/>
  </bookViews>
  <sheets>
    <sheet name="Even Distribution" sheetId="1" r:id="rId1"/>
    <sheet name="Random Distribution" sheetId="2" r:id="rId2"/>
    <sheet name="Timings" sheetId="3" r:id="rId3"/>
    <sheet name="Even Exact" sheetId="4" r:id="rId4"/>
    <sheet name="Random Exact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6" i="5" l="1"/>
  <c r="AJ131" i="5" l="1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J128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K135" i="5" s="1"/>
  <c r="BB124" i="5"/>
  <c r="BT123" i="5"/>
  <c r="BQ123" i="5"/>
  <c r="BN123" i="5"/>
  <c r="BM123" i="5"/>
  <c r="BK123" i="5"/>
  <c r="BH123" i="5"/>
  <c r="BB123" i="5"/>
  <c r="AS123" i="5"/>
  <c r="AJ122" i="5"/>
  <c r="AI122" i="5"/>
  <c r="AH122" i="5"/>
  <c r="AG122" i="5"/>
  <c r="AF122" i="5"/>
  <c r="AE122" i="5"/>
  <c r="AD122" i="5"/>
  <c r="AC122" i="5"/>
  <c r="AB122" i="5"/>
  <c r="AA122" i="5"/>
  <c r="Z122" i="5"/>
  <c r="X122" i="5"/>
  <c r="W122" i="5"/>
  <c r="V122" i="5"/>
  <c r="U122" i="5"/>
  <c r="T122" i="5"/>
  <c r="S122" i="5"/>
  <c r="R122" i="5"/>
  <c r="Q122" i="5"/>
  <c r="P122" i="5"/>
  <c r="O122" i="5"/>
  <c r="M122" i="5"/>
  <c r="L122" i="5"/>
  <c r="K122" i="5"/>
  <c r="J122" i="5"/>
  <c r="I122" i="5"/>
  <c r="H122" i="5"/>
  <c r="G122" i="5"/>
  <c r="F122" i="5"/>
  <c r="E122" i="5"/>
  <c r="C122" i="5"/>
  <c r="B122" i="5"/>
  <c r="AJ121" i="5"/>
  <c r="AI121" i="5"/>
  <c r="AH121" i="5"/>
  <c r="AG121" i="5"/>
  <c r="AF121" i="5"/>
  <c r="AE121" i="5"/>
  <c r="AD121" i="5"/>
  <c r="AC121" i="5"/>
  <c r="AB121" i="5"/>
  <c r="AA121" i="5"/>
  <c r="Z121" i="5"/>
  <c r="X121" i="5"/>
  <c r="W121" i="5"/>
  <c r="V121" i="5"/>
  <c r="U121" i="5"/>
  <c r="T121" i="5"/>
  <c r="S121" i="5"/>
  <c r="R121" i="5"/>
  <c r="Q121" i="5"/>
  <c r="P121" i="5"/>
  <c r="O121" i="5"/>
  <c r="M121" i="5"/>
  <c r="L121" i="5"/>
  <c r="K121" i="5"/>
  <c r="J121" i="5"/>
  <c r="I121" i="5"/>
  <c r="H121" i="5"/>
  <c r="G121" i="5"/>
  <c r="F121" i="5"/>
  <c r="E121" i="5"/>
  <c r="C121" i="5"/>
  <c r="B121" i="5"/>
  <c r="AJ120" i="5"/>
  <c r="AI120" i="5"/>
  <c r="AH120" i="5"/>
  <c r="AG120" i="5"/>
  <c r="AF120" i="5"/>
  <c r="AE120" i="5"/>
  <c r="AD120" i="5"/>
  <c r="AC120" i="5"/>
  <c r="AB120" i="5"/>
  <c r="AA120" i="5"/>
  <c r="Z120" i="5"/>
  <c r="X120" i="5"/>
  <c r="W120" i="5"/>
  <c r="V120" i="5"/>
  <c r="U120" i="5"/>
  <c r="T120" i="5"/>
  <c r="S120" i="5"/>
  <c r="R120" i="5"/>
  <c r="Q120" i="5"/>
  <c r="P120" i="5"/>
  <c r="O120" i="5"/>
  <c r="M120" i="5"/>
  <c r="L120" i="5"/>
  <c r="K120" i="5"/>
  <c r="J120" i="5"/>
  <c r="I120" i="5"/>
  <c r="H120" i="5"/>
  <c r="G120" i="5"/>
  <c r="F120" i="5"/>
  <c r="E120" i="5"/>
  <c r="C120" i="5"/>
  <c r="B120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G119" i="5"/>
  <c r="BF119" i="5"/>
  <c r="BE119" i="5"/>
  <c r="BD119" i="5"/>
  <c r="BC119" i="5"/>
  <c r="BB119" i="5"/>
  <c r="BA119" i="5"/>
  <c r="AZ119" i="5"/>
  <c r="AY119" i="5"/>
  <c r="AX119" i="5"/>
  <c r="AW119" i="5"/>
  <c r="AV119" i="5"/>
  <c r="AU119" i="5"/>
  <c r="AT119" i="5"/>
  <c r="AS119" i="5"/>
  <c r="AR119" i="5"/>
  <c r="AQ119" i="5"/>
  <c r="AP119" i="5"/>
  <c r="AO119" i="5"/>
  <c r="AN119" i="5"/>
  <c r="AM119" i="5"/>
  <c r="AJ119" i="5"/>
  <c r="AI119" i="5"/>
  <c r="AH119" i="5"/>
  <c r="AG119" i="5"/>
  <c r="AF119" i="5"/>
  <c r="AE119" i="5"/>
  <c r="AD119" i="5"/>
  <c r="AC119" i="5"/>
  <c r="AB119" i="5"/>
  <c r="AA119" i="5"/>
  <c r="Z119" i="5"/>
  <c r="X119" i="5"/>
  <c r="W119" i="5"/>
  <c r="V119" i="5"/>
  <c r="U119" i="5"/>
  <c r="T119" i="5"/>
  <c r="S119" i="5"/>
  <c r="R119" i="5"/>
  <c r="Q119" i="5"/>
  <c r="P119" i="5"/>
  <c r="O119" i="5"/>
  <c r="M119" i="5"/>
  <c r="L119" i="5"/>
  <c r="K119" i="5"/>
  <c r="J119" i="5"/>
  <c r="I119" i="5"/>
  <c r="H119" i="5"/>
  <c r="G119" i="5"/>
  <c r="F119" i="5"/>
  <c r="E119" i="5"/>
  <c r="C119" i="5"/>
  <c r="B119" i="5"/>
  <c r="BT118" i="5"/>
  <c r="BL118" i="5"/>
  <c r="BD118" i="5"/>
  <c r="AV118" i="5"/>
  <c r="AN118" i="5"/>
  <c r="AJ118" i="5"/>
  <c r="AI118" i="5"/>
  <c r="AH118" i="5"/>
  <c r="AG118" i="5"/>
  <c r="AF118" i="5"/>
  <c r="AE118" i="5"/>
  <c r="AD118" i="5"/>
  <c r="AC118" i="5"/>
  <c r="AB118" i="5"/>
  <c r="AA118" i="5"/>
  <c r="Z118" i="5"/>
  <c r="X118" i="5"/>
  <c r="W118" i="5"/>
  <c r="V118" i="5"/>
  <c r="U118" i="5"/>
  <c r="T118" i="5"/>
  <c r="S118" i="5"/>
  <c r="R118" i="5"/>
  <c r="Q118" i="5"/>
  <c r="P118" i="5"/>
  <c r="O118" i="5"/>
  <c r="M118" i="5"/>
  <c r="L118" i="5"/>
  <c r="K118" i="5"/>
  <c r="J118" i="5"/>
  <c r="I118" i="5"/>
  <c r="H118" i="5"/>
  <c r="G118" i="5"/>
  <c r="F118" i="5"/>
  <c r="E118" i="5"/>
  <c r="C118" i="5"/>
  <c r="B118" i="5"/>
  <c r="BU117" i="5"/>
  <c r="BU118" i="5" s="1" a="1"/>
  <c r="BU118" i="5" s="1"/>
  <c r="BU111" i="5" s="1"/>
  <c r="BT117" i="5"/>
  <c r="BT118" i="5" s="1" a="1"/>
  <c r="BS117" i="5"/>
  <c r="BS118" i="5" s="1" a="1"/>
  <c r="BS118" i="5" s="1"/>
  <c r="BR117" i="5"/>
  <c r="BQ117" i="5"/>
  <c r="BQ118" i="5" s="1" a="1"/>
  <c r="BQ118" i="5" s="1"/>
  <c r="BQ111" i="5" s="1"/>
  <c r="BP117" i="5"/>
  <c r="BP118" i="5" s="1" a="1"/>
  <c r="BP118" i="5" s="1"/>
  <c r="BO117" i="5"/>
  <c r="BO118" i="5" s="1" a="1"/>
  <c r="BO118" i="5" s="1"/>
  <c r="BN117" i="5"/>
  <c r="BM117" i="5"/>
  <c r="BM118" i="5" s="1" a="1"/>
  <c r="BM118" i="5" s="1"/>
  <c r="BM111" i="5" s="1"/>
  <c r="BL117" i="5"/>
  <c r="BL118" i="5" s="1" a="1"/>
  <c r="BK117" i="5"/>
  <c r="BK118" i="5" s="1" a="1"/>
  <c r="BK118" i="5" s="1"/>
  <c r="BJ117" i="5"/>
  <c r="BI117" i="5"/>
  <c r="BH117" i="5"/>
  <c r="BH118" i="5" s="1" a="1"/>
  <c r="BH118" i="5" s="1"/>
  <c r="BH111" i="5" s="1"/>
  <c r="BG117" i="5"/>
  <c r="BG118" i="5" s="1" a="1"/>
  <c r="BG118" i="5" s="1"/>
  <c r="BF117" i="5"/>
  <c r="BE117" i="5"/>
  <c r="BD117" i="5"/>
  <c r="BD118" i="5" s="1" a="1"/>
  <c r="BC117" i="5"/>
  <c r="BC118" i="5" s="1" a="1"/>
  <c r="BC118" i="5" s="1"/>
  <c r="BB117" i="5"/>
  <c r="BA117" i="5"/>
  <c r="AZ117" i="5"/>
  <c r="AZ118" i="5" s="1" a="1"/>
  <c r="AZ118" i="5" s="1"/>
  <c r="AZ111" i="5" s="1"/>
  <c r="AY117" i="5"/>
  <c r="AY118" i="5" s="1" a="1"/>
  <c r="AY118" i="5" s="1"/>
  <c r="AX117" i="5"/>
  <c r="AW117" i="5"/>
  <c r="AV117" i="5"/>
  <c r="AV118" i="5" s="1" a="1"/>
  <c r="AU117" i="5"/>
  <c r="AU118" i="5" s="1" a="1"/>
  <c r="AU118" i="5" s="1"/>
  <c r="AT117" i="5"/>
  <c r="AS117" i="5"/>
  <c r="AR117" i="5"/>
  <c r="AR118" i="5" s="1" a="1"/>
  <c r="AR118" i="5" s="1"/>
  <c r="AR111" i="5" s="1"/>
  <c r="AQ117" i="5"/>
  <c r="AQ118" i="5" s="1" a="1"/>
  <c r="AQ118" i="5" s="1"/>
  <c r="AP117" i="5"/>
  <c r="AO117" i="5"/>
  <c r="AN117" i="5"/>
  <c r="AN118" i="5" s="1" a="1"/>
  <c r="AM117" i="5"/>
  <c r="AM118" i="5" s="1" a="1"/>
  <c r="AM118" i="5" s="1"/>
  <c r="AJ117" i="5"/>
  <c r="AI117" i="5"/>
  <c r="AH117" i="5"/>
  <c r="AG117" i="5"/>
  <c r="AG115" i="5" s="1"/>
  <c r="AF117" i="5"/>
  <c r="AE117" i="5"/>
  <c r="AD117" i="5"/>
  <c r="AC117" i="5"/>
  <c r="AC115" i="5" s="1"/>
  <c r="AB117" i="5"/>
  <c r="AA117" i="5"/>
  <c r="Z117" i="5"/>
  <c r="X117" i="5"/>
  <c r="W117" i="5"/>
  <c r="V117" i="5"/>
  <c r="U117" i="5"/>
  <c r="U115" i="5" s="1"/>
  <c r="T117" i="5"/>
  <c r="S117" i="5"/>
  <c r="R117" i="5"/>
  <c r="Q117" i="5"/>
  <c r="Q115" i="5" s="1"/>
  <c r="P117" i="5"/>
  <c r="O117" i="5"/>
  <c r="M117" i="5"/>
  <c r="M115" i="5" s="1"/>
  <c r="L117" i="5"/>
  <c r="K117" i="5"/>
  <c r="J117" i="5"/>
  <c r="I117" i="5"/>
  <c r="I115" i="5" s="1"/>
  <c r="H117" i="5"/>
  <c r="G117" i="5"/>
  <c r="F117" i="5"/>
  <c r="E117" i="5"/>
  <c r="E115" i="5" s="1"/>
  <c r="C117" i="5"/>
  <c r="B117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G116" i="5"/>
  <c r="BF116" i="5"/>
  <c r="BE116" i="5"/>
  <c r="BD116" i="5"/>
  <c r="BC116" i="5"/>
  <c r="BB116" i="5"/>
  <c r="BA116" i="5"/>
  <c r="AZ116" i="5"/>
  <c r="AY116" i="5"/>
  <c r="AX116" i="5"/>
  <c r="AW116" i="5"/>
  <c r="AV116" i="5"/>
  <c r="AU116" i="5"/>
  <c r="AT116" i="5"/>
  <c r="AS116" i="5"/>
  <c r="AR116" i="5"/>
  <c r="AQ116" i="5"/>
  <c r="AP116" i="5"/>
  <c r="AO116" i="5"/>
  <c r="AN116" i="5"/>
  <c r="AM116" i="5"/>
  <c r="AJ116" i="5"/>
  <c r="AI116" i="5"/>
  <c r="AI115" i="5" s="1"/>
  <c r="AH116" i="5"/>
  <c r="AG116" i="5"/>
  <c r="AF116" i="5"/>
  <c r="AE116" i="5"/>
  <c r="AE115" i="5" s="1"/>
  <c r="AD116" i="5"/>
  <c r="AC116" i="5"/>
  <c r="AB116" i="5"/>
  <c r="AA116" i="5"/>
  <c r="AA115" i="5" s="1"/>
  <c r="Z116" i="5"/>
  <c r="X116" i="5"/>
  <c r="W116" i="5"/>
  <c r="W115" i="5" s="1"/>
  <c r="V116" i="5"/>
  <c r="U116" i="5"/>
  <c r="T116" i="5"/>
  <c r="S116" i="5"/>
  <c r="S115" i="5" s="1"/>
  <c r="R116" i="5"/>
  <c r="Q116" i="5"/>
  <c r="P116" i="5"/>
  <c r="O116" i="5"/>
  <c r="O115" i="5" s="1"/>
  <c r="M116" i="5"/>
  <c r="L116" i="5"/>
  <c r="K116" i="5"/>
  <c r="K115" i="5" s="1"/>
  <c r="J116" i="5"/>
  <c r="I116" i="5"/>
  <c r="H116" i="5"/>
  <c r="G116" i="5"/>
  <c r="G115" i="5" s="1"/>
  <c r="F116" i="5"/>
  <c r="E116" i="5"/>
  <c r="C116" i="5"/>
  <c r="C115" i="5" s="1"/>
  <c r="B116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I118" i="5" s="1" a="1"/>
  <c r="BI118" i="5" s="1"/>
  <c r="BH115" i="5"/>
  <c r="BG115" i="5"/>
  <c r="BF115" i="5"/>
  <c r="BE115" i="5"/>
  <c r="BE118" i="5" s="1" a="1"/>
  <c r="BE118" i="5" s="1"/>
  <c r="BD115" i="5"/>
  <c r="BC115" i="5"/>
  <c r="BB115" i="5"/>
  <c r="BA115" i="5"/>
  <c r="BA118" i="5" s="1" a="1"/>
  <c r="BA118" i="5" s="1"/>
  <c r="AZ115" i="5"/>
  <c r="AY115" i="5"/>
  <c r="AX115" i="5"/>
  <c r="AW115" i="5"/>
  <c r="AW118" i="5" s="1" a="1"/>
  <c r="AW118" i="5" s="1"/>
  <c r="AV115" i="5"/>
  <c r="AU115" i="5"/>
  <c r="AT115" i="5"/>
  <c r="AS115" i="5"/>
  <c r="AS118" i="5" s="1" a="1"/>
  <c r="AS118" i="5" s="1"/>
  <c r="AR115" i="5"/>
  <c r="AQ115" i="5"/>
  <c r="AP115" i="5"/>
  <c r="AO115" i="5"/>
  <c r="AO118" i="5" s="1" a="1"/>
  <c r="AO118" i="5" s="1"/>
  <c r="AN115" i="5"/>
  <c r="AM115" i="5"/>
  <c r="AJ115" i="5"/>
  <c r="AH115" i="5"/>
  <c r="AF115" i="5"/>
  <c r="AD115" i="5"/>
  <c r="AB115" i="5"/>
  <c r="Z115" i="5"/>
  <c r="X115" i="5"/>
  <c r="V115" i="5"/>
  <c r="T115" i="5"/>
  <c r="R115" i="5"/>
  <c r="P115" i="5"/>
  <c r="L115" i="5"/>
  <c r="J115" i="5"/>
  <c r="H115" i="5"/>
  <c r="F115" i="5"/>
  <c r="B115" i="5"/>
  <c r="BU114" i="5" a="1"/>
  <c r="BU114" i="5" s="1"/>
  <c r="BT114" i="5"/>
  <c r="BT114" i="5" a="1"/>
  <c r="BS114" i="5" a="1"/>
  <c r="BS114" i="5" s="1"/>
  <c r="BQ114" i="5" a="1"/>
  <c r="BQ114" i="5" s="1"/>
  <c r="BQ108" i="5" s="1"/>
  <c r="BP114" i="5"/>
  <c r="BP114" i="5" a="1"/>
  <c r="BO114" i="5" a="1"/>
  <c r="BO114" i="5" s="1"/>
  <c r="BM114" i="5" a="1"/>
  <c r="BM114" i="5" s="1"/>
  <c r="BL114" i="5" a="1"/>
  <c r="BL114" i="5" s="1"/>
  <c r="BK114" i="5" a="1"/>
  <c r="BK114" i="5" s="1"/>
  <c r="BI114" i="5" a="1"/>
  <c r="BI114" i="5" s="1"/>
  <c r="BI108" i="5" s="1"/>
  <c r="BH114" i="5" a="1"/>
  <c r="BH114" i="5" s="1"/>
  <c r="BG114" i="5" a="1"/>
  <c r="BG114" i="5" s="1"/>
  <c r="BE114" i="5" a="1"/>
  <c r="BE114" i="5" s="1"/>
  <c r="BD114" i="5" a="1"/>
  <c r="BD114" i="5" s="1"/>
  <c r="BC114" i="5" a="1"/>
  <c r="BC114" i="5" s="1"/>
  <c r="BA114" i="5" a="1"/>
  <c r="BA114" i="5" s="1"/>
  <c r="BA108" i="5" s="1"/>
  <c r="AZ114" i="5" a="1"/>
  <c r="AZ114" i="5" s="1"/>
  <c r="AY114" i="5" a="1"/>
  <c r="AY114" i="5" s="1"/>
  <c r="AW114" i="5" a="1"/>
  <c r="AW114" i="5" s="1"/>
  <c r="AV114" i="5" a="1"/>
  <c r="AV114" i="5" s="1"/>
  <c r="AS114" i="5" a="1"/>
  <c r="AS114" i="5" s="1"/>
  <c r="AS108" i="5" s="1"/>
  <c r="AR114" i="5" a="1"/>
  <c r="AR114" i="5" s="1"/>
  <c r="AO114" i="5" a="1"/>
  <c r="AO114" i="5" s="1"/>
  <c r="AO108" i="5" s="1"/>
  <c r="AN114" i="5" a="1"/>
  <c r="AN114" i="5" s="1"/>
  <c r="AJ114" i="5"/>
  <c r="AI114" i="5"/>
  <c r="AH114" i="5"/>
  <c r="AG114" i="5"/>
  <c r="AF114" i="5"/>
  <c r="AE114" i="5"/>
  <c r="AD114" i="5"/>
  <c r="AC114" i="5"/>
  <c r="AB114" i="5"/>
  <c r="AA114" i="5"/>
  <c r="Z114" i="5"/>
  <c r="X114" i="5"/>
  <c r="W114" i="5"/>
  <c r="V114" i="5"/>
  <c r="U114" i="5"/>
  <c r="T114" i="5"/>
  <c r="S114" i="5"/>
  <c r="R114" i="5"/>
  <c r="Q114" i="5"/>
  <c r="P114" i="5"/>
  <c r="O114" i="5"/>
  <c r="M114" i="5"/>
  <c r="L114" i="5"/>
  <c r="K114" i="5"/>
  <c r="J114" i="5"/>
  <c r="I114" i="5"/>
  <c r="H114" i="5"/>
  <c r="G114" i="5"/>
  <c r="F114" i="5"/>
  <c r="E114" i="5"/>
  <c r="C114" i="5"/>
  <c r="B114" i="5"/>
  <c r="AJ113" i="5"/>
  <c r="AI113" i="5"/>
  <c r="AH113" i="5"/>
  <c r="AG113" i="5"/>
  <c r="AF113" i="5"/>
  <c r="AE113" i="5"/>
  <c r="AD113" i="5"/>
  <c r="AC113" i="5"/>
  <c r="AB113" i="5"/>
  <c r="AA113" i="5"/>
  <c r="Z113" i="5"/>
  <c r="X113" i="5"/>
  <c r="W113" i="5"/>
  <c r="V113" i="5"/>
  <c r="U113" i="5"/>
  <c r="T113" i="5"/>
  <c r="S113" i="5"/>
  <c r="R113" i="5"/>
  <c r="Q113" i="5"/>
  <c r="P113" i="5"/>
  <c r="O113" i="5"/>
  <c r="M113" i="5"/>
  <c r="L113" i="5"/>
  <c r="K113" i="5"/>
  <c r="J113" i="5"/>
  <c r="I113" i="5"/>
  <c r="H113" i="5"/>
  <c r="G113" i="5"/>
  <c r="F113" i="5"/>
  <c r="E113" i="5"/>
  <c r="C113" i="5"/>
  <c r="B113" i="5"/>
  <c r="AJ112" i="5"/>
  <c r="AI112" i="5"/>
  <c r="AH112" i="5"/>
  <c r="AG112" i="5"/>
  <c r="AF112" i="5"/>
  <c r="AE112" i="5"/>
  <c r="AD112" i="5"/>
  <c r="AC112" i="5"/>
  <c r="AB112" i="5"/>
  <c r="AA112" i="5"/>
  <c r="Z112" i="5"/>
  <c r="X112" i="5"/>
  <c r="W112" i="5"/>
  <c r="V112" i="5"/>
  <c r="U112" i="5"/>
  <c r="T112" i="5"/>
  <c r="S112" i="5"/>
  <c r="R112" i="5"/>
  <c r="Q112" i="5"/>
  <c r="P112" i="5"/>
  <c r="O112" i="5"/>
  <c r="M112" i="5"/>
  <c r="L112" i="5"/>
  <c r="K112" i="5"/>
  <c r="J112" i="5"/>
  <c r="I112" i="5"/>
  <c r="H112" i="5"/>
  <c r="G112" i="5"/>
  <c r="F112" i="5"/>
  <c r="E112" i="5"/>
  <c r="C112" i="5"/>
  <c r="B112" i="5"/>
  <c r="BT111" i="5"/>
  <c r="BS111" i="5"/>
  <c r="BP111" i="5"/>
  <c r="BO111" i="5"/>
  <c r="BL111" i="5"/>
  <c r="BK111" i="5"/>
  <c r="BI111" i="5"/>
  <c r="BG111" i="5"/>
  <c r="BE111" i="5"/>
  <c r="BD111" i="5"/>
  <c r="BC111" i="5"/>
  <c r="BA111" i="5"/>
  <c r="AY111" i="5"/>
  <c r="AW111" i="5"/>
  <c r="AV111" i="5"/>
  <c r="AU111" i="5"/>
  <c r="AS111" i="5"/>
  <c r="AQ111" i="5"/>
  <c r="AO111" i="5"/>
  <c r="AN111" i="5"/>
  <c r="AM111" i="5"/>
  <c r="AJ111" i="5"/>
  <c r="AI111" i="5"/>
  <c r="AH111" i="5"/>
  <c r="AG111" i="5"/>
  <c r="AF111" i="5"/>
  <c r="AE111" i="5"/>
  <c r="AD111" i="5"/>
  <c r="AC111" i="5"/>
  <c r="AB111" i="5"/>
  <c r="AA111" i="5"/>
  <c r="Z111" i="5"/>
  <c r="X111" i="5"/>
  <c r="W111" i="5"/>
  <c r="V111" i="5"/>
  <c r="U111" i="5"/>
  <c r="T111" i="5"/>
  <c r="S111" i="5"/>
  <c r="R111" i="5"/>
  <c r="Q111" i="5"/>
  <c r="P111" i="5"/>
  <c r="O111" i="5"/>
  <c r="M111" i="5"/>
  <c r="L111" i="5"/>
  <c r="K111" i="5"/>
  <c r="J111" i="5"/>
  <c r="I111" i="5"/>
  <c r="H111" i="5"/>
  <c r="G111" i="5"/>
  <c r="F111" i="5"/>
  <c r="E111" i="5"/>
  <c r="C111" i="5"/>
  <c r="B111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D110" i="5"/>
  <c r="BC110" i="5"/>
  <c r="BB110" i="5"/>
  <c r="BA110" i="5"/>
  <c r="AZ110" i="5"/>
  <c r="AY110" i="5"/>
  <c r="AX110" i="5"/>
  <c r="AW110" i="5"/>
  <c r="AV110" i="5"/>
  <c r="AU110" i="5"/>
  <c r="AT110" i="5"/>
  <c r="AS110" i="5"/>
  <c r="AR110" i="5"/>
  <c r="AQ110" i="5"/>
  <c r="AP110" i="5"/>
  <c r="AO110" i="5"/>
  <c r="AN110" i="5"/>
  <c r="AM110" i="5"/>
  <c r="AJ110" i="5"/>
  <c r="AI110" i="5"/>
  <c r="AH110" i="5"/>
  <c r="AG110" i="5"/>
  <c r="AF110" i="5"/>
  <c r="AE110" i="5"/>
  <c r="AD110" i="5"/>
  <c r="AC110" i="5"/>
  <c r="AB110" i="5"/>
  <c r="AA110" i="5"/>
  <c r="Z110" i="5"/>
  <c r="X110" i="5"/>
  <c r="W110" i="5"/>
  <c r="V110" i="5"/>
  <c r="U110" i="5"/>
  <c r="T110" i="5"/>
  <c r="S110" i="5"/>
  <c r="R110" i="5"/>
  <c r="Q110" i="5"/>
  <c r="P110" i="5"/>
  <c r="O110" i="5"/>
  <c r="M110" i="5"/>
  <c r="L110" i="5"/>
  <c r="K110" i="5"/>
  <c r="J110" i="5"/>
  <c r="I110" i="5"/>
  <c r="H110" i="5"/>
  <c r="G110" i="5"/>
  <c r="F110" i="5"/>
  <c r="E110" i="5"/>
  <c r="C110" i="5"/>
  <c r="B110" i="5"/>
  <c r="BU109" i="5"/>
  <c r="BT109" i="5"/>
  <c r="BS109" i="5"/>
  <c r="BQ109" i="5"/>
  <c r="BP109" i="5"/>
  <c r="BO109" i="5"/>
  <c r="BM109" i="5"/>
  <c r="BL109" i="5"/>
  <c r="BK109" i="5"/>
  <c r="BI109" i="5"/>
  <c r="BH109" i="5"/>
  <c r="BG109" i="5"/>
  <c r="BE109" i="5"/>
  <c r="BD109" i="5"/>
  <c r="BC109" i="5"/>
  <c r="BA109" i="5"/>
  <c r="AZ109" i="5"/>
  <c r="AY109" i="5"/>
  <c r="AW109" i="5"/>
  <c r="AV109" i="5"/>
  <c r="AU109" i="5"/>
  <c r="AS109" i="5"/>
  <c r="AR109" i="5"/>
  <c r="AQ109" i="5"/>
  <c r="AO109" i="5"/>
  <c r="AN109" i="5"/>
  <c r="AM109" i="5"/>
  <c r="AJ109" i="5"/>
  <c r="AI109" i="5"/>
  <c r="AH109" i="5"/>
  <c r="AG109" i="5"/>
  <c r="AF109" i="5"/>
  <c r="AE109" i="5"/>
  <c r="AD109" i="5"/>
  <c r="AC109" i="5"/>
  <c r="AB109" i="5"/>
  <c r="AA109" i="5"/>
  <c r="Z109" i="5"/>
  <c r="X109" i="5"/>
  <c r="W109" i="5"/>
  <c r="V109" i="5"/>
  <c r="U109" i="5"/>
  <c r="T109" i="5"/>
  <c r="S109" i="5"/>
  <c r="R109" i="5"/>
  <c r="Q109" i="5"/>
  <c r="P109" i="5"/>
  <c r="O109" i="5"/>
  <c r="M109" i="5"/>
  <c r="L109" i="5"/>
  <c r="K109" i="5"/>
  <c r="J109" i="5"/>
  <c r="I109" i="5"/>
  <c r="H109" i="5"/>
  <c r="G109" i="5"/>
  <c r="F109" i="5"/>
  <c r="E109" i="5"/>
  <c r="C109" i="5"/>
  <c r="B109" i="5"/>
  <c r="BU108" i="5"/>
  <c r="BT108" i="5"/>
  <c r="BS108" i="5"/>
  <c r="BP108" i="5"/>
  <c r="BO108" i="5"/>
  <c r="BM108" i="5"/>
  <c r="BL108" i="5"/>
  <c r="BK108" i="5"/>
  <c r="BH108" i="5"/>
  <c r="BG108" i="5"/>
  <c r="BE108" i="5"/>
  <c r="BD108" i="5"/>
  <c r="BC108" i="5"/>
  <c r="AZ108" i="5"/>
  <c r="AY108" i="5"/>
  <c r="AW108" i="5"/>
  <c r="AV108" i="5"/>
  <c r="AR108" i="5"/>
  <c r="AN108" i="5"/>
  <c r="AJ108" i="5"/>
  <c r="AI108" i="5"/>
  <c r="AH108" i="5"/>
  <c r="AG108" i="5"/>
  <c r="AF108" i="5"/>
  <c r="AE108" i="5"/>
  <c r="AD108" i="5"/>
  <c r="AC108" i="5"/>
  <c r="AB108" i="5"/>
  <c r="AA108" i="5"/>
  <c r="Z108" i="5"/>
  <c r="X108" i="5"/>
  <c r="W108" i="5"/>
  <c r="V108" i="5"/>
  <c r="U108" i="5"/>
  <c r="T108" i="5"/>
  <c r="S108" i="5"/>
  <c r="R108" i="5"/>
  <c r="Q108" i="5"/>
  <c r="P108" i="5"/>
  <c r="O108" i="5"/>
  <c r="M108" i="5"/>
  <c r="L108" i="5"/>
  <c r="K108" i="5"/>
  <c r="J108" i="5"/>
  <c r="I108" i="5"/>
  <c r="H108" i="5"/>
  <c r="G108" i="5"/>
  <c r="F108" i="5"/>
  <c r="E108" i="5"/>
  <c r="C108" i="5"/>
  <c r="B108" i="5"/>
  <c r="AJ107" i="5"/>
  <c r="AI107" i="5"/>
  <c r="AH107" i="5"/>
  <c r="AG107" i="5"/>
  <c r="AF107" i="5"/>
  <c r="AE107" i="5"/>
  <c r="AD107" i="5"/>
  <c r="AC107" i="5"/>
  <c r="AB107" i="5"/>
  <c r="AA107" i="5"/>
  <c r="Z107" i="5"/>
  <c r="X107" i="5"/>
  <c r="W107" i="5"/>
  <c r="V107" i="5"/>
  <c r="U107" i="5"/>
  <c r="T107" i="5"/>
  <c r="S107" i="5"/>
  <c r="R107" i="5"/>
  <c r="Q107" i="5"/>
  <c r="P107" i="5"/>
  <c r="O107" i="5"/>
  <c r="M107" i="5"/>
  <c r="L107" i="5"/>
  <c r="K107" i="5"/>
  <c r="J107" i="5"/>
  <c r="I107" i="5"/>
  <c r="H107" i="5"/>
  <c r="G107" i="5"/>
  <c r="F107" i="5"/>
  <c r="E107" i="5"/>
  <c r="C107" i="5"/>
  <c r="B107" i="5"/>
  <c r="DF106" i="5"/>
  <c r="DE106" i="5"/>
  <c r="DD106" i="5"/>
  <c r="DC106" i="5"/>
  <c r="DB106" i="5"/>
  <c r="DA106" i="5"/>
  <c r="CZ106" i="5"/>
  <c r="CY106" i="5"/>
  <c r="CX106" i="5"/>
  <c r="CW106" i="5"/>
  <c r="CV106" i="5"/>
  <c r="CU106" i="5"/>
  <c r="CT106" i="5"/>
  <c r="CS106" i="5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AN106" i="5"/>
  <c r="AM106" i="5"/>
  <c r="AJ106" i="5"/>
  <c r="AI106" i="5"/>
  <c r="AH106" i="5"/>
  <c r="AG106" i="5"/>
  <c r="AF106" i="5"/>
  <c r="AE106" i="5"/>
  <c r="AD106" i="5"/>
  <c r="AC106" i="5"/>
  <c r="AB106" i="5"/>
  <c r="AA106" i="5"/>
  <c r="Z106" i="5"/>
  <c r="W106" i="5"/>
  <c r="V106" i="5"/>
  <c r="U106" i="5"/>
  <c r="T106" i="5"/>
  <c r="S106" i="5"/>
  <c r="R106" i="5"/>
  <c r="Q106" i="5"/>
  <c r="P106" i="5"/>
  <c r="O106" i="5"/>
  <c r="M106" i="5"/>
  <c r="L106" i="5"/>
  <c r="K106" i="5"/>
  <c r="J106" i="5"/>
  <c r="I106" i="5"/>
  <c r="H106" i="5"/>
  <c r="G106" i="5"/>
  <c r="F106" i="5"/>
  <c r="E106" i="5"/>
  <c r="C106" i="5"/>
  <c r="B106" i="5"/>
  <c r="AP114" i="5" l="1" a="1"/>
  <c r="AP114" i="5" s="1"/>
  <c r="AP109" i="5"/>
  <c r="AT114" i="5" a="1"/>
  <c r="AT114" i="5" s="1"/>
  <c r="AT109" i="5"/>
  <c r="AX114" i="5" a="1"/>
  <c r="AX114" i="5" s="1"/>
  <c r="AX109" i="5"/>
  <c r="BB114" i="5" a="1"/>
  <c r="BB114" i="5" s="1"/>
  <c r="BB109" i="5"/>
  <c r="BF114" i="5" a="1"/>
  <c r="BF114" i="5" s="1"/>
  <c r="BF109" i="5"/>
  <c r="BJ114" i="5" a="1"/>
  <c r="BJ114" i="5" s="1"/>
  <c r="BJ109" i="5"/>
  <c r="BN114" i="5" a="1"/>
  <c r="BN114" i="5" s="1"/>
  <c r="BN109" i="5"/>
  <c r="BR114" i="5" a="1"/>
  <c r="BR114" i="5" s="1"/>
  <c r="BR109" i="5"/>
  <c r="AQ114" i="5" a="1"/>
  <c r="AQ114" i="5" s="1"/>
  <c r="AP118" i="5" a="1"/>
  <c r="AP118" i="5" s="1"/>
  <c r="AP111" i="5" s="1"/>
  <c r="AT118" i="5" a="1"/>
  <c r="AT118" i="5" s="1"/>
  <c r="AT111" i="5" s="1"/>
  <c r="AX118" i="5" a="1"/>
  <c r="AX118" i="5" s="1"/>
  <c r="AX111" i="5" s="1"/>
  <c r="BB118" i="5" a="1"/>
  <c r="BB118" i="5" s="1"/>
  <c r="BB111" i="5" s="1"/>
  <c r="BF118" i="5" a="1"/>
  <c r="BF118" i="5" s="1"/>
  <c r="BF111" i="5" s="1"/>
  <c r="BJ118" i="5" a="1"/>
  <c r="BJ118" i="5" s="1"/>
  <c r="BJ111" i="5" s="1"/>
  <c r="BN118" i="5" a="1"/>
  <c r="BN118" i="5" s="1"/>
  <c r="BN111" i="5" s="1"/>
  <c r="BR118" i="5" a="1"/>
  <c r="BR118" i="5" s="1"/>
  <c r="BR111" i="5" s="1"/>
  <c r="AM114" i="5" a="1"/>
  <c r="AM114" i="5" s="1"/>
  <c r="AU114" i="5" a="1"/>
  <c r="AU114" i="5" s="1"/>
  <c r="AK131" i="5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AK135" i="4" s="1"/>
  <c r="BB124" i="4"/>
  <c r="BT123" i="4"/>
  <c r="BQ123" i="4"/>
  <c r="BN123" i="4"/>
  <c r="BM123" i="4"/>
  <c r="BK123" i="4"/>
  <c r="BH123" i="4"/>
  <c r="BB123" i="4"/>
  <c r="AS123" i="4"/>
  <c r="AJ122" i="4"/>
  <c r="AI122" i="4"/>
  <c r="AH122" i="4"/>
  <c r="AG122" i="4"/>
  <c r="AF122" i="4"/>
  <c r="AE122" i="4"/>
  <c r="AD122" i="4"/>
  <c r="AC122" i="4"/>
  <c r="AB122" i="4"/>
  <c r="AA122" i="4"/>
  <c r="Z122" i="4"/>
  <c r="X122" i="4"/>
  <c r="W122" i="4"/>
  <c r="V122" i="4"/>
  <c r="U122" i="4"/>
  <c r="T122" i="4"/>
  <c r="S122" i="4"/>
  <c r="R122" i="4"/>
  <c r="Q122" i="4"/>
  <c r="P122" i="4"/>
  <c r="O122" i="4"/>
  <c r="M122" i="4"/>
  <c r="L122" i="4"/>
  <c r="K122" i="4"/>
  <c r="J122" i="4"/>
  <c r="I122" i="4"/>
  <c r="H122" i="4"/>
  <c r="G122" i="4"/>
  <c r="F122" i="4"/>
  <c r="E122" i="4"/>
  <c r="C122" i="4"/>
  <c r="B122" i="4"/>
  <c r="AJ121" i="4"/>
  <c r="AI121" i="4"/>
  <c r="AH121" i="4"/>
  <c r="AG121" i="4"/>
  <c r="AF121" i="4"/>
  <c r="AE121" i="4"/>
  <c r="AD121" i="4"/>
  <c r="AC121" i="4"/>
  <c r="AB121" i="4"/>
  <c r="AA121" i="4"/>
  <c r="Z121" i="4"/>
  <c r="X121" i="4"/>
  <c r="W121" i="4"/>
  <c r="V121" i="4"/>
  <c r="U121" i="4"/>
  <c r="T121" i="4"/>
  <c r="S121" i="4"/>
  <c r="R121" i="4"/>
  <c r="Q121" i="4"/>
  <c r="P121" i="4"/>
  <c r="O121" i="4"/>
  <c r="M121" i="4"/>
  <c r="L121" i="4"/>
  <c r="K121" i="4"/>
  <c r="J121" i="4"/>
  <c r="I121" i="4"/>
  <c r="H121" i="4"/>
  <c r="G121" i="4"/>
  <c r="F121" i="4"/>
  <c r="E121" i="4"/>
  <c r="C121" i="4"/>
  <c r="B121" i="4"/>
  <c r="AJ120" i="4"/>
  <c r="AI120" i="4"/>
  <c r="AH120" i="4"/>
  <c r="AG120" i="4"/>
  <c r="AF120" i="4"/>
  <c r="AE120" i="4"/>
  <c r="AD120" i="4"/>
  <c r="AC120" i="4"/>
  <c r="AB120" i="4"/>
  <c r="AA120" i="4"/>
  <c r="Z120" i="4"/>
  <c r="X120" i="4"/>
  <c r="W120" i="4"/>
  <c r="V120" i="4"/>
  <c r="U120" i="4"/>
  <c r="T120" i="4"/>
  <c r="S120" i="4"/>
  <c r="R120" i="4"/>
  <c r="Q120" i="4"/>
  <c r="P120" i="4"/>
  <c r="O120" i="4"/>
  <c r="M120" i="4"/>
  <c r="L120" i="4"/>
  <c r="K120" i="4"/>
  <c r="J120" i="4"/>
  <c r="I120" i="4"/>
  <c r="H120" i="4"/>
  <c r="G120" i="4"/>
  <c r="F120" i="4"/>
  <c r="E120" i="4"/>
  <c r="C120" i="4"/>
  <c r="B120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J119" i="4"/>
  <c r="AI119" i="4"/>
  <c r="AH119" i="4"/>
  <c r="AG119" i="4"/>
  <c r="AF119" i="4"/>
  <c r="AE119" i="4"/>
  <c r="AD119" i="4"/>
  <c r="AC119" i="4"/>
  <c r="AB119" i="4"/>
  <c r="AA119" i="4"/>
  <c r="Z119" i="4"/>
  <c r="X119" i="4"/>
  <c r="W119" i="4"/>
  <c r="V119" i="4"/>
  <c r="U119" i="4"/>
  <c r="T119" i="4"/>
  <c r="S119" i="4"/>
  <c r="R119" i="4"/>
  <c r="Q119" i="4"/>
  <c r="P119" i="4"/>
  <c r="O119" i="4"/>
  <c r="M119" i="4"/>
  <c r="L119" i="4"/>
  <c r="K119" i="4"/>
  <c r="J119" i="4"/>
  <c r="I119" i="4"/>
  <c r="H119" i="4"/>
  <c r="G119" i="4"/>
  <c r="F119" i="4"/>
  <c r="E119" i="4"/>
  <c r="C119" i="4"/>
  <c r="B119" i="4"/>
  <c r="AJ118" i="4"/>
  <c r="AI118" i="4"/>
  <c r="AH118" i="4"/>
  <c r="AG118" i="4"/>
  <c r="AF118" i="4"/>
  <c r="AE118" i="4"/>
  <c r="AD118" i="4"/>
  <c r="AC118" i="4"/>
  <c r="AB118" i="4"/>
  <c r="AA118" i="4"/>
  <c r="Z118" i="4"/>
  <c r="X118" i="4"/>
  <c r="W118" i="4"/>
  <c r="V118" i="4"/>
  <c r="U118" i="4"/>
  <c r="T118" i="4"/>
  <c r="S118" i="4"/>
  <c r="R118" i="4"/>
  <c r="Q118" i="4"/>
  <c r="P118" i="4"/>
  <c r="O118" i="4"/>
  <c r="M118" i="4"/>
  <c r="L118" i="4"/>
  <c r="K118" i="4"/>
  <c r="J118" i="4"/>
  <c r="I118" i="4"/>
  <c r="H118" i="4"/>
  <c r="G118" i="4"/>
  <c r="F118" i="4"/>
  <c r="E118" i="4"/>
  <c r="C118" i="4"/>
  <c r="B118" i="4"/>
  <c r="BU117" i="4"/>
  <c r="BT117" i="4"/>
  <c r="BT118" i="4" s="1" a="1"/>
  <c r="BT118" i="4" s="1"/>
  <c r="BT111" i="4" s="1"/>
  <c r="BS117" i="4"/>
  <c r="BR117" i="4"/>
  <c r="BQ117" i="4"/>
  <c r="BP117" i="4"/>
  <c r="BP118" i="4" s="1" a="1"/>
  <c r="BP118" i="4" s="1"/>
  <c r="BO117" i="4"/>
  <c r="BO118" i="4" s="1" a="1"/>
  <c r="BO118" i="4" s="1"/>
  <c r="BN117" i="4"/>
  <c r="BM117" i="4"/>
  <c r="BL117" i="4"/>
  <c r="BL118" i="4" s="1" a="1"/>
  <c r="BL118" i="4" s="1"/>
  <c r="BL111" i="4" s="1"/>
  <c r="BK117" i="4"/>
  <c r="BK118" i="4" s="1" a="1"/>
  <c r="BK118" i="4" s="1"/>
  <c r="BJ117" i="4"/>
  <c r="BI117" i="4"/>
  <c r="BH117" i="4"/>
  <c r="BH118" i="4" s="1" a="1"/>
  <c r="BH118" i="4" s="1"/>
  <c r="BH111" i="4" s="1"/>
  <c r="BG117" i="4"/>
  <c r="BG118" i="4" s="1" a="1"/>
  <c r="BG118" i="4" s="1"/>
  <c r="BF117" i="4"/>
  <c r="BE117" i="4"/>
  <c r="BD117" i="4"/>
  <c r="BD118" i="4" s="1" a="1"/>
  <c r="BD118" i="4" s="1"/>
  <c r="BD111" i="4" s="1"/>
  <c r="BC117" i="4"/>
  <c r="BC118" i="4" s="1" a="1"/>
  <c r="BC118" i="4" s="1"/>
  <c r="BB117" i="4"/>
  <c r="BA117" i="4"/>
  <c r="AZ117" i="4"/>
  <c r="AZ118" i="4" s="1" a="1"/>
  <c r="AZ118" i="4" s="1"/>
  <c r="AY117" i="4"/>
  <c r="AY118" i="4" s="1" a="1"/>
  <c r="AY118" i="4" s="1"/>
  <c r="AX117" i="4"/>
  <c r="AW117" i="4"/>
  <c r="AV117" i="4"/>
  <c r="AV118" i="4" s="1" a="1"/>
  <c r="AV118" i="4" s="1"/>
  <c r="AV111" i="4" s="1"/>
  <c r="AU117" i="4"/>
  <c r="AU118" i="4" s="1" a="1"/>
  <c r="AU118" i="4" s="1"/>
  <c r="AT117" i="4"/>
  <c r="AS117" i="4"/>
  <c r="AR117" i="4"/>
  <c r="AR118" i="4" s="1" a="1"/>
  <c r="AR118" i="4" s="1"/>
  <c r="AR111" i="4" s="1"/>
  <c r="AQ117" i="4"/>
  <c r="AQ118" i="4" s="1" a="1"/>
  <c r="AQ118" i="4" s="1"/>
  <c r="AP117" i="4"/>
  <c r="AO117" i="4"/>
  <c r="AN117" i="4"/>
  <c r="AN118" i="4" s="1" a="1"/>
  <c r="AN118" i="4" s="1"/>
  <c r="AN111" i="4" s="1"/>
  <c r="AM117" i="4"/>
  <c r="AM118" i="4" s="1" a="1"/>
  <c r="AM118" i="4" s="1"/>
  <c r="AJ117" i="4"/>
  <c r="AI117" i="4"/>
  <c r="AH117" i="4"/>
  <c r="AG117" i="4"/>
  <c r="AG115" i="4" s="1"/>
  <c r="AF117" i="4"/>
  <c r="AE117" i="4"/>
  <c r="AD117" i="4"/>
  <c r="AC117" i="4"/>
  <c r="AC115" i="4" s="1"/>
  <c r="AB117" i="4"/>
  <c r="AA117" i="4"/>
  <c r="Z117" i="4"/>
  <c r="X117" i="4"/>
  <c r="W117" i="4"/>
  <c r="V117" i="4"/>
  <c r="U117" i="4"/>
  <c r="U115" i="4" s="1"/>
  <c r="T117" i="4"/>
  <c r="S117" i="4"/>
  <c r="R117" i="4"/>
  <c r="Q117" i="4"/>
  <c r="Q115" i="4" s="1"/>
  <c r="P117" i="4"/>
  <c r="O117" i="4"/>
  <c r="M117" i="4"/>
  <c r="M115" i="4" s="1"/>
  <c r="L117" i="4"/>
  <c r="K117" i="4"/>
  <c r="J117" i="4"/>
  <c r="I117" i="4"/>
  <c r="I115" i="4" s="1"/>
  <c r="H117" i="4"/>
  <c r="G117" i="4"/>
  <c r="F117" i="4"/>
  <c r="E117" i="4"/>
  <c r="E115" i="4" s="1"/>
  <c r="C117" i="4"/>
  <c r="B117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BA109" i="4" s="1"/>
  <c r="AZ116" i="4"/>
  <c r="AY116" i="4"/>
  <c r="AX116" i="4"/>
  <c r="AW116" i="4"/>
  <c r="AW109" i="4" s="1"/>
  <c r="AV116" i="4"/>
  <c r="AU116" i="4"/>
  <c r="AT116" i="4"/>
  <c r="AS116" i="4"/>
  <c r="AS109" i="4" s="1"/>
  <c r="AR116" i="4"/>
  <c r="AQ116" i="4"/>
  <c r="AP116" i="4"/>
  <c r="AO116" i="4"/>
  <c r="AO109" i="4" s="1"/>
  <c r="AN116" i="4"/>
  <c r="AM116" i="4"/>
  <c r="AJ116" i="4"/>
  <c r="AI116" i="4"/>
  <c r="AI115" i="4" s="1"/>
  <c r="AH116" i="4"/>
  <c r="AG116" i="4"/>
  <c r="AF116" i="4"/>
  <c r="AE116" i="4"/>
  <c r="AE115" i="4" s="1"/>
  <c r="AD116" i="4"/>
  <c r="AC116" i="4"/>
  <c r="AB116" i="4"/>
  <c r="AA116" i="4"/>
  <c r="AA115" i="4" s="1"/>
  <c r="Z116" i="4"/>
  <c r="X116" i="4"/>
  <c r="W116" i="4"/>
  <c r="W115" i="4" s="1"/>
  <c r="V116" i="4"/>
  <c r="U116" i="4"/>
  <c r="T116" i="4"/>
  <c r="S116" i="4"/>
  <c r="S115" i="4" s="1"/>
  <c r="R116" i="4"/>
  <c r="Q116" i="4"/>
  <c r="P116" i="4"/>
  <c r="O116" i="4"/>
  <c r="O115" i="4" s="1"/>
  <c r="M116" i="4"/>
  <c r="L116" i="4"/>
  <c r="K116" i="4"/>
  <c r="K115" i="4" s="1"/>
  <c r="J116" i="4"/>
  <c r="I116" i="4"/>
  <c r="H116" i="4"/>
  <c r="G116" i="4"/>
  <c r="G115" i="4" s="1"/>
  <c r="F116" i="4"/>
  <c r="E116" i="4"/>
  <c r="C116" i="4"/>
  <c r="C115" i="4" s="1"/>
  <c r="B116" i="4"/>
  <c r="BU115" i="4"/>
  <c r="BU118" i="4" s="1" a="1"/>
  <c r="BU118" i="4" s="1"/>
  <c r="BT115" i="4"/>
  <c r="BS115" i="4"/>
  <c r="BR115" i="4"/>
  <c r="BQ115" i="4"/>
  <c r="BQ118" i="4" s="1" a="1"/>
  <c r="BQ118" i="4" s="1"/>
  <c r="BP115" i="4"/>
  <c r="BO115" i="4"/>
  <c r="BN115" i="4"/>
  <c r="BM115" i="4"/>
  <c r="BM118" i="4" s="1" a="1"/>
  <c r="BM118" i="4" s="1"/>
  <c r="BL115" i="4"/>
  <c r="BK115" i="4"/>
  <c r="BJ115" i="4"/>
  <c r="BI115" i="4"/>
  <c r="BI118" i="4" s="1" a="1"/>
  <c r="BI118" i="4" s="1"/>
  <c r="BH115" i="4"/>
  <c r="BG115" i="4"/>
  <c r="BF115" i="4"/>
  <c r="BE115" i="4"/>
  <c r="BE118" i="4" s="1" a="1"/>
  <c r="BE118" i="4" s="1"/>
  <c r="BD115" i="4"/>
  <c r="BC115" i="4"/>
  <c r="BB115" i="4"/>
  <c r="BA115" i="4"/>
  <c r="BA118" i="4" s="1" a="1"/>
  <c r="BA118" i="4" s="1"/>
  <c r="AZ115" i="4"/>
  <c r="AY115" i="4"/>
  <c r="AX115" i="4"/>
  <c r="AX114" i="4" s="1" a="1"/>
  <c r="AX114" i="4" s="1"/>
  <c r="AW115" i="4"/>
  <c r="AW118" i="4" s="1" a="1"/>
  <c r="AW118" i="4" s="1"/>
  <c r="AV115" i="4"/>
  <c r="AU115" i="4"/>
  <c r="AT115" i="4"/>
  <c r="AS115" i="4"/>
  <c r="AS118" i="4" s="1" a="1"/>
  <c r="AS118" i="4" s="1"/>
  <c r="AR115" i="4"/>
  <c r="AQ115" i="4"/>
  <c r="AP115" i="4"/>
  <c r="AO115" i="4"/>
  <c r="AO118" i="4" s="1" a="1"/>
  <c r="AO118" i="4" s="1"/>
  <c r="AN115" i="4"/>
  <c r="AM115" i="4"/>
  <c r="AJ115" i="4"/>
  <c r="AH115" i="4"/>
  <c r="AF115" i="4"/>
  <c r="AD115" i="4"/>
  <c r="AB115" i="4"/>
  <c r="Z115" i="4"/>
  <c r="X115" i="4"/>
  <c r="V115" i="4"/>
  <c r="T115" i="4"/>
  <c r="R115" i="4"/>
  <c r="P115" i="4"/>
  <c r="L115" i="4"/>
  <c r="J115" i="4"/>
  <c r="H115" i="4"/>
  <c r="F115" i="4"/>
  <c r="B115" i="4"/>
  <c r="BU114" i="4" a="1"/>
  <c r="BU114" i="4" s="1"/>
  <c r="BT114" i="4"/>
  <c r="BT114" i="4" a="1"/>
  <c r="BQ114" i="4" a="1"/>
  <c r="BQ114" i="4" s="1"/>
  <c r="BP114" i="4"/>
  <c r="BP114" i="4" a="1"/>
  <c r="BO114" i="4" a="1"/>
  <c r="BO114" i="4" s="1"/>
  <c r="BN114" i="4" a="1"/>
  <c r="BN114" i="4" s="1"/>
  <c r="BM114" i="4" a="1"/>
  <c r="BM114" i="4" s="1"/>
  <c r="BL114" i="4"/>
  <c r="BL114" i="4" a="1"/>
  <c r="BK114" i="4" a="1"/>
  <c r="BK114" i="4" s="1"/>
  <c r="BI114" i="4" a="1"/>
  <c r="BI114" i="4" s="1"/>
  <c r="BH114" i="4"/>
  <c r="BH114" i="4" a="1"/>
  <c r="BG114" i="4" a="1"/>
  <c r="BG114" i="4" s="1"/>
  <c r="BF114" i="4" a="1"/>
  <c r="BF114" i="4" s="1"/>
  <c r="BE114" i="4" a="1"/>
  <c r="BE114" i="4" s="1"/>
  <c r="BD114" i="4"/>
  <c r="BD114" i="4" a="1"/>
  <c r="BC114" i="4" a="1"/>
  <c r="BC114" i="4" s="1"/>
  <c r="BA114" i="4" a="1"/>
  <c r="BA114" i="4" s="1"/>
  <c r="AZ114" i="4"/>
  <c r="AZ114" i="4" a="1"/>
  <c r="AY114" i="4" a="1"/>
  <c r="AY114" i="4" s="1"/>
  <c r="AW114" i="4" a="1"/>
  <c r="AW114" i="4" s="1"/>
  <c r="AV114" i="4"/>
  <c r="AV108" i="4" s="1"/>
  <c r="AV114" i="4" a="1"/>
  <c r="AU114" i="4" a="1"/>
  <c r="AU114" i="4" s="1"/>
  <c r="AT114" i="4" a="1"/>
  <c r="AT114" i="4" s="1"/>
  <c r="AS114" i="4" a="1"/>
  <c r="AS114" i="4" s="1"/>
  <c r="AR114" i="4" a="1"/>
  <c r="AR114" i="4" s="1"/>
  <c r="AQ114" i="4" a="1"/>
  <c r="AQ114" i="4" s="1"/>
  <c r="AP114" i="4" a="1"/>
  <c r="AP114" i="4" s="1"/>
  <c r="AO114" i="4" a="1"/>
  <c r="AO114" i="4" s="1"/>
  <c r="AN114" i="4"/>
  <c r="AN114" i="4" a="1"/>
  <c r="AM114" i="4" a="1"/>
  <c r="AM114" i="4" s="1"/>
  <c r="AJ114" i="4"/>
  <c r="AI114" i="4"/>
  <c r="AH114" i="4"/>
  <c r="AG114" i="4"/>
  <c r="AF114" i="4"/>
  <c r="AE114" i="4"/>
  <c r="AD114" i="4"/>
  <c r="AC114" i="4"/>
  <c r="AB114" i="4"/>
  <c r="AA114" i="4"/>
  <c r="Z114" i="4"/>
  <c r="X114" i="4"/>
  <c r="W114" i="4"/>
  <c r="V114" i="4"/>
  <c r="U114" i="4"/>
  <c r="T114" i="4"/>
  <c r="S114" i="4"/>
  <c r="R114" i="4"/>
  <c r="Q114" i="4"/>
  <c r="P114" i="4"/>
  <c r="O114" i="4"/>
  <c r="M114" i="4"/>
  <c r="L114" i="4"/>
  <c r="K114" i="4"/>
  <c r="J114" i="4"/>
  <c r="I114" i="4"/>
  <c r="H114" i="4"/>
  <c r="G114" i="4"/>
  <c r="F114" i="4"/>
  <c r="E114" i="4"/>
  <c r="C114" i="4"/>
  <c r="B114" i="4"/>
  <c r="AJ113" i="4"/>
  <c r="AI113" i="4"/>
  <c r="AH113" i="4"/>
  <c r="AG113" i="4"/>
  <c r="AF113" i="4"/>
  <c r="AE113" i="4"/>
  <c r="AD113" i="4"/>
  <c r="AC113" i="4"/>
  <c r="AB113" i="4"/>
  <c r="AA113" i="4"/>
  <c r="Z113" i="4"/>
  <c r="X113" i="4"/>
  <c r="W113" i="4"/>
  <c r="V113" i="4"/>
  <c r="U113" i="4"/>
  <c r="T113" i="4"/>
  <c r="S113" i="4"/>
  <c r="R113" i="4"/>
  <c r="Q113" i="4"/>
  <c r="P113" i="4"/>
  <c r="O113" i="4"/>
  <c r="M113" i="4"/>
  <c r="L113" i="4"/>
  <c r="K113" i="4"/>
  <c r="J113" i="4"/>
  <c r="I113" i="4"/>
  <c r="H113" i="4"/>
  <c r="G113" i="4"/>
  <c r="F113" i="4"/>
  <c r="E113" i="4"/>
  <c r="C113" i="4"/>
  <c r="B113" i="4"/>
  <c r="AJ112" i="4"/>
  <c r="AI112" i="4"/>
  <c r="AH112" i="4"/>
  <c r="AG112" i="4"/>
  <c r="AF112" i="4"/>
  <c r="AE112" i="4"/>
  <c r="AD112" i="4"/>
  <c r="AC112" i="4"/>
  <c r="AB112" i="4"/>
  <c r="AA112" i="4"/>
  <c r="Z112" i="4"/>
  <c r="X112" i="4"/>
  <c r="W112" i="4"/>
  <c r="V112" i="4"/>
  <c r="U112" i="4"/>
  <c r="T112" i="4"/>
  <c r="S112" i="4"/>
  <c r="R112" i="4"/>
  <c r="Q112" i="4"/>
  <c r="P112" i="4"/>
  <c r="O112" i="4"/>
  <c r="M112" i="4"/>
  <c r="L112" i="4"/>
  <c r="K112" i="4"/>
  <c r="J112" i="4"/>
  <c r="I112" i="4"/>
  <c r="H112" i="4"/>
  <c r="G112" i="4"/>
  <c r="F112" i="4"/>
  <c r="E112" i="4"/>
  <c r="C112" i="4"/>
  <c r="B112" i="4"/>
  <c r="BU111" i="4"/>
  <c r="BQ111" i="4"/>
  <c r="BP111" i="4"/>
  <c r="BO111" i="4"/>
  <c r="BM111" i="4"/>
  <c r="BK111" i="4"/>
  <c r="BI111" i="4"/>
  <c r="BG111" i="4"/>
  <c r="BE111" i="4"/>
  <c r="BC111" i="4"/>
  <c r="BA111" i="4"/>
  <c r="AZ111" i="4"/>
  <c r="AY111" i="4"/>
  <c r="AW111" i="4"/>
  <c r="AU111" i="4"/>
  <c r="AS111" i="4"/>
  <c r="AQ111" i="4"/>
  <c r="AO111" i="4"/>
  <c r="AM111" i="4"/>
  <c r="AJ111" i="4"/>
  <c r="AI111" i="4"/>
  <c r="AH111" i="4"/>
  <c r="AG111" i="4"/>
  <c r="AF111" i="4"/>
  <c r="AE111" i="4"/>
  <c r="AD111" i="4"/>
  <c r="AC111" i="4"/>
  <c r="AB111" i="4"/>
  <c r="AA111" i="4"/>
  <c r="Z111" i="4"/>
  <c r="X111" i="4"/>
  <c r="W111" i="4"/>
  <c r="V111" i="4"/>
  <c r="U111" i="4"/>
  <c r="T111" i="4"/>
  <c r="S111" i="4"/>
  <c r="R111" i="4"/>
  <c r="Q111" i="4"/>
  <c r="P111" i="4"/>
  <c r="O111" i="4"/>
  <c r="M111" i="4"/>
  <c r="L111" i="4"/>
  <c r="K111" i="4"/>
  <c r="J111" i="4"/>
  <c r="I111" i="4"/>
  <c r="H111" i="4"/>
  <c r="G111" i="4"/>
  <c r="F111" i="4"/>
  <c r="E111" i="4"/>
  <c r="C111" i="4"/>
  <c r="B111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R110" i="4"/>
  <c r="AP110" i="4"/>
  <c r="AO110" i="4"/>
  <c r="AN110" i="4"/>
  <c r="AJ110" i="4"/>
  <c r="AI110" i="4"/>
  <c r="AH110" i="4"/>
  <c r="AG110" i="4"/>
  <c r="AF110" i="4"/>
  <c r="AE110" i="4"/>
  <c r="AD110" i="4"/>
  <c r="AC110" i="4"/>
  <c r="AB110" i="4"/>
  <c r="AA110" i="4"/>
  <c r="Z110" i="4"/>
  <c r="X110" i="4"/>
  <c r="W110" i="4"/>
  <c r="V110" i="4"/>
  <c r="U110" i="4"/>
  <c r="T110" i="4"/>
  <c r="S110" i="4"/>
  <c r="R110" i="4"/>
  <c r="Q110" i="4"/>
  <c r="P110" i="4"/>
  <c r="O110" i="4"/>
  <c r="M110" i="4"/>
  <c r="L110" i="4"/>
  <c r="K110" i="4"/>
  <c r="J110" i="4"/>
  <c r="I110" i="4"/>
  <c r="H110" i="4"/>
  <c r="G110" i="4"/>
  <c r="F110" i="4"/>
  <c r="E110" i="4"/>
  <c r="C110" i="4"/>
  <c r="B110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AZ109" i="4"/>
  <c r="AY109" i="4"/>
  <c r="AX109" i="4"/>
  <c r="AV109" i="4"/>
  <c r="AU109" i="4"/>
  <c r="AT109" i="4"/>
  <c r="AR109" i="4"/>
  <c r="AQ109" i="4"/>
  <c r="AP109" i="4"/>
  <c r="AN109" i="4"/>
  <c r="AM109" i="4"/>
  <c r="AJ109" i="4"/>
  <c r="AI109" i="4"/>
  <c r="AH109" i="4"/>
  <c r="AG109" i="4"/>
  <c r="AF109" i="4"/>
  <c r="AE109" i="4"/>
  <c r="AD109" i="4"/>
  <c r="AC109" i="4"/>
  <c r="AB109" i="4"/>
  <c r="AA109" i="4"/>
  <c r="Z109" i="4"/>
  <c r="X109" i="4"/>
  <c r="W109" i="4"/>
  <c r="V109" i="4"/>
  <c r="U109" i="4"/>
  <c r="T109" i="4"/>
  <c r="S109" i="4"/>
  <c r="R109" i="4"/>
  <c r="Q109" i="4"/>
  <c r="P109" i="4"/>
  <c r="O109" i="4"/>
  <c r="M109" i="4"/>
  <c r="L109" i="4"/>
  <c r="K109" i="4"/>
  <c r="J109" i="4"/>
  <c r="I109" i="4"/>
  <c r="H109" i="4"/>
  <c r="G109" i="4"/>
  <c r="F109" i="4"/>
  <c r="E109" i="4"/>
  <c r="C109" i="4"/>
  <c r="B109" i="4"/>
  <c r="BU108" i="4"/>
  <c r="BT108" i="4"/>
  <c r="BQ108" i="4"/>
  <c r="BP108" i="4"/>
  <c r="BO108" i="4"/>
  <c r="BM108" i="4"/>
  <c r="BL108" i="4"/>
  <c r="BK108" i="4"/>
  <c r="BI108" i="4"/>
  <c r="BH108" i="4"/>
  <c r="BG108" i="4"/>
  <c r="BE108" i="4"/>
  <c r="BD108" i="4"/>
  <c r="BC108" i="4"/>
  <c r="BA108" i="4"/>
  <c r="AZ108" i="4"/>
  <c r="AY108" i="4"/>
  <c r="AW108" i="4"/>
  <c r="AU108" i="4"/>
  <c r="AS108" i="4"/>
  <c r="AO108" i="4"/>
  <c r="AN108" i="4"/>
  <c r="AM108" i="4"/>
  <c r="AJ108" i="4"/>
  <c r="AI108" i="4"/>
  <c r="AH108" i="4"/>
  <c r="AG108" i="4"/>
  <c r="AF108" i="4"/>
  <c r="AE108" i="4"/>
  <c r="AD108" i="4"/>
  <c r="AC108" i="4"/>
  <c r="AB108" i="4"/>
  <c r="AA108" i="4"/>
  <c r="Z108" i="4"/>
  <c r="X108" i="4"/>
  <c r="W108" i="4"/>
  <c r="V108" i="4"/>
  <c r="U108" i="4"/>
  <c r="T108" i="4"/>
  <c r="S108" i="4"/>
  <c r="R108" i="4"/>
  <c r="Q108" i="4"/>
  <c r="P108" i="4"/>
  <c r="O108" i="4"/>
  <c r="M108" i="4"/>
  <c r="L108" i="4"/>
  <c r="K108" i="4"/>
  <c r="J108" i="4"/>
  <c r="I108" i="4"/>
  <c r="H108" i="4"/>
  <c r="G108" i="4"/>
  <c r="F108" i="4"/>
  <c r="E108" i="4"/>
  <c r="C108" i="4"/>
  <c r="B108" i="4"/>
  <c r="AJ107" i="4"/>
  <c r="AI107" i="4"/>
  <c r="AH107" i="4"/>
  <c r="AG107" i="4"/>
  <c r="AF107" i="4"/>
  <c r="AE107" i="4"/>
  <c r="AD107" i="4"/>
  <c r="AC107" i="4"/>
  <c r="AB107" i="4"/>
  <c r="AA107" i="4"/>
  <c r="Z107" i="4"/>
  <c r="X107" i="4"/>
  <c r="W107" i="4"/>
  <c r="V107" i="4"/>
  <c r="U107" i="4"/>
  <c r="T107" i="4"/>
  <c r="S107" i="4"/>
  <c r="R107" i="4"/>
  <c r="Q107" i="4"/>
  <c r="P107" i="4"/>
  <c r="O107" i="4"/>
  <c r="M107" i="4"/>
  <c r="L107" i="4"/>
  <c r="K107" i="4"/>
  <c r="J107" i="4"/>
  <c r="I107" i="4"/>
  <c r="H107" i="4"/>
  <c r="G107" i="4"/>
  <c r="F107" i="4"/>
  <c r="E107" i="4"/>
  <c r="C107" i="4"/>
  <c r="B107" i="4"/>
  <c r="DF106" i="4"/>
  <c r="DE106" i="4"/>
  <c r="DD106" i="4"/>
  <c r="DC106" i="4"/>
  <c r="DB106" i="4"/>
  <c r="DA106" i="4"/>
  <c r="CZ106" i="4"/>
  <c r="CY106" i="4"/>
  <c r="CX106" i="4"/>
  <c r="CW106" i="4"/>
  <c r="CV106" i="4"/>
  <c r="CU106" i="4"/>
  <c r="CT106" i="4"/>
  <c r="CS106" i="4"/>
  <c r="CR106" i="4"/>
  <c r="CQ106" i="4"/>
  <c r="CP106" i="4"/>
  <c r="CO106" i="4"/>
  <c r="CN106" i="4"/>
  <c r="CM106" i="4"/>
  <c r="CL106" i="4"/>
  <c r="CK106" i="4"/>
  <c r="CJ106" i="4"/>
  <c r="CI106" i="4"/>
  <c r="CH106" i="4"/>
  <c r="CG106" i="4"/>
  <c r="CF106" i="4"/>
  <c r="CE106" i="4"/>
  <c r="CD106" i="4"/>
  <c r="CC106" i="4"/>
  <c r="CB106" i="4"/>
  <c r="CA106" i="4"/>
  <c r="BZ106" i="4"/>
  <c r="BY106" i="4"/>
  <c r="BX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J106" i="4"/>
  <c r="AI106" i="4"/>
  <c r="AH106" i="4"/>
  <c r="AG106" i="4"/>
  <c r="AF106" i="4"/>
  <c r="AE106" i="4"/>
  <c r="AD106" i="4"/>
  <c r="AC106" i="4"/>
  <c r="AB106" i="4"/>
  <c r="AA106" i="4"/>
  <c r="Z106" i="4"/>
  <c r="X106" i="4"/>
  <c r="W106" i="4"/>
  <c r="V106" i="4"/>
  <c r="U106" i="4"/>
  <c r="T106" i="4"/>
  <c r="S106" i="4"/>
  <c r="R106" i="4"/>
  <c r="Q106" i="4"/>
  <c r="P106" i="4"/>
  <c r="O106" i="4"/>
  <c r="M106" i="4"/>
  <c r="L106" i="4"/>
  <c r="K106" i="4"/>
  <c r="J106" i="4"/>
  <c r="I106" i="4"/>
  <c r="H106" i="4"/>
  <c r="G106" i="4"/>
  <c r="F106" i="4"/>
  <c r="E106" i="4"/>
  <c r="C106" i="4"/>
  <c r="B106" i="4"/>
  <c r="P107" i="1"/>
  <c r="P105" i="1" s="1"/>
  <c r="B107" i="1"/>
  <c r="AU108" i="5" l="1"/>
  <c r="AM121" i="5"/>
  <c r="AM108" i="5"/>
  <c r="AQ108" i="5"/>
  <c r="AQ107" i="5"/>
  <c r="BR107" i="5"/>
  <c r="BR108" i="5"/>
  <c r="BN108" i="5"/>
  <c r="BJ107" i="5"/>
  <c r="BJ108" i="5"/>
  <c r="BF107" i="5"/>
  <c r="BF108" i="5"/>
  <c r="BB107" i="5"/>
  <c r="BB108" i="5"/>
  <c r="AX107" i="5"/>
  <c r="AX108" i="5"/>
  <c r="AT107" i="5"/>
  <c r="AT108" i="5"/>
  <c r="AP107" i="5"/>
  <c r="AP108" i="5"/>
  <c r="AR108" i="4"/>
  <c r="AQ108" i="4"/>
  <c r="AP108" i="4"/>
  <c r="AT108" i="4"/>
  <c r="AX108" i="4"/>
  <c r="BB114" i="4" a="1"/>
  <c r="BB114" i="4" s="1"/>
  <c r="BF108" i="4"/>
  <c r="BJ114" i="4" a="1"/>
  <c r="BJ114" i="4" s="1"/>
  <c r="BJ108" i="4"/>
  <c r="BN108" i="4"/>
  <c r="BR114" i="4" a="1"/>
  <c r="BR114" i="4" s="1"/>
  <c r="BR108" i="4" s="1"/>
  <c r="AM110" i="4"/>
  <c r="AQ110" i="4"/>
  <c r="AP118" i="4" a="1"/>
  <c r="AP118" i="4" s="1"/>
  <c r="AP111" i="4" s="1"/>
  <c r="AT118" i="4" a="1"/>
  <c r="AT118" i="4" s="1"/>
  <c r="AT111" i="4" s="1"/>
  <c r="AX118" i="4" a="1"/>
  <c r="AX118" i="4" s="1"/>
  <c r="AX111" i="4" s="1"/>
  <c r="BB118" i="4" a="1"/>
  <c r="BB118" i="4" s="1"/>
  <c r="BB111" i="4" s="1"/>
  <c r="BF118" i="4" a="1"/>
  <c r="BF118" i="4" s="1"/>
  <c r="BF111" i="4" s="1"/>
  <c r="BJ118" i="4" a="1"/>
  <c r="BJ118" i="4" s="1"/>
  <c r="BJ111" i="4" s="1"/>
  <c r="BN118" i="4" a="1"/>
  <c r="BN118" i="4" s="1"/>
  <c r="BN111" i="4" s="1"/>
  <c r="BR118" i="4" a="1"/>
  <c r="BR118" i="4" s="1"/>
  <c r="BR111" i="4" s="1"/>
  <c r="BS118" i="4" a="1"/>
  <c r="BS118" i="4" s="1"/>
  <c r="BS111" i="4" s="1"/>
  <c r="BS114" i="4" a="1"/>
  <c r="BS114" i="4" s="1"/>
  <c r="AK131" i="4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BB124" i="1"/>
  <c r="BT123" i="1"/>
  <c r="BQ123" i="1"/>
  <c r="BN123" i="1"/>
  <c r="BM123" i="1"/>
  <c r="BK123" i="1"/>
  <c r="BH123" i="1"/>
  <c r="BB123" i="1"/>
  <c r="AS123" i="1"/>
  <c r="AJ122" i="1"/>
  <c r="AI122" i="1"/>
  <c r="AH122" i="1"/>
  <c r="AG122" i="1"/>
  <c r="AF122" i="1"/>
  <c r="AE122" i="1"/>
  <c r="AD122" i="1"/>
  <c r="AC122" i="1"/>
  <c r="AB122" i="1"/>
  <c r="AA122" i="1"/>
  <c r="Z122" i="1"/>
  <c r="X122" i="1"/>
  <c r="W122" i="1"/>
  <c r="V122" i="1"/>
  <c r="U122" i="1"/>
  <c r="T122" i="1"/>
  <c r="S122" i="1"/>
  <c r="R122" i="1"/>
  <c r="Q122" i="1"/>
  <c r="P122" i="1"/>
  <c r="O122" i="1"/>
  <c r="M122" i="1"/>
  <c r="L122" i="1"/>
  <c r="K122" i="1"/>
  <c r="J122" i="1"/>
  <c r="I122" i="1"/>
  <c r="H122" i="1"/>
  <c r="G122" i="1"/>
  <c r="F122" i="1"/>
  <c r="E122" i="1"/>
  <c r="C122" i="1"/>
  <c r="B122" i="1"/>
  <c r="AJ121" i="1"/>
  <c r="AI121" i="1"/>
  <c r="AH121" i="1"/>
  <c r="AG121" i="1"/>
  <c r="AF121" i="1"/>
  <c r="AE121" i="1"/>
  <c r="AD121" i="1"/>
  <c r="AC121" i="1"/>
  <c r="AB121" i="1"/>
  <c r="AA121" i="1"/>
  <c r="Z121" i="1"/>
  <c r="X121" i="1"/>
  <c r="W121" i="1"/>
  <c r="V121" i="1"/>
  <c r="U121" i="1"/>
  <c r="T121" i="1"/>
  <c r="S121" i="1"/>
  <c r="R121" i="1"/>
  <c r="Q121" i="1"/>
  <c r="P121" i="1"/>
  <c r="O121" i="1"/>
  <c r="M121" i="1"/>
  <c r="L121" i="1"/>
  <c r="K121" i="1"/>
  <c r="J121" i="1"/>
  <c r="I121" i="1"/>
  <c r="H121" i="1"/>
  <c r="G121" i="1"/>
  <c r="F121" i="1"/>
  <c r="E121" i="1"/>
  <c r="C121" i="1"/>
  <c r="B121" i="1"/>
  <c r="AJ120" i="1"/>
  <c r="AI120" i="1"/>
  <c r="AH120" i="1"/>
  <c r="AG120" i="1"/>
  <c r="AF120" i="1"/>
  <c r="AE120" i="1"/>
  <c r="AD120" i="1"/>
  <c r="AC120" i="1"/>
  <c r="AB120" i="1"/>
  <c r="AA120" i="1"/>
  <c r="Z120" i="1"/>
  <c r="X120" i="1"/>
  <c r="W120" i="1"/>
  <c r="V120" i="1"/>
  <c r="U120" i="1"/>
  <c r="T120" i="1"/>
  <c r="S120" i="1"/>
  <c r="R120" i="1"/>
  <c r="Q120" i="1"/>
  <c r="P120" i="1"/>
  <c r="O120" i="1"/>
  <c r="M120" i="1"/>
  <c r="L120" i="1"/>
  <c r="K120" i="1"/>
  <c r="J120" i="1"/>
  <c r="I120" i="1"/>
  <c r="H120" i="1"/>
  <c r="G120" i="1"/>
  <c r="F120" i="1"/>
  <c r="E120" i="1"/>
  <c r="C120" i="1"/>
  <c r="B120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J119" i="1"/>
  <c r="AI119" i="1"/>
  <c r="AH119" i="1"/>
  <c r="AG119" i="1"/>
  <c r="AF119" i="1"/>
  <c r="AE119" i="1"/>
  <c r="AD119" i="1"/>
  <c r="AC119" i="1"/>
  <c r="AB119" i="1"/>
  <c r="AA119" i="1"/>
  <c r="Z119" i="1"/>
  <c r="X119" i="1"/>
  <c r="W119" i="1"/>
  <c r="V119" i="1"/>
  <c r="U119" i="1"/>
  <c r="T119" i="1"/>
  <c r="S119" i="1"/>
  <c r="R119" i="1"/>
  <c r="Q119" i="1"/>
  <c r="P119" i="1"/>
  <c r="O119" i="1"/>
  <c r="M119" i="1"/>
  <c r="L119" i="1"/>
  <c r="K119" i="1"/>
  <c r="J119" i="1"/>
  <c r="I119" i="1"/>
  <c r="H119" i="1"/>
  <c r="G119" i="1"/>
  <c r="F119" i="1"/>
  <c r="E119" i="1"/>
  <c r="C119" i="1"/>
  <c r="B119" i="1"/>
  <c r="AJ118" i="1"/>
  <c r="AI118" i="1"/>
  <c r="AH118" i="1"/>
  <c r="AG118" i="1"/>
  <c r="AF118" i="1"/>
  <c r="AE118" i="1"/>
  <c r="AD118" i="1"/>
  <c r="AC118" i="1"/>
  <c r="AB118" i="1"/>
  <c r="AA118" i="1"/>
  <c r="Z118" i="1"/>
  <c r="X118" i="1"/>
  <c r="W118" i="1"/>
  <c r="V118" i="1"/>
  <c r="U118" i="1"/>
  <c r="T118" i="1"/>
  <c r="S118" i="1"/>
  <c r="R118" i="1"/>
  <c r="Q118" i="1"/>
  <c r="P118" i="1"/>
  <c r="O118" i="1"/>
  <c r="M118" i="1"/>
  <c r="L118" i="1"/>
  <c r="K118" i="1"/>
  <c r="J118" i="1"/>
  <c r="I118" i="1"/>
  <c r="H118" i="1"/>
  <c r="G118" i="1"/>
  <c r="F118" i="1"/>
  <c r="E118" i="1"/>
  <c r="C118" i="1"/>
  <c r="B118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J117" i="1"/>
  <c r="AI117" i="1"/>
  <c r="AH117" i="1"/>
  <c r="AG117" i="1"/>
  <c r="AF117" i="1"/>
  <c r="AE117" i="1"/>
  <c r="AD117" i="1"/>
  <c r="AC117" i="1"/>
  <c r="AB117" i="1"/>
  <c r="AA117" i="1"/>
  <c r="Z117" i="1"/>
  <c r="X117" i="1"/>
  <c r="W117" i="1"/>
  <c r="V117" i="1"/>
  <c r="U117" i="1"/>
  <c r="T117" i="1"/>
  <c r="S117" i="1"/>
  <c r="R117" i="1"/>
  <c r="Q117" i="1"/>
  <c r="P117" i="1"/>
  <c r="O117" i="1"/>
  <c r="M117" i="1"/>
  <c r="L117" i="1"/>
  <c r="K117" i="1"/>
  <c r="J117" i="1"/>
  <c r="I117" i="1"/>
  <c r="H117" i="1"/>
  <c r="G117" i="1"/>
  <c r="F117" i="1"/>
  <c r="E117" i="1"/>
  <c r="C117" i="1"/>
  <c r="B117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J116" i="1"/>
  <c r="AI116" i="1"/>
  <c r="AH116" i="1"/>
  <c r="AG116" i="1"/>
  <c r="AF116" i="1"/>
  <c r="AE116" i="1"/>
  <c r="AD116" i="1"/>
  <c r="AC116" i="1"/>
  <c r="AB116" i="1"/>
  <c r="AA116" i="1"/>
  <c r="Z116" i="1"/>
  <c r="X116" i="1"/>
  <c r="W116" i="1"/>
  <c r="V116" i="1"/>
  <c r="U116" i="1"/>
  <c r="T116" i="1"/>
  <c r="S116" i="1"/>
  <c r="R116" i="1"/>
  <c r="Q116" i="1"/>
  <c r="P116" i="1"/>
  <c r="O116" i="1"/>
  <c r="M116" i="1"/>
  <c r="L116" i="1"/>
  <c r="K116" i="1"/>
  <c r="J116" i="1"/>
  <c r="I116" i="1"/>
  <c r="H116" i="1"/>
  <c r="G116" i="1"/>
  <c r="F116" i="1"/>
  <c r="E116" i="1"/>
  <c r="C116" i="1"/>
  <c r="B116" i="1"/>
  <c r="B115" i="1" s="1"/>
  <c r="BU115" i="1"/>
  <c r="BU118" i="1" s="1" a="1"/>
  <c r="BU118" i="1" s="1"/>
  <c r="BT115" i="1"/>
  <c r="BT114" i="1" s="1" a="1"/>
  <c r="BS115" i="1"/>
  <c r="BS114" i="1" s="1" a="1"/>
  <c r="BS114" i="1" s="1"/>
  <c r="BR115" i="1"/>
  <c r="BR114" i="1" s="1" a="1"/>
  <c r="BQ115" i="1"/>
  <c r="BQ118" i="1" s="1" a="1"/>
  <c r="BQ118" i="1" s="1"/>
  <c r="BP115" i="1"/>
  <c r="BP114" i="1" s="1" a="1"/>
  <c r="BO115" i="1"/>
  <c r="BO114" i="1" s="1" a="1"/>
  <c r="BO114" i="1" s="1"/>
  <c r="BN115" i="1"/>
  <c r="BN114" i="1" s="1" a="1"/>
  <c r="BN114" i="1" s="1"/>
  <c r="BN108" i="1" s="1"/>
  <c r="BM115" i="1"/>
  <c r="BM118" i="1" s="1" a="1"/>
  <c r="BM118" i="1" s="1"/>
  <c r="BL115" i="1"/>
  <c r="BL114" i="1" s="1" a="1"/>
  <c r="BK115" i="1"/>
  <c r="BK114" i="1" s="1" a="1"/>
  <c r="BK114" i="1" s="1"/>
  <c r="BK108" i="1" s="1"/>
  <c r="BJ115" i="1"/>
  <c r="BJ114" i="1" s="1" a="1"/>
  <c r="BJ114" i="1" s="1"/>
  <c r="BJ108" i="1" s="1"/>
  <c r="BI115" i="1"/>
  <c r="BI118" i="1" s="1" a="1"/>
  <c r="BI118" i="1" s="1"/>
  <c r="BH115" i="1"/>
  <c r="BH114" i="1" s="1" a="1"/>
  <c r="BG115" i="1"/>
  <c r="BG114" i="1" s="1" a="1"/>
  <c r="BG114" i="1" s="1"/>
  <c r="BG108" i="1" s="1"/>
  <c r="BF115" i="1"/>
  <c r="BF114" i="1" s="1" a="1"/>
  <c r="BF114" i="1" s="1"/>
  <c r="BF108" i="1" s="1"/>
  <c r="BE115" i="1"/>
  <c r="BE118" i="1" s="1" a="1"/>
  <c r="BE118" i="1" s="1"/>
  <c r="BD115" i="1"/>
  <c r="BD114" i="1" s="1" a="1"/>
  <c r="BC115" i="1"/>
  <c r="BC114" i="1" s="1" a="1"/>
  <c r="BC114" i="1" s="1"/>
  <c r="BB115" i="1"/>
  <c r="BB114" i="1" s="1" a="1"/>
  <c r="BB114" i="1" s="1"/>
  <c r="BA115" i="1"/>
  <c r="BA118" i="1" s="1" a="1"/>
  <c r="BA118" i="1" s="1"/>
  <c r="AZ115" i="1"/>
  <c r="AY115" i="1"/>
  <c r="AY114" i="1" s="1" a="1"/>
  <c r="AY114" i="1" s="1"/>
  <c r="AY108" i="1" s="1"/>
  <c r="AX115" i="1"/>
  <c r="AX114" i="1" s="1" a="1"/>
  <c r="AX114" i="1" s="1"/>
  <c r="AX108" i="1" s="1"/>
  <c r="AW115" i="1"/>
  <c r="AW118" i="1" s="1" a="1"/>
  <c r="AW118" i="1" s="1"/>
  <c r="AV115" i="1"/>
  <c r="AU115" i="1"/>
  <c r="AU114" i="1" s="1" a="1"/>
  <c r="AU114" i="1" s="1"/>
  <c r="AU108" i="1" s="1"/>
  <c r="AT115" i="1"/>
  <c r="AT114" i="1" s="1" a="1"/>
  <c r="AT114" i="1" s="1"/>
  <c r="AT108" i="1" s="1"/>
  <c r="AS115" i="1"/>
  <c r="AS118" i="1" s="1" a="1"/>
  <c r="AS118" i="1" s="1"/>
  <c r="AR115" i="1"/>
  <c r="AQ115" i="1"/>
  <c r="AQ114" i="1" s="1" a="1"/>
  <c r="AQ114" i="1" s="1"/>
  <c r="AQ108" i="1" s="1"/>
  <c r="AP115" i="1"/>
  <c r="AP114" i="1" s="1" a="1"/>
  <c r="AP114" i="1" s="1"/>
  <c r="AP108" i="1" s="1"/>
  <c r="AO115" i="1"/>
  <c r="AN115" i="1"/>
  <c r="AM115" i="1"/>
  <c r="AM114" i="1" s="1" a="1"/>
  <c r="AM114" i="1" s="1"/>
  <c r="AM108" i="1" s="1"/>
  <c r="AJ115" i="1"/>
  <c r="AH115" i="1"/>
  <c r="AF115" i="1"/>
  <c r="AD115" i="1"/>
  <c r="AC115" i="1"/>
  <c r="AB115" i="1"/>
  <c r="Z115" i="1"/>
  <c r="X115" i="1"/>
  <c r="V115" i="1"/>
  <c r="U115" i="1"/>
  <c r="T115" i="1"/>
  <c r="R115" i="1"/>
  <c r="P115" i="1"/>
  <c r="M115" i="1"/>
  <c r="L115" i="1"/>
  <c r="J115" i="1"/>
  <c r="H115" i="1"/>
  <c r="F115" i="1"/>
  <c r="E115" i="1"/>
  <c r="BU114" i="1" a="1"/>
  <c r="BU114" i="1" s="1"/>
  <c r="BT114" i="1"/>
  <c r="BR114" i="1"/>
  <c r="BQ114" i="1" a="1"/>
  <c r="BQ114" i="1" s="1"/>
  <c r="BP114" i="1"/>
  <c r="BM114" i="1" a="1"/>
  <c r="BM114" i="1" s="1"/>
  <c r="BL114" i="1"/>
  <c r="BI114" i="1" a="1"/>
  <c r="BI114" i="1" s="1"/>
  <c r="BH114" i="1"/>
  <c r="BE114" i="1" a="1"/>
  <c r="BE114" i="1" s="1"/>
  <c r="BD114" i="1"/>
  <c r="BA114" i="1" a="1"/>
  <c r="BA114" i="1" s="1"/>
  <c r="BA108" i="1" s="1"/>
  <c r="AZ114" i="1" a="1"/>
  <c r="AZ114" i="1" s="1"/>
  <c r="AZ108" i="1" s="1"/>
  <c r="AV114" i="1" a="1"/>
  <c r="AV114" i="1" s="1"/>
  <c r="AV108" i="1" s="1"/>
  <c r="AR114" i="1" a="1"/>
  <c r="AR114" i="1" s="1"/>
  <c r="AR108" i="1" s="1"/>
  <c r="AO114" i="1" a="1"/>
  <c r="AO114" i="1" s="1"/>
  <c r="AO108" i="1" s="1"/>
  <c r="AN114" i="1"/>
  <c r="AN114" i="1" a="1"/>
  <c r="AJ114" i="1"/>
  <c r="AI114" i="1"/>
  <c r="AH114" i="1"/>
  <c r="AG114" i="1"/>
  <c r="AF114" i="1"/>
  <c r="AE114" i="1"/>
  <c r="AD114" i="1"/>
  <c r="AC114" i="1"/>
  <c r="AB114" i="1"/>
  <c r="AA114" i="1"/>
  <c r="Z114" i="1"/>
  <c r="X114" i="1"/>
  <c r="W114" i="1"/>
  <c r="V114" i="1"/>
  <c r="U114" i="1"/>
  <c r="T114" i="1"/>
  <c r="S114" i="1"/>
  <c r="R114" i="1"/>
  <c r="Q114" i="1"/>
  <c r="P114" i="1"/>
  <c r="O114" i="1"/>
  <c r="M114" i="1"/>
  <c r="L114" i="1"/>
  <c r="K114" i="1"/>
  <c r="J114" i="1"/>
  <c r="I114" i="1"/>
  <c r="H114" i="1"/>
  <c r="G114" i="1"/>
  <c r="F114" i="1"/>
  <c r="E114" i="1"/>
  <c r="C114" i="1"/>
  <c r="B114" i="1"/>
  <c r="AJ113" i="1"/>
  <c r="AI113" i="1"/>
  <c r="AH113" i="1"/>
  <c r="AG113" i="1"/>
  <c r="AF113" i="1"/>
  <c r="AE113" i="1"/>
  <c r="AD113" i="1"/>
  <c r="AC113" i="1"/>
  <c r="AB113" i="1"/>
  <c r="AA113" i="1"/>
  <c r="Z113" i="1"/>
  <c r="X113" i="1"/>
  <c r="W113" i="1"/>
  <c r="V113" i="1"/>
  <c r="U113" i="1"/>
  <c r="T113" i="1"/>
  <c r="S113" i="1"/>
  <c r="R113" i="1"/>
  <c r="Q113" i="1"/>
  <c r="P113" i="1"/>
  <c r="O113" i="1"/>
  <c r="M113" i="1"/>
  <c r="L113" i="1"/>
  <c r="K113" i="1"/>
  <c r="J113" i="1"/>
  <c r="I113" i="1"/>
  <c r="H113" i="1"/>
  <c r="G113" i="1"/>
  <c r="F113" i="1"/>
  <c r="E113" i="1"/>
  <c r="C113" i="1"/>
  <c r="B113" i="1"/>
  <c r="AJ112" i="1"/>
  <c r="AI112" i="1"/>
  <c r="AH112" i="1"/>
  <c r="AG112" i="1"/>
  <c r="AF112" i="1"/>
  <c r="AE112" i="1"/>
  <c r="AD112" i="1"/>
  <c r="AC112" i="1"/>
  <c r="AB112" i="1"/>
  <c r="AA112" i="1"/>
  <c r="Z112" i="1"/>
  <c r="X112" i="1"/>
  <c r="W112" i="1"/>
  <c r="V112" i="1"/>
  <c r="U112" i="1"/>
  <c r="T112" i="1"/>
  <c r="S112" i="1"/>
  <c r="R112" i="1"/>
  <c r="Q112" i="1"/>
  <c r="P112" i="1"/>
  <c r="O112" i="1"/>
  <c r="M112" i="1"/>
  <c r="L112" i="1"/>
  <c r="K112" i="1"/>
  <c r="J112" i="1"/>
  <c r="I112" i="1"/>
  <c r="H112" i="1"/>
  <c r="G112" i="1"/>
  <c r="F112" i="1"/>
  <c r="E112" i="1"/>
  <c r="C112" i="1"/>
  <c r="B112" i="1"/>
  <c r="BU111" i="1"/>
  <c r="BQ111" i="1"/>
  <c r="BM111" i="1"/>
  <c r="BI111" i="1"/>
  <c r="BE111" i="1"/>
  <c r="BA111" i="1"/>
  <c r="AW111" i="1"/>
  <c r="AS111" i="1"/>
  <c r="AJ111" i="1"/>
  <c r="AI111" i="1"/>
  <c r="AH111" i="1"/>
  <c r="AG111" i="1"/>
  <c r="AF111" i="1"/>
  <c r="AE111" i="1"/>
  <c r="AD111" i="1"/>
  <c r="AC111" i="1"/>
  <c r="AB111" i="1"/>
  <c r="AA111" i="1"/>
  <c r="Z111" i="1"/>
  <c r="X111" i="1"/>
  <c r="W111" i="1"/>
  <c r="V111" i="1"/>
  <c r="U111" i="1"/>
  <c r="T111" i="1"/>
  <c r="S111" i="1"/>
  <c r="R111" i="1"/>
  <c r="Q111" i="1"/>
  <c r="P111" i="1"/>
  <c r="O111" i="1"/>
  <c r="M111" i="1"/>
  <c r="L111" i="1"/>
  <c r="K111" i="1"/>
  <c r="J111" i="1"/>
  <c r="I111" i="1"/>
  <c r="H111" i="1"/>
  <c r="G111" i="1"/>
  <c r="F111" i="1"/>
  <c r="E111" i="1"/>
  <c r="C111" i="1"/>
  <c r="B111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J110" i="1"/>
  <c r="AI110" i="1"/>
  <c r="AH110" i="1"/>
  <c r="AG110" i="1"/>
  <c r="AF110" i="1"/>
  <c r="AE110" i="1"/>
  <c r="AD110" i="1"/>
  <c r="AC110" i="1"/>
  <c r="AB110" i="1"/>
  <c r="AA110" i="1"/>
  <c r="Z110" i="1"/>
  <c r="X110" i="1"/>
  <c r="W110" i="1"/>
  <c r="V110" i="1"/>
  <c r="U110" i="1"/>
  <c r="T110" i="1"/>
  <c r="S110" i="1"/>
  <c r="R110" i="1"/>
  <c r="Q110" i="1"/>
  <c r="P110" i="1"/>
  <c r="O110" i="1"/>
  <c r="M110" i="1"/>
  <c r="L110" i="1"/>
  <c r="K110" i="1"/>
  <c r="J110" i="1"/>
  <c r="I110" i="1"/>
  <c r="H110" i="1"/>
  <c r="G110" i="1"/>
  <c r="F110" i="1"/>
  <c r="E110" i="1"/>
  <c r="C110" i="1"/>
  <c r="B110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J109" i="1"/>
  <c r="AI109" i="1"/>
  <c r="AH109" i="1"/>
  <c r="AG109" i="1"/>
  <c r="AF109" i="1"/>
  <c r="AE109" i="1"/>
  <c r="AD109" i="1"/>
  <c r="AC109" i="1"/>
  <c r="AB109" i="1"/>
  <c r="AA109" i="1"/>
  <c r="Z109" i="1"/>
  <c r="X109" i="1"/>
  <c r="W109" i="1"/>
  <c r="V109" i="1"/>
  <c r="U109" i="1"/>
  <c r="T109" i="1"/>
  <c r="S109" i="1"/>
  <c r="R109" i="1"/>
  <c r="Q109" i="1"/>
  <c r="P109" i="1"/>
  <c r="O109" i="1"/>
  <c r="M109" i="1"/>
  <c r="L109" i="1"/>
  <c r="K109" i="1"/>
  <c r="J109" i="1"/>
  <c r="I109" i="1"/>
  <c r="H109" i="1"/>
  <c r="G109" i="1"/>
  <c r="F109" i="1"/>
  <c r="E109" i="1"/>
  <c r="C109" i="1"/>
  <c r="B109" i="1"/>
  <c r="BT108" i="1"/>
  <c r="BS108" i="1"/>
  <c r="BR108" i="1"/>
  <c r="BP108" i="1"/>
  <c r="BO108" i="1"/>
  <c r="BL108" i="1"/>
  <c r="BH108" i="1"/>
  <c r="BD108" i="1"/>
  <c r="BC108" i="1"/>
  <c r="AN108" i="1"/>
  <c r="AJ108" i="1"/>
  <c r="AI108" i="1"/>
  <c r="AH108" i="1"/>
  <c r="AG108" i="1"/>
  <c r="AF108" i="1"/>
  <c r="AE108" i="1"/>
  <c r="AD108" i="1"/>
  <c r="AC108" i="1"/>
  <c r="AB108" i="1"/>
  <c r="AA108" i="1"/>
  <c r="Z108" i="1"/>
  <c r="X108" i="1"/>
  <c r="W108" i="1"/>
  <c r="V108" i="1"/>
  <c r="U108" i="1"/>
  <c r="T108" i="1"/>
  <c r="S108" i="1"/>
  <c r="R108" i="1"/>
  <c r="Q108" i="1"/>
  <c r="P108" i="1"/>
  <c r="O108" i="1"/>
  <c r="M108" i="1"/>
  <c r="L108" i="1"/>
  <c r="K108" i="1"/>
  <c r="J108" i="1"/>
  <c r="I108" i="1"/>
  <c r="H108" i="1"/>
  <c r="G108" i="1"/>
  <c r="F108" i="1"/>
  <c r="E108" i="1"/>
  <c r="C108" i="1"/>
  <c r="B108" i="1"/>
  <c r="AJ107" i="1"/>
  <c r="AI107" i="1"/>
  <c r="AH107" i="1"/>
  <c r="AG107" i="1"/>
  <c r="AF107" i="1"/>
  <c r="AE107" i="1"/>
  <c r="AD107" i="1"/>
  <c r="AC107" i="1"/>
  <c r="AB107" i="1"/>
  <c r="AA107" i="1"/>
  <c r="Z107" i="1"/>
  <c r="X107" i="1"/>
  <c r="W107" i="1"/>
  <c r="V107" i="1"/>
  <c r="U107" i="1"/>
  <c r="T107" i="1"/>
  <c r="S107" i="1"/>
  <c r="R107" i="1"/>
  <c r="Q107" i="1"/>
  <c r="O107" i="1"/>
  <c r="M107" i="1"/>
  <c r="L107" i="1"/>
  <c r="K107" i="1"/>
  <c r="J107" i="1"/>
  <c r="I107" i="1"/>
  <c r="H107" i="1"/>
  <c r="G107" i="1"/>
  <c r="F107" i="1"/>
  <c r="E107" i="1"/>
  <c r="C107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J106" i="1"/>
  <c r="AI106" i="1"/>
  <c r="AH106" i="1"/>
  <c r="AG106" i="1"/>
  <c r="AF106" i="1"/>
  <c r="AE106" i="1"/>
  <c r="AD106" i="1"/>
  <c r="AC106" i="1"/>
  <c r="AB106" i="1"/>
  <c r="AA106" i="1"/>
  <c r="Z106" i="1"/>
  <c r="X106" i="1"/>
  <c r="W106" i="1"/>
  <c r="V106" i="1"/>
  <c r="U106" i="1"/>
  <c r="T106" i="1"/>
  <c r="S106" i="1"/>
  <c r="R106" i="1"/>
  <c r="Q106" i="1"/>
  <c r="P106" i="1"/>
  <c r="O106" i="1"/>
  <c r="M106" i="1"/>
  <c r="L106" i="1"/>
  <c r="K106" i="1"/>
  <c r="J106" i="1"/>
  <c r="I106" i="1"/>
  <c r="H106" i="1"/>
  <c r="G106" i="1"/>
  <c r="F106" i="1"/>
  <c r="E106" i="1"/>
  <c r="C106" i="1"/>
  <c r="B106" i="1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K135" i="2" s="1"/>
  <c r="BB124" i="2"/>
  <c r="BT123" i="2"/>
  <c r="BQ123" i="2"/>
  <c r="BN123" i="2"/>
  <c r="BM123" i="2"/>
  <c r="BK123" i="2"/>
  <c r="BH123" i="2"/>
  <c r="BB123" i="2"/>
  <c r="AS123" i="2"/>
  <c r="AJ122" i="2"/>
  <c r="AI122" i="2"/>
  <c r="AH122" i="2"/>
  <c r="AG122" i="2"/>
  <c r="AF122" i="2"/>
  <c r="AE122" i="2"/>
  <c r="AD122" i="2"/>
  <c r="AC122" i="2"/>
  <c r="AB122" i="2"/>
  <c r="AA122" i="2"/>
  <c r="Z122" i="2"/>
  <c r="X122" i="2"/>
  <c r="W122" i="2"/>
  <c r="V122" i="2"/>
  <c r="U122" i="2"/>
  <c r="T122" i="2"/>
  <c r="S122" i="2"/>
  <c r="R122" i="2"/>
  <c r="Q122" i="2"/>
  <c r="P122" i="2"/>
  <c r="O122" i="2"/>
  <c r="M122" i="2"/>
  <c r="L122" i="2"/>
  <c r="K122" i="2"/>
  <c r="J122" i="2"/>
  <c r="I122" i="2"/>
  <c r="H122" i="2"/>
  <c r="G122" i="2"/>
  <c r="F122" i="2"/>
  <c r="E122" i="2"/>
  <c r="C122" i="2"/>
  <c r="B122" i="2"/>
  <c r="AJ121" i="2"/>
  <c r="AI121" i="2"/>
  <c r="AH121" i="2"/>
  <c r="AG121" i="2"/>
  <c r="AF121" i="2"/>
  <c r="AE121" i="2"/>
  <c r="AD121" i="2"/>
  <c r="AC121" i="2"/>
  <c r="AB121" i="2"/>
  <c r="AA121" i="2"/>
  <c r="Z121" i="2"/>
  <c r="X121" i="2"/>
  <c r="W121" i="2"/>
  <c r="V121" i="2"/>
  <c r="U121" i="2"/>
  <c r="T121" i="2"/>
  <c r="S121" i="2"/>
  <c r="R121" i="2"/>
  <c r="Q121" i="2"/>
  <c r="P121" i="2"/>
  <c r="O121" i="2"/>
  <c r="M121" i="2"/>
  <c r="L121" i="2"/>
  <c r="K121" i="2"/>
  <c r="J121" i="2"/>
  <c r="I121" i="2"/>
  <c r="H121" i="2"/>
  <c r="G121" i="2"/>
  <c r="F121" i="2"/>
  <c r="E121" i="2"/>
  <c r="C121" i="2"/>
  <c r="B121" i="2"/>
  <c r="AJ120" i="2"/>
  <c r="AI120" i="2"/>
  <c r="AH120" i="2"/>
  <c r="AG120" i="2"/>
  <c r="AF120" i="2"/>
  <c r="AE120" i="2"/>
  <c r="AD120" i="2"/>
  <c r="AC120" i="2"/>
  <c r="AB120" i="2"/>
  <c r="AA120" i="2"/>
  <c r="Z120" i="2"/>
  <c r="X120" i="2"/>
  <c r="W120" i="2"/>
  <c r="V120" i="2"/>
  <c r="U120" i="2"/>
  <c r="T120" i="2"/>
  <c r="S120" i="2"/>
  <c r="R120" i="2"/>
  <c r="Q120" i="2"/>
  <c r="P120" i="2"/>
  <c r="O120" i="2"/>
  <c r="M120" i="2"/>
  <c r="L120" i="2"/>
  <c r="K120" i="2"/>
  <c r="J120" i="2"/>
  <c r="I120" i="2"/>
  <c r="H120" i="2"/>
  <c r="G120" i="2"/>
  <c r="F120" i="2"/>
  <c r="E120" i="2"/>
  <c r="C120" i="2"/>
  <c r="B120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J119" i="2"/>
  <c r="AI119" i="2"/>
  <c r="AH119" i="2"/>
  <c r="AG119" i="2"/>
  <c r="AF119" i="2"/>
  <c r="AE119" i="2"/>
  <c r="AD119" i="2"/>
  <c r="AC119" i="2"/>
  <c r="AB119" i="2"/>
  <c r="AA119" i="2"/>
  <c r="Z119" i="2"/>
  <c r="X119" i="2"/>
  <c r="W119" i="2"/>
  <c r="V119" i="2"/>
  <c r="U119" i="2"/>
  <c r="T119" i="2"/>
  <c r="S119" i="2"/>
  <c r="R119" i="2"/>
  <c r="Q119" i="2"/>
  <c r="P119" i="2"/>
  <c r="O119" i="2"/>
  <c r="M119" i="2"/>
  <c r="L119" i="2"/>
  <c r="K119" i="2"/>
  <c r="J119" i="2"/>
  <c r="I119" i="2"/>
  <c r="H119" i="2"/>
  <c r="G119" i="2"/>
  <c r="F119" i="2"/>
  <c r="E119" i="2"/>
  <c r="C119" i="2"/>
  <c r="B119" i="2"/>
  <c r="AJ118" i="2"/>
  <c r="AI118" i="2"/>
  <c r="AH118" i="2"/>
  <c r="AG118" i="2"/>
  <c r="AF118" i="2"/>
  <c r="AE118" i="2"/>
  <c r="AD118" i="2"/>
  <c r="AC118" i="2"/>
  <c r="AB118" i="2"/>
  <c r="AA118" i="2"/>
  <c r="Z118" i="2"/>
  <c r="X118" i="2"/>
  <c r="W118" i="2"/>
  <c r="V118" i="2"/>
  <c r="U118" i="2"/>
  <c r="T118" i="2"/>
  <c r="S118" i="2"/>
  <c r="R118" i="2"/>
  <c r="Q118" i="2"/>
  <c r="P118" i="2"/>
  <c r="O118" i="2"/>
  <c r="M118" i="2"/>
  <c r="L118" i="2"/>
  <c r="K118" i="2"/>
  <c r="J118" i="2"/>
  <c r="I118" i="2"/>
  <c r="H118" i="2"/>
  <c r="G118" i="2"/>
  <c r="F118" i="2"/>
  <c r="E118" i="2"/>
  <c r="C118" i="2"/>
  <c r="B118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J117" i="2"/>
  <c r="AI117" i="2"/>
  <c r="AH117" i="2"/>
  <c r="AG117" i="2"/>
  <c r="AF117" i="2"/>
  <c r="AF115" i="2" s="1"/>
  <c r="AE117" i="2"/>
  <c r="AE115" i="2" s="1"/>
  <c r="AD117" i="2"/>
  <c r="AC117" i="2"/>
  <c r="AB117" i="2"/>
  <c r="AA117" i="2"/>
  <c r="Z117" i="2"/>
  <c r="X117" i="2"/>
  <c r="X115" i="2" s="1"/>
  <c r="W117" i="2"/>
  <c r="W115" i="2" s="1"/>
  <c r="V117" i="2"/>
  <c r="U117" i="2"/>
  <c r="T117" i="2"/>
  <c r="S117" i="2"/>
  <c r="S115" i="2" s="1"/>
  <c r="R117" i="2"/>
  <c r="Q117" i="2"/>
  <c r="P117" i="2"/>
  <c r="O117" i="2"/>
  <c r="O115" i="2" s="1"/>
  <c r="M117" i="2"/>
  <c r="L117" i="2"/>
  <c r="K117" i="2"/>
  <c r="J117" i="2"/>
  <c r="I117" i="2"/>
  <c r="H117" i="2"/>
  <c r="G117" i="2"/>
  <c r="G115" i="2" s="1"/>
  <c r="F117" i="2"/>
  <c r="E117" i="2"/>
  <c r="C117" i="2"/>
  <c r="C115" i="2" s="1"/>
  <c r="B117" i="2"/>
  <c r="BU116" i="2"/>
  <c r="BT116" i="2"/>
  <c r="BS116" i="2"/>
  <c r="BS109" i="2" s="1"/>
  <c r="BR116" i="2"/>
  <c r="BQ116" i="2"/>
  <c r="BP116" i="2"/>
  <c r="BO116" i="2"/>
  <c r="BO109" i="2" s="1"/>
  <c r="BN116" i="2"/>
  <c r="BM116" i="2"/>
  <c r="BL116" i="2"/>
  <c r="BK116" i="2"/>
  <c r="BK109" i="2" s="1"/>
  <c r="BJ116" i="2"/>
  <c r="BI116" i="2"/>
  <c r="BH116" i="2"/>
  <c r="BG116" i="2"/>
  <c r="BG109" i="2" s="1"/>
  <c r="BF116" i="2"/>
  <c r="BE116" i="2"/>
  <c r="BD116" i="2"/>
  <c r="BC116" i="2"/>
  <c r="BC109" i="2" s="1"/>
  <c r="BB116" i="2"/>
  <c r="BA116" i="2"/>
  <c r="AZ116" i="2"/>
  <c r="AY116" i="2"/>
  <c r="AY109" i="2" s="1"/>
  <c r="AX116" i="2"/>
  <c r="AW116" i="2"/>
  <c r="AV116" i="2"/>
  <c r="AU116" i="2"/>
  <c r="AU109" i="2" s="1"/>
  <c r="AT116" i="2"/>
  <c r="AS116" i="2"/>
  <c r="AR116" i="2"/>
  <c r="AQ116" i="2"/>
  <c r="AQ109" i="2" s="1"/>
  <c r="AP116" i="2"/>
  <c r="AO116" i="2"/>
  <c r="AN116" i="2"/>
  <c r="AM116" i="2"/>
  <c r="AM109" i="2" s="1"/>
  <c r="AJ116" i="2"/>
  <c r="AI116" i="2"/>
  <c r="AH116" i="2"/>
  <c r="AH115" i="2" s="1"/>
  <c r="AG116" i="2"/>
  <c r="AG115" i="2" s="1"/>
  <c r="AF116" i="2"/>
  <c r="AE116" i="2"/>
  <c r="AD116" i="2"/>
  <c r="AC116" i="2"/>
  <c r="AC115" i="2" s="1"/>
  <c r="AB116" i="2"/>
  <c r="AA116" i="2"/>
  <c r="Z116" i="2"/>
  <c r="Z115" i="2" s="1"/>
  <c r="X116" i="2"/>
  <c r="W116" i="2"/>
  <c r="V116" i="2"/>
  <c r="U116" i="2"/>
  <c r="U115" i="2" s="1"/>
  <c r="T116" i="2"/>
  <c r="S116" i="2"/>
  <c r="R116" i="2"/>
  <c r="R115" i="2" s="1"/>
  <c r="Q116" i="2"/>
  <c r="Q115" i="2" s="1"/>
  <c r="P116" i="2"/>
  <c r="O116" i="2"/>
  <c r="M116" i="2"/>
  <c r="M115" i="2" s="1"/>
  <c r="L116" i="2"/>
  <c r="K116" i="2"/>
  <c r="J116" i="2"/>
  <c r="J115" i="2" s="1"/>
  <c r="I116" i="2"/>
  <c r="I115" i="2" s="1"/>
  <c r="H116" i="2"/>
  <c r="G116" i="2"/>
  <c r="F116" i="2"/>
  <c r="E116" i="2"/>
  <c r="E115" i="2" s="1"/>
  <c r="C116" i="2"/>
  <c r="B116" i="2"/>
  <c r="B115" i="2" s="1"/>
  <c r="BU115" i="2"/>
  <c r="BU114" i="2" s="1" a="1"/>
  <c r="BU114" i="2" s="1"/>
  <c r="BT115" i="2"/>
  <c r="BT118" i="2" s="1" a="1"/>
  <c r="BT118" i="2" s="1"/>
  <c r="BT111" i="2" s="1"/>
  <c r="BS115" i="2"/>
  <c r="BR115" i="2"/>
  <c r="BR114" i="2" s="1" a="1"/>
  <c r="BR114" i="2" s="1"/>
  <c r="BQ115" i="2"/>
  <c r="BQ114" i="2" s="1" a="1"/>
  <c r="BQ114" i="2" s="1"/>
  <c r="BP115" i="2"/>
  <c r="BP118" i="2" s="1" a="1"/>
  <c r="BP118" i="2" s="1"/>
  <c r="BP111" i="2" s="1"/>
  <c r="BO115" i="2"/>
  <c r="BN115" i="2"/>
  <c r="BN114" i="2" s="1" a="1"/>
  <c r="BN114" i="2" s="1"/>
  <c r="BM115" i="2"/>
  <c r="BM114" i="2" s="1" a="1"/>
  <c r="BM114" i="2" s="1"/>
  <c r="BM108" i="2" s="1"/>
  <c r="BL115" i="2"/>
  <c r="BL118" i="2" s="1" a="1"/>
  <c r="BL118" i="2" s="1"/>
  <c r="BL111" i="2" s="1"/>
  <c r="BK115" i="2"/>
  <c r="BJ115" i="2"/>
  <c r="BI115" i="2"/>
  <c r="BI114" i="2" s="1" a="1"/>
  <c r="BI114" i="2" s="1"/>
  <c r="BH115" i="2"/>
  <c r="BH118" i="2" s="1" a="1"/>
  <c r="BH118" i="2" s="1"/>
  <c r="BH111" i="2" s="1"/>
  <c r="BG115" i="2"/>
  <c r="BF115" i="2"/>
  <c r="BF114" i="2" s="1" a="1"/>
  <c r="BF114" i="2" s="1"/>
  <c r="BE115" i="2"/>
  <c r="BE114" i="2" s="1" a="1"/>
  <c r="BE114" i="2" s="1"/>
  <c r="BD115" i="2"/>
  <c r="BD118" i="2" s="1" a="1"/>
  <c r="BD118" i="2" s="1"/>
  <c r="BD111" i="2" s="1"/>
  <c r="BC115" i="2"/>
  <c r="BB115" i="2"/>
  <c r="BA115" i="2"/>
  <c r="BA114" i="2" s="1" a="1"/>
  <c r="BA114" i="2" s="1"/>
  <c r="AZ115" i="2"/>
  <c r="AZ118" i="2" s="1" a="1"/>
  <c r="AZ118" i="2" s="1"/>
  <c r="AZ111" i="2" s="1"/>
  <c r="AY115" i="2"/>
  <c r="AX115" i="2"/>
  <c r="AX114" i="2" s="1" a="1"/>
  <c r="AX114" i="2" s="1"/>
  <c r="AW115" i="2"/>
  <c r="AW114" i="2" s="1" a="1"/>
  <c r="AW114" i="2" s="1"/>
  <c r="AV115" i="2"/>
  <c r="AV118" i="2" s="1" a="1"/>
  <c r="AV118" i="2" s="1"/>
  <c r="AV111" i="2" s="1"/>
  <c r="AU115" i="2"/>
  <c r="AT115" i="2"/>
  <c r="AT114" i="2" s="1" a="1"/>
  <c r="AT114" i="2" s="1"/>
  <c r="AS115" i="2"/>
  <c r="AS114" i="2" s="1" a="1"/>
  <c r="AS114" i="2" s="1"/>
  <c r="AR115" i="2"/>
  <c r="AR118" i="2" s="1" a="1"/>
  <c r="AR118" i="2" s="1"/>
  <c r="AR111" i="2" s="1"/>
  <c r="AQ115" i="2"/>
  <c r="AP115" i="2"/>
  <c r="AP114" i="2" s="1" a="1"/>
  <c r="AP114" i="2" s="1"/>
  <c r="AO115" i="2"/>
  <c r="AO114" i="2" s="1" a="1"/>
  <c r="AO114" i="2" s="1"/>
  <c r="AN115" i="2"/>
  <c r="AN118" i="2" s="1" a="1"/>
  <c r="AN118" i="2" s="1"/>
  <c r="AN111" i="2" s="1"/>
  <c r="AM115" i="2"/>
  <c r="AJ115" i="2"/>
  <c r="AI115" i="2"/>
  <c r="AD115" i="2"/>
  <c r="AB115" i="2"/>
  <c r="V115" i="2"/>
  <c r="T115" i="2"/>
  <c r="P115" i="2"/>
  <c r="L115" i="2"/>
  <c r="H115" i="2"/>
  <c r="F115" i="2"/>
  <c r="BT114" i="2"/>
  <c r="BT114" i="2" a="1"/>
  <c r="BP114" i="2" a="1"/>
  <c r="BP114" i="2" s="1"/>
  <c r="BP108" i="2" s="1"/>
  <c r="BL114" i="2" a="1"/>
  <c r="BL114" i="2" s="1"/>
  <c r="BL108" i="2" s="1"/>
  <c r="BJ114" i="2" a="1"/>
  <c r="BJ114" i="2" s="1"/>
  <c r="BH114" i="2" a="1"/>
  <c r="BH114" i="2" s="1"/>
  <c r="BH108" i="2" s="1"/>
  <c r="BB114" i="2" a="1"/>
  <c r="BB114" i="2" s="1"/>
  <c r="AJ114" i="2"/>
  <c r="AI114" i="2"/>
  <c r="AH114" i="2"/>
  <c r="AG114" i="2"/>
  <c r="AF114" i="2"/>
  <c r="AE114" i="2"/>
  <c r="AD114" i="2"/>
  <c r="AC114" i="2"/>
  <c r="AB114" i="2"/>
  <c r="AA114" i="2"/>
  <c r="Z114" i="2"/>
  <c r="X114" i="2"/>
  <c r="W114" i="2"/>
  <c r="V114" i="2"/>
  <c r="U114" i="2"/>
  <c r="T114" i="2"/>
  <c r="S114" i="2"/>
  <c r="R114" i="2"/>
  <c r="Q114" i="2"/>
  <c r="P114" i="2"/>
  <c r="O114" i="2"/>
  <c r="M114" i="2"/>
  <c r="L114" i="2"/>
  <c r="K114" i="2"/>
  <c r="J114" i="2"/>
  <c r="I114" i="2"/>
  <c r="H114" i="2"/>
  <c r="G114" i="2"/>
  <c r="F114" i="2"/>
  <c r="E114" i="2"/>
  <c r="C114" i="2"/>
  <c r="B114" i="2"/>
  <c r="AJ113" i="2"/>
  <c r="AI113" i="2"/>
  <c r="AH113" i="2"/>
  <c r="AG113" i="2"/>
  <c r="AF113" i="2"/>
  <c r="AE113" i="2"/>
  <c r="AD113" i="2"/>
  <c r="AC113" i="2"/>
  <c r="AB113" i="2"/>
  <c r="AA113" i="2"/>
  <c r="Z113" i="2"/>
  <c r="X113" i="2"/>
  <c r="W113" i="2"/>
  <c r="V113" i="2"/>
  <c r="U113" i="2"/>
  <c r="T113" i="2"/>
  <c r="S113" i="2"/>
  <c r="R113" i="2"/>
  <c r="Q113" i="2"/>
  <c r="P113" i="2"/>
  <c r="O113" i="2"/>
  <c r="M113" i="2"/>
  <c r="L113" i="2"/>
  <c r="K113" i="2"/>
  <c r="J113" i="2"/>
  <c r="I113" i="2"/>
  <c r="H113" i="2"/>
  <c r="G113" i="2"/>
  <c r="F113" i="2"/>
  <c r="E113" i="2"/>
  <c r="C113" i="2"/>
  <c r="B113" i="2"/>
  <c r="AJ112" i="2"/>
  <c r="AI112" i="2"/>
  <c r="AH112" i="2"/>
  <c r="AG112" i="2"/>
  <c r="AF112" i="2"/>
  <c r="AE112" i="2"/>
  <c r="AD112" i="2"/>
  <c r="AC112" i="2"/>
  <c r="AB112" i="2"/>
  <c r="AA112" i="2"/>
  <c r="Z112" i="2"/>
  <c r="X112" i="2"/>
  <c r="W112" i="2"/>
  <c r="V112" i="2"/>
  <c r="U112" i="2"/>
  <c r="T112" i="2"/>
  <c r="S112" i="2"/>
  <c r="R112" i="2"/>
  <c r="Q112" i="2"/>
  <c r="P112" i="2"/>
  <c r="O112" i="2"/>
  <c r="M112" i="2"/>
  <c r="L112" i="2"/>
  <c r="K112" i="2"/>
  <c r="J112" i="2"/>
  <c r="I112" i="2"/>
  <c r="H112" i="2"/>
  <c r="G112" i="2"/>
  <c r="F112" i="2"/>
  <c r="E112" i="2"/>
  <c r="C112" i="2"/>
  <c r="B112" i="2"/>
  <c r="AJ111" i="2"/>
  <c r="AI111" i="2"/>
  <c r="AH111" i="2"/>
  <c r="AG111" i="2"/>
  <c r="AF111" i="2"/>
  <c r="AE111" i="2"/>
  <c r="AD111" i="2"/>
  <c r="AC111" i="2"/>
  <c r="AB111" i="2"/>
  <c r="AA111" i="2"/>
  <c r="Z111" i="2"/>
  <c r="X111" i="2"/>
  <c r="W111" i="2"/>
  <c r="V111" i="2"/>
  <c r="U111" i="2"/>
  <c r="T111" i="2"/>
  <c r="S111" i="2"/>
  <c r="R111" i="2"/>
  <c r="Q111" i="2"/>
  <c r="P111" i="2"/>
  <c r="O111" i="2"/>
  <c r="M111" i="2"/>
  <c r="L111" i="2"/>
  <c r="K111" i="2"/>
  <c r="J111" i="2"/>
  <c r="I111" i="2"/>
  <c r="H111" i="2"/>
  <c r="G111" i="2"/>
  <c r="F111" i="2"/>
  <c r="E111" i="2"/>
  <c r="C111" i="2"/>
  <c r="B111" i="2"/>
  <c r="BT110" i="2"/>
  <c r="BR110" i="2"/>
  <c r="BP110" i="2"/>
  <c r="BN110" i="2"/>
  <c r="BL110" i="2"/>
  <c r="BJ110" i="2"/>
  <c r="BH110" i="2"/>
  <c r="BF110" i="2"/>
  <c r="BD110" i="2"/>
  <c r="BB110" i="2"/>
  <c r="AZ110" i="2"/>
  <c r="AX110" i="2"/>
  <c r="AV110" i="2"/>
  <c r="AT110" i="2"/>
  <c r="AR110" i="2"/>
  <c r="AP110" i="2"/>
  <c r="AN110" i="2"/>
  <c r="AJ110" i="2"/>
  <c r="AI110" i="2"/>
  <c r="AH110" i="2"/>
  <c r="AG110" i="2"/>
  <c r="AF110" i="2"/>
  <c r="AE110" i="2"/>
  <c r="AD110" i="2"/>
  <c r="AC110" i="2"/>
  <c r="AB110" i="2"/>
  <c r="AA110" i="2"/>
  <c r="Z110" i="2"/>
  <c r="X110" i="2"/>
  <c r="W110" i="2"/>
  <c r="V110" i="2"/>
  <c r="U110" i="2"/>
  <c r="T110" i="2"/>
  <c r="S110" i="2"/>
  <c r="R110" i="2"/>
  <c r="Q110" i="2"/>
  <c r="P110" i="2"/>
  <c r="O110" i="2"/>
  <c r="M110" i="2"/>
  <c r="L110" i="2"/>
  <c r="K110" i="2"/>
  <c r="J110" i="2"/>
  <c r="I110" i="2"/>
  <c r="H110" i="2"/>
  <c r="G110" i="2"/>
  <c r="F110" i="2"/>
  <c r="E110" i="2"/>
  <c r="C110" i="2"/>
  <c r="B110" i="2"/>
  <c r="BT109" i="2"/>
  <c r="BR109" i="2"/>
  <c r="BP109" i="2"/>
  <c r="BN109" i="2"/>
  <c r="BL109" i="2"/>
  <c r="BJ109" i="2"/>
  <c r="BH109" i="2"/>
  <c r="BF109" i="2"/>
  <c r="BD109" i="2"/>
  <c r="BB109" i="2"/>
  <c r="AZ109" i="2"/>
  <c r="AX109" i="2"/>
  <c r="AV109" i="2"/>
  <c r="AT109" i="2"/>
  <c r="AR109" i="2"/>
  <c r="AP109" i="2"/>
  <c r="AN109" i="2"/>
  <c r="AJ109" i="2"/>
  <c r="AI109" i="2"/>
  <c r="AH109" i="2"/>
  <c r="AG109" i="2"/>
  <c r="AF109" i="2"/>
  <c r="AE109" i="2"/>
  <c r="AD109" i="2"/>
  <c r="AC109" i="2"/>
  <c r="AB109" i="2"/>
  <c r="AA109" i="2"/>
  <c r="Z109" i="2"/>
  <c r="X109" i="2"/>
  <c r="W109" i="2"/>
  <c r="V109" i="2"/>
  <c r="U109" i="2"/>
  <c r="T109" i="2"/>
  <c r="S109" i="2"/>
  <c r="R109" i="2"/>
  <c r="Q109" i="2"/>
  <c r="P109" i="2"/>
  <c r="O109" i="2"/>
  <c r="M109" i="2"/>
  <c r="L109" i="2"/>
  <c r="K109" i="2"/>
  <c r="J109" i="2"/>
  <c r="I109" i="2"/>
  <c r="H109" i="2"/>
  <c r="G109" i="2"/>
  <c r="F109" i="2"/>
  <c r="E109" i="2"/>
  <c r="C109" i="2"/>
  <c r="B109" i="2"/>
  <c r="BT108" i="2"/>
  <c r="AJ108" i="2"/>
  <c r="AI108" i="2"/>
  <c r="AH108" i="2"/>
  <c r="AG108" i="2"/>
  <c r="AF108" i="2"/>
  <c r="AE108" i="2"/>
  <c r="AD108" i="2"/>
  <c r="AC108" i="2"/>
  <c r="AB108" i="2"/>
  <c r="AA108" i="2"/>
  <c r="Z108" i="2"/>
  <c r="X108" i="2"/>
  <c r="W108" i="2"/>
  <c r="V108" i="2"/>
  <c r="U108" i="2"/>
  <c r="T108" i="2"/>
  <c r="S108" i="2"/>
  <c r="R108" i="2"/>
  <c r="Q108" i="2"/>
  <c r="P108" i="2"/>
  <c r="O108" i="2"/>
  <c r="M108" i="2"/>
  <c r="L108" i="2"/>
  <c r="K108" i="2"/>
  <c r="J108" i="2"/>
  <c r="I108" i="2"/>
  <c r="H108" i="2"/>
  <c r="G108" i="2"/>
  <c r="F108" i="2"/>
  <c r="E108" i="2"/>
  <c r="C108" i="2"/>
  <c r="B108" i="2"/>
  <c r="AJ107" i="2"/>
  <c r="AI107" i="2"/>
  <c r="AH107" i="2"/>
  <c r="AG107" i="2"/>
  <c r="AF107" i="2"/>
  <c r="AE107" i="2"/>
  <c r="AD107" i="2"/>
  <c r="AC107" i="2"/>
  <c r="AB107" i="2"/>
  <c r="AA107" i="2"/>
  <c r="Z107" i="2"/>
  <c r="X107" i="2"/>
  <c r="W107" i="2"/>
  <c r="V107" i="2"/>
  <c r="U107" i="2"/>
  <c r="T107" i="2"/>
  <c r="S107" i="2"/>
  <c r="R107" i="2"/>
  <c r="Q107" i="2"/>
  <c r="P107" i="2"/>
  <c r="O107" i="2"/>
  <c r="M107" i="2"/>
  <c r="L107" i="2"/>
  <c r="K107" i="2"/>
  <c r="J107" i="2"/>
  <c r="I107" i="2"/>
  <c r="H107" i="2"/>
  <c r="G107" i="2"/>
  <c r="F107" i="2"/>
  <c r="E107" i="2"/>
  <c r="C107" i="2"/>
  <c r="B107" i="2"/>
  <c r="DF106" i="2"/>
  <c r="DE106" i="2"/>
  <c r="DD106" i="2"/>
  <c r="DC106" i="2"/>
  <c r="DB106" i="2"/>
  <c r="DA106" i="2"/>
  <c r="CZ106" i="2"/>
  <c r="CY106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J106" i="2"/>
  <c r="AI106" i="2"/>
  <c r="AH106" i="2"/>
  <c r="AG106" i="2"/>
  <c r="AF106" i="2"/>
  <c r="AE106" i="2"/>
  <c r="AD106" i="2"/>
  <c r="AC106" i="2"/>
  <c r="AB106" i="2"/>
  <c r="AA106" i="2"/>
  <c r="Z106" i="2"/>
  <c r="X106" i="2"/>
  <c r="W106" i="2"/>
  <c r="V106" i="2"/>
  <c r="U106" i="2"/>
  <c r="T106" i="2"/>
  <c r="S106" i="2"/>
  <c r="R106" i="2"/>
  <c r="Q106" i="2"/>
  <c r="P106" i="2"/>
  <c r="O106" i="2"/>
  <c r="M106" i="2"/>
  <c r="L106" i="2"/>
  <c r="K106" i="2"/>
  <c r="J106" i="2"/>
  <c r="I106" i="2"/>
  <c r="H106" i="2"/>
  <c r="G106" i="2"/>
  <c r="F106" i="2"/>
  <c r="E106" i="2"/>
  <c r="C106" i="2"/>
  <c r="B106" i="2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BB124" i="3"/>
  <c r="BT123" i="3"/>
  <c r="BQ123" i="3"/>
  <c r="BN123" i="3"/>
  <c r="BM123" i="3"/>
  <c r="BK123" i="3"/>
  <c r="BH123" i="3"/>
  <c r="BB123" i="3"/>
  <c r="AS123" i="3"/>
  <c r="AJ122" i="3"/>
  <c r="AI122" i="3"/>
  <c r="AH122" i="3"/>
  <c r="AG122" i="3"/>
  <c r="AF122" i="3"/>
  <c r="AE122" i="3"/>
  <c r="AD122" i="3"/>
  <c r="AC122" i="3"/>
  <c r="AB122" i="3"/>
  <c r="AA122" i="3"/>
  <c r="Z122" i="3"/>
  <c r="X122" i="3"/>
  <c r="W122" i="3"/>
  <c r="V122" i="3"/>
  <c r="U122" i="3"/>
  <c r="T122" i="3"/>
  <c r="S122" i="3"/>
  <c r="R122" i="3"/>
  <c r="Q122" i="3"/>
  <c r="P122" i="3"/>
  <c r="O122" i="3"/>
  <c r="M122" i="3"/>
  <c r="L122" i="3"/>
  <c r="K122" i="3"/>
  <c r="J122" i="3"/>
  <c r="I122" i="3"/>
  <c r="H122" i="3"/>
  <c r="G122" i="3"/>
  <c r="F122" i="3"/>
  <c r="E122" i="3"/>
  <c r="C122" i="3"/>
  <c r="B122" i="3"/>
  <c r="AJ121" i="3"/>
  <c r="AI121" i="3"/>
  <c r="AH121" i="3"/>
  <c r="AG121" i="3"/>
  <c r="AF121" i="3"/>
  <c r="AE121" i="3"/>
  <c r="AD121" i="3"/>
  <c r="AC121" i="3"/>
  <c r="AB121" i="3"/>
  <c r="AA121" i="3"/>
  <c r="Z121" i="3"/>
  <c r="X121" i="3"/>
  <c r="W121" i="3"/>
  <c r="V121" i="3"/>
  <c r="U121" i="3"/>
  <c r="T121" i="3"/>
  <c r="S121" i="3"/>
  <c r="R121" i="3"/>
  <c r="Q121" i="3"/>
  <c r="P121" i="3"/>
  <c r="O121" i="3"/>
  <c r="M121" i="3"/>
  <c r="L121" i="3"/>
  <c r="K121" i="3"/>
  <c r="J121" i="3"/>
  <c r="I121" i="3"/>
  <c r="H121" i="3"/>
  <c r="G121" i="3"/>
  <c r="F121" i="3"/>
  <c r="E121" i="3"/>
  <c r="C121" i="3"/>
  <c r="B121" i="3"/>
  <c r="AJ120" i="3"/>
  <c r="AI120" i="3"/>
  <c r="AH120" i="3"/>
  <c r="AG120" i="3"/>
  <c r="AF120" i="3"/>
  <c r="AE120" i="3"/>
  <c r="AD120" i="3"/>
  <c r="AC120" i="3"/>
  <c r="AB120" i="3"/>
  <c r="AA120" i="3"/>
  <c r="Z120" i="3"/>
  <c r="X120" i="3"/>
  <c r="W120" i="3"/>
  <c r="V120" i="3"/>
  <c r="U120" i="3"/>
  <c r="T120" i="3"/>
  <c r="S120" i="3"/>
  <c r="R120" i="3"/>
  <c r="Q120" i="3"/>
  <c r="P120" i="3"/>
  <c r="O120" i="3"/>
  <c r="M120" i="3"/>
  <c r="L120" i="3"/>
  <c r="K120" i="3"/>
  <c r="J120" i="3"/>
  <c r="I120" i="3"/>
  <c r="H120" i="3"/>
  <c r="G120" i="3"/>
  <c r="F120" i="3"/>
  <c r="E120" i="3"/>
  <c r="C120" i="3"/>
  <c r="B120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J119" i="3"/>
  <c r="AI119" i="3"/>
  <c r="AH119" i="3"/>
  <c r="AG119" i="3"/>
  <c r="AF119" i="3"/>
  <c r="AE119" i="3"/>
  <c r="AD119" i="3"/>
  <c r="AC119" i="3"/>
  <c r="AB119" i="3"/>
  <c r="AA119" i="3"/>
  <c r="Z119" i="3"/>
  <c r="X119" i="3"/>
  <c r="W119" i="3"/>
  <c r="V119" i="3"/>
  <c r="U119" i="3"/>
  <c r="T119" i="3"/>
  <c r="S119" i="3"/>
  <c r="R119" i="3"/>
  <c r="Q119" i="3"/>
  <c r="P119" i="3"/>
  <c r="O119" i="3"/>
  <c r="M119" i="3"/>
  <c r="L119" i="3"/>
  <c r="K119" i="3"/>
  <c r="J119" i="3"/>
  <c r="I119" i="3"/>
  <c r="H119" i="3"/>
  <c r="G119" i="3"/>
  <c r="F119" i="3"/>
  <c r="E119" i="3"/>
  <c r="C119" i="3"/>
  <c r="B119" i="3"/>
  <c r="AJ118" i="3"/>
  <c r="AI118" i="3"/>
  <c r="AH118" i="3"/>
  <c r="AG118" i="3"/>
  <c r="AF118" i="3"/>
  <c r="AE118" i="3"/>
  <c r="AD118" i="3"/>
  <c r="AC118" i="3"/>
  <c r="AB118" i="3"/>
  <c r="AA118" i="3"/>
  <c r="Z118" i="3"/>
  <c r="X118" i="3"/>
  <c r="W118" i="3"/>
  <c r="V118" i="3"/>
  <c r="U118" i="3"/>
  <c r="T118" i="3"/>
  <c r="S118" i="3"/>
  <c r="R118" i="3"/>
  <c r="Q118" i="3"/>
  <c r="P118" i="3"/>
  <c r="O118" i="3"/>
  <c r="M118" i="3"/>
  <c r="L118" i="3"/>
  <c r="K118" i="3"/>
  <c r="J118" i="3"/>
  <c r="I118" i="3"/>
  <c r="H118" i="3"/>
  <c r="G118" i="3"/>
  <c r="F118" i="3"/>
  <c r="E118" i="3"/>
  <c r="C118" i="3"/>
  <c r="B118" i="3"/>
  <c r="BU117" i="3"/>
  <c r="BT117" i="3"/>
  <c r="BS117" i="3"/>
  <c r="BS110" i="3" s="1"/>
  <c r="BR117" i="3"/>
  <c r="BQ117" i="3"/>
  <c r="BP117" i="3"/>
  <c r="BO117" i="3"/>
  <c r="BO110" i="3" s="1"/>
  <c r="BN117" i="3"/>
  <c r="BM117" i="3"/>
  <c r="BL117" i="3"/>
  <c r="BK117" i="3"/>
  <c r="BK110" i="3" s="1"/>
  <c r="BJ117" i="3"/>
  <c r="BI117" i="3"/>
  <c r="BH117" i="3"/>
  <c r="BG117" i="3"/>
  <c r="BG110" i="3" s="1"/>
  <c r="BF117" i="3"/>
  <c r="BE117" i="3"/>
  <c r="BD117" i="3"/>
  <c r="BC117" i="3"/>
  <c r="BC110" i="3" s="1"/>
  <c r="BB117" i="3"/>
  <c r="BA117" i="3"/>
  <c r="AZ117" i="3"/>
  <c r="AY117" i="3"/>
  <c r="AY110" i="3" s="1"/>
  <c r="AX117" i="3"/>
  <c r="AW117" i="3"/>
  <c r="AV117" i="3"/>
  <c r="AU117" i="3"/>
  <c r="AU110" i="3" s="1"/>
  <c r="AT117" i="3"/>
  <c r="AS117" i="3"/>
  <c r="AR117" i="3"/>
  <c r="AQ117" i="3"/>
  <c r="AP117" i="3"/>
  <c r="AO117" i="3"/>
  <c r="AN117" i="3"/>
  <c r="AM117" i="3"/>
  <c r="AM110" i="3" s="1"/>
  <c r="AJ117" i="3"/>
  <c r="AI117" i="3"/>
  <c r="AH117" i="3"/>
  <c r="AG117" i="3"/>
  <c r="AF117" i="3"/>
  <c r="AE117" i="3"/>
  <c r="AD117" i="3"/>
  <c r="AC117" i="3"/>
  <c r="AC115" i="3" s="1"/>
  <c r="AB117" i="3"/>
  <c r="AA117" i="3"/>
  <c r="Z117" i="3"/>
  <c r="X117" i="3"/>
  <c r="W117" i="3"/>
  <c r="V117" i="3"/>
  <c r="U117" i="3"/>
  <c r="U115" i="3" s="1"/>
  <c r="T117" i="3"/>
  <c r="S117" i="3"/>
  <c r="R117" i="3"/>
  <c r="Q117" i="3"/>
  <c r="P117" i="3"/>
  <c r="O117" i="3"/>
  <c r="M117" i="3"/>
  <c r="M115" i="3" s="1"/>
  <c r="L117" i="3"/>
  <c r="K117" i="3"/>
  <c r="J117" i="3"/>
  <c r="I117" i="3"/>
  <c r="H117" i="3"/>
  <c r="G117" i="3"/>
  <c r="F117" i="3"/>
  <c r="E117" i="3"/>
  <c r="E115" i="3" s="1"/>
  <c r="C117" i="3"/>
  <c r="B117" i="3"/>
  <c r="BU116" i="3"/>
  <c r="BU110" i="3" s="1"/>
  <c r="BT116" i="3"/>
  <c r="BS116" i="3"/>
  <c r="BR116" i="3"/>
  <c r="BR110" i="3" s="1"/>
  <c r="BQ116" i="3"/>
  <c r="BQ109" i="3" s="1"/>
  <c r="BP116" i="3"/>
  <c r="BO116" i="3"/>
  <c r="BN116" i="3"/>
  <c r="BN110" i="3" s="1"/>
  <c r="BM116" i="3"/>
  <c r="BM109" i="3" s="1"/>
  <c r="BL116" i="3"/>
  <c r="BK116" i="3"/>
  <c r="BJ116" i="3"/>
  <c r="BJ110" i="3" s="1"/>
  <c r="BI116" i="3"/>
  <c r="BI110" i="3" s="1"/>
  <c r="BH116" i="3"/>
  <c r="BG116" i="3"/>
  <c r="BF116" i="3"/>
  <c r="BF110" i="3" s="1"/>
  <c r="BE116" i="3"/>
  <c r="BE110" i="3" s="1"/>
  <c r="BD116" i="3"/>
  <c r="BC116" i="3"/>
  <c r="BB116" i="3"/>
  <c r="BB110" i="3" s="1"/>
  <c r="BA116" i="3"/>
  <c r="BA109" i="3" s="1"/>
  <c r="AZ116" i="3"/>
  <c r="AY116" i="3"/>
  <c r="AX116" i="3"/>
  <c r="AX110" i="3" s="1"/>
  <c r="AW116" i="3"/>
  <c r="AW109" i="3" s="1"/>
  <c r="AV116" i="3"/>
  <c r="AU116" i="3"/>
  <c r="AT116" i="3"/>
  <c r="AT110" i="3" s="1"/>
  <c r="AS116" i="3"/>
  <c r="AS110" i="3" s="1"/>
  <c r="AR116" i="3"/>
  <c r="AQ116" i="3"/>
  <c r="AP116" i="3"/>
  <c r="AP110" i="3" s="1"/>
  <c r="AO116" i="3"/>
  <c r="AO110" i="3" s="1"/>
  <c r="AN116" i="3"/>
  <c r="AM116" i="3"/>
  <c r="AJ116" i="3"/>
  <c r="AJ115" i="3" s="1"/>
  <c r="AI116" i="3"/>
  <c r="AH116" i="3"/>
  <c r="AG116" i="3"/>
  <c r="AF116" i="3"/>
  <c r="AE116" i="3"/>
  <c r="AD116" i="3"/>
  <c r="AC116" i="3"/>
  <c r="AB116" i="3"/>
  <c r="AB115" i="3" s="1"/>
  <c r="AA116" i="3"/>
  <c r="Z116" i="3"/>
  <c r="X116" i="3"/>
  <c r="X115" i="3" s="1"/>
  <c r="W116" i="3"/>
  <c r="V116" i="3"/>
  <c r="U116" i="3"/>
  <c r="T116" i="3"/>
  <c r="S116" i="3"/>
  <c r="R116" i="3"/>
  <c r="Q116" i="3"/>
  <c r="P116" i="3"/>
  <c r="P115" i="3" s="1"/>
  <c r="O116" i="3"/>
  <c r="M116" i="3"/>
  <c r="L116" i="3"/>
  <c r="L115" i="3" s="1"/>
  <c r="K116" i="3"/>
  <c r="J116" i="3"/>
  <c r="I116" i="3"/>
  <c r="H116" i="3"/>
  <c r="H115" i="3" s="1"/>
  <c r="G116" i="3"/>
  <c r="F116" i="3"/>
  <c r="E116" i="3"/>
  <c r="C116" i="3"/>
  <c r="B116" i="3"/>
  <c r="BU115" i="3"/>
  <c r="BT115" i="3"/>
  <c r="BT114" i="3" s="1" a="1"/>
  <c r="BT114" i="3" s="1"/>
  <c r="BT108" i="3" s="1"/>
  <c r="BS115" i="3"/>
  <c r="BS114" i="3" s="1" a="1"/>
  <c r="BS114" i="3" s="1"/>
  <c r="BS108" i="3" s="1"/>
  <c r="BR115" i="3"/>
  <c r="BR114" i="3" s="1" a="1"/>
  <c r="BQ115" i="3"/>
  <c r="BP115" i="3"/>
  <c r="BP114" i="3" s="1" a="1"/>
  <c r="BP114" i="3" s="1"/>
  <c r="BP108" i="3" s="1"/>
  <c r="BO115" i="3"/>
  <c r="BO114" i="3" s="1" a="1"/>
  <c r="BO114" i="3" s="1"/>
  <c r="BO108" i="3" s="1"/>
  <c r="BN115" i="3"/>
  <c r="BN114" i="3" s="1" a="1"/>
  <c r="BN114" i="3" s="1"/>
  <c r="BN108" i="3" s="1"/>
  <c r="BM115" i="3"/>
  <c r="BL115" i="3"/>
  <c r="BL114" i="3" s="1" a="1"/>
  <c r="BL114" i="3" s="1"/>
  <c r="BL108" i="3" s="1"/>
  <c r="BK115" i="3"/>
  <c r="BK114" i="3" s="1" a="1"/>
  <c r="BK114" i="3" s="1"/>
  <c r="BK108" i="3" s="1"/>
  <c r="BJ115" i="3"/>
  <c r="BJ114" i="3" s="1" a="1"/>
  <c r="BJ114" i="3" s="1"/>
  <c r="BJ108" i="3" s="1"/>
  <c r="BI115" i="3"/>
  <c r="BH115" i="3"/>
  <c r="BH114" i="3" s="1" a="1"/>
  <c r="BG115" i="3"/>
  <c r="BG114" i="3" s="1" a="1"/>
  <c r="BG114" i="3" s="1"/>
  <c r="BF115" i="3"/>
  <c r="BF114" i="3" s="1" a="1"/>
  <c r="BE115" i="3"/>
  <c r="BD115" i="3"/>
  <c r="BD114" i="3" s="1" a="1"/>
  <c r="BD114" i="3" s="1"/>
  <c r="BC115" i="3"/>
  <c r="BC114" i="3" s="1" a="1"/>
  <c r="BC114" i="3" s="1"/>
  <c r="BB115" i="3"/>
  <c r="BA115" i="3"/>
  <c r="AZ115" i="3"/>
  <c r="AZ114" i="3" s="1" a="1"/>
  <c r="AZ114" i="3" s="1"/>
  <c r="AY115" i="3"/>
  <c r="AY114" i="3" s="1" a="1"/>
  <c r="AY114" i="3" s="1"/>
  <c r="AX115" i="3"/>
  <c r="AX114" i="3" s="1" a="1"/>
  <c r="AX114" i="3" s="1"/>
  <c r="AX108" i="3" s="1"/>
  <c r="AW115" i="3"/>
  <c r="AV115" i="3"/>
  <c r="AU115" i="3"/>
  <c r="AU114" i="3" s="1" a="1"/>
  <c r="AU114" i="3" s="1"/>
  <c r="AT115" i="3"/>
  <c r="AT114" i="3" s="1" a="1"/>
  <c r="AT114" i="3" s="1"/>
  <c r="AT108" i="3" s="1"/>
  <c r="AS115" i="3"/>
  <c r="AR115" i="3"/>
  <c r="AR114" i="3" s="1" a="1"/>
  <c r="AR114" i="3" s="1"/>
  <c r="AR108" i="3" s="1"/>
  <c r="AQ115" i="3"/>
  <c r="AQ109" i="3" s="1"/>
  <c r="AP115" i="3"/>
  <c r="AP114" i="3" s="1" a="1"/>
  <c r="AP114" i="3" s="1"/>
  <c r="AP108" i="3" s="1"/>
  <c r="AO115" i="3"/>
  <c r="AN115" i="3"/>
  <c r="AN114" i="3" s="1" a="1"/>
  <c r="AN114" i="3" s="1"/>
  <c r="AN108" i="3" s="1"/>
  <c r="AM115" i="3"/>
  <c r="AM114" i="3" s="1" a="1"/>
  <c r="AM114" i="3" s="1"/>
  <c r="AF115" i="3"/>
  <c r="Z115" i="3"/>
  <c r="T115" i="3"/>
  <c r="F115" i="3"/>
  <c r="BU114" i="3" a="1"/>
  <c r="BU114" i="3" s="1"/>
  <c r="BU108" i="3" s="1"/>
  <c r="BR114" i="3"/>
  <c r="BR108" i="3" s="1"/>
  <c r="BQ114" i="3" a="1"/>
  <c r="BQ114" i="3" s="1"/>
  <c r="BM114" i="3" a="1"/>
  <c r="BM114" i="3" s="1"/>
  <c r="BM108" i="3" s="1"/>
  <c r="BI114" i="3" a="1"/>
  <c r="BI114" i="3" s="1"/>
  <c r="BH114" i="3"/>
  <c r="BH108" i="3" s="1"/>
  <c r="BF114" i="3"/>
  <c r="BE114" i="3" a="1"/>
  <c r="BE114" i="3" s="1"/>
  <c r="BB114" i="3" a="1"/>
  <c r="BB114" i="3" s="1"/>
  <c r="BB108" i="3" s="1"/>
  <c r="BA114" i="3" a="1"/>
  <c r="BA114" i="3" s="1"/>
  <c r="BA108" i="3" s="1"/>
  <c r="AW114" i="3" a="1"/>
  <c r="AW114" i="3" s="1"/>
  <c r="AW108" i="3" s="1"/>
  <c r="AS114" i="3" a="1"/>
  <c r="AS114" i="3" s="1"/>
  <c r="AS108" i="3" s="1"/>
  <c r="AO114" i="3" a="1"/>
  <c r="AO114" i="3" s="1"/>
  <c r="AO108" i="3" s="1"/>
  <c r="AJ114" i="3"/>
  <c r="AI114" i="3"/>
  <c r="AH114" i="3"/>
  <c r="AG114" i="3"/>
  <c r="AF114" i="3"/>
  <c r="AE114" i="3"/>
  <c r="AD114" i="3"/>
  <c r="AC114" i="3"/>
  <c r="AB114" i="3"/>
  <c r="AA114" i="3"/>
  <c r="Z114" i="3"/>
  <c r="X114" i="3"/>
  <c r="W114" i="3"/>
  <c r="V114" i="3"/>
  <c r="U114" i="3"/>
  <c r="T114" i="3"/>
  <c r="S114" i="3"/>
  <c r="R114" i="3"/>
  <c r="Q114" i="3"/>
  <c r="P114" i="3"/>
  <c r="O114" i="3"/>
  <c r="M114" i="3"/>
  <c r="L114" i="3"/>
  <c r="K114" i="3"/>
  <c r="J114" i="3"/>
  <c r="I114" i="3"/>
  <c r="H114" i="3"/>
  <c r="G114" i="3"/>
  <c r="F114" i="3"/>
  <c r="E114" i="3"/>
  <c r="C114" i="3"/>
  <c r="B114" i="3"/>
  <c r="AJ113" i="3"/>
  <c r="AI113" i="3"/>
  <c r="AH113" i="3"/>
  <c r="AG113" i="3"/>
  <c r="AF113" i="3"/>
  <c r="AE113" i="3"/>
  <c r="AD113" i="3"/>
  <c r="AC113" i="3"/>
  <c r="AB113" i="3"/>
  <c r="AA113" i="3"/>
  <c r="Z113" i="3"/>
  <c r="X113" i="3"/>
  <c r="W113" i="3"/>
  <c r="V113" i="3"/>
  <c r="U113" i="3"/>
  <c r="T113" i="3"/>
  <c r="S113" i="3"/>
  <c r="R113" i="3"/>
  <c r="Q113" i="3"/>
  <c r="P113" i="3"/>
  <c r="O113" i="3"/>
  <c r="M113" i="3"/>
  <c r="L113" i="3"/>
  <c r="K113" i="3"/>
  <c r="J113" i="3"/>
  <c r="I113" i="3"/>
  <c r="H113" i="3"/>
  <c r="G113" i="3"/>
  <c r="F113" i="3"/>
  <c r="E113" i="3"/>
  <c r="C113" i="3"/>
  <c r="B113" i="3"/>
  <c r="AJ112" i="3"/>
  <c r="AI112" i="3"/>
  <c r="AH112" i="3"/>
  <c r="AG112" i="3"/>
  <c r="AF112" i="3"/>
  <c r="AE112" i="3"/>
  <c r="AD112" i="3"/>
  <c r="AC112" i="3"/>
  <c r="AB112" i="3"/>
  <c r="AA112" i="3"/>
  <c r="Z112" i="3"/>
  <c r="X112" i="3"/>
  <c r="W112" i="3"/>
  <c r="V112" i="3"/>
  <c r="U112" i="3"/>
  <c r="T112" i="3"/>
  <c r="S112" i="3"/>
  <c r="R112" i="3"/>
  <c r="Q112" i="3"/>
  <c r="P112" i="3"/>
  <c r="O112" i="3"/>
  <c r="M112" i="3"/>
  <c r="L112" i="3"/>
  <c r="K112" i="3"/>
  <c r="J112" i="3"/>
  <c r="I112" i="3"/>
  <c r="H112" i="3"/>
  <c r="G112" i="3"/>
  <c r="F112" i="3"/>
  <c r="E112" i="3"/>
  <c r="C112" i="3"/>
  <c r="B112" i="3"/>
  <c r="AJ111" i="3"/>
  <c r="AI111" i="3"/>
  <c r="AH111" i="3"/>
  <c r="AG111" i="3"/>
  <c r="AF111" i="3"/>
  <c r="AE111" i="3"/>
  <c r="AD111" i="3"/>
  <c r="AC111" i="3"/>
  <c r="AB111" i="3"/>
  <c r="AA111" i="3"/>
  <c r="Z111" i="3"/>
  <c r="X111" i="3"/>
  <c r="W111" i="3"/>
  <c r="V111" i="3"/>
  <c r="U111" i="3"/>
  <c r="T111" i="3"/>
  <c r="S111" i="3"/>
  <c r="R111" i="3"/>
  <c r="Q111" i="3"/>
  <c r="P111" i="3"/>
  <c r="O111" i="3"/>
  <c r="M111" i="3"/>
  <c r="L111" i="3"/>
  <c r="K111" i="3"/>
  <c r="J111" i="3"/>
  <c r="I111" i="3"/>
  <c r="H111" i="3"/>
  <c r="G111" i="3"/>
  <c r="F111" i="3"/>
  <c r="E111" i="3"/>
  <c r="C111" i="3"/>
  <c r="B111" i="3"/>
  <c r="BT110" i="3"/>
  <c r="BP110" i="3"/>
  <c r="BL110" i="3"/>
  <c r="BH110" i="3"/>
  <c r="BD110" i="3"/>
  <c r="BA110" i="3"/>
  <c r="AZ110" i="3"/>
  <c r="AV110" i="3"/>
  <c r="AR110" i="3"/>
  <c r="AQ110" i="3"/>
  <c r="AN110" i="3"/>
  <c r="AJ110" i="3"/>
  <c r="AI110" i="3"/>
  <c r="AH110" i="3"/>
  <c r="AG110" i="3"/>
  <c r="AF110" i="3"/>
  <c r="AE110" i="3"/>
  <c r="AD110" i="3"/>
  <c r="AC110" i="3"/>
  <c r="AB110" i="3"/>
  <c r="AA110" i="3"/>
  <c r="Z110" i="3"/>
  <c r="X110" i="3"/>
  <c r="W110" i="3"/>
  <c r="V110" i="3"/>
  <c r="U110" i="3"/>
  <c r="T110" i="3"/>
  <c r="S110" i="3"/>
  <c r="R110" i="3"/>
  <c r="Q110" i="3"/>
  <c r="P110" i="3"/>
  <c r="O110" i="3"/>
  <c r="M110" i="3"/>
  <c r="L110" i="3"/>
  <c r="K110" i="3"/>
  <c r="J110" i="3"/>
  <c r="I110" i="3"/>
  <c r="H110" i="3"/>
  <c r="G110" i="3"/>
  <c r="F110" i="3"/>
  <c r="E110" i="3"/>
  <c r="C110" i="3"/>
  <c r="B110" i="3"/>
  <c r="BS109" i="3"/>
  <c r="BR109" i="3"/>
  <c r="BN109" i="3"/>
  <c r="BJ109" i="3"/>
  <c r="BI109" i="3"/>
  <c r="BF109" i="3"/>
  <c r="BB109" i="3"/>
  <c r="AX109" i="3"/>
  <c r="AT109" i="3"/>
  <c r="AS109" i="3"/>
  <c r="AP109" i="3"/>
  <c r="AJ109" i="3"/>
  <c r="AI109" i="3"/>
  <c r="AH109" i="3"/>
  <c r="AG109" i="3"/>
  <c r="AF109" i="3"/>
  <c r="AE109" i="3"/>
  <c r="AD109" i="3"/>
  <c r="AC109" i="3"/>
  <c r="AB109" i="3"/>
  <c r="AA109" i="3"/>
  <c r="Z109" i="3"/>
  <c r="X109" i="3"/>
  <c r="W109" i="3"/>
  <c r="V109" i="3"/>
  <c r="U109" i="3"/>
  <c r="T109" i="3"/>
  <c r="S109" i="3"/>
  <c r="R109" i="3"/>
  <c r="Q109" i="3"/>
  <c r="P109" i="3"/>
  <c r="O109" i="3"/>
  <c r="M109" i="3"/>
  <c r="L109" i="3"/>
  <c r="K109" i="3"/>
  <c r="J109" i="3"/>
  <c r="I109" i="3"/>
  <c r="H109" i="3"/>
  <c r="G109" i="3"/>
  <c r="F109" i="3"/>
  <c r="E109" i="3"/>
  <c r="C109" i="3"/>
  <c r="B109" i="3"/>
  <c r="BQ108" i="3"/>
  <c r="BI108" i="3"/>
  <c r="BF108" i="3"/>
  <c r="BE108" i="3"/>
  <c r="AJ108" i="3"/>
  <c r="AI108" i="3"/>
  <c r="AH108" i="3"/>
  <c r="AG108" i="3"/>
  <c r="AF108" i="3"/>
  <c r="AE108" i="3"/>
  <c r="AD108" i="3"/>
  <c r="AC108" i="3"/>
  <c r="AB108" i="3"/>
  <c r="AA108" i="3"/>
  <c r="Z108" i="3"/>
  <c r="X108" i="3"/>
  <c r="W108" i="3"/>
  <c r="V108" i="3"/>
  <c r="U108" i="3"/>
  <c r="T108" i="3"/>
  <c r="S108" i="3"/>
  <c r="R108" i="3"/>
  <c r="Q108" i="3"/>
  <c r="P108" i="3"/>
  <c r="O108" i="3"/>
  <c r="M108" i="3"/>
  <c r="L108" i="3"/>
  <c r="K108" i="3"/>
  <c r="J108" i="3"/>
  <c r="I108" i="3"/>
  <c r="H108" i="3"/>
  <c r="G108" i="3"/>
  <c r="F108" i="3"/>
  <c r="E108" i="3"/>
  <c r="C108" i="3"/>
  <c r="B108" i="3"/>
  <c r="AJ107" i="3"/>
  <c r="AI107" i="3"/>
  <c r="AH107" i="3"/>
  <c r="AG107" i="3"/>
  <c r="AF107" i="3"/>
  <c r="AE107" i="3"/>
  <c r="AD107" i="3"/>
  <c r="AC107" i="3"/>
  <c r="AB107" i="3"/>
  <c r="AA107" i="3"/>
  <c r="Z107" i="3"/>
  <c r="X107" i="3"/>
  <c r="W107" i="3"/>
  <c r="V107" i="3"/>
  <c r="U107" i="3"/>
  <c r="T107" i="3"/>
  <c r="S107" i="3"/>
  <c r="R107" i="3"/>
  <c r="Q107" i="3"/>
  <c r="P107" i="3"/>
  <c r="O107" i="3"/>
  <c r="M107" i="3"/>
  <c r="L107" i="3"/>
  <c r="K107" i="3"/>
  <c r="J107" i="3"/>
  <c r="I107" i="3"/>
  <c r="H107" i="3"/>
  <c r="G107" i="3"/>
  <c r="F107" i="3"/>
  <c r="E107" i="3"/>
  <c r="C107" i="3"/>
  <c r="B107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J106" i="3"/>
  <c r="AI106" i="3"/>
  <c r="AH106" i="3"/>
  <c r="AG106" i="3"/>
  <c r="AF106" i="3"/>
  <c r="AE106" i="3"/>
  <c r="AD106" i="3"/>
  <c r="AC106" i="3"/>
  <c r="AB106" i="3"/>
  <c r="AA106" i="3"/>
  <c r="Z106" i="3"/>
  <c r="X106" i="3"/>
  <c r="W106" i="3"/>
  <c r="V106" i="3"/>
  <c r="U106" i="3"/>
  <c r="T106" i="3"/>
  <c r="S106" i="3"/>
  <c r="R106" i="3"/>
  <c r="Q106" i="3"/>
  <c r="P106" i="3"/>
  <c r="O106" i="3"/>
  <c r="M106" i="3"/>
  <c r="L106" i="3"/>
  <c r="K106" i="3"/>
  <c r="J106" i="3"/>
  <c r="I106" i="3"/>
  <c r="H106" i="3"/>
  <c r="G106" i="3"/>
  <c r="F106" i="3"/>
  <c r="E106" i="3"/>
  <c r="C106" i="3"/>
  <c r="B106" i="3"/>
  <c r="CZ107" i="5"/>
  <c r="CP108" i="5"/>
  <c r="O123" i="5"/>
  <c r="AE124" i="5"/>
  <c r="AI130" i="5"/>
  <c r="W123" i="5"/>
  <c r="Z130" i="5"/>
  <c r="L123" i="5"/>
  <c r="CW114" i="5"/>
  <c r="CR115" i="5"/>
  <c r="X124" i="5"/>
  <c r="AA124" i="5"/>
  <c r="T130" i="5"/>
  <c r="CG114" i="5"/>
  <c r="CU114" i="5"/>
  <c r="CP107" i="5"/>
  <c r="R124" i="5"/>
  <c r="DA108" i="5"/>
  <c r="AJ124" i="5"/>
  <c r="CQ108" i="5"/>
  <c r="P130" i="5"/>
  <c r="T124" i="5"/>
  <c r="DF115" i="5"/>
  <c r="CY115" i="5"/>
  <c r="CR114" i="5"/>
  <c r="H130" i="5"/>
  <c r="O130" i="5"/>
  <c r="CH114" i="5"/>
  <c r="W130" i="5"/>
  <c r="E124" i="5"/>
  <c r="CL107" i="5"/>
  <c r="CO107" i="5"/>
  <c r="CY108" i="5"/>
  <c r="B124" i="5"/>
  <c r="CF108" i="5"/>
  <c r="CH107" i="5"/>
  <c r="BX114" i="5"/>
  <c r="CZ115" i="5"/>
  <c r="C124" i="5"/>
  <c r="Y130" i="5"/>
  <c r="B130" i="5"/>
  <c r="CG115" i="5"/>
  <c r="CE115" i="5"/>
  <c r="CT114" i="5"/>
  <c r="J123" i="5"/>
  <c r="S123" i="5"/>
  <c r="CM108" i="5"/>
  <c r="BX108" i="5"/>
  <c r="CT108" i="5"/>
  <c r="AA123" i="5"/>
  <c r="V123" i="5"/>
  <c r="U123" i="5"/>
  <c r="BX115" i="5"/>
  <c r="CC108" i="5"/>
  <c r="CM115" i="5"/>
  <c r="AE130" i="5"/>
  <c r="CA108" i="5"/>
  <c r="CR108" i="5"/>
  <c r="G123" i="5"/>
  <c r="DD108" i="5"/>
  <c r="AB123" i="4"/>
  <c r="DD107" i="4"/>
  <c r="BY108" i="4"/>
  <c r="BY107" i="4"/>
  <c r="CO114" i="4"/>
  <c r="CM107" i="5"/>
  <c r="R123" i="5"/>
  <c r="DD114" i="5"/>
  <c r="CG108" i="5"/>
  <c r="CB108" i="5"/>
  <c r="CJ115" i="5"/>
  <c r="CE107" i="5"/>
  <c r="CK114" i="5"/>
  <c r="DF108" i="5"/>
  <c r="DB114" i="5"/>
  <c r="CF114" i="5"/>
  <c r="DF107" i="5"/>
  <c r="C123" i="5"/>
  <c r="AG130" i="5"/>
  <c r="CX108" i="5"/>
  <c r="BZ108" i="5"/>
  <c r="DE108" i="5"/>
  <c r="Q130" i="5"/>
  <c r="BY114" i="5"/>
  <c r="CO115" i="5"/>
  <c r="J124" i="5"/>
  <c r="CL114" i="5"/>
  <c r="L124" i="5"/>
  <c r="CI114" i="5"/>
  <c r="AD123" i="5"/>
  <c r="AA130" i="5"/>
  <c r="CV115" i="5"/>
  <c r="CB115" i="5"/>
  <c r="P123" i="5"/>
  <c r="CN107" i="5"/>
  <c r="CL108" i="5"/>
  <c r="CW107" i="5"/>
  <c r="CU107" i="5"/>
  <c r="O124" i="5"/>
  <c r="CF107" i="5"/>
  <c r="AF123" i="5"/>
  <c r="CZ108" i="5"/>
  <c r="CJ108" i="5"/>
  <c r="CH115" i="5"/>
  <c r="K124" i="5"/>
  <c r="V124" i="5"/>
  <c r="G124" i="5"/>
  <c r="AB123" i="5"/>
  <c r="CH108" i="5"/>
  <c r="P124" i="5"/>
  <c r="CY107" i="5"/>
  <c r="CL115" i="5"/>
  <c r="X130" i="5"/>
  <c r="CD107" i="5"/>
  <c r="AF124" i="5"/>
  <c r="I130" i="5"/>
  <c r="Z123" i="5"/>
  <c r="CJ114" i="5"/>
  <c r="AB130" i="5"/>
  <c r="CD108" i="5"/>
  <c r="CG107" i="5"/>
  <c r="D130" i="5"/>
  <c r="DD115" i="5"/>
  <c r="CN115" i="5"/>
  <c r="G130" i="5"/>
  <c r="CW108" i="5"/>
  <c r="CI115" i="4"/>
  <c r="CF114" i="4"/>
  <c r="CX115" i="4"/>
  <c r="CS115" i="4"/>
  <c r="CV114" i="4"/>
  <c r="BZ108" i="4"/>
  <c r="BX108" i="4"/>
  <c r="AE130" i="4"/>
  <c r="CJ108" i="4"/>
  <c r="CZ107" i="4"/>
  <c r="C123" i="4"/>
  <c r="CN108" i="4"/>
  <c r="DF115" i="4"/>
  <c r="AB130" i="4"/>
  <c r="Y130" i="4"/>
  <c r="CE107" i="4"/>
  <c r="CO115" i="4"/>
  <c r="CL114" i="4"/>
  <c r="CR114" i="4"/>
  <c r="X124" i="4"/>
  <c r="Q123" i="4"/>
  <c r="O124" i="4"/>
  <c r="AD130" i="4"/>
  <c r="K123" i="4"/>
  <c r="V123" i="4"/>
  <c r="AA124" i="4"/>
  <c r="T130" i="4"/>
  <c r="K130" i="4"/>
  <c r="P130" i="4"/>
  <c r="CA107" i="4"/>
  <c r="CX108" i="4"/>
  <c r="CP114" i="4"/>
  <c r="CU114" i="4"/>
  <c r="P123" i="4"/>
  <c r="BZ115" i="4"/>
  <c r="M123" i="4"/>
  <c r="CN114" i="4"/>
  <c r="B123" i="4"/>
  <c r="U123" i="4"/>
  <c r="CV115" i="4"/>
  <c r="CU107" i="4"/>
  <c r="AA130" i="4"/>
  <c r="Z130" i="4"/>
  <c r="CS108" i="4"/>
  <c r="CG115" i="4"/>
  <c r="L130" i="4"/>
  <c r="CZ115" i="4"/>
  <c r="C124" i="4"/>
  <c r="T123" i="4"/>
  <c r="CI108" i="4"/>
  <c r="V124" i="4"/>
  <c r="CL115" i="4"/>
  <c r="M130" i="4"/>
  <c r="CA108" i="4"/>
  <c r="BY115" i="4"/>
  <c r="CR107" i="4"/>
  <c r="P124" i="4"/>
  <c r="DC107" i="4"/>
  <c r="DA107" i="4"/>
  <c r="M124" i="4"/>
  <c r="CD108" i="4"/>
  <c r="CP107" i="4"/>
  <c r="DE107" i="4"/>
  <c r="DE114" i="4"/>
  <c r="CC114" i="4"/>
  <c r="DC114" i="4"/>
  <c r="Q130" i="4"/>
  <c r="CA114" i="5"/>
  <c r="U124" i="5"/>
  <c r="CD115" i="5"/>
  <c r="BY115" i="5"/>
  <c r="AB124" i="5"/>
  <c r="CZ114" i="5"/>
  <c r="CX115" i="5"/>
  <c r="AG123" i="5"/>
  <c r="E130" i="5"/>
  <c r="AH123" i="5"/>
  <c r="CS115" i="5"/>
  <c r="CP114" i="5"/>
  <c r="CU115" i="5"/>
  <c r="H123" i="5"/>
  <c r="S124" i="5"/>
  <c r="M123" i="5"/>
  <c r="CI115" i="5"/>
  <c r="Z124" i="5"/>
  <c r="K123" i="5"/>
  <c r="T123" i="5"/>
  <c r="CI107" i="5"/>
  <c r="BX107" i="5"/>
  <c r="CC115" i="5"/>
  <c r="CE108" i="5"/>
  <c r="DF114" i="5"/>
  <c r="DE107" i="5"/>
  <c r="CQ107" i="5"/>
  <c r="DA107" i="5"/>
  <c r="B123" i="5"/>
  <c r="CN114" i="5"/>
  <c r="I123" i="5"/>
  <c r="AJ123" i="5"/>
  <c r="BZ115" i="5"/>
  <c r="AJ130" i="5"/>
  <c r="CQ114" i="5"/>
  <c r="DA114" i="5"/>
  <c r="AH130" i="5"/>
  <c r="K130" i="5"/>
  <c r="CU108" i="5"/>
  <c r="CK115" i="5"/>
  <c r="DC108" i="5"/>
  <c r="BY107" i="5"/>
  <c r="CA107" i="5"/>
  <c r="CK108" i="5"/>
  <c r="W124" i="5"/>
  <c r="CC114" i="5"/>
  <c r="M124" i="5"/>
  <c r="CM114" i="5"/>
  <c r="DB107" i="5"/>
  <c r="DB115" i="5"/>
  <c r="F130" i="5"/>
  <c r="DE114" i="5"/>
  <c r="Q123" i="5"/>
  <c r="N130" i="5"/>
  <c r="CI108" i="5"/>
  <c r="E123" i="5"/>
  <c r="L130" i="5"/>
  <c r="DC114" i="5"/>
  <c r="AE123" i="5"/>
  <c r="X123" i="5"/>
  <c r="AE123" i="4"/>
  <c r="J124" i="4"/>
  <c r="CY108" i="4"/>
  <c r="S130" i="4"/>
  <c r="N130" i="4"/>
  <c r="AI130" i="4"/>
  <c r="AB124" i="4"/>
  <c r="AJ123" i="4"/>
  <c r="CH107" i="4"/>
  <c r="CA114" i="4"/>
  <c r="AF130" i="4"/>
  <c r="CQ108" i="4"/>
  <c r="H123" i="4"/>
  <c r="CP115" i="4"/>
  <c r="DB108" i="4"/>
  <c r="CY107" i="4"/>
  <c r="U124" i="4"/>
  <c r="AJ124" i="4"/>
  <c r="I123" i="4"/>
  <c r="CG108" i="4"/>
  <c r="O130" i="4"/>
  <c r="CZ114" i="4"/>
  <c r="CA115" i="4"/>
  <c r="CB114" i="4"/>
  <c r="CR115" i="4"/>
  <c r="AC130" i="4"/>
  <c r="AI123" i="4"/>
  <c r="AD123" i="4"/>
  <c r="CD107" i="4"/>
  <c r="BZ107" i="4"/>
  <c r="CQ107" i="4"/>
  <c r="BX115" i="4"/>
  <c r="AC124" i="4"/>
  <c r="L123" i="4"/>
  <c r="CS114" i="4"/>
  <c r="AD124" i="4"/>
  <c r="CS107" i="4"/>
  <c r="BX107" i="4"/>
  <c r="CH108" i="4"/>
  <c r="CD115" i="4"/>
  <c r="CM115" i="4"/>
  <c r="DB115" i="4"/>
  <c r="AG124" i="4"/>
  <c r="CJ115" i="4"/>
  <c r="E130" i="4"/>
  <c r="W130" i="4"/>
  <c r="CC115" i="4"/>
  <c r="D130" i="4"/>
  <c r="R130" i="4"/>
  <c r="AF124" i="4"/>
  <c r="V130" i="4"/>
  <c r="AI124" i="4"/>
  <c r="BX114" i="4"/>
  <c r="L124" i="4"/>
  <c r="O123" i="4"/>
  <c r="CU108" i="4"/>
  <c r="CT114" i="4"/>
  <c r="DE115" i="4"/>
  <c r="CX114" i="4"/>
  <c r="G130" i="4"/>
  <c r="CH114" i="4"/>
  <c r="CP108" i="4"/>
  <c r="F124" i="5"/>
  <c r="AH124" i="5"/>
  <c r="AC123" i="5"/>
  <c r="DC107" i="5"/>
  <c r="Q124" i="5"/>
  <c r="AI123" i="5"/>
  <c r="CW115" i="5"/>
  <c r="CF115" i="5"/>
  <c r="CY114" i="5"/>
  <c r="BZ114" i="5"/>
  <c r="U130" i="5"/>
  <c r="J130" i="5"/>
  <c r="BZ107" i="5"/>
  <c r="CV108" i="5"/>
  <c r="CN108" i="5"/>
  <c r="CK107" i="4"/>
  <c r="CX107" i="4"/>
  <c r="B130" i="4"/>
  <c r="DB114" i="4"/>
  <c r="Q124" i="4"/>
  <c r="CW108" i="4"/>
  <c r="CC107" i="4"/>
  <c r="J130" i="4"/>
  <c r="U130" i="4"/>
  <c r="X130" i="4"/>
  <c r="W124" i="4"/>
  <c r="CK114" i="4"/>
  <c r="CM107" i="4"/>
  <c r="F130" i="4"/>
  <c r="CC108" i="4"/>
  <c r="CL108" i="4"/>
  <c r="DA114" i="4"/>
  <c r="G124" i="4"/>
  <c r="CB115" i="4"/>
  <c r="CK108" i="4"/>
  <c r="AF123" i="4"/>
  <c r="CV107" i="4"/>
  <c r="CT108" i="4"/>
  <c r="CF107" i="4"/>
  <c r="E124" i="4"/>
  <c r="I130" i="4"/>
  <c r="CF115" i="4"/>
  <c r="DA108" i="4"/>
  <c r="E123" i="4"/>
  <c r="DC108" i="4"/>
  <c r="CE115" i="4"/>
  <c r="DC115" i="4"/>
  <c r="CJ107" i="4"/>
  <c r="AJ130" i="4"/>
  <c r="AA123" i="4"/>
  <c r="CB107" i="4"/>
  <c r="AE124" i="4"/>
  <c r="DD114" i="4"/>
  <c r="T124" i="4"/>
  <c r="CP115" i="5"/>
  <c r="DA115" i="5"/>
  <c r="F123" i="5"/>
  <c r="CD114" i="5"/>
  <c r="V130" i="5"/>
  <c r="CO114" i="5"/>
  <c r="CX107" i="5"/>
  <c r="DE115" i="5"/>
  <c r="AG130" i="4"/>
  <c r="CT115" i="4"/>
  <c r="CW107" i="4"/>
  <c r="CV108" i="4"/>
  <c r="CU115" i="4"/>
  <c r="CH115" i="4"/>
  <c r="H124" i="4"/>
  <c r="H130" i="4"/>
  <c r="G123" i="4"/>
  <c r="CM108" i="4"/>
  <c r="DD108" i="4"/>
  <c r="R124" i="4"/>
  <c r="CI107" i="4"/>
  <c r="DB107" i="4"/>
  <c r="Z123" i="4"/>
  <c r="CW115" i="4"/>
  <c r="CV107" i="5"/>
  <c r="CT115" i="5"/>
  <c r="BY108" i="5"/>
  <c r="CJ107" i="5"/>
  <c r="DC115" i="5"/>
  <c r="CS108" i="5"/>
  <c r="CA115" i="5"/>
  <c r="S130" i="5"/>
  <c r="AH123" i="4"/>
  <c r="C130" i="4"/>
  <c r="AG123" i="4"/>
  <c r="CO108" i="4"/>
  <c r="AH124" i="4"/>
  <c r="AH130" i="4"/>
  <c r="S124" i="4"/>
  <c r="CL107" i="4"/>
  <c r="BY114" i="4"/>
  <c r="DF107" i="4"/>
  <c r="CT107" i="4"/>
  <c r="CI114" i="4"/>
  <c r="S123" i="4"/>
  <c r="DD115" i="4"/>
  <c r="AG124" i="5"/>
  <c r="AC124" i="5"/>
  <c r="CR107" i="5"/>
  <c r="AD124" i="5"/>
  <c r="AC130" i="5"/>
  <c r="H124" i="5"/>
  <c r="CS107" i="5"/>
  <c r="CE114" i="5"/>
  <c r="C130" i="5"/>
  <c r="CV114" i="5"/>
  <c r="CQ115" i="5"/>
  <c r="M130" i="5"/>
  <c r="DD107" i="5"/>
  <c r="R130" i="5"/>
  <c r="CK107" i="5"/>
  <c r="CM114" i="4"/>
  <c r="B124" i="4"/>
  <c r="DA115" i="4"/>
  <c r="R123" i="4"/>
  <c r="CG107" i="4"/>
  <c r="CE114" i="4"/>
  <c r="AC123" i="4"/>
  <c r="CW114" i="4"/>
  <c r="I124" i="4"/>
  <c r="BZ114" i="4"/>
  <c r="Z124" i="4"/>
  <c r="J123" i="4"/>
  <c r="CY115" i="4"/>
  <c r="CC107" i="5"/>
  <c r="CS114" i="5"/>
  <c r="CX114" i="5"/>
  <c r="AF130" i="5"/>
  <c r="DB108" i="5"/>
  <c r="CB107" i="5"/>
  <c r="K124" i="4"/>
  <c r="F124" i="4"/>
  <c r="CQ114" i="4"/>
  <c r="CY114" i="4"/>
  <c r="CG114" i="4"/>
  <c r="CF108" i="4"/>
  <c r="CD114" i="4"/>
  <c r="CN107" i="4"/>
  <c r="CZ108" i="4"/>
  <c r="CQ115" i="4"/>
  <c r="DF114" i="4"/>
  <c r="AI124" i="5"/>
  <c r="CB114" i="5"/>
  <c r="I124" i="5"/>
  <c r="AD130" i="5"/>
  <c r="CO108" i="5"/>
  <c r="CT107" i="5"/>
  <c r="CB108" i="4"/>
  <c r="CR108" i="4"/>
  <c r="CN115" i="4"/>
  <c r="DF108" i="4"/>
  <c r="CO107" i="4"/>
  <c r="DE108" i="4"/>
  <c r="X123" i="4"/>
  <c r="W123" i="4"/>
  <c r="CJ114" i="4"/>
  <c r="F123" i="4"/>
  <c r="CK115" i="4"/>
  <c r="CE108" i="4"/>
  <c r="CE110" i="4" l="1"/>
  <c r="CK117" i="4"/>
  <c r="DE110" i="4"/>
  <c r="DF110" i="4"/>
  <c r="CN117" i="4"/>
  <c r="CR110" i="4"/>
  <c r="CB110" i="4"/>
  <c r="CO110" i="5"/>
  <c r="AD132" i="5"/>
  <c r="CQ117" i="4"/>
  <c r="CZ110" i="4"/>
  <c r="CF110" i="4"/>
  <c r="DB110" i="5"/>
  <c r="AF132" i="5"/>
  <c r="CY117" i="4"/>
  <c r="DA117" i="4"/>
  <c r="R132" i="5"/>
  <c r="M132" i="5"/>
  <c r="CQ117" i="5"/>
  <c r="C132" i="5"/>
  <c r="AC132" i="5"/>
  <c r="DD117" i="4"/>
  <c r="AH132" i="4"/>
  <c r="CO110" i="4"/>
  <c r="C132" i="4"/>
  <c r="S132" i="5"/>
  <c r="CA117" i="5"/>
  <c r="CS110" i="5"/>
  <c r="DC117" i="5"/>
  <c r="BY110" i="5"/>
  <c r="CT117" i="5"/>
  <c r="CW117" i="4"/>
  <c r="DD110" i="4"/>
  <c r="CM110" i="4"/>
  <c r="H132" i="4"/>
  <c r="CH117" i="4"/>
  <c r="CU117" i="4"/>
  <c r="CV110" i="4"/>
  <c r="CT117" i="4"/>
  <c r="AG132" i="4"/>
  <c r="DE117" i="5"/>
  <c r="V132" i="5"/>
  <c r="DA117" i="5"/>
  <c r="CP117" i="5"/>
  <c r="AJ132" i="4"/>
  <c r="DC117" i="4"/>
  <c r="CE117" i="4"/>
  <c r="DC110" i="4"/>
  <c r="DA110" i="4"/>
  <c r="CF117" i="4"/>
  <c r="I132" i="4"/>
  <c r="CT110" i="4"/>
  <c r="CK110" i="4"/>
  <c r="CB117" i="4"/>
  <c r="CL110" i="4"/>
  <c r="CC110" i="4"/>
  <c r="F132" i="4"/>
  <c r="X132" i="4"/>
  <c r="U132" i="4"/>
  <c r="J132" i="4"/>
  <c r="CW110" i="4"/>
  <c r="B132" i="4"/>
  <c r="AK132" i="4" s="1"/>
  <c r="AK133" i="4" s="1"/>
  <c r="CN110" i="5"/>
  <c r="CV110" i="5"/>
  <c r="J132" i="5"/>
  <c r="U132" i="5"/>
  <c r="CF117" i="5"/>
  <c r="CW117" i="5"/>
  <c r="CP110" i="4"/>
  <c r="G132" i="4"/>
  <c r="DE117" i="4"/>
  <c r="CU110" i="4"/>
  <c r="V132" i="4"/>
  <c r="R132" i="4"/>
  <c r="D132" i="4"/>
  <c r="CC117" i="4"/>
  <c r="W132" i="4"/>
  <c r="E132" i="4"/>
  <c r="CJ117" i="4"/>
  <c r="DB117" i="4"/>
  <c r="CM117" i="4"/>
  <c r="CD117" i="4"/>
  <c r="CH110" i="4"/>
  <c r="BX117" i="4"/>
  <c r="AC132" i="4"/>
  <c r="CR117" i="4"/>
  <c r="CA117" i="4"/>
  <c r="O132" i="4"/>
  <c r="CG110" i="4"/>
  <c r="DB110" i="4"/>
  <c r="CP117" i="4"/>
  <c r="CQ110" i="4"/>
  <c r="AF132" i="4"/>
  <c r="AI132" i="4"/>
  <c r="N132" i="4"/>
  <c r="S132" i="4"/>
  <c r="CY110" i="4"/>
  <c r="L132" i="5"/>
  <c r="CI110" i="5"/>
  <c r="N132" i="5"/>
  <c r="F132" i="5"/>
  <c r="DB117" i="5"/>
  <c r="CK110" i="5"/>
  <c r="DC110" i="5"/>
  <c r="CK117" i="5"/>
  <c r="CU110" i="5"/>
  <c r="K132" i="5"/>
  <c r="AH132" i="5"/>
  <c r="AJ132" i="5"/>
  <c r="BZ117" i="5"/>
  <c r="CE110" i="5"/>
  <c r="CC117" i="5"/>
  <c r="CI117" i="5"/>
  <c r="CU117" i="5"/>
  <c r="CS117" i="5"/>
  <c r="E132" i="5"/>
  <c r="CX117" i="5"/>
  <c r="BY117" i="5"/>
  <c r="CD117" i="5"/>
  <c r="Q132" i="4"/>
  <c r="CD110" i="4"/>
  <c r="BY117" i="4"/>
  <c r="CA110" i="4"/>
  <c r="M132" i="4"/>
  <c r="CL117" i="4"/>
  <c r="CI110" i="4"/>
  <c r="CZ117" i="4"/>
  <c r="L132" i="4"/>
  <c r="CG117" i="4"/>
  <c r="CS110" i="4"/>
  <c r="Z132" i="4"/>
  <c r="AA132" i="4"/>
  <c r="CV117" i="4"/>
  <c r="BZ117" i="4"/>
  <c r="CX110" i="4"/>
  <c r="P132" i="4"/>
  <c r="K132" i="4"/>
  <c r="T132" i="4"/>
  <c r="AD132" i="4"/>
  <c r="CO117" i="4"/>
  <c r="Y132" i="4"/>
  <c r="AB132" i="4"/>
  <c r="DF117" i="4"/>
  <c r="CN110" i="4"/>
  <c r="CJ110" i="4"/>
  <c r="AE132" i="4"/>
  <c r="BX110" i="4"/>
  <c r="BZ110" i="4"/>
  <c r="CS117" i="4"/>
  <c r="CX117" i="4"/>
  <c r="CI117" i="4"/>
  <c r="CW110" i="5"/>
  <c r="G132" i="5"/>
  <c r="CN117" i="5"/>
  <c r="DD117" i="5"/>
  <c r="D132" i="5"/>
  <c r="CD110" i="5"/>
  <c r="AB132" i="5"/>
  <c r="I132" i="5"/>
  <c r="X132" i="5"/>
  <c r="CL117" i="5"/>
  <c r="CH110" i="5"/>
  <c r="CH117" i="5"/>
  <c r="CJ110" i="5"/>
  <c r="CZ110" i="5"/>
  <c r="CL110" i="5"/>
  <c r="CB117" i="5"/>
  <c r="CV117" i="5"/>
  <c r="AA132" i="5"/>
  <c r="CO117" i="5"/>
  <c r="Q132" i="5"/>
  <c r="DE110" i="5"/>
  <c r="BZ110" i="5"/>
  <c r="CX110" i="5"/>
  <c r="AG132" i="5"/>
  <c r="DF110" i="5"/>
  <c r="CJ117" i="5"/>
  <c r="CB110" i="5"/>
  <c r="CG110" i="5"/>
  <c r="BY110" i="4"/>
  <c r="DD110" i="5"/>
  <c r="CR110" i="5"/>
  <c r="CA110" i="5"/>
  <c r="AE132" i="5"/>
  <c r="CM117" i="5"/>
  <c r="CC110" i="5"/>
  <c r="BX117" i="5"/>
  <c r="CT110" i="5"/>
  <c r="BX110" i="5"/>
  <c r="CM110" i="5"/>
  <c r="CE117" i="5"/>
  <c r="CG117" i="5"/>
  <c r="B132" i="5"/>
  <c r="Y132" i="5"/>
  <c r="CZ117" i="5"/>
  <c r="CF110" i="5"/>
  <c r="CY110" i="5"/>
  <c r="W132" i="5"/>
  <c r="O132" i="5"/>
  <c r="H132" i="5"/>
  <c r="CY117" i="5"/>
  <c r="DF117" i="5"/>
  <c r="P132" i="5"/>
  <c r="CQ110" i="5"/>
  <c r="DA110" i="5"/>
  <c r="T132" i="5"/>
  <c r="CR117" i="5"/>
  <c r="Z132" i="5"/>
  <c r="AI132" i="5"/>
  <c r="CP110" i="5"/>
  <c r="BD107" i="5"/>
  <c r="AZ107" i="5"/>
  <c r="BU112" i="5"/>
  <c r="AR107" i="5"/>
  <c r="BH107" i="5"/>
  <c r="BL107" i="5"/>
  <c r="BT107" i="5"/>
  <c r="AN107" i="5"/>
  <c r="AV107" i="5"/>
  <c r="BN107" i="5"/>
  <c r="AU107" i="5"/>
  <c r="AM107" i="5"/>
  <c r="BS112" i="5"/>
  <c r="BO112" i="5"/>
  <c r="BK112" i="5"/>
  <c r="BG112" i="5"/>
  <c r="BC112" i="5"/>
  <c r="AY112" i="5"/>
  <c r="AU112" i="5"/>
  <c r="AQ112" i="5"/>
  <c r="AM112" i="5"/>
  <c r="BQ112" i="5"/>
  <c r="BM112" i="5"/>
  <c r="BI112" i="5"/>
  <c r="BE112" i="5"/>
  <c r="BA112" i="5"/>
  <c r="AW112" i="5"/>
  <c r="AS112" i="5"/>
  <c r="AO112" i="5"/>
  <c r="BP107" i="5"/>
  <c r="BT112" i="5"/>
  <c r="BL112" i="5"/>
  <c r="BD112" i="5"/>
  <c r="AV112" i="5"/>
  <c r="AN112" i="5"/>
  <c r="BR112" i="5"/>
  <c r="BJ112" i="5"/>
  <c r="BB112" i="5"/>
  <c r="AT112" i="5"/>
  <c r="BU107" i="5"/>
  <c r="BM107" i="5"/>
  <c r="BE107" i="5"/>
  <c r="AW107" i="5"/>
  <c r="AO107" i="5"/>
  <c r="BS107" i="5"/>
  <c r="BC107" i="5"/>
  <c r="BO107" i="5"/>
  <c r="BG107" i="5"/>
  <c r="AY107" i="5"/>
  <c r="BP112" i="5"/>
  <c r="BH112" i="5"/>
  <c r="AZ112" i="5"/>
  <c r="AR112" i="5"/>
  <c r="BK107" i="5"/>
  <c r="BN112" i="5"/>
  <c r="BF112" i="5"/>
  <c r="AX112" i="5"/>
  <c r="AP112" i="5"/>
  <c r="BQ107" i="5"/>
  <c r="BI107" i="5"/>
  <c r="BA107" i="5"/>
  <c r="AS107" i="5"/>
  <c r="AM121" i="4"/>
  <c r="BJ107" i="4"/>
  <c r="BR107" i="4"/>
  <c r="BB108" i="4"/>
  <c r="BS107" i="4"/>
  <c r="BS108" i="4"/>
  <c r="BT112" i="4"/>
  <c r="BP112" i="4"/>
  <c r="BL112" i="4"/>
  <c r="BH112" i="4"/>
  <c r="BD112" i="4"/>
  <c r="AZ112" i="4"/>
  <c r="AV112" i="4"/>
  <c r="AR112" i="4"/>
  <c r="AN112" i="4"/>
  <c r="BO107" i="4"/>
  <c r="BG107" i="4"/>
  <c r="BR112" i="4"/>
  <c r="BM112" i="4"/>
  <c r="BG112" i="4"/>
  <c r="BB112" i="4"/>
  <c r="AW112" i="4"/>
  <c r="AQ112" i="4"/>
  <c r="BT107" i="4"/>
  <c r="BN107" i="4"/>
  <c r="BI107" i="4"/>
  <c r="BD107" i="4"/>
  <c r="AZ107" i="4"/>
  <c r="AV107" i="4"/>
  <c r="AN107" i="4"/>
  <c r="BP107" i="4"/>
  <c r="BE107" i="4"/>
  <c r="AW107" i="4"/>
  <c r="BQ112" i="4"/>
  <c r="BK112" i="4"/>
  <c r="BF112" i="4"/>
  <c r="BA112" i="4"/>
  <c r="AU112" i="4"/>
  <c r="AP112" i="4"/>
  <c r="BM107" i="4"/>
  <c r="BH107" i="4"/>
  <c r="BC107" i="4"/>
  <c r="AY107" i="4"/>
  <c r="AU107" i="4"/>
  <c r="AM107" i="4"/>
  <c r="BS112" i="4"/>
  <c r="BN112" i="4"/>
  <c r="BI112" i="4"/>
  <c r="BC112" i="4"/>
  <c r="AX112" i="4"/>
  <c r="AS112" i="4"/>
  <c r="AM112" i="4"/>
  <c r="BU107" i="4"/>
  <c r="BA107" i="4"/>
  <c r="AS107" i="4"/>
  <c r="BO112" i="4"/>
  <c r="BJ112" i="4"/>
  <c r="BE112" i="4"/>
  <c r="AY112" i="4"/>
  <c r="AT112" i="4"/>
  <c r="AO112" i="4"/>
  <c r="BQ107" i="4"/>
  <c r="BL107" i="4"/>
  <c r="BF107" i="4"/>
  <c r="AP107" i="4"/>
  <c r="AO107" i="4"/>
  <c r="AQ114" i="3" a="1"/>
  <c r="AQ114" i="3" s="1"/>
  <c r="AQ108" i="3" s="1"/>
  <c r="BC109" i="3"/>
  <c r="BQ110" i="3"/>
  <c r="AM109" i="3"/>
  <c r="AO109" i="3"/>
  <c r="AY109" i="3"/>
  <c r="BE109" i="3"/>
  <c r="BO109" i="3"/>
  <c r="BU109" i="3"/>
  <c r="B115" i="3"/>
  <c r="J115" i="3"/>
  <c r="R115" i="3"/>
  <c r="V115" i="3"/>
  <c r="AD115" i="3"/>
  <c r="AH115" i="3"/>
  <c r="AW110" i="3"/>
  <c r="BM110" i="3"/>
  <c r="AU109" i="3"/>
  <c r="BK109" i="3"/>
  <c r="I115" i="3"/>
  <c r="Q115" i="3"/>
  <c r="AG115" i="3"/>
  <c r="BG109" i="3"/>
  <c r="AS114" i="1" a="1"/>
  <c r="AS114" i="1" s="1"/>
  <c r="AS108" i="1" s="1"/>
  <c r="AW114" i="1" a="1"/>
  <c r="AW114" i="1" s="1"/>
  <c r="AW108" i="1" s="1"/>
  <c r="C115" i="1"/>
  <c r="G115" i="1"/>
  <c r="K115" i="1"/>
  <c r="O115" i="1"/>
  <c r="S115" i="1"/>
  <c r="W115" i="1"/>
  <c r="AA115" i="1"/>
  <c r="AE115" i="1"/>
  <c r="AI115" i="1"/>
  <c r="I115" i="1"/>
  <c r="Q115" i="1"/>
  <c r="AG115" i="1"/>
  <c r="BH118" i="1" a="1"/>
  <c r="BH118" i="1" s="1"/>
  <c r="BH111" i="1" s="1"/>
  <c r="BL118" i="1" a="1"/>
  <c r="BL118" i="1" s="1"/>
  <c r="BL111" i="1" s="1"/>
  <c r="BP118" i="1" a="1"/>
  <c r="BP118" i="1" s="1"/>
  <c r="BP111" i="1" s="1"/>
  <c r="BT118" i="1" a="1"/>
  <c r="BT118" i="1" s="1"/>
  <c r="BT111" i="1" s="1"/>
  <c r="AO118" i="1" a="1"/>
  <c r="AO118" i="1" s="1"/>
  <c r="AO111" i="1" s="1"/>
  <c r="AK135" i="1"/>
  <c r="AO118" i="2" a="1"/>
  <c r="AO118" i="2" s="1"/>
  <c r="AO111" i="2" s="1"/>
  <c r="AW118" i="2" a="1"/>
  <c r="AW118" i="2" s="1"/>
  <c r="AW111" i="2" s="1"/>
  <c r="BE118" i="2" a="1"/>
  <c r="BE118" i="2" s="1"/>
  <c r="BE111" i="2" s="1"/>
  <c r="BI118" i="2" a="1"/>
  <c r="BI118" i="2" s="1"/>
  <c r="BI111" i="2" s="1"/>
  <c r="BQ118" i="2" a="1"/>
  <c r="BQ118" i="2" s="1"/>
  <c r="BQ111" i="2" s="1"/>
  <c r="BU118" i="2" a="1"/>
  <c r="BU118" i="2" s="1"/>
  <c r="BU111" i="2" s="1"/>
  <c r="BE108" i="2"/>
  <c r="AO109" i="2"/>
  <c r="AS109" i="2"/>
  <c r="AW109" i="2"/>
  <c r="BA109" i="2"/>
  <c r="BE109" i="2"/>
  <c r="BI109" i="2"/>
  <c r="BM109" i="2"/>
  <c r="BQ109" i="2"/>
  <c r="BU109" i="2"/>
  <c r="AM110" i="2"/>
  <c r="AQ110" i="2"/>
  <c r="AU110" i="2"/>
  <c r="AY110" i="2"/>
  <c r="BC110" i="2"/>
  <c r="BG110" i="2"/>
  <c r="BK110" i="2"/>
  <c r="BO110" i="2"/>
  <c r="BS110" i="2"/>
  <c r="BF108" i="2"/>
  <c r="BJ108" i="2"/>
  <c r="BN108" i="2"/>
  <c r="K115" i="2"/>
  <c r="AA115" i="2"/>
  <c r="AM118" i="2" a="1"/>
  <c r="AM118" i="2" s="1"/>
  <c r="AM111" i="2" s="1"/>
  <c r="AQ118" i="2" a="1"/>
  <c r="AQ118" i="2" s="1"/>
  <c r="AQ111" i="2" s="1"/>
  <c r="AU118" i="2" a="1"/>
  <c r="AU118" i="2" s="1"/>
  <c r="AU111" i="2" s="1"/>
  <c r="AY118" i="2" a="1"/>
  <c r="AY118" i="2" s="1"/>
  <c r="AY111" i="2" s="1"/>
  <c r="AS118" i="2" a="1"/>
  <c r="AS118" i="2" s="1"/>
  <c r="AS111" i="2" s="1"/>
  <c r="BA118" i="2" a="1"/>
  <c r="BA118" i="2" s="1"/>
  <c r="BA111" i="2" s="1"/>
  <c r="BM118" i="2" a="1"/>
  <c r="BM118" i="2" s="1"/>
  <c r="BM111" i="2" s="1"/>
  <c r="BU108" i="2"/>
  <c r="AO110" i="2"/>
  <c r="AS110" i="2"/>
  <c r="AW110" i="2"/>
  <c r="BA110" i="2"/>
  <c r="BE110" i="2"/>
  <c r="BI110" i="2"/>
  <c r="BM110" i="2"/>
  <c r="BQ110" i="2"/>
  <c r="BU110" i="2"/>
  <c r="BD108" i="3"/>
  <c r="AV114" i="3" a="1"/>
  <c r="AV114" i="3" s="1"/>
  <c r="AV108" i="3" s="1"/>
  <c r="AO118" i="3" a="1"/>
  <c r="AO118" i="3" s="1"/>
  <c r="AO111" i="3" s="1"/>
  <c r="AS118" i="3" a="1"/>
  <c r="AS118" i="3" s="1"/>
  <c r="AS111" i="3" s="1"/>
  <c r="AW118" i="3" a="1"/>
  <c r="AW118" i="3" s="1"/>
  <c r="AW111" i="3" s="1"/>
  <c r="BA118" i="3" a="1"/>
  <c r="BA118" i="3" s="1"/>
  <c r="BA111" i="3" s="1"/>
  <c r="BE118" i="3" a="1"/>
  <c r="BE118" i="3" s="1"/>
  <c r="BE111" i="3" s="1"/>
  <c r="BI118" i="3" a="1"/>
  <c r="BI118" i="3" s="1"/>
  <c r="BI111" i="3" s="1"/>
  <c r="BM118" i="3" a="1"/>
  <c r="BM118" i="3" s="1"/>
  <c r="BM111" i="3" s="1"/>
  <c r="BQ118" i="3" a="1"/>
  <c r="BQ118" i="3" s="1"/>
  <c r="BQ111" i="3" s="1"/>
  <c r="BU118" i="3" a="1"/>
  <c r="BU118" i="3" s="1"/>
  <c r="BU111" i="3" s="1"/>
  <c r="AK135" i="3"/>
  <c r="AZ108" i="3"/>
  <c r="AN109" i="3"/>
  <c r="AR109" i="3"/>
  <c r="AV109" i="3"/>
  <c r="AZ109" i="3"/>
  <c r="BD109" i="3"/>
  <c r="BH109" i="3"/>
  <c r="BL109" i="3"/>
  <c r="BP109" i="3"/>
  <c r="BT109" i="3"/>
  <c r="BT118" i="3" a="1"/>
  <c r="BT118" i="3" s="1"/>
  <c r="BT111" i="3" s="1"/>
  <c r="C115" i="3"/>
  <c r="G115" i="3"/>
  <c r="K115" i="3"/>
  <c r="O115" i="3"/>
  <c r="S115" i="3"/>
  <c r="W115" i="3"/>
  <c r="AA115" i="3"/>
  <c r="AE115" i="3"/>
  <c r="AI115" i="3"/>
  <c r="BK118" i="3" a="1"/>
  <c r="BK118" i="3" s="1"/>
  <c r="BK111" i="3" s="1"/>
  <c r="BO118" i="3" a="1"/>
  <c r="BO118" i="3" s="1"/>
  <c r="BO111" i="3" s="1"/>
  <c r="BS118" i="3" a="1"/>
  <c r="BS118" i="3" s="1"/>
  <c r="BS111" i="3" s="1"/>
  <c r="AK134" i="4"/>
  <c r="AK132" i="5" l="1"/>
  <c r="AK133" i="5" s="1"/>
  <c r="AK136" i="4"/>
  <c r="AK138" i="4" s="1"/>
  <c r="AX107" i="4"/>
  <c r="AT107" i="4"/>
  <c r="BK107" i="4"/>
  <c r="AQ107" i="4"/>
  <c r="AR107" i="4"/>
  <c r="BU112" i="4"/>
  <c r="BB107" i="4"/>
  <c r="BQ108" i="1"/>
  <c r="BM108" i="1"/>
  <c r="BB108" i="1"/>
  <c r="BI108" i="1"/>
  <c r="AM121" i="1"/>
  <c r="BQ107" i="1" s="1"/>
  <c r="BE108" i="1"/>
  <c r="BU108" i="1"/>
  <c r="AP118" i="1" a="1"/>
  <c r="AP118" i="1" s="1"/>
  <c r="AP111" i="1" s="1"/>
  <c r="AT118" i="1" a="1"/>
  <c r="AT118" i="1" s="1"/>
  <c r="AT111" i="1" s="1"/>
  <c r="AX118" i="1" a="1"/>
  <c r="AX118" i="1" s="1"/>
  <c r="AX111" i="1" s="1"/>
  <c r="BB118" i="1" a="1"/>
  <c r="BB118" i="1" s="1"/>
  <c r="BB111" i="1" s="1"/>
  <c r="BF118" i="1" a="1"/>
  <c r="BF118" i="1" s="1"/>
  <c r="BF111" i="1" s="1"/>
  <c r="BJ118" i="1" a="1"/>
  <c r="BJ118" i="1" s="1"/>
  <c r="BJ111" i="1" s="1"/>
  <c r="BN118" i="1" a="1"/>
  <c r="BN118" i="1" s="1"/>
  <c r="BN111" i="1" s="1"/>
  <c r="BR118" i="1" a="1"/>
  <c r="BR118" i="1" s="1"/>
  <c r="BR111" i="1" s="1"/>
  <c r="AM118" i="1" a="1"/>
  <c r="AM118" i="1" s="1"/>
  <c r="AM111" i="1" s="1"/>
  <c r="AQ118" i="1" a="1"/>
  <c r="AQ118" i="1" s="1"/>
  <c r="AQ111" i="1" s="1"/>
  <c r="AU118" i="1" a="1"/>
  <c r="AU118" i="1" s="1"/>
  <c r="AU111" i="1" s="1"/>
  <c r="AY118" i="1" a="1"/>
  <c r="AY118" i="1" s="1"/>
  <c r="AY111" i="1" s="1"/>
  <c r="BC118" i="1" a="1"/>
  <c r="BC118" i="1" s="1"/>
  <c r="BC111" i="1" s="1"/>
  <c r="BG118" i="1" a="1"/>
  <c r="BG118" i="1" s="1"/>
  <c r="BG111" i="1" s="1"/>
  <c r="BK118" i="1" a="1"/>
  <c r="BK118" i="1" s="1"/>
  <c r="BK111" i="1" s="1"/>
  <c r="BO118" i="1" a="1"/>
  <c r="BO118" i="1" s="1"/>
  <c r="BO111" i="1" s="1"/>
  <c r="BS118" i="1" a="1"/>
  <c r="BS118" i="1" s="1"/>
  <c r="BS111" i="1" s="1"/>
  <c r="AN118" i="1" a="1"/>
  <c r="AN118" i="1" s="1"/>
  <c r="AN111" i="1" s="1"/>
  <c r="AR118" i="1" a="1"/>
  <c r="AR118" i="1" s="1"/>
  <c r="AR111" i="1" s="1"/>
  <c r="AV118" i="1" a="1"/>
  <c r="AV118" i="1" s="1"/>
  <c r="AV111" i="1" s="1"/>
  <c r="AZ118" i="1" a="1"/>
  <c r="AZ118" i="1" s="1"/>
  <c r="AZ111" i="1" s="1"/>
  <c r="BD118" i="1" a="1"/>
  <c r="BD118" i="1" s="1"/>
  <c r="BD111" i="1" s="1"/>
  <c r="AK131" i="1"/>
  <c r="BB108" i="2"/>
  <c r="BR108" i="2"/>
  <c r="AO108" i="2"/>
  <c r="AS108" i="2"/>
  <c r="AW108" i="2"/>
  <c r="BA108" i="2"/>
  <c r="BI108" i="2"/>
  <c r="BQ108" i="2"/>
  <c r="AP108" i="2"/>
  <c r="AT108" i="2"/>
  <c r="AX108" i="2"/>
  <c r="AM114" i="2" a="1"/>
  <c r="AM114" i="2" s="1"/>
  <c r="AQ114" i="2" a="1"/>
  <c r="AQ114" i="2" s="1"/>
  <c r="AU114" i="2" a="1"/>
  <c r="AU114" i="2" s="1"/>
  <c r="AY114" i="2" a="1"/>
  <c r="AY114" i="2" s="1"/>
  <c r="BD114" i="2" a="1"/>
  <c r="BD114" i="2" s="1"/>
  <c r="AP118" i="2" a="1"/>
  <c r="AP118" i="2" s="1"/>
  <c r="AP111" i="2" s="1"/>
  <c r="AT118" i="2" a="1"/>
  <c r="AT118" i="2" s="1"/>
  <c r="AT111" i="2" s="1"/>
  <c r="AX118" i="2" a="1"/>
  <c r="AX118" i="2" s="1"/>
  <c r="AX111" i="2" s="1"/>
  <c r="BB118" i="2" a="1"/>
  <c r="BB118" i="2" s="1"/>
  <c r="BB111" i="2" s="1"/>
  <c r="BF118" i="2" a="1"/>
  <c r="BF118" i="2" s="1"/>
  <c r="BF111" i="2" s="1"/>
  <c r="BJ118" i="2" a="1"/>
  <c r="BJ118" i="2" s="1"/>
  <c r="BJ111" i="2" s="1"/>
  <c r="BN118" i="2" a="1"/>
  <c r="BN118" i="2" s="1"/>
  <c r="BN111" i="2" s="1"/>
  <c r="BR118" i="2" a="1"/>
  <c r="BR118" i="2" s="1"/>
  <c r="BR111" i="2" s="1"/>
  <c r="BC118" i="2" a="1"/>
  <c r="BC118" i="2" s="1"/>
  <c r="BC111" i="2" s="1"/>
  <c r="BC114" i="2" a="1"/>
  <c r="BC114" i="2" s="1"/>
  <c r="BG118" i="2" a="1"/>
  <c r="BG118" i="2" s="1"/>
  <c r="BG111" i="2" s="1"/>
  <c r="BG114" i="2" a="1"/>
  <c r="BG114" i="2" s="1"/>
  <c r="BK118" i="2" a="1"/>
  <c r="BK118" i="2" s="1"/>
  <c r="BK111" i="2" s="1"/>
  <c r="BK114" i="2" a="1"/>
  <c r="BK114" i="2" s="1"/>
  <c r="BO118" i="2" a="1"/>
  <c r="BO118" i="2" s="1"/>
  <c r="BO111" i="2" s="1"/>
  <c r="BO114" i="2" a="1"/>
  <c r="BO114" i="2" s="1"/>
  <c r="BS118" i="2" a="1"/>
  <c r="BS118" i="2" s="1"/>
  <c r="BS111" i="2" s="1"/>
  <c r="BS114" i="2" a="1"/>
  <c r="BS114" i="2" s="1"/>
  <c r="AN114" i="2" a="1"/>
  <c r="AN114" i="2" s="1"/>
  <c r="AR114" i="2" a="1"/>
  <c r="AR114" i="2" s="1"/>
  <c r="AV114" i="2" a="1"/>
  <c r="AV114" i="2" s="1"/>
  <c r="AZ114" i="2" a="1"/>
  <c r="AZ114" i="2" s="1"/>
  <c r="AK131" i="2"/>
  <c r="AM121" i="3"/>
  <c r="AY107" i="3" s="1"/>
  <c r="AM108" i="3"/>
  <c r="AU108" i="3"/>
  <c r="BC108" i="3"/>
  <c r="BG108" i="3"/>
  <c r="AY108" i="3"/>
  <c r="AP118" i="3" a="1"/>
  <c r="AP118" i="3" s="1"/>
  <c r="AP111" i="3" s="1"/>
  <c r="AT118" i="3" a="1"/>
  <c r="AT118" i="3" s="1"/>
  <c r="AT111" i="3" s="1"/>
  <c r="AX118" i="3" a="1"/>
  <c r="AX118" i="3" s="1"/>
  <c r="AX111" i="3" s="1"/>
  <c r="BB118" i="3" a="1"/>
  <c r="BB118" i="3" s="1"/>
  <c r="BB111" i="3" s="1"/>
  <c r="BF118" i="3" a="1"/>
  <c r="BF118" i="3" s="1"/>
  <c r="BF111" i="3" s="1"/>
  <c r="BJ118" i="3" a="1"/>
  <c r="BJ118" i="3" s="1"/>
  <c r="BJ111" i="3" s="1"/>
  <c r="BN118" i="3" a="1"/>
  <c r="BN118" i="3" s="1"/>
  <c r="BN111" i="3" s="1"/>
  <c r="BR118" i="3" a="1"/>
  <c r="BR118" i="3" s="1"/>
  <c r="BR111" i="3" s="1"/>
  <c r="AM118" i="3" a="1"/>
  <c r="AM118" i="3" s="1"/>
  <c r="AM111" i="3" s="1"/>
  <c r="AQ118" i="3" a="1"/>
  <c r="AQ118" i="3" s="1"/>
  <c r="AQ111" i="3" s="1"/>
  <c r="AU118" i="3" a="1"/>
  <c r="AU118" i="3" s="1"/>
  <c r="AU111" i="3" s="1"/>
  <c r="AY118" i="3" a="1"/>
  <c r="AY118" i="3" s="1"/>
  <c r="AY111" i="3" s="1"/>
  <c r="BC118" i="3" a="1"/>
  <c r="BC118" i="3" s="1"/>
  <c r="BC111" i="3" s="1"/>
  <c r="BG118" i="3" a="1"/>
  <c r="BG118" i="3" s="1"/>
  <c r="BG111" i="3" s="1"/>
  <c r="AN118" i="3" a="1"/>
  <c r="AN118" i="3" s="1"/>
  <c r="AN111" i="3" s="1"/>
  <c r="AR118" i="3" a="1"/>
  <c r="AR118" i="3" s="1"/>
  <c r="AR111" i="3" s="1"/>
  <c r="AV118" i="3" a="1"/>
  <c r="AV118" i="3" s="1"/>
  <c r="AV111" i="3" s="1"/>
  <c r="AZ118" i="3" a="1"/>
  <c r="AZ118" i="3" s="1"/>
  <c r="AZ111" i="3" s="1"/>
  <c r="BD118" i="3" a="1"/>
  <c r="BD118" i="3" s="1"/>
  <c r="BD111" i="3" s="1"/>
  <c r="BH118" i="3" a="1"/>
  <c r="BH118" i="3" s="1"/>
  <c r="BH111" i="3" s="1"/>
  <c r="BL118" i="3" a="1"/>
  <c r="BL118" i="3" s="1"/>
  <c r="BL111" i="3" s="1"/>
  <c r="BP118" i="3" a="1"/>
  <c r="BP118" i="3" s="1"/>
  <c r="BP111" i="3" s="1"/>
  <c r="AK131" i="3"/>
  <c r="AK134" i="5"/>
  <c r="AK136" i="5" l="1"/>
  <c r="AK138" i="5" s="1"/>
  <c r="BO107" i="1"/>
  <c r="BM107" i="1"/>
  <c r="BK107" i="1"/>
  <c r="BI107" i="1"/>
  <c r="BE107" i="1"/>
  <c r="AY107" i="1"/>
  <c r="AU107" i="1"/>
  <c r="BG107" i="3"/>
  <c r="BC107" i="3"/>
  <c r="AM107" i="3"/>
  <c r="BG107" i="1"/>
  <c r="AQ107" i="1"/>
  <c r="AU107" i="3"/>
  <c r="BU107" i="1"/>
  <c r="BS107" i="1"/>
  <c r="BC107" i="1"/>
  <c r="AM107" i="1"/>
  <c r="BB107" i="1"/>
  <c r="BT112" i="1"/>
  <c r="BP112" i="1"/>
  <c r="BL112" i="1"/>
  <c r="BH112" i="1"/>
  <c r="BD112" i="1"/>
  <c r="AZ112" i="1"/>
  <c r="AV112" i="1"/>
  <c r="AR112" i="1"/>
  <c r="AN112" i="1"/>
  <c r="BR107" i="1"/>
  <c r="BN107" i="1"/>
  <c r="BJ107" i="1"/>
  <c r="BF107" i="1"/>
  <c r="AX107" i="1"/>
  <c r="AT107" i="1"/>
  <c r="AP107" i="1"/>
  <c r="BS112" i="1"/>
  <c r="BO112" i="1"/>
  <c r="BK112" i="1"/>
  <c r="BG112" i="1"/>
  <c r="BC112" i="1"/>
  <c r="AY112" i="1"/>
  <c r="AU112" i="1"/>
  <c r="AQ112" i="1"/>
  <c r="AM112" i="1"/>
  <c r="BR112" i="1"/>
  <c r="BN112" i="1"/>
  <c r="BJ112" i="1"/>
  <c r="BF112" i="1"/>
  <c r="BB112" i="1"/>
  <c r="AX112" i="1"/>
  <c r="AT112" i="1"/>
  <c r="AP112" i="1"/>
  <c r="BA107" i="1"/>
  <c r="AW107" i="1"/>
  <c r="AS107" i="1"/>
  <c r="AO107" i="1"/>
  <c r="BU112" i="1"/>
  <c r="BQ112" i="1"/>
  <c r="BM112" i="1"/>
  <c r="BI112" i="1"/>
  <c r="BE112" i="1"/>
  <c r="BA112" i="1"/>
  <c r="AW112" i="1"/>
  <c r="AS112" i="1"/>
  <c r="AO112" i="1"/>
  <c r="AZ107" i="1"/>
  <c r="BD107" i="1"/>
  <c r="BL107" i="1"/>
  <c r="AV107" i="1"/>
  <c r="BH107" i="1"/>
  <c r="AR107" i="1"/>
  <c r="BT107" i="1"/>
  <c r="AN107" i="1"/>
  <c r="BP107" i="1"/>
  <c r="AZ108" i="2"/>
  <c r="AV108" i="2"/>
  <c r="AR108" i="2"/>
  <c r="AN108" i="2"/>
  <c r="BS108" i="2"/>
  <c r="BO108" i="2"/>
  <c r="BK108" i="2"/>
  <c r="BG108" i="2"/>
  <c r="BC108" i="2"/>
  <c r="BD108" i="2"/>
  <c r="AY108" i="2"/>
  <c r="AU108" i="2"/>
  <c r="AQ108" i="2"/>
  <c r="AM121" i="2"/>
  <c r="AN107" i="2" s="1"/>
  <c r="AM108" i="2"/>
  <c r="BT112" i="3"/>
  <c r="BP112" i="3"/>
  <c r="BL112" i="3"/>
  <c r="BH112" i="3"/>
  <c r="BD112" i="3"/>
  <c r="AZ112" i="3"/>
  <c r="AV112" i="3"/>
  <c r="AR112" i="3"/>
  <c r="AN112" i="3"/>
  <c r="BK107" i="3"/>
  <c r="BS112" i="3"/>
  <c r="BO112" i="3"/>
  <c r="BK112" i="3"/>
  <c r="BG112" i="3"/>
  <c r="BC112" i="3"/>
  <c r="AY112" i="3"/>
  <c r="AU112" i="3"/>
  <c r="AQ112" i="3"/>
  <c r="AM112" i="3"/>
  <c r="BR112" i="3"/>
  <c r="BN112" i="3"/>
  <c r="BJ112" i="3"/>
  <c r="BF112" i="3"/>
  <c r="BB112" i="3"/>
  <c r="AX112" i="3"/>
  <c r="AT112" i="3"/>
  <c r="AP112" i="3"/>
  <c r="BU112" i="3"/>
  <c r="BQ112" i="3"/>
  <c r="BM112" i="3"/>
  <c r="BI112" i="3"/>
  <c r="BE112" i="3"/>
  <c r="BA112" i="3"/>
  <c r="AW112" i="3"/>
  <c r="AS112" i="3"/>
  <c r="AO112" i="3"/>
  <c r="BT107" i="3"/>
  <c r="BP107" i="3"/>
  <c r="BL107" i="3"/>
  <c r="BH107" i="3"/>
  <c r="BD107" i="3"/>
  <c r="AZ107" i="3"/>
  <c r="AV107" i="3"/>
  <c r="AR107" i="3"/>
  <c r="AN107" i="3"/>
  <c r="BS107" i="3"/>
  <c r="BO107" i="3"/>
  <c r="AQ107" i="3"/>
  <c r="BN107" i="3"/>
  <c r="BF107" i="3"/>
  <c r="AX107" i="3"/>
  <c r="AP107" i="3"/>
  <c r="BU107" i="3"/>
  <c r="BM107" i="3"/>
  <c r="BE107" i="3"/>
  <c r="AW107" i="3"/>
  <c r="AO107" i="3"/>
  <c r="BQ107" i="3"/>
  <c r="BI107" i="3"/>
  <c r="BA107" i="3"/>
  <c r="AS107" i="3"/>
  <c r="BR107" i="3"/>
  <c r="BJ107" i="3"/>
  <c r="BB107" i="3"/>
  <c r="AT107" i="3"/>
  <c r="AZ107" i="2" l="1"/>
  <c r="BD107" i="2"/>
  <c r="AR107" i="2"/>
  <c r="AQ107" i="2"/>
  <c r="AM107" i="2"/>
  <c r="AY107" i="2"/>
  <c r="BC107" i="2"/>
  <c r="BK107" i="2"/>
  <c r="BS107" i="2"/>
  <c r="AX107" i="2"/>
  <c r="BN107" i="2"/>
  <c r="AW107" i="2"/>
  <c r="AP107" i="2"/>
  <c r="AT107" i="2"/>
  <c r="BA107" i="2"/>
  <c r="BB107" i="2"/>
  <c r="BF107" i="2"/>
  <c r="AS107" i="2"/>
  <c r="BQ107" i="2"/>
  <c r="BR107" i="2"/>
  <c r="BJ107" i="2"/>
  <c r="AO107" i="2"/>
  <c r="BI107" i="2"/>
  <c r="AU107" i="2"/>
  <c r="BG107" i="2"/>
  <c r="BO107" i="2"/>
  <c r="AV107" i="2"/>
  <c r="BR112" i="2"/>
  <c r="BN112" i="2"/>
  <c r="BJ112" i="2"/>
  <c r="BF112" i="2"/>
  <c r="BB112" i="2"/>
  <c r="AX112" i="2"/>
  <c r="AT112" i="2"/>
  <c r="AP112" i="2"/>
  <c r="BU107" i="2"/>
  <c r="BP107" i="2"/>
  <c r="BU112" i="2"/>
  <c r="BQ112" i="2"/>
  <c r="BM112" i="2"/>
  <c r="BI112" i="2"/>
  <c r="BE112" i="2"/>
  <c r="BA112" i="2"/>
  <c r="AW112" i="2"/>
  <c r="AS112" i="2"/>
  <c r="AO112" i="2"/>
  <c r="BT112" i="2"/>
  <c r="BP112" i="2"/>
  <c r="BL112" i="2"/>
  <c r="BH112" i="2"/>
  <c r="BD112" i="2"/>
  <c r="AZ112" i="2"/>
  <c r="AV112" i="2"/>
  <c r="AR112" i="2"/>
  <c r="AN112" i="2"/>
  <c r="BM107" i="2"/>
  <c r="BE107" i="2"/>
  <c r="BH107" i="2"/>
  <c r="BS112" i="2"/>
  <c r="BO112" i="2"/>
  <c r="BK112" i="2"/>
  <c r="BG112" i="2"/>
  <c r="BC112" i="2"/>
  <c r="AY112" i="2"/>
  <c r="AU112" i="2"/>
  <c r="AQ112" i="2"/>
  <c r="AM112" i="2"/>
  <c r="BT107" i="2"/>
  <c r="BL107" i="2"/>
  <c r="AJ130" i="3" l="1"/>
  <c r="N130" i="2"/>
  <c r="C123" i="3"/>
  <c r="DA114" i="1"/>
  <c r="CZ108" i="1"/>
  <c r="AC123" i="2"/>
  <c r="AG123" i="3"/>
  <c r="M123" i="2"/>
  <c r="AG123" i="2"/>
  <c r="CE107" i="3"/>
  <c r="CR108" i="1"/>
  <c r="CO107" i="3"/>
  <c r="CW108" i="2"/>
  <c r="CI108" i="2"/>
  <c r="Z130" i="2"/>
  <c r="CQ114" i="1"/>
  <c r="CJ108" i="1"/>
  <c r="CD115" i="2"/>
  <c r="P123" i="1"/>
  <c r="DD107" i="3"/>
  <c r="T123" i="3"/>
  <c r="S124" i="2"/>
  <c r="H124" i="3"/>
  <c r="DA115" i="2"/>
  <c r="CV108" i="3"/>
  <c r="CY115" i="2"/>
  <c r="AI130" i="1"/>
  <c r="BX114" i="3"/>
  <c r="CB108" i="3"/>
  <c r="CQ115" i="1"/>
  <c r="AB130" i="2"/>
  <c r="CM115" i="2"/>
  <c r="CU114" i="3"/>
  <c r="X123" i="1"/>
  <c r="R130" i="1"/>
  <c r="CH115" i="3"/>
  <c r="P124" i="1"/>
  <c r="CT114" i="1"/>
  <c r="CO114" i="1"/>
  <c r="AE124" i="1"/>
  <c r="I124" i="3"/>
  <c r="M124" i="1"/>
  <c r="E124" i="1"/>
  <c r="DE107" i="1"/>
  <c r="P130" i="1"/>
  <c r="CE107" i="1"/>
  <c r="B123" i="2"/>
  <c r="S130" i="3"/>
  <c r="CY114" i="3"/>
  <c r="CT107" i="2"/>
  <c r="CQ108" i="2"/>
  <c r="Z124" i="2"/>
  <c r="AH123" i="2"/>
  <c r="CT107" i="3"/>
  <c r="CN107" i="3"/>
  <c r="CN107" i="1"/>
  <c r="BZ108" i="1"/>
  <c r="CN115" i="1"/>
  <c r="L124" i="2"/>
  <c r="CE114" i="2"/>
  <c r="CF107" i="1"/>
  <c r="CA107" i="1"/>
  <c r="DE115" i="3"/>
  <c r="G124" i="2"/>
  <c r="CA115" i="1"/>
  <c r="AI130" i="3"/>
  <c r="CU114" i="1"/>
  <c r="CP108" i="3"/>
  <c r="DA108" i="2"/>
  <c r="CS107" i="3"/>
  <c r="CW114" i="2"/>
  <c r="BZ108" i="3"/>
  <c r="T130" i="2"/>
  <c r="AI123" i="1"/>
  <c r="DC114" i="1"/>
  <c r="CP115" i="2"/>
  <c r="CN114" i="1"/>
  <c r="V130" i="1"/>
  <c r="CO108" i="3"/>
  <c r="CZ107" i="1"/>
  <c r="AE123" i="1"/>
  <c r="CO108" i="2"/>
  <c r="M124" i="3"/>
  <c r="AH124" i="1"/>
  <c r="AH130" i="2"/>
  <c r="DF114" i="1"/>
  <c r="CF114" i="1"/>
  <c r="CX107" i="3"/>
  <c r="CR115" i="3"/>
  <c r="K123" i="3"/>
  <c r="V130" i="2"/>
  <c r="CX107" i="1"/>
  <c r="BZ107" i="2"/>
  <c r="H124" i="1"/>
  <c r="CE114" i="3"/>
  <c r="CT108" i="1"/>
  <c r="D130" i="2"/>
  <c r="CY107" i="1"/>
  <c r="AJ124" i="2"/>
  <c r="W123" i="3"/>
  <c r="DE107" i="2"/>
  <c r="CK107" i="2"/>
  <c r="CA108" i="1"/>
  <c r="CU115" i="3"/>
  <c r="CF108" i="3"/>
  <c r="K124" i="2"/>
  <c r="DE107" i="3"/>
  <c r="CD115" i="1"/>
  <c r="CM107" i="3"/>
  <c r="CX114" i="2"/>
  <c r="U124" i="1"/>
  <c r="U123" i="2"/>
  <c r="BX115" i="3"/>
  <c r="V124" i="2"/>
  <c r="Q124" i="3"/>
  <c r="F130" i="2"/>
  <c r="CY115" i="1"/>
  <c r="BZ108" i="2"/>
  <c r="DB108" i="1"/>
  <c r="Y130" i="3"/>
  <c r="AB123" i="1"/>
  <c r="BZ114" i="3"/>
  <c r="U124" i="3"/>
  <c r="CK114" i="2"/>
  <c r="DF115" i="3"/>
  <c r="CX114" i="3"/>
  <c r="CN108" i="2"/>
  <c r="CG114" i="1"/>
  <c r="D130" i="1"/>
  <c r="AA124" i="1"/>
  <c r="BZ115" i="2"/>
  <c r="AF123" i="2"/>
  <c r="CZ114" i="2"/>
  <c r="CS107" i="2"/>
  <c r="CS108" i="2"/>
  <c r="Z123" i="3"/>
  <c r="CE108" i="2"/>
  <c r="CA108" i="2"/>
  <c r="CR114" i="2"/>
  <c r="E124" i="2"/>
  <c r="C130" i="2"/>
  <c r="BZ114" i="2"/>
  <c r="CA107" i="3"/>
  <c r="BX107" i="3"/>
  <c r="CQ107" i="1"/>
  <c r="C123" i="1"/>
  <c r="X123" i="3"/>
  <c r="CU108" i="3"/>
  <c r="CF114" i="3"/>
  <c r="AB130" i="1"/>
  <c r="CQ114" i="3"/>
  <c r="AA123" i="3"/>
  <c r="AC124" i="2"/>
  <c r="CK107" i="3"/>
  <c r="CM107" i="1"/>
  <c r="AI123" i="3"/>
  <c r="CK114" i="3"/>
  <c r="J124" i="2"/>
  <c r="N130" i="3"/>
  <c r="DD107" i="1"/>
  <c r="AH124" i="3"/>
  <c r="AE123" i="2"/>
  <c r="AF123" i="1"/>
  <c r="CK114" i="1"/>
  <c r="DA108" i="3"/>
  <c r="Z130" i="3"/>
  <c r="CI108" i="1"/>
  <c r="G130" i="2"/>
  <c r="CI115" i="3"/>
  <c r="AA123" i="2"/>
  <c r="CP115" i="3"/>
  <c r="CI114" i="2"/>
  <c r="E130" i="1"/>
  <c r="AJ130" i="2"/>
  <c r="U124" i="2"/>
  <c r="DC114" i="3"/>
  <c r="AC130" i="2"/>
  <c r="AI123" i="2"/>
  <c r="BX114" i="1"/>
  <c r="AE124" i="2"/>
  <c r="L123" i="1"/>
  <c r="Q124" i="1"/>
  <c r="AJ123" i="1"/>
  <c r="CO115" i="2"/>
  <c r="CD108" i="2"/>
  <c r="CR107" i="3"/>
  <c r="CG115" i="2"/>
  <c r="DB115" i="1"/>
  <c r="DF115" i="1"/>
  <c r="CZ114" i="1"/>
  <c r="U123" i="1"/>
  <c r="AF130" i="1"/>
  <c r="CA108" i="3"/>
  <c r="CZ115" i="1"/>
  <c r="K123" i="2"/>
  <c r="CL114" i="3"/>
  <c r="BX108" i="3"/>
  <c r="S124" i="3"/>
  <c r="BZ114" i="1"/>
  <c r="CY108" i="1"/>
  <c r="DA114" i="3"/>
  <c r="E124" i="3"/>
  <c r="F130" i="1"/>
  <c r="CH108" i="1"/>
  <c r="G123" i="3"/>
  <c r="AH124" i="2"/>
  <c r="B130" i="3"/>
  <c r="CG107" i="2"/>
  <c r="CO115" i="1"/>
  <c r="H130" i="1"/>
  <c r="DB107" i="3"/>
  <c r="CJ107" i="1"/>
  <c r="CF107" i="3"/>
  <c r="DF107" i="3"/>
  <c r="I130" i="2"/>
  <c r="AG124" i="3"/>
  <c r="CC107" i="3"/>
  <c r="CT115" i="1"/>
  <c r="CX115" i="3"/>
  <c r="DB108" i="2"/>
  <c r="F124" i="1"/>
  <c r="O124" i="3"/>
  <c r="CC114" i="1"/>
  <c r="CI115" i="1"/>
  <c r="F123" i="3"/>
  <c r="CR108" i="2"/>
  <c r="AG124" i="1"/>
  <c r="AJ123" i="2"/>
  <c r="CL108" i="2"/>
  <c r="CW114" i="1"/>
  <c r="AC124" i="3"/>
  <c r="CM107" i="2"/>
  <c r="CX108" i="3"/>
  <c r="CI108" i="3"/>
  <c r="AB130" i="3"/>
  <c r="CJ107" i="2"/>
  <c r="CL107" i="1"/>
  <c r="DD108" i="3"/>
  <c r="CW107" i="2"/>
  <c r="CB115" i="2"/>
  <c r="X124" i="2"/>
  <c r="CF114" i="2"/>
  <c r="AA123" i="1"/>
  <c r="W130" i="3"/>
  <c r="CK108" i="2"/>
  <c r="X130" i="1"/>
  <c r="CW108" i="1"/>
  <c r="Q130" i="2"/>
  <c r="Z123" i="2"/>
  <c r="CA114" i="2"/>
  <c r="I123" i="2"/>
  <c r="CX107" i="2"/>
  <c r="T123" i="2"/>
  <c r="DF107" i="2"/>
  <c r="AF124" i="2"/>
  <c r="AF124" i="1"/>
  <c r="CV107" i="1"/>
  <c r="CU107" i="3"/>
  <c r="BY108" i="1"/>
  <c r="BX107" i="2"/>
  <c r="E130" i="3"/>
  <c r="DC107" i="2"/>
  <c r="DB107" i="2"/>
  <c r="Z124" i="3"/>
  <c r="V123" i="1"/>
  <c r="CZ114" i="3"/>
  <c r="CU115" i="1"/>
  <c r="CR115" i="2"/>
  <c r="AH123" i="1"/>
  <c r="DF107" i="1"/>
  <c r="AC130" i="3"/>
  <c r="CP107" i="1"/>
  <c r="CW114" i="3"/>
  <c r="CC114" i="2"/>
  <c r="BX108" i="2"/>
  <c r="X130" i="3"/>
  <c r="CH107" i="2"/>
  <c r="C130" i="1"/>
  <c r="AI130" i="2"/>
  <c r="DC115" i="2"/>
  <c r="CX115" i="1"/>
  <c r="CG108" i="2"/>
  <c r="J130" i="2"/>
  <c r="O123" i="2"/>
  <c r="CR114" i="3"/>
  <c r="DB114" i="2"/>
  <c r="S130" i="1"/>
  <c r="AB124" i="2"/>
  <c r="CS107" i="1"/>
  <c r="T124" i="1"/>
  <c r="M124" i="2"/>
  <c r="CZ115" i="3"/>
  <c r="V124" i="3"/>
  <c r="AF130" i="2"/>
  <c r="O124" i="2"/>
  <c r="CH114" i="2"/>
  <c r="CK107" i="1"/>
  <c r="CI107" i="1"/>
  <c r="S124" i="1"/>
  <c r="E123" i="3"/>
  <c r="DE108" i="3"/>
  <c r="CW115" i="2"/>
  <c r="CK108" i="3"/>
  <c r="CC115" i="3"/>
  <c r="L123" i="2"/>
  <c r="CD108" i="1"/>
  <c r="CY114" i="1"/>
  <c r="BX115" i="1"/>
  <c r="CW108" i="3"/>
  <c r="CF107" i="2"/>
  <c r="AD130" i="2"/>
  <c r="O130" i="1"/>
  <c r="H123" i="3"/>
  <c r="M130" i="1"/>
  <c r="CD115" i="3"/>
  <c r="AB124" i="1"/>
  <c r="CP115" i="1"/>
  <c r="CE115" i="3"/>
  <c r="AI124" i="3"/>
  <c r="C124" i="1"/>
  <c r="DD115" i="3"/>
  <c r="CM114" i="3"/>
  <c r="CV107" i="3"/>
  <c r="DB115" i="2"/>
  <c r="V123" i="2"/>
  <c r="F123" i="2"/>
  <c r="CE115" i="2"/>
  <c r="AJ124" i="3"/>
  <c r="V124" i="1"/>
  <c r="CI114" i="1"/>
  <c r="CN115" i="3"/>
  <c r="O124" i="1"/>
  <c r="N130" i="1"/>
  <c r="AF130" i="3"/>
  <c r="CC115" i="2"/>
  <c r="CN108" i="1"/>
  <c r="CD107" i="3"/>
  <c r="Q130" i="1"/>
  <c r="CL108" i="3"/>
  <c r="CR107" i="1"/>
  <c r="K130" i="1"/>
  <c r="DB108" i="3"/>
  <c r="AH130" i="1"/>
  <c r="P123" i="3"/>
  <c r="AF123" i="3"/>
  <c r="X123" i="2"/>
  <c r="DA107" i="3"/>
  <c r="CT115" i="2"/>
  <c r="CJ114" i="3"/>
  <c r="CF108" i="1"/>
  <c r="CS115" i="1"/>
  <c r="R124" i="2"/>
  <c r="AF124" i="3"/>
  <c r="CP107" i="2"/>
  <c r="DE114" i="1"/>
  <c r="D130" i="3"/>
  <c r="CC108" i="2"/>
  <c r="B124" i="1"/>
  <c r="CS114" i="2"/>
  <c r="H130" i="2"/>
  <c r="CU108" i="2"/>
  <c r="X130" i="2"/>
  <c r="CY108" i="3"/>
  <c r="AG130" i="3"/>
  <c r="AA124" i="2"/>
  <c r="CP108" i="2"/>
  <c r="AD123" i="2"/>
  <c r="T130" i="1"/>
  <c r="AJ124" i="1"/>
  <c r="CA114" i="3"/>
  <c r="W123" i="2"/>
  <c r="CQ107" i="3"/>
  <c r="BY115" i="1"/>
  <c r="L124" i="1"/>
  <c r="R124" i="3"/>
  <c r="G124" i="1"/>
  <c r="DA115" i="1"/>
  <c r="CY115" i="3"/>
  <c r="J130" i="3"/>
  <c r="DB107" i="1"/>
  <c r="J123" i="2"/>
  <c r="B124" i="2"/>
  <c r="CK115" i="2"/>
  <c r="Y130" i="1"/>
  <c r="P124" i="3"/>
  <c r="X124" i="1"/>
  <c r="B130" i="2"/>
  <c r="CQ115" i="2"/>
  <c r="W124" i="3"/>
  <c r="CW115" i="1"/>
  <c r="CO114" i="3"/>
  <c r="O130" i="3"/>
  <c r="F124" i="2"/>
  <c r="E123" i="2"/>
  <c r="DA114" i="2"/>
  <c r="AA130" i="1"/>
  <c r="DC107" i="1"/>
  <c r="T130" i="3"/>
  <c r="CH115" i="2"/>
  <c r="P130" i="3"/>
  <c r="W124" i="2"/>
  <c r="BZ115" i="1"/>
  <c r="CI115" i="2"/>
  <c r="CV108" i="2"/>
  <c r="CI107" i="3"/>
  <c r="H123" i="2"/>
  <c r="AJ130" i="1"/>
  <c r="L123" i="3"/>
  <c r="CW107" i="3"/>
  <c r="DB115" i="3"/>
  <c r="CO115" i="3"/>
  <c r="CC107" i="1"/>
  <c r="CS114" i="3"/>
  <c r="R130" i="3"/>
  <c r="CI107" i="2"/>
  <c r="CM114" i="2"/>
  <c r="CT108" i="2"/>
  <c r="AC123" i="3"/>
  <c r="BY114" i="3"/>
  <c r="AE130" i="1"/>
  <c r="CN114" i="3"/>
  <c r="CR108" i="3"/>
  <c r="CB108" i="1"/>
  <c r="CZ107" i="2"/>
  <c r="AD124" i="3"/>
  <c r="BY115" i="3"/>
  <c r="P124" i="2"/>
  <c r="BZ107" i="3"/>
  <c r="CE108" i="1"/>
  <c r="G123" i="2"/>
  <c r="C124" i="3"/>
  <c r="W123" i="1"/>
  <c r="CE114" i="1"/>
  <c r="CG114" i="2"/>
  <c r="S123" i="1"/>
  <c r="DE114" i="3"/>
  <c r="DA107" i="1"/>
  <c r="I130" i="3"/>
  <c r="T124" i="2"/>
  <c r="CO107" i="1"/>
  <c r="I123" i="1"/>
  <c r="CT114" i="2"/>
  <c r="CU107" i="1"/>
  <c r="CK115" i="3"/>
  <c r="CG107" i="1"/>
  <c r="CO108" i="1"/>
  <c r="DD115" i="2"/>
  <c r="I123" i="3"/>
  <c r="DF115" i="2"/>
  <c r="CT107" i="1"/>
  <c r="AC124" i="1"/>
  <c r="CL108" i="1"/>
  <c r="DC107" i="3"/>
  <c r="DC108" i="2"/>
  <c r="DF114" i="3"/>
  <c r="CH114" i="3"/>
  <c r="CD114" i="2"/>
  <c r="M123" i="1"/>
  <c r="DD114" i="3"/>
  <c r="Z123" i="1"/>
  <c r="B124" i="3"/>
  <c r="H123" i="1"/>
  <c r="M123" i="3"/>
  <c r="CY108" i="2"/>
  <c r="CC108" i="1"/>
  <c r="CL114" i="1"/>
  <c r="CB115" i="1"/>
  <c r="CE108" i="3"/>
  <c r="DD114" i="2"/>
  <c r="CX115" i="2"/>
  <c r="CC114" i="3"/>
  <c r="I124" i="2"/>
  <c r="AD123" i="1"/>
  <c r="DA115" i="3"/>
  <c r="BY108" i="3"/>
  <c r="CR115" i="1"/>
  <c r="AG124" i="2"/>
  <c r="CM115" i="3"/>
  <c r="H124" i="2"/>
  <c r="U130" i="1"/>
  <c r="CB114" i="1"/>
  <c r="CR114" i="1"/>
  <c r="CX108" i="2"/>
  <c r="U130" i="3"/>
  <c r="AB123" i="3"/>
  <c r="U130" i="2"/>
  <c r="CU108" i="1"/>
  <c r="CN108" i="3"/>
  <c r="CX114" i="1"/>
  <c r="CE115" i="1"/>
  <c r="L130" i="2"/>
  <c r="J123" i="3"/>
  <c r="P123" i="2"/>
  <c r="K130" i="3"/>
  <c r="AC130" i="1"/>
  <c r="R123" i="3"/>
  <c r="CD107" i="2"/>
  <c r="CV115" i="2"/>
  <c r="CB107" i="2"/>
  <c r="DD108" i="2"/>
  <c r="AD124" i="2"/>
  <c r="CL115" i="2"/>
  <c r="CH114" i="1"/>
  <c r="CC107" i="2"/>
  <c r="BY107" i="2"/>
  <c r="CH108" i="2"/>
  <c r="CQ115" i="3"/>
  <c r="CP108" i="1"/>
  <c r="CT108" i="3"/>
  <c r="DE115" i="1"/>
  <c r="CQ114" i="2"/>
  <c r="CP114" i="1"/>
  <c r="DF108" i="2"/>
  <c r="DD108" i="1"/>
  <c r="CB115" i="3"/>
  <c r="CB108" i="2"/>
  <c r="CJ115" i="3"/>
  <c r="CP114" i="2"/>
  <c r="W130" i="1"/>
  <c r="C123" i="2"/>
  <c r="AJ123" i="3"/>
  <c r="AD130" i="3"/>
  <c r="CY114" i="2"/>
  <c r="DA108" i="1"/>
  <c r="CZ107" i="3"/>
  <c r="AH130" i="3"/>
  <c r="CG115" i="1"/>
  <c r="AB124" i="3"/>
  <c r="AA130" i="2"/>
  <c r="K124" i="1"/>
  <c r="DC114" i="2"/>
  <c r="K123" i="1"/>
  <c r="CH107" i="1"/>
  <c r="CN107" i="2"/>
  <c r="CZ115" i="2"/>
  <c r="CB114" i="2"/>
  <c r="L124" i="3"/>
  <c r="DE114" i="2"/>
  <c r="CV114" i="1"/>
  <c r="CT114" i="3"/>
  <c r="CA115" i="2"/>
  <c r="C130" i="3"/>
  <c r="DC108" i="3"/>
  <c r="BY114" i="2"/>
  <c r="T124" i="3"/>
  <c r="CV114" i="2"/>
  <c r="AI124" i="1"/>
  <c r="AA130" i="3"/>
  <c r="M130" i="2"/>
  <c r="CB114" i="3"/>
  <c r="CM115" i="1"/>
  <c r="CW115" i="3"/>
  <c r="AE130" i="3"/>
  <c r="AB123" i="2"/>
  <c r="E123" i="1"/>
  <c r="CA114" i="1"/>
  <c r="L130" i="1"/>
  <c r="X124" i="3"/>
  <c r="B123" i="3"/>
  <c r="BX107" i="1"/>
  <c r="CB107" i="3"/>
  <c r="CP114" i="3"/>
  <c r="DF108" i="1"/>
  <c r="S123" i="2"/>
  <c r="J130" i="1"/>
  <c r="AA124" i="3"/>
  <c r="CH115" i="1"/>
  <c r="CD114" i="1"/>
  <c r="CT115" i="3"/>
  <c r="CD107" i="1"/>
  <c r="R124" i="1"/>
  <c r="DC108" i="1"/>
  <c r="CG108" i="1"/>
  <c r="CS114" i="1"/>
  <c r="CH108" i="3"/>
  <c r="CV108" i="1"/>
  <c r="AD124" i="1"/>
  <c r="CG115" i="3"/>
  <c r="CF115" i="3"/>
  <c r="CL114" i="2"/>
  <c r="AC123" i="1"/>
  <c r="G123" i="1"/>
  <c r="CK115" i="1"/>
  <c r="CL115" i="1"/>
  <c r="BZ115" i="3"/>
  <c r="G124" i="3"/>
  <c r="Z130" i="1"/>
  <c r="DE115" i="2"/>
  <c r="CJ115" i="1"/>
  <c r="BX115" i="2"/>
  <c r="G130" i="1"/>
  <c r="BX114" i="2"/>
  <c r="CG107" i="3"/>
  <c r="O123" i="1"/>
  <c r="CZ108" i="2"/>
  <c r="CV115" i="1"/>
  <c r="CN115" i="2"/>
  <c r="CL115" i="3"/>
  <c r="B130" i="1"/>
  <c r="CZ108" i="3"/>
  <c r="K130" i="2"/>
  <c r="CP107" i="3"/>
  <c r="AG130" i="2"/>
  <c r="CD108" i="3"/>
  <c r="CH107" i="3"/>
  <c r="P130" i="2"/>
  <c r="AG130" i="1"/>
  <c r="CS108" i="1"/>
  <c r="CM108" i="2"/>
  <c r="J124" i="1"/>
  <c r="CY107" i="2"/>
  <c r="Q123" i="1"/>
  <c r="CY107" i="3"/>
  <c r="V123" i="3"/>
  <c r="CX108" i="1"/>
  <c r="CO107" i="2"/>
  <c r="O123" i="3"/>
  <c r="V130" i="3"/>
  <c r="W130" i="2"/>
  <c r="CO114" i="2"/>
  <c r="CA115" i="3"/>
  <c r="DA107" i="2"/>
  <c r="J124" i="3"/>
  <c r="CU107" i="2"/>
  <c r="CJ108" i="2"/>
  <c r="AE123" i="3"/>
  <c r="Q130" i="3"/>
  <c r="AE124" i="3"/>
  <c r="Z124" i="1"/>
  <c r="AD130" i="1"/>
  <c r="AG123" i="1"/>
  <c r="CE107" i="2"/>
  <c r="CV107" i="2"/>
  <c r="H130" i="3"/>
  <c r="BY108" i="2"/>
  <c r="C124" i="2"/>
  <c r="CD114" i="3"/>
  <c r="AE130" i="2"/>
  <c r="R123" i="1"/>
  <c r="DB114" i="1"/>
  <c r="CK108" i="1"/>
  <c r="CM108" i="1"/>
  <c r="DE108" i="1"/>
  <c r="L130" i="3"/>
  <c r="F130" i="3"/>
  <c r="DC115" i="1"/>
  <c r="O130" i="2"/>
  <c r="CI114" i="3"/>
  <c r="I130" i="1"/>
  <c r="CS108" i="3"/>
  <c r="F123" i="1"/>
  <c r="S130" i="2"/>
  <c r="CF115" i="2"/>
  <c r="J123" i="1"/>
  <c r="AI124" i="2"/>
  <c r="CQ108" i="1"/>
  <c r="CN114" i="2"/>
  <c r="DC115" i="3"/>
  <c r="CS115" i="2"/>
  <c r="Q123" i="2"/>
  <c r="Q123" i="3"/>
  <c r="CM108" i="3"/>
  <c r="CS115" i="3"/>
  <c r="G130" i="3"/>
  <c r="DB114" i="3"/>
  <c r="BY114" i="1"/>
  <c r="CW107" i="1"/>
  <c r="CL107" i="2"/>
  <c r="CM114" i="1"/>
  <c r="CU114" i="2"/>
  <c r="CR107" i="2"/>
  <c r="Q124" i="2"/>
  <c r="CC115" i="1"/>
  <c r="AD123" i="3"/>
  <c r="DD114" i="1"/>
  <c r="CQ108" i="3"/>
  <c r="CJ115" i="2"/>
  <c r="CJ107" i="3"/>
  <c r="CV114" i="3"/>
  <c r="AH123" i="3"/>
  <c r="CJ108" i="3"/>
  <c r="M130" i="3"/>
  <c r="BX108" i="1"/>
  <c r="CJ114" i="2"/>
  <c r="DD115" i="1"/>
  <c r="BY107" i="1"/>
  <c r="CU115" i="2"/>
  <c r="CF108" i="2"/>
  <c r="W124" i="1"/>
  <c r="CF115" i="1"/>
  <c r="K124" i="3"/>
  <c r="CC108" i="3"/>
  <c r="DD107" i="2"/>
  <c r="DF114" i="2"/>
  <c r="BY107" i="3"/>
  <c r="T123" i="1"/>
  <c r="E130" i="2"/>
  <c r="S123" i="3"/>
  <c r="CL107" i="3"/>
  <c r="R123" i="2"/>
  <c r="U123" i="3"/>
  <c r="Y130" i="2"/>
  <c r="CJ114" i="1"/>
  <c r="I124" i="1"/>
  <c r="CG114" i="3"/>
  <c r="BZ107" i="1"/>
  <c r="F124" i="3"/>
  <c r="DE108" i="2"/>
  <c r="R130" i="2"/>
  <c r="BY115" i="2"/>
  <c r="CV115" i="3"/>
  <c r="CG108" i="3"/>
  <c r="CB107" i="1"/>
  <c r="CQ107" i="2"/>
  <c r="DF108" i="3"/>
  <c r="CA107" i="2"/>
  <c r="B123" i="1"/>
  <c r="DF110" i="3" l="1"/>
  <c r="CG110" i="3"/>
  <c r="CV117" i="3"/>
  <c r="BY117" i="2"/>
  <c r="R132" i="2"/>
  <c r="DE110" i="2"/>
  <c r="Y132" i="2"/>
  <c r="E132" i="2"/>
  <c r="CC110" i="3"/>
  <c r="CF117" i="1"/>
  <c r="CF110" i="2"/>
  <c r="CU117" i="2"/>
  <c r="DD117" i="1"/>
  <c r="BX110" i="1"/>
  <c r="M132" i="3"/>
  <c r="CJ110" i="3"/>
  <c r="CJ117" i="2"/>
  <c r="CQ110" i="3"/>
  <c r="CC117" i="1"/>
  <c r="G132" i="3"/>
  <c r="CS117" i="3"/>
  <c r="CM110" i="3"/>
  <c r="CS117" i="2"/>
  <c r="DC117" i="3"/>
  <c r="CQ110" i="1"/>
  <c r="CF117" i="2"/>
  <c r="S132" i="2"/>
  <c r="CS110" i="3"/>
  <c r="I132" i="1"/>
  <c r="O132" i="2"/>
  <c r="DC117" i="1"/>
  <c r="F132" i="3"/>
  <c r="L132" i="3"/>
  <c r="DE110" i="1"/>
  <c r="CM110" i="1"/>
  <c r="CK110" i="1"/>
  <c r="AE132" i="2"/>
  <c r="BY110" i="2"/>
  <c r="H132" i="3"/>
  <c r="AD132" i="1"/>
  <c r="Q132" i="3"/>
  <c r="CJ110" i="2"/>
  <c r="CA117" i="3"/>
  <c r="W132" i="2"/>
  <c r="V132" i="3"/>
  <c r="CX110" i="1"/>
  <c r="CM110" i="2"/>
  <c r="CS110" i="1"/>
  <c r="AG132" i="1"/>
  <c r="P132" i="2"/>
  <c r="CD110" i="3"/>
  <c r="AG132" i="2"/>
  <c r="K132" i="2"/>
  <c r="CZ110" i="3"/>
  <c r="B132" i="1"/>
  <c r="CL117" i="3"/>
  <c r="CN117" i="2"/>
  <c r="CV117" i="1"/>
  <c r="CZ110" i="2"/>
  <c r="G132" i="1"/>
  <c r="BX117" i="2"/>
  <c r="CJ117" i="1"/>
  <c r="DE117" i="2"/>
  <c r="Z132" i="1"/>
  <c r="BZ117" i="3"/>
  <c r="CL117" i="1"/>
  <c r="CK117" i="1"/>
  <c r="CF117" i="3"/>
  <c r="CG117" i="3"/>
  <c r="CV110" i="1"/>
  <c r="CH110" i="3"/>
  <c r="CG110" i="1"/>
  <c r="DC110" i="1"/>
  <c r="CT117" i="3"/>
  <c r="CH117" i="1"/>
  <c r="J132" i="1"/>
  <c r="DF110" i="1"/>
  <c r="L132" i="1"/>
  <c r="AE132" i="3"/>
  <c r="CW117" i="3"/>
  <c r="CM117" i="1"/>
  <c r="M132" i="2"/>
  <c r="AA132" i="3"/>
  <c r="DC110" i="3"/>
  <c r="C132" i="3"/>
  <c r="CA117" i="2"/>
  <c r="CZ117" i="2"/>
  <c r="AA132" i="2"/>
  <c r="CG117" i="1"/>
  <c r="AH132" i="3"/>
  <c r="DA110" i="1"/>
  <c r="AD132" i="3"/>
  <c r="W132" i="1"/>
  <c r="CJ117" i="3"/>
  <c r="CB110" i="2"/>
  <c r="CB117" i="3"/>
  <c r="DD110" i="1"/>
  <c r="DF110" i="2"/>
  <c r="DE117" i="1"/>
  <c r="CT110" i="3"/>
  <c r="CP110" i="1"/>
  <c r="CQ117" i="3"/>
  <c r="CH110" i="2"/>
  <c r="CL117" i="2"/>
  <c r="DD110" i="2"/>
  <c r="CV117" i="2"/>
  <c r="AC132" i="1"/>
  <c r="K132" i="3"/>
  <c r="L132" i="2"/>
  <c r="CE117" i="1"/>
  <c r="CN110" i="3"/>
  <c r="CU110" i="1"/>
  <c r="U132" i="2"/>
  <c r="U132" i="3"/>
  <c r="CX110" i="2"/>
  <c r="U132" i="1"/>
  <c r="CM117" i="3"/>
  <c r="CR117" i="1"/>
  <c r="BY110" i="3"/>
  <c r="DA117" i="3"/>
  <c r="CX117" i="2"/>
  <c r="CE110" i="3"/>
  <c r="CB117" i="1"/>
  <c r="CC110" i="1"/>
  <c r="CY110" i="2"/>
  <c r="DC110" i="2"/>
  <c r="CL110" i="1"/>
  <c r="DF117" i="2"/>
  <c r="DD117" i="2"/>
  <c r="CO110" i="1"/>
  <c r="CK117" i="3"/>
  <c r="I132" i="3"/>
  <c r="CE110" i="1"/>
  <c r="BY117" i="3"/>
  <c r="CB110" i="1"/>
  <c r="CR110" i="3"/>
  <c r="AE132" i="1"/>
  <c r="CT110" i="2"/>
  <c r="R132" i="3"/>
  <c r="CO117" i="3"/>
  <c r="DB117" i="3"/>
  <c r="AJ132" i="1"/>
  <c r="CV110" i="2"/>
  <c r="CI117" i="2"/>
  <c r="BZ117" i="1"/>
  <c r="P132" i="3"/>
  <c r="CH117" i="2"/>
  <c r="T132" i="3"/>
  <c r="AA132" i="1"/>
  <c r="O132" i="3"/>
  <c r="CW117" i="1"/>
  <c r="CQ117" i="2"/>
  <c r="B132" i="2"/>
  <c r="Y132" i="1"/>
  <c r="CK117" i="2"/>
  <c r="J132" i="3"/>
  <c r="CY117" i="3"/>
  <c r="DA117" i="1"/>
  <c r="BY117" i="1"/>
  <c r="T132" i="1"/>
  <c r="CP110" i="2"/>
  <c r="AG132" i="3"/>
  <c r="CY110" i="3"/>
  <c r="X132" i="2"/>
  <c r="CU110" i="2"/>
  <c r="H132" i="2"/>
  <c r="CC110" i="2"/>
  <c r="D132" i="3"/>
  <c r="CS117" i="1"/>
  <c r="CF110" i="1"/>
  <c r="CT117" i="2"/>
  <c r="AH132" i="1"/>
  <c r="DB110" i="3"/>
  <c r="K132" i="1"/>
  <c r="CL110" i="3"/>
  <c r="Q132" i="1"/>
  <c r="CN110" i="1"/>
  <c r="CC117" i="2"/>
  <c r="AF132" i="3"/>
  <c r="N132" i="1"/>
  <c r="CN117" i="3"/>
  <c r="CE117" i="2"/>
  <c r="DB117" i="2"/>
  <c r="DD117" i="3"/>
  <c r="CE117" i="3"/>
  <c r="CP117" i="1"/>
  <c r="CD117" i="3"/>
  <c r="M132" i="1"/>
  <c r="O132" i="1"/>
  <c r="AD132" i="2"/>
  <c r="CW110" i="3"/>
  <c r="BX117" i="1"/>
  <c r="CD110" i="1"/>
  <c r="CC117" i="3"/>
  <c r="CK110" i="3"/>
  <c r="CW117" i="2"/>
  <c r="DE110" i="3"/>
  <c r="AF132" i="2"/>
  <c r="CZ117" i="3"/>
  <c r="S132" i="1"/>
  <c r="J132" i="2"/>
  <c r="CG110" i="2"/>
  <c r="CX117" i="1"/>
  <c r="DC117" i="2"/>
  <c r="AI132" i="2"/>
  <c r="C132" i="1"/>
  <c r="X132" i="3"/>
  <c r="BX110" i="2"/>
  <c r="AC132" i="3"/>
  <c r="CR117" i="2"/>
  <c r="CU117" i="1"/>
  <c r="E132" i="3"/>
  <c r="BY110" i="1"/>
  <c r="Q132" i="2"/>
  <c r="CW110" i="1"/>
  <c r="X132" i="1"/>
  <c r="CK110" i="2"/>
  <c r="W132" i="3"/>
  <c r="CB117" i="2"/>
  <c r="DD110" i="3"/>
  <c r="AB132" i="3"/>
  <c r="CI110" i="3"/>
  <c r="CX110" i="3"/>
  <c r="CL110" i="2"/>
  <c r="CR110" i="2"/>
  <c r="CI117" i="1"/>
  <c r="DB110" i="2"/>
  <c r="CX117" i="3"/>
  <c r="CT117" i="1"/>
  <c r="I132" i="2"/>
  <c r="H132" i="1"/>
  <c r="CO117" i="1"/>
  <c r="B132" i="3"/>
  <c r="CH110" i="1"/>
  <c r="F132" i="1"/>
  <c r="CY110" i="1"/>
  <c r="BX110" i="3"/>
  <c r="CZ117" i="1"/>
  <c r="CA110" i="3"/>
  <c r="AF132" i="1"/>
  <c r="DF117" i="1"/>
  <c r="DB117" i="1"/>
  <c r="CG117" i="2"/>
  <c r="CD110" i="2"/>
  <c r="CO117" i="2"/>
  <c r="AC132" i="2"/>
  <c r="AJ132" i="2"/>
  <c r="E132" i="1"/>
  <c r="CP117" i="3"/>
  <c r="CI117" i="3"/>
  <c r="G132" i="2"/>
  <c r="CI110" i="1"/>
  <c r="Z132" i="3"/>
  <c r="DA110" i="3"/>
  <c r="N132" i="3"/>
  <c r="AB132" i="1"/>
  <c r="CU110" i="3"/>
  <c r="C132" i="2"/>
  <c r="CA110" i="2"/>
  <c r="CE110" i="2"/>
  <c r="CS110" i="2"/>
  <c r="BZ117" i="2"/>
  <c r="D132" i="1"/>
  <c r="CN110" i="2"/>
  <c r="DF117" i="3"/>
  <c r="Y132" i="3"/>
  <c r="DB110" i="1"/>
  <c r="BZ110" i="2"/>
  <c r="CY117" i="1"/>
  <c r="F132" i="2"/>
  <c r="BX117" i="3"/>
  <c r="CD117" i="1"/>
  <c r="CF110" i="3"/>
  <c r="CU117" i="3"/>
  <c r="CA110" i="1"/>
  <c r="D132" i="2"/>
  <c r="CT110" i="1"/>
  <c r="V132" i="2"/>
  <c r="CR117" i="3"/>
  <c r="AH132" i="2"/>
  <c r="CO110" i="2"/>
  <c r="CO110" i="3"/>
  <c r="V132" i="1"/>
  <c r="CP117" i="2"/>
  <c r="T132" i="2"/>
  <c r="BZ110" i="3"/>
  <c r="DA110" i="2"/>
  <c r="CP110" i="3"/>
  <c r="AI132" i="3"/>
  <c r="CA117" i="1"/>
  <c r="DE117" i="3"/>
  <c r="CN117" i="1"/>
  <c r="BZ110" i="1"/>
  <c r="CQ110" i="2"/>
  <c r="S132" i="3"/>
  <c r="P132" i="1"/>
  <c r="CH117" i="3"/>
  <c r="R132" i="1"/>
  <c r="CM117" i="2"/>
  <c r="AB132" i="2"/>
  <c r="CQ117" i="1"/>
  <c r="CB110" i="3"/>
  <c r="AI132" i="1"/>
  <c r="CY117" i="2"/>
  <c r="CV110" i="3"/>
  <c r="DA117" i="2"/>
  <c r="CD117" i="2"/>
  <c r="CJ110" i="1"/>
  <c r="Z132" i="2"/>
  <c r="CI110" i="2"/>
  <c r="CW110" i="2"/>
  <c r="CR110" i="1"/>
  <c r="CZ110" i="1"/>
  <c r="N132" i="2"/>
  <c r="AJ132" i="3"/>
  <c r="AK132" i="1" l="1"/>
  <c r="AK133" i="1" s="1"/>
  <c r="AK132" i="3"/>
  <c r="AK133" i="3" s="1"/>
  <c r="AK132" i="2"/>
  <c r="AK133" i="2" s="1"/>
  <c r="AK134" i="1"/>
  <c r="AK134" i="3"/>
  <c r="AK134" i="2"/>
  <c r="AK136" i="2" l="1"/>
  <c r="AK138" i="2" s="1"/>
  <c r="AK136" i="3"/>
  <c r="AK138" i="3" s="1"/>
  <c r="AK136" i="1"/>
  <c r="AK138" i="1" s="1"/>
</calcChain>
</file>

<file path=xl/sharedStrings.xml><?xml version="1.0" encoding="utf-8"?>
<sst xmlns="http://schemas.openxmlformats.org/spreadsheetml/2006/main" count="590" uniqueCount="87">
  <si>
    <t>Exact Hits RANDOM CSV</t>
  </si>
  <si>
    <t>UF Bitdiff Cbrt</t>
  </si>
  <si>
    <t>UF BitdiffVA Cbrt</t>
  </si>
  <si>
    <t>UF HardLog Cbrt</t>
  </si>
  <si>
    <t>UF HardLogVA Cbrt</t>
  </si>
  <si>
    <t>UF Log Cbrt</t>
  </si>
  <si>
    <t>UF LogVA Cbrt</t>
  </si>
  <si>
    <t>UF Mul Cbrt</t>
  </si>
  <si>
    <t>UF MulVA Cbrt</t>
  </si>
  <si>
    <t>UF NoLog Cbrt</t>
  </si>
  <si>
    <t>UF NoLogVA Cbrt</t>
  </si>
  <si>
    <t>UFDistr Bitdiff Cbrt</t>
  </si>
  <si>
    <t>UFDistr BitdiffVA Cbrt</t>
  </si>
  <si>
    <t>UFDistr HardLog Cbrt</t>
  </si>
  <si>
    <t>UFDistr HardLogVA Cbrt</t>
  </si>
  <si>
    <t>UFDistr Log Cbrt</t>
  </si>
  <si>
    <t>UFDistr LogVA Cbrt</t>
  </si>
  <si>
    <t>UFDistr Mul Cbrt</t>
  </si>
  <si>
    <t>UFDistr MulVA Cbrt</t>
  </si>
  <si>
    <t>UFDistr NoLog Cbrt</t>
  </si>
  <si>
    <t>UFDistr NoLogVA Cbrt</t>
  </si>
  <si>
    <t>UFCenter Bitdiff Cbrt</t>
  </si>
  <si>
    <t>UFCenter BitdiffVA Cbrt</t>
  </si>
  <si>
    <t>UFCenter BitdiffFN Cbrt</t>
  </si>
  <si>
    <t>UFCenter HardLog Cbrt</t>
  </si>
  <si>
    <t>UFCenter HardLogVA Cbrt</t>
  </si>
  <si>
    <t>UFCenter HardLogFN Cbrt</t>
  </si>
  <si>
    <t>UFCenter Log Cbrt</t>
  </si>
  <si>
    <t>UFCenter LogVA Cbrt</t>
  </si>
  <si>
    <t>UFCenter LogFN Cbrt</t>
  </si>
  <si>
    <t>UFCenter Mul Cbrt</t>
  </si>
  <si>
    <t>UFCenter MulVA Cbrt</t>
  </si>
  <si>
    <t>UFCenter MulFN Cbrt</t>
  </si>
  <si>
    <t>UFCenter NoLog Cbrt</t>
  </si>
  <si>
    <t>UFCenter NoLogVA Cbrt</t>
  </si>
  <si>
    <t>UFCenter NoLogFN Cbrt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</si>
  <si>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</si>
  <si>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</si>
  <si>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</si>
  <si>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</si>
  <si>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</si>
  <si>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</si>
  <si>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</si>
  <si>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</si>
  <si>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</si>
  <si>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</si>
  <si>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Maximum</t>
  </si>
  <si>
    <t>Minimum</t>
  </si>
  <si>
    <t>Sum</t>
  </si>
  <si>
    <t>Count</t>
  </si>
  <si>
    <t>Geometric Mean</t>
  </si>
  <si>
    <t>Harmonic Mean</t>
  </si>
  <si>
    <t>AAD</t>
  </si>
  <si>
    <t>MAD</t>
  </si>
  <si>
    <t>IQR</t>
  </si>
  <si>
    <t>Multiplier</t>
  </si>
  <si>
    <t>Grand Min</t>
  </si>
  <si>
    <t>Outliers</t>
  </si>
  <si>
    <t>Min</t>
  </si>
  <si>
    <t>Q1</t>
  </si>
  <si>
    <t>Q3</t>
  </si>
  <si>
    <t>Max</t>
  </si>
  <si>
    <t>Q1-Min</t>
  </si>
  <si>
    <t>Med-Q1</t>
  </si>
  <si>
    <t>Q3-Med</t>
  </si>
  <si>
    <t>Max-Q3</t>
  </si>
  <si>
    <t>None</t>
  </si>
  <si>
    <t>Shapiro-Wilk Test</t>
  </si>
  <si>
    <t>W-stat</t>
  </si>
  <si>
    <t>p-value</t>
  </si>
  <si>
    <t>alpha</t>
  </si>
  <si>
    <t>normal</t>
  </si>
  <si>
    <t>d'Agostino-Pearson</t>
  </si>
  <si>
    <t>DA-stat</t>
  </si>
  <si>
    <t>Kruskal-Wallis Test</t>
  </si>
  <si>
    <t>median</t>
  </si>
  <si>
    <t>rank sum</t>
  </si>
  <si>
    <t>count</t>
  </si>
  <si>
    <t>r^2/n</t>
  </si>
  <si>
    <t>H-stat</t>
  </si>
  <si>
    <t>H-ties</t>
  </si>
  <si>
    <t>df</t>
  </si>
  <si>
    <t>sig</t>
  </si>
  <si>
    <t>Exact Hits EVEN CSV</t>
  </si>
  <si>
    <t>TIMINGS</t>
  </si>
  <si>
    <t>RND CSV</t>
  </si>
  <si>
    <t>EVEN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</si>
</sst>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right"/>
    </xf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50"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40984.FHOOE/Downloads/XRealSta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Prime"/>
    </sheetNames>
    <definedNames>
      <definedName name="DAGOSTINO"/>
      <definedName name="DPTEST"/>
      <definedName name="IQR"/>
      <definedName name="MAD"/>
      <definedName name="RANK_SUM"/>
      <definedName name="SHAPIRO"/>
      <definedName name="SWTEST"/>
      <definedName name="TiesCorrectio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38"/>
  <sheetViews>
    <sheetView topLeftCell="A81" zoomScale="70" zoomScaleNormal="70" workbookViewId="0">
      <selection activeCell="D107" sqref="D107"/>
    </sheetView>
  </sheetViews>
  <sheetFormatPr defaultRowHeight="14.25" x14ac:dyDescent="0.45"/>
  <cols>
    <col min="1" max="1" width="24.46484375" customWidth="1"/>
    <col min="16" max="16" width="12.1328125" bestFit="1" customWidth="1"/>
  </cols>
  <sheetData>
    <row r="1" spans="1:35" x14ac:dyDescent="0.45">
      <c r="A1" t="s">
        <v>86</v>
      </c>
    </row>
    <row r="2" spans="1:35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</row>
    <row r="3" spans="1:35" x14ac:dyDescent="0.45">
      <c r="A3" s="19">
        <v>8.7596596642924801E-14</v>
      </c>
      <c r="B3" s="19">
        <v>8.3266726846886703E-14</v>
      </c>
      <c r="C3" s="19">
        <v>8.6819440525687204E-14</v>
      </c>
      <c r="D3" s="19">
        <v>8.3266726846886703E-14</v>
      </c>
      <c r="E3" s="19">
        <v>8.7596596642924801E-14</v>
      </c>
      <c r="F3" s="19">
        <v>8.53761505936745E-14</v>
      </c>
      <c r="G3" s="19">
        <v>9.0927265716800295E-14</v>
      </c>
      <c r="H3" s="19">
        <v>8.3266726846886703E-14</v>
      </c>
      <c r="I3" s="19">
        <v>9.0372154204487705E-14</v>
      </c>
      <c r="J3" s="19">
        <v>8.3266726846886703E-14</v>
      </c>
      <c r="K3" s="19">
        <v>9.1593399531575402E-14</v>
      </c>
      <c r="L3" s="19">
        <v>9.2703622556200495E-14</v>
      </c>
      <c r="M3" s="19">
        <v>8.6819440525687204E-14</v>
      </c>
      <c r="N3" s="19">
        <v>9.2703622556200495E-14</v>
      </c>
      <c r="O3" s="19">
        <v>9.1149310321725301E-14</v>
      </c>
      <c r="P3" s="19">
        <v>9.1482377229112899E-14</v>
      </c>
      <c r="Q3" s="19">
        <v>9.0594198809412698E-14</v>
      </c>
      <c r="R3" s="19">
        <v>9.2703622556200495E-14</v>
      </c>
      <c r="S3" s="19">
        <v>9.0150109599562698E-14</v>
      </c>
      <c r="T3" s="19">
        <v>9.2703622556200495E-14</v>
      </c>
      <c r="U3" s="19">
        <v>8.9150908877399994E-14</v>
      </c>
      <c r="V3" s="19">
        <v>9.4813046302988305E-14</v>
      </c>
      <c r="W3" s="19">
        <v>8.9150908877399994E-14</v>
      </c>
      <c r="X3" s="19">
        <v>8.6819440525687204E-14</v>
      </c>
      <c r="Y3" s="19">
        <v>9.4813046302988305E-14</v>
      </c>
      <c r="Z3" s="19">
        <v>8.9150908877399994E-14</v>
      </c>
      <c r="AA3" s="19">
        <v>9.0927265716800295E-14</v>
      </c>
      <c r="AB3" s="19">
        <v>9.4257934790675702E-14</v>
      </c>
      <c r="AC3" s="19">
        <v>8.9261931179862497E-14</v>
      </c>
      <c r="AD3" s="19">
        <v>8.9706020389712598E-14</v>
      </c>
      <c r="AE3" s="19">
        <v>9.4813046302988305E-14</v>
      </c>
      <c r="AF3" s="19">
        <v>8.9150908877399994E-14</v>
      </c>
      <c r="AG3" s="19">
        <v>8.9706020389712598E-14</v>
      </c>
      <c r="AH3" s="19">
        <v>9.4813046302988305E-14</v>
      </c>
      <c r="AI3" s="19">
        <v>8.9150908877399994E-14</v>
      </c>
    </row>
    <row r="4" spans="1:35" x14ac:dyDescent="0.45">
      <c r="A4" s="19">
        <v>8.7485574340462298E-14</v>
      </c>
      <c r="B4" s="19">
        <v>8.3266726846886703E-14</v>
      </c>
      <c r="C4" s="19">
        <v>8.6819440525687204E-14</v>
      </c>
      <c r="D4" s="19">
        <v>8.3266726846886703E-14</v>
      </c>
      <c r="E4" s="19">
        <v>8.8262730457699894E-14</v>
      </c>
      <c r="F4" s="19">
        <v>8.53761505936745E-14</v>
      </c>
      <c r="G4" s="19">
        <v>8.9261931179862497E-14</v>
      </c>
      <c r="H4" s="19">
        <v>8.3266726846886703E-14</v>
      </c>
      <c r="I4" s="19">
        <v>8.9928064994637604E-14</v>
      </c>
      <c r="J4" s="19">
        <v>8.3266726846886703E-14</v>
      </c>
      <c r="K4" s="19">
        <v>8.8706819667549995E-14</v>
      </c>
      <c r="L4" s="19">
        <v>9.2814644858662998E-14</v>
      </c>
      <c r="M4" s="19">
        <v>8.6819440525687204E-14</v>
      </c>
      <c r="N4" s="19">
        <v>9.2814644858662998E-14</v>
      </c>
      <c r="O4" s="19">
        <v>8.9150908877399994E-14</v>
      </c>
      <c r="P4" s="19">
        <v>9.3702823278363199E-14</v>
      </c>
      <c r="Q4" s="19">
        <v>8.9594998087250095E-14</v>
      </c>
      <c r="R4" s="19">
        <v>9.2814644858662998E-14</v>
      </c>
      <c r="S4" s="19">
        <v>9.0039087297100195E-14</v>
      </c>
      <c r="T4" s="19">
        <v>9.2814644858662998E-14</v>
      </c>
      <c r="U4" s="19">
        <v>8.9817042692175101E-14</v>
      </c>
      <c r="V4" s="19">
        <v>9.3591800975900696E-14</v>
      </c>
      <c r="W4" s="19">
        <v>8.9261931179862497E-14</v>
      </c>
      <c r="X4" s="19">
        <v>8.6819440525687204E-14</v>
      </c>
      <c r="Y4" s="19">
        <v>9.3591800975900696E-14</v>
      </c>
      <c r="Z4" s="19">
        <v>8.9261931179862497E-14</v>
      </c>
      <c r="AA4" s="19">
        <v>8.8706819667549995E-14</v>
      </c>
      <c r="AB4" s="19">
        <v>1.03028696685214E-13</v>
      </c>
      <c r="AC4" s="19">
        <v>8.9372953482325102E-14</v>
      </c>
      <c r="AD4" s="19">
        <v>8.9817042692175101E-14</v>
      </c>
      <c r="AE4" s="19">
        <v>9.3591800975900696E-14</v>
      </c>
      <c r="AF4" s="19">
        <v>8.9261931179862497E-14</v>
      </c>
      <c r="AG4" s="19">
        <v>8.9817042692175101E-14</v>
      </c>
      <c r="AH4" s="19">
        <v>9.3591800975900696E-14</v>
      </c>
      <c r="AI4" s="19">
        <v>8.9261931179862497E-14</v>
      </c>
    </row>
    <row r="5" spans="1:35" x14ac:dyDescent="0.45">
      <c r="A5" s="19">
        <v>8.8262730457699894E-14</v>
      </c>
      <c r="B5" s="19">
        <v>8.3266726846886703E-14</v>
      </c>
      <c r="C5" s="19">
        <v>8.6819440525687204E-14</v>
      </c>
      <c r="D5" s="19">
        <v>8.3266726846886703E-14</v>
      </c>
      <c r="E5" s="19">
        <v>8.7929663550312398E-14</v>
      </c>
      <c r="F5" s="19">
        <v>8.4598994476436903E-14</v>
      </c>
      <c r="G5" s="19">
        <v>8.9372953482325102E-14</v>
      </c>
      <c r="H5" s="19">
        <v>8.3266726846886703E-14</v>
      </c>
      <c r="I5" s="19">
        <v>8.9039886574937504E-14</v>
      </c>
      <c r="J5" s="19">
        <v>8.3266726846886703E-14</v>
      </c>
      <c r="K5" s="19">
        <v>8.8817841970012498E-14</v>
      </c>
      <c r="L5" s="19">
        <v>9.2259533346350496E-14</v>
      </c>
      <c r="M5" s="19">
        <v>8.6819440525687204E-14</v>
      </c>
      <c r="N5" s="19">
        <v>9.2259533346350496E-14</v>
      </c>
      <c r="O5" s="19">
        <v>8.8262730457699894E-14</v>
      </c>
      <c r="P5" s="19">
        <v>9.4924068605450796E-14</v>
      </c>
      <c r="Q5" s="19">
        <v>8.9039886574937504E-14</v>
      </c>
      <c r="R5" s="19">
        <v>9.2259533346350496E-14</v>
      </c>
      <c r="S5" s="19">
        <v>8.8595797365087404E-14</v>
      </c>
      <c r="T5" s="19">
        <v>9.2259533346350496E-14</v>
      </c>
      <c r="U5" s="19">
        <v>8.9817042692175101E-14</v>
      </c>
      <c r="V5" s="19">
        <v>9.9142916099026403E-14</v>
      </c>
      <c r="W5" s="19">
        <v>8.9261931179862497E-14</v>
      </c>
      <c r="X5" s="19">
        <v>8.6819440525687204E-14</v>
      </c>
      <c r="Y5" s="19">
        <v>9.9142916099026403E-14</v>
      </c>
      <c r="Z5" s="19">
        <v>8.9261931179862497E-14</v>
      </c>
      <c r="AA5" s="19">
        <v>8.9483975784787605E-14</v>
      </c>
      <c r="AB5" s="19">
        <v>9.7033492352238606E-14</v>
      </c>
      <c r="AC5" s="19">
        <v>8.9150908877399994E-14</v>
      </c>
      <c r="AD5" s="19">
        <v>9.1038288019262798E-14</v>
      </c>
      <c r="AE5" s="19">
        <v>9.9142916099026403E-14</v>
      </c>
      <c r="AF5" s="19">
        <v>8.9261931179862497E-14</v>
      </c>
      <c r="AG5" s="19">
        <v>9.1038288019262798E-14</v>
      </c>
      <c r="AH5" s="19">
        <v>9.9142916099026403E-14</v>
      </c>
      <c r="AI5" s="19">
        <v>8.9261931179862497E-14</v>
      </c>
    </row>
    <row r="6" spans="1:35" x14ac:dyDescent="0.45">
      <c r="A6" s="19">
        <v>8.7596596642924801E-14</v>
      </c>
      <c r="B6" s="19">
        <v>8.3266726846886703E-14</v>
      </c>
      <c r="C6" s="19">
        <v>8.6819440525687204E-14</v>
      </c>
      <c r="D6" s="19">
        <v>8.3266726846886703E-14</v>
      </c>
      <c r="E6" s="19">
        <v>8.71525074330747E-14</v>
      </c>
      <c r="F6" s="19">
        <v>8.6153306710912097E-14</v>
      </c>
      <c r="G6" s="19">
        <v>9.0372154204487705E-14</v>
      </c>
      <c r="H6" s="19">
        <v>8.3266726846886703E-14</v>
      </c>
      <c r="I6" s="19">
        <v>9.0039087297100195E-14</v>
      </c>
      <c r="J6" s="19">
        <v>8.3266726846886703E-14</v>
      </c>
      <c r="K6" s="19">
        <v>8.8373752760162398E-14</v>
      </c>
      <c r="L6" s="19">
        <v>9.6478380839926103E-14</v>
      </c>
      <c r="M6" s="19">
        <v>8.6819440525687204E-14</v>
      </c>
      <c r="N6" s="19">
        <v>9.6478380839926103E-14</v>
      </c>
      <c r="O6" s="19">
        <v>9.1371354926650295E-14</v>
      </c>
      <c r="P6" s="19">
        <v>1.05138120432002E-13</v>
      </c>
      <c r="Q6" s="19">
        <v>8.8706819667549995E-14</v>
      </c>
      <c r="R6" s="19">
        <v>9.6478380839926103E-14</v>
      </c>
      <c r="S6" s="19">
        <v>8.7818641247849794E-14</v>
      </c>
      <c r="T6" s="19">
        <v>9.6478380839926103E-14</v>
      </c>
      <c r="U6" s="19">
        <v>9.0816243414337805E-14</v>
      </c>
      <c r="V6" s="19">
        <v>1.0613732115416401E-13</v>
      </c>
      <c r="W6" s="19">
        <v>8.9261931179862497E-14</v>
      </c>
      <c r="X6" s="19">
        <v>8.6819440525687204E-14</v>
      </c>
      <c r="Y6" s="19">
        <v>1.0613732115416401E-13</v>
      </c>
      <c r="Z6" s="19">
        <v>8.9261931179862497E-14</v>
      </c>
      <c r="AA6" s="19">
        <v>9.1038288019262798E-14</v>
      </c>
      <c r="AB6" s="19">
        <v>1.0613732115416401E-13</v>
      </c>
      <c r="AC6" s="19">
        <v>8.9261931179862497E-14</v>
      </c>
      <c r="AD6" s="19">
        <v>9.1371354926650295E-14</v>
      </c>
      <c r="AE6" s="19">
        <v>1.0613732115416401E-13</v>
      </c>
      <c r="AF6" s="19">
        <v>8.9261931179862497E-14</v>
      </c>
      <c r="AG6" s="19">
        <v>9.1371354926650295E-14</v>
      </c>
      <c r="AH6" s="19">
        <v>1.0613732115416401E-13</v>
      </c>
      <c r="AI6" s="19">
        <v>8.9261931179862497E-14</v>
      </c>
    </row>
    <row r="7" spans="1:35" x14ac:dyDescent="0.45">
      <c r="A7" s="19">
        <v>8.7596596642924801E-14</v>
      </c>
      <c r="B7" s="19">
        <v>8.3266726846886703E-14</v>
      </c>
      <c r="C7" s="19">
        <v>8.6819440525687204E-14</v>
      </c>
      <c r="D7" s="19">
        <v>8.3266726846886703E-14</v>
      </c>
      <c r="E7" s="19">
        <v>8.6708418223224701E-14</v>
      </c>
      <c r="F7" s="19">
        <v>8.5265128291211997E-14</v>
      </c>
      <c r="G7" s="19">
        <v>8.9261931179862497E-14</v>
      </c>
      <c r="H7" s="19">
        <v>8.3266726846886703E-14</v>
      </c>
      <c r="I7" s="19">
        <v>9.0150109599562698E-14</v>
      </c>
      <c r="J7" s="19">
        <v>8.3266726846886703E-14</v>
      </c>
      <c r="K7" s="19">
        <v>8.7929663550312398E-14</v>
      </c>
      <c r="L7" s="19">
        <v>9.0705221111875201E-14</v>
      </c>
      <c r="M7" s="19">
        <v>8.6819440525687204E-14</v>
      </c>
      <c r="N7" s="19">
        <v>9.1593399531575402E-14</v>
      </c>
      <c r="O7" s="19">
        <v>9.0927265716800295E-14</v>
      </c>
      <c r="P7" s="19">
        <v>9.4035890185750696E-14</v>
      </c>
      <c r="Q7" s="19">
        <v>8.9928064994637604E-14</v>
      </c>
      <c r="R7" s="19">
        <v>9.3369756370975602E-14</v>
      </c>
      <c r="S7" s="19">
        <v>8.9928064994637604E-14</v>
      </c>
      <c r="T7" s="19">
        <v>9.3369756370975602E-14</v>
      </c>
      <c r="U7" s="19">
        <v>8.8817841970012498E-14</v>
      </c>
      <c r="V7" s="19">
        <v>9.4813046302988305E-14</v>
      </c>
      <c r="W7" s="19">
        <v>8.9261931179862497E-14</v>
      </c>
      <c r="X7" s="19">
        <v>8.6819440525687204E-14</v>
      </c>
      <c r="Y7" s="19">
        <v>9.4813046302988305E-14</v>
      </c>
      <c r="Z7" s="19">
        <v>8.9261931179862497E-14</v>
      </c>
      <c r="AA7" s="19">
        <v>8.9372953482325102E-14</v>
      </c>
      <c r="AB7" s="19">
        <v>9.8698826889176404E-14</v>
      </c>
      <c r="AC7" s="19">
        <v>8.9150908877399994E-14</v>
      </c>
      <c r="AD7" s="19">
        <v>8.9372953482325102E-14</v>
      </c>
      <c r="AE7" s="19">
        <v>9.4813046302988305E-14</v>
      </c>
      <c r="AF7" s="19">
        <v>8.9261931179862497E-14</v>
      </c>
      <c r="AG7" s="19">
        <v>8.9372953482325102E-14</v>
      </c>
      <c r="AH7" s="19">
        <v>9.4813046302988305E-14</v>
      </c>
      <c r="AI7" s="19">
        <v>8.9261931179862497E-14</v>
      </c>
    </row>
    <row r="8" spans="1:35" x14ac:dyDescent="0.45">
      <c r="A8" s="19">
        <v>8.6153306710912097E-14</v>
      </c>
      <c r="B8" s="19">
        <v>8.3266726846886703E-14</v>
      </c>
      <c r="C8" s="19">
        <v>8.6819440525687204E-14</v>
      </c>
      <c r="D8" s="19">
        <v>8.3266726846886703E-14</v>
      </c>
      <c r="E8" s="19">
        <v>8.6042284408449594E-14</v>
      </c>
      <c r="F8" s="19">
        <v>8.6042284408449594E-14</v>
      </c>
      <c r="G8" s="19">
        <v>8.9594998087250095E-14</v>
      </c>
      <c r="H8" s="19">
        <v>8.3266726846886703E-14</v>
      </c>
      <c r="I8" s="19">
        <v>9.0816243414337805E-14</v>
      </c>
      <c r="J8" s="19">
        <v>8.3266726846886703E-14</v>
      </c>
      <c r="K8" s="19">
        <v>9.1038288019262798E-14</v>
      </c>
      <c r="L8" s="19">
        <v>9.2481577951275502E-14</v>
      </c>
      <c r="M8" s="19">
        <v>8.6819440525687204E-14</v>
      </c>
      <c r="N8" s="19">
        <v>9.2481577951275502E-14</v>
      </c>
      <c r="O8" s="19">
        <v>9.0039087297100195E-14</v>
      </c>
      <c r="P8" s="19">
        <v>9.7366559259626203E-14</v>
      </c>
      <c r="Q8" s="19">
        <v>8.8817841970012498E-14</v>
      </c>
      <c r="R8" s="19">
        <v>9.2481577951275502E-14</v>
      </c>
      <c r="S8" s="19">
        <v>8.9039886574937504E-14</v>
      </c>
      <c r="T8" s="19">
        <v>9.2481577951275502E-14</v>
      </c>
      <c r="U8" s="19">
        <v>9.3369756370975602E-14</v>
      </c>
      <c r="V8" s="19">
        <v>9.7144514654701197E-14</v>
      </c>
      <c r="W8" s="19">
        <v>8.9261931179862497E-14</v>
      </c>
      <c r="X8" s="19">
        <v>8.6819440525687204E-14</v>
      </c>
      <c r="Y8" s="19">
        <v>9.7144514654701197E-14</v>
      </c>
      <c r="Z8" s="19">
        <v>8.9261931179862497E-14</v>
      </c>
      <c r="AA8" s="19">
        <v>9.0150109599562698E-14</v>
      </c>
      <c r="AB8" s="19">
        <v>9.7033492352238606E-14</v>
      </c>
      <c r="AC8" s="19">
        <v>8.9150908877399994E-14</v>
      </c>
      <c r="AD8" s="19">
        <v>8.8262730457699894E-14</v>
      </c>
      <c r="AE8" s="19">
        <v>9.7144514654701197E-14</v>
      </c>
      <c r="AF8" s="19">
        <v>8.9261931179862497E-14</v>
      </c>
      <c r="AG8" s="19">
        <v>8.8262730457699894E-14</v>
      </c>
      <c r="AH8" s="19">
        <v>9.7144514654701197E-14</v>
      </c>
      <c r="AI8" s="19">
        <v>8.9261931179862497E-14</v>
      </c>
    </row>
    <row r="9" spans="1:35" x14ac:dyDescent="0.45">
      <c r="A9" s="19">
        <v>8.7041485130612197E-14</v>
      </c>
      <c r="B9" s="19">
        <v>8.3266726846886703E-14</v>
      </c>
      <c r="C9" s="19">
        <v>8.6819440525687204E-14</v>
      </c>
      <c r="D9" s="19">
        <v>8.3266726846886703E-14</v>
      </c>
      <c r="E9" s="19">
        <v>8.7596596642924801E-14</v>
      </c>
      <c r="F9" s="19">
        <v>8.5598195198599506E-14</v>
      </c>
      <c r="G9" s="19">
        <v>8.9928064994637604E-14</v>
      </c>
      <c r="H9" s="19">
        <v>8.3266726846886703E-14</v>
      </c>
      <c r="I9" s="19">
        <v>8.9483975784787605E-14</v>
      </c>
      <c r="J9" s="19">
        <v>8.3266726846886703E-14</v>
      </c>
      <c r="K9" s="19">
        <v>8.9594998087250095E-14</v>
      </c>
      <c r="L9" s="19">
        <v>9.7810648469476203E-14</v>
      </c>
      <c r="M9" s="19">
        <v>8.6819440525687204E-14</v>
      </c>
      <c r="N9" s="19">
        <v>9.7810648469476203E-14</v>
      </c>
      <c r="O9" s="19">
        <v>8.8928864272475001E-14</v>
      </c>
      <c r="P9" s="19">
        <v>9.6700425444851097E-14</v>
      </c>
      <c r="Q9" s="19">
        <v>8.9594998087250095E-14</v>
      </c>
      <c r="R9" s="19">
        <v>9.7810648469476203E-14</v>
      </c>
      <c r="S9" s="19">
        <v>8.9594998087250095E-14</v>
      </c>
      <c r="T9" s="19">
        <v>9.7810648469476203E-14</v>
      </c>
      <c r="U9" s="19">
        <v>8.7374552037999794E-14</v>
      </c>
      <c r="V9" s="19">
        <v>1.02695629777826E-13</v>
      </c>
      <c r="W9" s="19">
        <v>8.9150908877399994E-14</v>
      </c>
      <c r="X9" s="19">
        <v>8.6819440525687204E-14</v>
      </c>
      <c r="Y9" s="19">
        <v>1.02695629777826E-13</v>
      </c>
      <c r="Z9" s="19">
        <v>8.9150908877399994E-14</v>
      </c>
      <c r="AA9" s="19">
        <v>9.1038288019262798E-14</v>
      </c>
      <c r="AB9" s="19">
        <v>1.00475183728576E-13</v>
      </c>
      <c r="AC9" s="19">
        <v>8.9372953482325102E-14</v>
      </c>
      <c r="AD9" s="19">
        <v>9.0372154204487705E-14</v>
      </c>
      <c r="AE9" s="19">
        <v>1.02695629777826E-13</v>
      </c>
      <c r="AF9" s="19">
        <v>8.9150908877399994E-14</v>
      </c>
      <c r="AG9" s="19">
        <v>9.0372154204487705E-14</v>
      </c>
      <c r="AH9" s="19">
        <v>1.02695629777826E-13</v>
      </c>
      <c r="AI9" s="19">
        <v>8.9150908877399994E-14</v>
      </c>
    </row>
    <row r="10" spans="1:35" x14ac:dyDescent="0.45">
      <c r="A10" s="19">
        <v>8.7041485130612197E-14</v>
      </c>
      <c r="B10" s="19">
        <v>8.3266726846886703E-14</v>
      </c>
      <c r="C10" s="19">
        <v>8.6819440525687204E-14</v>
      </c>
      <c r="D10" s="19">
        <v>8.3266726846886703E-14</v>
      </c>
      <c r="E10" s="19">
        <v>8.6153306710912097E-14</v>
      </c>
      <c r="F10" s="19">
        <v>8.49320613838244E-14</v>
      </c>
      <c r="G10" s="19">
        <v>8.9483975784787605E-14</v>
      </c>
      <c r="H10" s="19">
        <v>8.3266726846886703E-14</v>
      </c>
      <c r="I10" s="19">
        <v>8.9817042692175101E-14</v>
      </c>
      <c r="J10" s="19">
        <v>8.3266726846886703E-14</v>
      </c>
      <c r="K10" s="19">
        <v>9.0150109599562698E-14</v>
      </c>
      <c r="L10" s="19">
        <v>9.2703622556200495E-14</v>
      </c>
      <c r="M10" s="19">
        <v>8.6819440525687204E-14</v>
      </c>
      <c r="N10" s="19">
        <v>9.0705221111875201E-14</v>
      </c>
      <c r="O10" s="19">
        <v>9.0927265716800295E-14</v>
      </c>
      <c r="P10" s="19">
        <v>8.9594998087250095E-14</v>
      </c>
      <c r="Q10" s="19">
        <v>8.9483975784787605E-14</v>
      </c>
      <c r="R10" s="19">
        <v>9.3591800975900696E-14</v>
      </c>
      <c r="S10" s="19">
        <v>8.9483975784787605E-14</v>
      </c>
      <c r="T10" s="19">
        <v>9.3591800975900696E-14</v>
      </c>
      <c r="U10" s="19">
        <v>9.1260332624187805E-14</v>
      </c>
      <c r="V10" s="19">
        <v>9.7588603864551197E-14</v>
      </c>
      <c r="W10" s="19">
        <v>8.9150908877399994E-14</v>
      </c>
      <c r="X10" s="19">
        <v>8.6819440525687204E-14</v>
      </c>
      <c r="Y10" s="19">
        <v>9.7588603864551197E-14</v>
      </c>
      <c r="Z10" s="19">
        <v>8.9150908877399994E-14</v>
      </c>
      <c r="AA10" s="19">
        <v>9.2925667161125602E-14</v>
      </c>
      <c r="AB10" s="19">
        <v>9.2703622556200495E-14</v>
      </c>
      <c r="AC10" s="19">
        <v>8.9150908877399994E-14</v>
      </c>
      <c r="AD10" s="19">
        <v>8.7263529735537304E-14</v>
      </c>
      <c r="AE10" s="19">
        <v>9.7588603864551197E-14</v>
      </c>
      <c r="AF10" s="19">
        <v>8.9150908877399994E-14</v>
      </c>
      <c r="AG10" s="19">
        <v>8.7263529735537304E-14</v>
      </c>
      <c r="AH10" s="19">
        <v>9.7588603864551197E-14</v>
      </c>
      <c r="AI10" s="19">
        <v>8.9150908877399994E-14</v>
      </c>
    </row>
    <row r="11" spans="1:35" x14ac:dyDescent="0.45">
      <c r="A11" s="19">
        <v>8.5931262105987104E-14</v>
      </c>
      <c r="B11" s="19">
        <v>8.3266726846886703E-14</v>
      </c>
      <c r="C11" s="19">
        <v>8.6819440525687204E-14</v>
      </c>
      <c r="D11" s="19">
        <v>8.3266726846886703E-14</v>
      </c>
      <c r="E11" s="19">
        <v>8.6486373618299694E-14</v>
      </c>
      <c r="F11" s="19">
        <v>8.5598195198599506E-14</v>
      </c>
      <c r="G11" s="19">
        <v>9.0150109599562698E-14</v>
      </c>
      <c r="H11" s="19">
        <v>8.3266726846886703E-14</v>
      </c>
      <c r="I11" s="19">
        <v>8.9483975784787605E-14</v>
      </c>
      <c r="J11" s="19">
        <v>8.3266726846886703E-14</v>
      </c>
      <c r="K11" s="19">
        <v>8.7818641247849794E-14</v>
      </c>
      <c r="L11" s="19">
        <v>9.4924068605450796E-14</v>
      </c>
      <c r="M11" s="19">
        <v>8.6819440525687204E-14</v>
      </c>
      <c r="N11" s="19">
        <v>9.4924068605450796E-14</v>
      </c>
      <c r="O11" s="19">
        <v>8.9706020389712598E-14</v>
      </c>
      <c r="P11" s="19">
        <v>9.5590202420225902E-14</v>
      </c>
      <c r="Q11" s="19">
        <v>8.9928064994637604E-14</v>
      </c>
      <c r="R11" s="19">
        <v>9.4924068605450796E-14</v>
      </c>
      <c r="S11" s="19">
        <v>8.8595797365087404E-14</v>
      </c>
      <c r="T11" s="19">
        <v>9.4924068605450796E-14</v>
      </c>
      <c r="U11" s="19">
        <v>9.1593399531575402E-14</v>
      </c>
      <c r="V11" s="19">
        <v>9.5812247025150997E-14</v>
      </c>
      <c r="W11" s="19">
        <v>8.9261931179862497E-14</v>
      </c>
      <c r="X11" s="19">
        <v>8.6819440525687204E-14</v>
      </c>
      <c r="Y11" s="19">
        <v>9.5812247025150997E-14</v>
      </c>
      <c r="Z11" s="19">
        <v>8.9261931179862497E-14</v>
      </c>
      <c r="AA11" s="19">
        <v>8.8262730457699894E-14</v>
      </c>
      <c r="AB11" s="19">
        <v>9.5590202420225902E-14</v>
      </c>
      <c r="AC11" s="19">
        <v>8.9150908877399994E-14</v>
      </c>
      <c r="AD11" s="19">
        <v>9.1482377229112899E-14</v>
      </c>
      <c r="AE11" s="19">
        <v>9.5812247025150997E-14</v>
      </c>
      <c r="AF11" s="19">
        <v>8.9261931179862497E-14</v>
      </c>
      <c r="AG11" s="19">
        <v>9.1482377229112899E-14</v>
      </c>
      <c r="AH11" s="19">
        <v>9.5812247025150997E-14</v>
      </c>
      <c r="AI11" s="19">
        <v>8.9261931179862497E-14</v>
      </c>
    </row>
    <row r="12" spans="1:35" x14ac:dyDescent="0.45">
      <c r="A12" s="19">
        <v>8.6819440525687204E-14</v>
      </c>
      <c r="B12" s="19">
        <v>8.3266726846886703E-14</v>
      </c>
      <c r="C12" s="19">
        <v>8.6819440525687204E-14</v>
      </c>
      <c r="D12" s="19">
        <v>8.3266726846886703E-14</v>
      </c>
      <c r="E12" s="19">
        <v>8.62643290133746E-14</v>
      </c>
      <c r="F12" s="19">
        <v>8.49320613838244E-14</v>
      </c>
      <c r="G12" s="19">
        <v>9.0039087297100195E-14</v>
      </c>
      <c r="H12" s="19">
        <v>8.3266726846886703E-14</v>
      </c>
      <c r="I12" s="19">
        <v>9.0816243414337805E-14</v>
      </c>
      <c r="J12" s="19">
        <v>8.3266726846886703E-14</v>
      </c>
      <c r="K12" s="19">
        <v>8.9594998087250095E-14</v>
      </c>
      <c r="L12" s="19">
        <v>9.5812247025150997E-14</v>
      </c>
      <c r="M12" s="19">
        <v>8.6819440525687204E-14</v>
      </c>
      <c r="N12" s="19">
        <v>9.5812247025150997E-14</v>
      </c>
      <c r="O12" s="19">
        <v>8.9594998087250095E-14</v>
      </c>
      <c r="P12" s="19">
        <v>9.9142916099026403E-14</v>
      </c>
      <c r="Q12" s="19">
        <v>8.8706819667549995E-14</v>
      </c>
      <c r="R12" s="19">
        <v>9.5812247025150997E-14</v>
      </c>
      <c r="S12" s="19">
        <v>8.8928864272475001E-14</v>
      </c>
      <c r="T12" s="19">
        <v>9.5812247025150997E-14</v>
      </c>
      <c r="U12" s="19">
        <v>8.8817841970012498E-14</v>
      </c>
      <c r="V12" s="19">
        <v>1.09356967925577E-13</v>
      </c>
      <c r="W12" s="19">
        <v>8.9261931179862497E-14</v>
      </c>
      <c r="X12" s="19">
        <v>8.6819440525687204E-14</v>
      </c>
      <c r="Y12" s="19">
        <v>1.09356967925577E-13</v>
      </c>
      <c r="Z12" s="19">
        <v>8.9261931179862497E-14</v>
      </c>
      <c r="AA12" s="19">
        <v>8.9483975784787605E-14</v>
      </c>
      <c r="AB12" s="19">
        <v>1.09356967925577E-13</v>
      </c>
      <c r="AC12" s="19">
        <v>8.9261931179862497E-14</v>
      </c>
      <c r="AD12" s="19">
        <v>8.6597395920762198E-14</v>
      </c>
      <c r="AE12" s="19">
        <v>1.09356967925577E-13</v>
      </c>
      <c r="AF12" s="19">
        <v>8.9261931179862497E-14</v>
      </c>
      <c r="AG12" s="19">
        <v>8.6597395920762198E-14</v>
      </c>
      <c r="AH12" s="19">
        <v>1.09356967925577E-13</v>
      </c>
      <c r="AI12" s="19">
        <v>8.9261931179862497E-14</v>
      </c>
    </row>
    <row r="13" spans="1:35" x14ac:dyDescent="0.45">
      <c r="A13" s="19">
        <v>8.5265128291211997E-14</v>
      </c>
      <c r="B13" s="19">
        <v>8.3266726846886703E-14</v>
      </c>
      <c r="C13" s="19">
        <v>8.6819440525687204E-14</v>
      </c>
      <c r="D13" s="19">
        <v>8.3266726846886703E-14</v>
      </c>
      <c r="E13" s="19">
        <v>8.7263529735537304E-14</v>
      </c>
      <c r="F13" s="19">
        <v>8.6486373618299694E-14</v>
      </c>
      <c r="G13" s="19">
        <v>8.9483975784787605E-14</v>
      </c>
      <c r="H13" s="19">
        <v>8.3266726846886703E-14</v>
      </c>
      <c r="I13" s="19">
        <v>8.8817841970012498E-14</v>
      </c>
      <c r="J13" s="19">
        <v>8.3266726846886703E-14</v>
      </c>
      <c r="K13" s="19">
        <v>9.1371354926650295E-14</v>
      </c>
      <c r="L13" s="19">
        <v>1.00919272938426E-13</v>
      </c>
      <c r="M13" s="19">
        <v>8.6819440525687204E-14</v>
      </c>
      <c r="N13" s="19">
        <v>1.00919272938426E-13</v>
      </c>
      <c r="O13" s="19">
        <v>9.0927265716800295E-14</v>
      </c>
      <c r="P13" s="19">
        <v>1.0691447727140199E-13</v>
      </c>
      <c r="Q13" s="19">
        <v>8.8484775062624901E-14</v>
      </c>
      <c r="R13" s="19">
        <v>1.00919272938426E-13</v>
      </c>
      <c r="S13" s="19">
        <v>8.8928864272475001E-14</v>
      </c>
      <c r="T13" s="19">
        <v>1.00919272938426E-13</v>
      </c>
      <c r="U13" s="19">
        <v>8.8262730457699894E-14</v>
      </c>
      <c r="V13" s="19">
        <v>1.2079226507921701E-13</v>
      </c>
      <c r="W13" s="19">
        <v>8.9150908877399994E-14</v>
      </c>
      <c r="X13" s="19">
        <v>8.6819440525687204E-14</v>
      </c>
      <c r="Y13" s="19">
        <v>1.2079226507921701E-13</v>
      </c>
      <c r="Z13" s="19">
        <v>8.9150908877399994E-14</v>
      </c>
      <c r="AA13" s="19">
        <v>8.8706819667549995E-14</v>
      </c>
      <c r="AB13" s="19">
        <v>1.32116539930393E-13</v>
      </c>
      <c r="AC13" s="19">
        <v>8.9150908877399994E-14</v>
      </c>
      <c r="AD13" s="19">
        <v>8.9261931179862497E-14</v>
      </c>
      <c r="AE13" s="19">
        <v>1.2079226507921701E-13</v>
      </c>
      <c r="AF13" s="19">
        <v>8.9150908877399994E-14</v>
      </c>
      <c r="AG13" s="19">
        <v>8.9261931179862497E-14</v>
      </c>
      <c r="AH13" s="19">
        <v>1.2079226507921701E-13</v>
      </c>
      <c r="AI13" s="19">
        <v>8.9150908877399994E-14</v>
      </c>
    </row>
    <row r="14" spans="1:35" x14ac:dyDescent="0.45">
      <c r="A14" s="19">
        <v>8.7374552037999794E-14</v>
      </c>
      <c r="B14" s="19">
        <v>8.3266726846886703E-14</v>
      </c>
      <c r="C14" s="19">
        <v>8.6819440525687204E-14</v>
      </c>
      <c r="D14" s="19">
        <v>8.3266726846886703E-14</v>
      </c>
      <c r="E14" s="19">
        <v>8.71525074330747E-14</v>
      </c>
      <c r="F14" s="19">
        <v>8.5265128291211997E-14</v>
      </c>
      <c r="G14" s="19">
        <v>9.0816243414337805E-14</v>
      </c>
      <c r="H14" s="19">
        <v>8.3266726846886703E-14</v>
      </c>
      <c r="I14" s="19">
        <v>9.0483176506950195E-14</v>
      </c>
      <c r="J14" s="19">
        <v>8.3266726846886703E-14</v>
      </c>
      <c r="K14" s="19">
        <v>8.9039886574937504E-14</v>
      </c>
      <c r="L14" s="19">
        <v>9.9698027611338994E-14</v>
      </c>
      <c r="M14" s="19">
        <v>8.6819440525687204E-14</v>
      </c>
      <c r="N14" s="19">
        <v>9.9698027611338994E-14</v>
      </c>
      <c r="O14" s="19">
        <v>8.9483975784787605E-14</v>
      </c>
      <c r="P14" s="19">
        <v>1.06248343456627E-13</v>
      </c>
      <c r="Q14" s="19">
        <v>8.8262730457699894E-14</v>
      </c>
      <c r="R14" s="19">
        <v>9.68114477473136E-14</v>
      </c>
      <c r="S14" s="19">
        <v>8.8706819667549995E-14</v>
      </c>
      <c r="T14" s="19">
        <v>9.68114477473136E-14</v>
      </c>
      <c r="U14" s="19">
        <v>8.9817042692175101E-14</v>
      </c>
      <c r="V14" s="19">
        <v>1.0857981180833999E-13</v>
      </c>
      <c r="W14" s="19">
        <v>8.9150908877399994E-14</v>
      </c>
      <c r="X14" s="19">
        <v>8.6819440525687204E-14</v>
      </c>
      <c r="Y14" s="19">
        <v>1.0857981180833999E-13</v>
      </c>
      <c r="Z14" s="19">
        <v>8.9150908877399994E-14</v>
      </c>
      <c r="AA14" s="19">
        <v>8.8262730457699894E-14</v>
      </c>
      <c r="AB14" s="19">
        <v>1.17239551400416E-13</v>
      </c>
      <c r="AC14" s="19">
        <v>8.9261931179862497E-14</v>
      </c>
      <c r="AD14" s="19">
        <v>8.7929663550312398E-14</v>
      </c>
      <c r="AE14" s="19">
        <v>1.0857981180833999E-13</v>
      </c>
      <c r="AF14" s="19">
        <v>8.9150908877399994E-14</v>
      </c>
      <c r="AG14" s="19">
        <v>8.7929663550312398E-14</v>
      </c>
      <c r="AH14" s="19">
        <v>1.0857981180833999E-13</v>
      </c>
      <c r="AI14" s="19">
        <v>8.9150908877399994E-14</v>
      </c>
    </row>
    <row r="15" spans="1:35" x14ac:dyDescent="0.45">
      <c r="A15" s="19">
        <v>8.7041485130612197E-14</v>
      </c>
      <c r="B15" s="19">
        <v>8.3266726846886703E-14</v>
      </c>
      <c r="C15" s="19">
        <v>8.6819440525687204E-14</v>
      </c>
      <c r="D15" s="19">
        <v>8.3266726846886703E-14</v>
      </c>
      <c r="E15" s="19">
        <v>8.6597395920762198E-14</v>
      </c>
      <c r="F15" s="19">
        <v>8.4598994476436903E-14</v>
      </c>
      <c r="G15" s="19">
        <v>8.9706020389712598E-14</v>
      </c>
      <c r="H15" s="19">
        <v>8.3266726846886703E-14</v>
      </c>
      <c r="I15" s="19">
        <v>9.0039087297100195E-14</v>
      </c>
      <c r="J15" s="19">
        <v>8.3266726846886703E-14</v>
      </c>
      <c r="K15" s="19">
        <v>9.0150109599562698E-14</v>
      </c>
      <c r="L15" s="19">
        <v>8.9261931179862497E-14</v>
      </c>
      <c r="M15" s="19">
        <v>8.6819440525687204E-14</v>
      </c>
      <c r="N15" s="19">
        <v>8.9261931179862497E-14</v>
      </c>
      <c r="O15" s="19">
        <v>9.1371354926650295E-14</v>
      </c>
      <c r="P15" s="19">
        <v>8.8262730457699894E-14</v>
      </c>
      <c r="Q15" s="19">
        <v>8.9372953482325102E-14</v>
      </c>
      <c r="R15" s="19">
        <v>8.9261931179862497E-14</v>
      </c>
      <c r="S15" s="19">
        <v>8.8484775062624901E-14</v>
      </c>
      <c r="T15" s="19">
        <v>8.9261931179862497E-14</v>
      </c>
      <c r="U15" s="19">
        <v>9.0039087297100195E-14</v>
      </c>
      <c r="V15" s="19">
        <v>9.1260332624187805E-14</v>
      </c>
      <c r="W15" s="19">
        <v>8.9372953482325102E-14</v>
      </c>
      <c r="X15" s="19">
        <v>8.6819440525687204E-14</v>
      </c>
      <c r="Y15" s="19">
        <v>9.1260332624187805E-14</v>
      </c>
      <c r="Z15" s="19">
        <v>8.9372953482325102E-14</v>
      </c>
      <c r="AA15" s="19">
        <v>9.0594198809412698E-14</v>
      </c>
      <c r="AB15" s="19">
        <v>9.0816243414337805E-14</v>
      </c>
      <c r="AC15" s="19">
        <v>8.9483975784787605E-14</v>
      </c>
      <c r="AD15" s="19">
        <v>9.0594198809412698E-14</v>
      </c>
      <c r="AE15" s="19">
        <v>9.1260332624187805E-14</v>
      </c>
      <c r="AF15" s="19">
        <v>8.9372953482325102E-14</v>
      </c>
      <c r="AG15" s="19">
        <v>9.0594198809412698E-14</v>
      </c>
      <c r="AH15" s="19">
        <v>9.1260332624187805E-14</v>
      </c>
      <c r="AI15" s="19">
        <v>8.9372953482325102E-14</v>
      </c>
    </row>
    <row r="16" spans="1:35" x14ac:dyDescent="0.45">
      <c r="A16" s="19">
        <v>8.7263529735537304E-14</v>
      </c>
      <c r="B16" s="19">
        <v>8.3266726846886703E-14</v>
      </c>
      <c r="C16" s="19">
        <v>8.6819440525687204E-14</v>
      </c>
      <c r="D16" s="19">
        <v>8.3266726846886703E-14</v>
      </c>
      <c r="E16" s="19">
        <v>8.6597395920762198E-14</v>
      </c>
      <c r="F16" s="19">
        <v>8.5043083686286903E-14</v>
      </c>
      <c r="G16" s="19">
        <v>8.9594998087250095E-14</v>
      </c>
      <c r="H16" s="19">
        <v>8.3266726846886703E-14</v>
      </c>
      <c r="I16" s="19">
        <v>8.9817042692175101E-14</v>
      </c>
      <c r="J16" s="19">
        <v>8.3266726846886703E-14</v>
      </c>
      <c r="K16" s="19">
        <v>8.9483975784787605E-14</v>
      </c>
      <c r="L16" s="19">
        <v>9.6589403142388594E-14</v>
      </c>
      <c r="M16" s="19">
        <v>8.6819440525687204E-14</v>
      </c>
      <c r="N16" s="19">
        <v>9.50350909079134E-14</v>
      </c>
      <c r="O16" s="19">
        <v>9.1260332624187805E-14</v>
      </c>
      <c r="P16" s="19">
        <v>9.6145313932538506E-14</v>
      </c>
      <c r="Q16" s="19">
        <v>9.0150109599562698E-14</v>
      </c>
      <c r="R16" s="19">
        <v>9.6589403142388594E-14</v>
      </c>
      <c r="S16" s="19">
        <v>9.0594198809412698E-14</v>
      </c>
      <c r="T16" s="19">
        <v>9.6589403142388594E-14</v>
      </c>
      <c r="U16" s="19">
        <v>8.9817042692175101E-14</v>
      </c>
      <c r="V16" s="19">
        <v>9.9920072216264E-14</v>
      </c>
      <c r="W16" s="19">
        <v>8.9150908877399994E-14</v>
      </c>
      <c r="X16" s="19">
        <v>8.6819440525687204E-14</v>
      </c>
      <c r="Y16" s="19">
        <v>9.9920072216264E-14</v>
      </c>
      <c r="Z16" s="19">
        <v>8.9150908877399994E-14</v>
      </c>
      <c r="AA16" s="19">
        <v>8.8595797365087404E-14</v>
      </c>
      <c r="AB16" s="19">
        <v>9.8920871494101397E-14</v>
      </c>
      <c r="AC16" s="19">
        <v>8.9372953482325102E-14</v>
      </c>
      <c r="AD16" s="19">
        <v>9.1038288019262798E-14</v>
      </c>
      <c r="AE16" s="19">
        <v>9.9920072216264E-14</v>
      </c>
      <c r="AF16" s="19">
        <v>8.9150908877399994E-14</v>
      </c>
      <c r="AG16" s="19">
        <v>9.1038288019262798E-14</v>
      </c>
      <c r="AH16" s="19">
        <v>9.9920072216264E-14</v>
      </c>
      <c r="AI16" s="19">
        <v>8.9150908877399994E-14</v>
      </c>
    </row>
    <row r="17" spans="1:35" x14ac:dyDescent="0.45">
      <c r="A17" s="19">
        <v>8.7707618945387304E-14</v>
      </c>
      <c r="B17" s="19">
        <v>8.3266726846886703E-14</v>
      </c>
      <c r="C17" s="19">
        <v>8.6819440525687204E-14</v>
      </c>
      <c r="D17" s="19">
        <v>8.3266726846886703E-14</v>
      </c>
      <c r="E17" s="19">
        <v>8.7929663550312398E-14</v>
      </c>
      <c r="F17" s="19">
        <v>8.5265128291211997E-14</v>
      </c>
      <c r="G17" s="19">
        <v>8.9372953482325102E-14</v>
      </c>
      <c r="H17" s="19">
        <v>8.3266726846886703E-14</v>
      </c>
      <c r="I17" s="19">
        <v>8.9483975784787605E-14</v>
      </c>
      <c r="J17" s="19">
        <v>8.3266726846886703E-14</v>
      </c>
      <c r="K17" s="19">
        <v>8.7818641247849794E-14</v>
      </c>
      <c r="L17" s="19">
        <v>9.7477581562088694E-14</v>
      </c>
      <c r="M17" s="19">
        <v>8.6819440525687204E-14</v>
      </c>
      <c r="N17" s="19">
        <v>9.7477581562088694E-14</v>
      </c>
      <c r="O17" s="19">
        <v>8.9817042692175101E-14</v>
      </c>
      <c r="P17" s="19">
        <v>9.6256336235000996E-14</v>
      </c>
      <c r="Q17" s="19">
        <v>8.9039886574937504E-14</v>
      </c>
      <c r="R17" s="19">
        <v>9.7477581562088694E-14</v>
      </c>
      <c r="S17" s="19">
        <v>8.9483975784787605E-14</v>
      </c>
      <c r="T17" s="19">
        <v>9.7477581562088694E-14</v>
      </c>
      <c r="U17" s="19">
        <v>8.8817841970012498E-14</v>
      </c>
      <c r="V17" s="19">
        <v>1.0735856648125199E-13</v>
      </c>
      <c r="W17" s="19">
        <v>8.9150908877399994E-14</v>
      </c>
      <c r="X17" s="19">
        <v>8.6819440525687204E-14</v>
      </c>
      <c r="Y17" s="19">
        <v>1.0735856648125199E-13</v>
      </c>
      <c r="Z17" s="19">
        <v>8.9150908877399994E-14</v>
      </c>
      <c r="AA17" s="19">
        <v>8.8595797365087404E-14</v>
      </c>
      <c r="AB17" s="19">
        <v>1.04138919709839E-13</v>
      </c>
      <c r="AC17" s="19">
        <v>8.9261931179862497E-14</v>
      </c>
      <c r="AD17" s="19">
        <v>9.1260332624187805E-14</v>
      </c>
      <c r="AE17" s="19">
        <v>1.0735856648125199E-13</v>
      </c>
      <c r="AF17" s="19">
        <v>8.9150908877399994E-14</v>
      </c>
      <c r="AG17" s="19">
        <v>9.1260332624187805E-14</v>
      </c>
      <c r="AH17" s="19">
        <v>1.0735856648125199E-13</v>
      </c>
      <c r="AI17" s="19">
        <v>8.9150908877399994E-14</v>
      </c>
    </row>
    <row r="18" spans="1:35" x14ac:dyDescent="0.45">
      <c r="A18" s="19">
        <v>8.7041485130612197E-14</v>
      </c>
      <c r="B18" s="19">
        <v>8.3266726846886703E-14</v>
      </c>
      <c r="C18" s="19">
        <v>8.6819440525687204E-14</v>
      </c>
      <c r="D18" s="19">
        <v>8.3266726846886703E-14</v>
      </c>
      <c r="E18" s="19">
        <v>8.6708418223224701E-14</v>
      </c>
      <c r="F18" s="19">
        <v>8.5598195198599506E-14</v>
      </c>
      <c r="G18" s="19">
        <v>9.0594198809412698E-14</v>
      </c>
      <c r="H18" s="19">
        <v>8.3266726846886703E-14</v>
      </c>
      <c r="I18" s="19">
        <v>8.9706020389712598E-14</v>
      </c>
      <c r="J18" s="19">
        <v>8.3266726846886703E-14</v>
      </c>
      <c r="K18" s="19">
        <v>8.9594998087250095E-14</v>
      </c>
      <c r="L18" s="19">
        <v>9.4702024000525802E-14</v>
      </c>
      <c r="M18" s="19">
        <v>8.6819440525687204E-14</v>
      </c>
      <c r="N18" s="19">
        <v>9.4702024000525802E-14</v>
      </c>
      <c r="O18" s="19">
        <v>8.9372953482325102E-14</v>
      </c>
      <c r="P18" s="19">
        <v>9.7144514654701197E-14</v>
      </c>
      <c r="Q18" s="19">
        <v>8.9706020389712598E-14</v>
      </c>
      <c r="R18" s="19">
        <v>9.4702024000525802E-14</v>
      </c>
      <c r="S18" s="19">
        <v>8.8595797365087404E-14</v>
      </c>
      <c r="T18" s="19">
        <v>9.4702024000525802E-14</v>
      </c>
      <c r="U18" s="19">
        <v>8.9817042692175101E-14</v>
      </c>
      <c r="V18" s="19">
        <v>9.9809049913801497E-14</v>
      </c>
      <c r="W18" s="19">
        <v>8.9261931179862497E-14</v>
      </c>
      <c r="X18" s="19">
        <v>8.6819440525687204E-14</v>
      </c>
      <c r="Y18" s="19">
        <v>9.9809049913801497E-14</v>
      </c>
      <c r="Z18" s="19">
        <v>8.9261931179862497E-14</v>
      </c>
      <c r="AA18" s="19">
        <v>8.8373752760162398E-14</v>
      </c>
      <c r="AB18" s="19">
        <v>9.7033492352238606E-14</v>
      </c>
      <c r="AC18" s="19">
        <v>8.9261931179862497E-14</v>
      </c>
      <c r="AD18" s="19">
        <v>8.8817841970012498E-14</v>
      </c>
      <c r="AE18" s="19">
        <v>9.9809049913801497E-14</v>
      </c>
      <c r="AF18" s="19">
        <v>8.9261931179862497E-14</v>
      </c>
      <c r="AG18" s="19">
        <v>8.8817841970012498E-14</v>
      </c>
      <c r="AH18" s="19">
        <v>9.9809049913801497E-14</v>
      </c>
      <c r="AI18" s="19">
        <v>8.9261931179862497E-14</v>
      </c>
    </row>
    <row r="19" spans="1:35" x14ac:dyDescent="0.45">
      <c r="A19" s="19">
        <v>8.6930462828149694E-14</v>
      </c>
      <c r="B19" s="19">
        <v>8.3266726846886703E-14</v>
      </c>
      <c r="C19" s="19">
        <v>8.6819440525687204E-14</v>
      </c>
      <c r="D19" s="19">
        <v>8.3266726846886703E-14</v>
      </c>
      <c r="E19" s="19">
        <v>8.7041485130612197E-14</v>
      </c>
      <c r="F19" s="19">
        <v>8.5265128291211997E-14</v>
      </c>
      <c r="G19" s="19">
        <v>8.9928064994637604E-14</v>
      </c>
      <c r="H19" s="19">
        <v>8.3266726846886703E-14</v>
      </c>
      <c r="I19" s="19">
        <v>8.9261931179862497E-14</v>
      </c>
      <c r="J19" s="19">
        <v>8.3266726846886703E-14</v>
      </c>
      <c r="K19" s="19">
        <v>9.0927265716800295E-14</v>
      </c>
      <c r="L19" s="19">
        <v>9.4368957093138306E-14</v>
      </c>
      <c r="M19" s="19">
        <v>8.6819440525687204E-14</v>
      </c>
      <c r="N19" s="19">
        <v>9.4368957093138306E-14</v>
      </c>
      <c r="O19" s="19">
        <v>9.0150109599562698E-14</v>
      </c>
      <c r="P19" s="19">
        <v>9.3258734068513099E-14</v>
      </c>
      <c r="Q19" s="19">
        <v>8.8817841970012498E-14</v>
      </c>
      <c r="R19" s="19">
        <v>9.3702823278363199E-14</v>
      </c>
      <c r="S19" s="19">
        <v>8.9928064994637604E-14</v>
      </c>
      <c r="T19" s="19">
        <v>9.3702823278363199E-14</v>
      </c>
      <c r="U19" s="19">
        <v>9.0150109599562698E-14</v>
      </c>
      <c r="V19" s="19">
        <v>9.8809849191638894E-14</v>
      </c>
      <c r="W19" s="19">
        <v>8.9261931179862497E-14</v>
      </c>
      <c r="X19" s="19">
        <v>8.6819440525687204E-14</v>
      </c>
      <c r="Y19" s="19">
        <v>9.8809849191638894E-14</v>
      </c>
      <c r="Z19" s="19">
        <v>8.9261931179862497E-14</v>
      </c>
      <c r="AA19" s="19">
        <v>9.1149310321725301E-14</v>
      </c>
      <c r="AB19" s="19">
        <v>1.04916075827077E-13</v>
      </c>
      <c r="AC19" s="19">
        <v>8.9261931179862497E-14</v>
      </c>
      <c r="AD19" s="19">
        <v>8.9483975784787605E-14</v>
      </c>
      <c r="AE19" s="19">
        <v>9.8809849191638894E-14</v>
      </c>
      <c r="AF19" s="19">
        <v>8.9261931179862497E-14</v>
      </c>
      <c r="AG19" s="19">
        <v>8.9483975784787605E-14</v>
      </c>
      <c r="AH19" s="19">
        <v>9.8809849191638894E-14</v>
      </c>
      <c r="AI19" s="19">
        <v>8.9261931179862497E-14</v>
      </c>
    </row>
    <row r="20" spans="1:35" x14ac:dyDescent="0.45">
      <c r="A20" s="19">
        <v>8.7707618945387304E-14</v>
      </c>
      <c r="B20" s="19">
        <v>8.3266726846886703E-14</v>
      </c>
      <c r="C20" s="19">
        <v>8.6819440525687204E-14</v>
      </c>
      <c r="D20" s="19">
        <v>8.3266726846886703E-14</v>
      </c>
      <c r="E20" s="19">
        <v>8.6708418223224701E-14</v>
      </c>
      <c r="F20" s="19">
        <v>8.5154105988749494E-14</v>
      </c>
      <c r="G20" s="19">
        <v>8.9150908877399994E-14</v>
      </c>
      <c r="H20" s="19">
        <v>8.3266726846886703E-14</v>
      </c>
      <c r="I20" s="19">
        <v>8.9594998087250095E-14</v>
      </c>
      <c r="J20" s="19">
        <v>8.3266726846886703E-14</v>
      </c>
      <c r="K20" s="19">
        <v>8.9928064994637604E-14</v>
      </c>
      <c r="L20" s="19">
        <v>9.1149310321725301E-14</v>
      </c>
      <c r="M20" s="19">
        <v>8.6819440525687204E-14</v>
      </c>
      <c r="N20" s="19">
        <v>9.1149310321725301E-14</v>
      </c>
      <c r="O20" s="19">
        <v>8.9706020389712598E-14</v>
      </c>
      <c r="P20" s="19">
        <v>9.3813845580825702E-14</v>
      </c>
      <c r="Q20" s="19">
        <v>8.8595797365087404E-14</v>
      </c>
      <c r="R20" s="19">
        <v>9.1926466438962898E-14</v>
      </c>
      <c r="S20" s="19">
        <v>8.8595797365087404E-14</v>
      </c>
      <c r="T20" s="19">
        <v>9.1926466438962898E-14</v>
      </c>
      <c r="U20" s="19">
        <v>8.9372953482325102E-14</v>
      </c>
      <c r="V20" s="19">
        <v>9.5146113210375903E-14</v>
      </c>
      <c r="W20" s="19">
        <v>8.9261931179862497E-14</v>
      </c>
      <c r="X20" s="19">
        <v>8.6819440525687204E-14</v>
      </c>
      <c r="Y20" s="19">
        <v>9.5146113210375903E-14</v>
      </c>
      <c r="Z20" s="19">
        <v>8.9261931179862497E-14</v>
      </c>
      <c r="AA20" s="19">
        <v>8.9483975784787605E-14</v>
      </c>
      <c r="AB20" s="19">
        <v>1.00697228333501E-13</v>
      </c>
      <c r="AC20" s="19">
        <v>8.9261931179862497E-14</v>
      </c>
      <c r="AD20" s="19">
        <v>8.9039886574937504E-14</v>
      </c>
      <c r="AE20" s="19">
        <v>9.5146113210375903E-14</v>
      </c>
      <c r="AF20" s="19">
        <v>8.9261931179862497E-14</v>
      </c>
      <c r="AG20" s="19">
        <v>8.9039886574937504E-14</v>
      </c>
      <c r="AH20" s="19">
        <v>9.5146113210375903E-14</v>
      </c>
      <c r="AI20" s="19">
        <v>8.9261931179862497E-14</v>
      </c>
    </row>
    <row r="21" spans="1:35" x14ac:dyDescent="0.45">
      <c r="A21" s="19">
        <v>8.8262730457699894E-14</v>
      </c>
      <c r="B21" s="19">
        <v>8.3266726846886703E-14</v>
      </c>
      <c r="C21" s="19">
        <v>8.6819440525687204E-14</v>
      </c>
      <c r="D21" s="19">
        <v>8.3266726846886703E-14</v>
      </c>
      <c r="E21" s="19">
        <v>8.7374552037999794E-14</v>
      </c>
      <c r="F21" s="19">
        <v>8.5598195198599506E-14</v>
      </c>
      <c r="G21" s="19">
        <v>8.9150908877399994E-14</v>
      </c>
      <c r="H21" s="19">
        <v>8.3266726846886703E-14</v>
      </c>
      <c r="I21" s="19">
        <v>8.9483975784787605E-14</v>
      </c>
      <c r="J21" s="19">
        <v>8.3266726846886703E-14</v>
      </c>
      <c r="K21" s="19">
        <v>9.0150109599562698E-14</v>
      </c>
      <c r="L21" s="19">
        <v>9.2259533346350496E-14</v>
      </c>
      <c r="M21" s="19">
        <v>8.6819440525687204E-14</v>
      </c>
      <c r="N21" s="19">
        <v>9.2481577951275502E-14</v>
      </c>
      <c r="O21" s="19">
        <v>9.1482377229112899E-14</v>
      </c>
      <c r="P21" s="19">
        <v>9.2370555648812999E-14</v>
      </c>
      <c r="Q21" s="19">
        <v>8.8262730457699894E-14</v>
      </c>
      <c r="R21" s="19">
        <v>9.2259533346350496E-14</v>
      </c>
      <c r="S21" s="19">
        <v>8.8484775062624901E-14</v>
      </c>
      <c r="T21" s="19">
        <v>9.2259533346350496E-14</v>
      </c>
      <c r="U21" s="19">
        <v>8.9483975784787605E-14</v>
      </c>
      <c r="V21" s="19">
        <v>9.6256336235000996E-14</v>
      </c>
      <c r="W21" s="19">
        <v>8.9150908877399994E-14</v>
      </c>
      <c r="X21" s="19">
        <v>8.6819440525687204E-14</v>
      </c>
      <c r="Y21" s="19">
        <v>9.6256336235000996E-14</v>
      </c>
      <c r="Z21" s="19">
        <v>8.9150908877399994E-14</v>
      </c>
      <c r="AA21" s="19">
        <v>8.8484775062624901E-14</v>
      </c>
      <c r="AB21" s="19">
        <v>9.8698826889176404E-14</v>
      </c>
      <c r="AC21" s="19">
        <v>8.9261931179862497E-14</v>
      </c>
      <c r="AD21" s="19">
        <v>8.8373752760162398E-14</v>
      </c>
      <c r="AE21" s="19">
        <v>9.6256336235000996E-14</v>
      </c>
      <c r="AF21" s="19">
        <v>8.9150908877399994E-14</v>
      </c>
      <c r="AG21" s="19">
        <v>8.8373752760162398E-14</v>
      </c>
      <c r="AH21" s="19">
        <v>9.6256336235000996E-14</v>
      </c>
      <c r="AI21" s="19">
        <v>8.9150908877399994E-14</v>
      </c>
    </row>
    <row r="22" spans="1:35" x14ac:dyDescent="0.45">
      <c r="A22" s="19">
        <v>8.6375351315837103E-14</v>
      </c>
      <c r="B22" s="19">
        <v>8.3266726846886703E-14</v>
      </c>
      <c r="C22" s="19">
        <v>8.6819440525687204E-14</v>
      </c>
      <c r="D22" s="19">
        <v>8.3266726846886703E-14</v>
      </c>
      <c r="E22" s="19">
        <v>8.6375351315837103E-14</v>
      </c>
      <c r="F22" s="19">
        <v>8.5265128291211997E-14</v>
      </c>
      <c r="G22" s="19">
        <v>8.9706020389712598E-14</v>
      </c>
      <c r="H22" s="19">
        <v>8.3266726846886703E-14</v>
      </c>
      <c r="I22" s="19">
        <v>9.0594198809412698E-14</v>
      </c>
      <c r="J22" s="19">
        <v>8.3266726846886703E-14</v>
      </c>
      <c r="K22" s="19">
        <v>8.8928864272475001E-14</v>
      </c>
      <c r="L22" s="19">
        <v>9.5479180117763399E-14</v>
      </c>
      <c r="M22" s="19">
        <v>8.6819440525687204E-14</v>
      </c>
      <c r="N22" s="19">
        <v>9.5479180117763399E-14</v>
      </c>
      <c r="O22" s="19">
        <v>8.8817841970012498E-14</v>
      </c>
      <c r="P22" s="19">
        <v>9.7588603864551197E-14</v>
      </c>
      <c r="Q22" s="19">
        <v>8.9039886574937504E-14</v>
      </c>
      <c r="R22" s="19">
        <v>9.4368957093138306E-14</v>
      </c>
      <c r="S22" s="19">
        <v>8.8151708155237404E-14</v>
      </c>
      <c r="T22" s="19">
        <v>9.4368957093138306E-14</v>
      </c>
      <c r="U22" s="19">
        <v>8.9372953482325102E-14</v>
      </c>
      <c r="V22" s="19">
        <v>1.07469588783715E-13</v>
      </c>
      <c r="W22" s="19">
        <v>8.9261931179862497E-14</v>
      </c>
      <c r="X22" s="19">
        <v>8.6819440525687204E-14</v>
      </c>
      <c r="Y22" s="19">
        <v>1.07469588783715E-13</v>
      </c>
      <c r="Z22" s="19">
        <v>8.9261931179862497E-14</v>
      </c>
      <c r="AA22" s="19">
        <v>8.8151708155237404E-14</v>
      </c>
      <c r="AB22" s="19">
        <v>1.00808250635964E-13</v>
      </c>
      <c r="AC22" s="19">
        <v>8.9150908877399994E-14</v>
      </c>
      <c r="AD22" s="19">
        <v>9.0483176506950195E-14</v>
      </c>
      <c r="AE22" s="19">
        <v>1.07469588783715E-13</v>
      </c>
      <c r="AF22" s="19">
        <v>8.9261931179862497E-14</v>
      </c>
      <c r="AG22" s="19">
        <v>9.0483176506950195E-14</v>
      </c>
      <c r="AH22" s="19">
        <v>1.07469588783715E-13</v>
      </c>
      <c r="AI22" s="19">
        <v>8.9261931179862497E-14</v>
      </c>
    </row>
    <row r="23" spans="1:35" x14ac:dyDescent="0.45">
      <c r="A23" s="19">
        <v>8.7707618945387304E-14</v>
      </c>
      <c r="B23" s="19">
        <v>8.3266726846886703E-14</v>
      </c>
      <c r="C23" s="19">
        <v>8.6819440525687204E-14</v>
      </c>
      <c r="D23" s="19">
        <v>8.3266726846886703E-14</v>
      </c>
      <c r="E23" s="19">
        <v>8.71525074330747E-14</v>
      </c>
      <c r="F23" s="19">
        <v>8.5598195198599506E-14</v>
      </c>
      <c r="G23" s="19">
        <v>8.9372953482325102E-14</v>
      </c>
      <c r="H23" s="19">
        <v>8.3266726846886703E-14</v>
      </c>
      <c r="I23" s="19">
        <v>8.8817841970012498E-14</v>
      </c>
      <c r="J23" s="19">
        <v>8.3266726846886703E-14</v>
      </c>
      <c r="K23" s="19">
        <v>8.8484775062624901E-14</v>
      </c>
      <c r="L23" s="19">
        <v>9.2703622556200495E-14</v>
      </c>
      <c r="M23" s="19">
        <v>8.6819440525687204E-14</v>
      </c>
      <c r="N23" s="19">
        <v>9.2703622556200495E-14</v>
      </c>
      <c r="O23" s="19">
        <v>9.1038288019262798E-14</v>
      </c>
      <c r="P23" s="19">
        <v>9.5479180117763399E-14</v>
      </c>
      <c r="Q23" s="19">
        <v>8.7596596642924801E-14</v>
      </c>
      <c r="R23" s="19">
        <v>9.2703622556200495E-14</v>
      </c>
      <c r="S23" s="19">
        <v>8.8040685852774901E-14</v>
      </c>
      <c r="T23" s="19">
        <v>9.2703622556200495E-14</v>
      </c>
      <c r="U23" s="19">
        <v>8.8373752760162398E-14</v>
      </c>
      <c r="V23" s="19">
        <v>9.4591001698063299E-14</v>
      </c>
      <c r="W23" s="19">
        <v>8.9372953482325102E-14</v>
      </c>
      <c r="X23" s="19">
        <v>8.6819440525687204E-14</v>
      </c>
      <c r="Y23" s="19">
        <v>9.4591001698063299E-14</v>
      </c>
      <c r="Z23" s="19">
        <v>8.9372953482325102E-14</v>
      </c>
      <c r="AA23" s="19">
        <v>8.8595797365087404E-14</v>
      </c>
      <c r="AB23" s="19">
        <v>1.00364161426114E-13</v>
      </c>
      <c r="AC23" s="19">
        <v>8.9150908877399994E-14</v>
      </c>
      <c r="AD23" s="19">
        <v>9.0483176506950195E-14</v>
      </c>
      <c r="AE23" s="19">
        <v>9.4591001698063299E-14</v>
      </c>
      <c r="AF23" s="19">
        <v>8.9372953482325102E-14</v>
      </c>
      <c r="AG23" s="19">
        <v>9.0483176506950195E-14</v>
      </c>
      <c r="AH23" s="19">
        <v>9.4591001698063299E-14</v>
      </c>
      <c r="AI23" s="19">
        <v>8.9372953482325102E-14</v>
      </c>
    </row>
    <row r="24" spans="1:35" x14ac:dyDescent="0.45">
      <c r="A24" s="19">
        <v>8.6486373618299694E-14</v>
      </c>
      <c r="B24" s="19">
        <v>8.3266726846886703E-14</v>
      </c>
      <c r="C24" s="19">
        <v>8.6819440525687204E-14</v>
      </c>
      <c r="D24" s="19">
        <v>8.3266726846886703E-14</v>
      </c>
      <c r="E24" s="19">
        <v>8.6597395920762198E-14</v>
      </c>
      <c r="F24" s="19">
        <v>8.5154105988749494E-14</v>
      </c>
      <c r="G24" s="19">
        <v>8.9817042692175101E-14</v>
      </c>
      <c r="H24" s="19">
        <v>8.3266726846886703E-14</v>
      </c>
      <c r="I24" s="19">
        <v>8.9817042692175101E-14</v>
      </c>
      <c r="J24" s="19">
        <v>8.3266726846886703E-14</v>
      </c>
      <c r="K24" s="19">
        <v>8.9150908877399994E-14</v>
      </c>
      <c r="L24" s="19">
        <v>9.7588603864551197E-14</v>
      </c>
      <c r="M24" s="19">
        <v>8.6819440525687204E-14</v>
      </c>
      <c r="N24" s="19">
        <v>9.7588603864551197E-14</v>
      </c>
      <c r="O24" s="19">
        <v>9.2370555648812999E-14</v>
      </c>
      <c r="P24" s="19">
        <v>9.6922470049776103E-14</v>
      </c>
      <c r="Q24" s="19">
        <v>8.8817841970012498E-14</v>
      </c>
      <c r="R24" s="19">
        <v>9.7588603864551197E-14</v>
      </c>
      <c r="S24" s="19">
        <v>8.7707618945387304E-14</v>
      </c>
      <c r="T24" s="19">
        <v>9.7588603864551197E-14</v>
      </c>
      <c r="U24" s="19">
        <v>8.9594998087250095E-14</v>
      </c>
      <c r="V24" s="19">
        <v>9.6145313932538506E-14</v>
      </c>
      <c r="W24" s="19">
        <v>8.9372953482325102E-14</v>
      </c>
      <c r="X24" s="19">
        <v>8.6819440525687204E-14</v>
      </c>
      <c r="Y24" s="19">
        <v>9.6145313932538506E-14</v>
      </c>
      <c r="Z24" s="19">
        <v>8.9372953482325102E-14</v>
      </c>
      <c r="AA24" s="19">
        <v>8.9817042692175101E-14</v>
      </c>
      <c r="AB24" s="19">
        <v>1.02917674382752E-13</v>
      </c>
      <c r="AC24" s="19">
        <v>8.9150908877399994E-14</v>
      </c>
      <c r="AD24" s="19">
        <v>9.0594198809412698E-14</v>
      </c>
      <c r="AE24" s="19">
        <v>9.6145313932538506E-14</v>
      </c>
      <c r="AF24" s="19">
        <v>8.9372953482325102E-14</v>
      </c>
      <c r="AG24" s="19">
        <v>9.0594198809412698E-14</v>
      </c>
      <c r="AH24" s="19">
        <v>9.6145313932538506E-14</v>
      </c>
      <c r="AI24" s="19">
        <v>8.9372953482325102E-14</v>
      </c>
    </row>
    <row r="25" spans="1:35" x14ac:dyDescent="0.45">
      <c r="A25" s="19">
        <v>8.7929663550312398E-14</v>
      </c>
      <c r="B25" s="19">
        <v>8.3266726846886703E-14</v>
      </c>
      <c r="C25" s="19">
        <v>8.6819440525687204E-14</v>
      </c>
      <c r="D25" s="19">
        <v>8.3266726846886703E-14</v>
      </c>
      <c r="E25" s="19">
        <v>8.6597395920762198E-14</v>
      </c>
      <c r="F25" s="19">
        <v>8.5154105988749494E-14</v>
      </c>
      <c r="G25" s="19">
        <v>8.9594998087250095E-14</v>
      </c>
      <c r="H25" s="19">
        <v>8.3266726846886703E-14</v>
      </c>
      <c r="I25" s="19">
        <v>9.1482377229112899E-14</v>
      </c>
      <c r="J25" s="19">
        <v>8.3266726846886703E-14</v>
      </c>
      <c r="K25" s="19">
        <v>9.0372154204487705E-14</v>
      </c>
      <c r="L25" s="19">
        <v>9.2148511043887905E-14</v>
      </c>
      <c r="M25" s="19">
        <v>8.6819440525687204E-14</v>
      </c>
      <c r="N25" s="19">
        <v>9.2148511043887905E-14</v>
      </c>
      <c r="O25" s="19">
        <v>9.0816243414337805E-14</v>
      </c>
      <c r="P25" s="19">
        <v>9.50350909079134E-14</v>
      </c>
      <c r="Q25" s="19">
        <v>8.9039886574937504E-14</v>
      </c>
      <c r="R25" s="19">
        <v>9.2148511043887905E-14</v>
      </c>
      <c r="S25" s="19">
        <v>8.9261931179862497E-14</v>
      </c>
      <c r="T25" s="19">
        <v>9.2148511043887905E-14</v>
      </c>
      <c r="U25" s="19">
        <v>8.9372953482325102E-14</v>
      </c>
      <c r="V25" s="19">
        <v>9.2481577951275502E-14</v>
      </c>
      <c r="W25" s="19">
        <v>8.9261931179862497E-14</v>
      </c>
      <c r="X25" s="19">
        <v>8.6819440525687204E-14</v>
      </c>
      <c r="Y25" s="19">
        <v>9.2481577951275502E-14</v>
      </c>
      <c r="Z25" s="19">
        <v>8.9261931179862497E-14</v>
      </c>
      <c r="AA25" s="19">
        <v>8.8928864272475001E-14</v>
      </c>
      <c r="AB25" s="19">
        <v>9.8587804586713901E-14</v>
      </c>
      <c r="AC25" s="19">
        <v>8.9261931179862497E-14</v>
      </c>
      <c r="AD25" s="19">
        <v>8.9039886574937504E-14</v>
      </c>
      <c r="AE25" s="19">
        <v>9.2481577951275502E-14</v>
      </c>
      <c r="AF25" s="19">
        <v>8.9261931179862497E-14</v>
      </c>
      <c r="AG25" s="19">
        <v>8.9039886574937504E-14</v>
      </c>
      <c r="AH25" s="19">
        <v>9.2481577951275502E-14</v>
      </c>
      <c r="AI25" s="19">
        <v>8.9261931179862497E-14</v>
      </c>
    </row>
    <row r="26" spans="1:35" x14ac:dyDescent="0.45">
      <c r="A26" s="19">
        <v>8.7485574340462298E-14</v>
      </c>
      <c r="B26" s="19">
        <v>8.3266726846886703E-14</v>
      </c>
      <c r="C26" s="19">
        <v>8.6819440525687204E-14</v>
      </c>
      <c r="D26" s="19">
        <v>8.3266726846886703E-14</v>
      </c>
      <c r="E26" s="19">
        <v>8.6819440525687204E-14</v>
      </c>
      <c r="F26" s="19">
        <v>8.5154105988749494E-14</v>
      </c>
      <c r="G26" s="19">
        <v>8.9483975784787605E-14</v>
      </c>
      <c r="H26" s="19">
        <v>8.3266726846886703E-14</v>
      </c>
      <c r="I26" s="19">
        <v>9.0150109599562698E-14</v>
      </c>
      <c r="J26" s="19">
        <v>8.3266726846886703E-14</v>
      </c>
      <c r="K26" s="19">
        <v>8.9039886574937504E-14</v>
      </c>
      <c r="L26" s="19">
        <v>9.1593399531575402E-14</v>
      </c>
      <c r="M26" s="19">
        <v>8.6819440525687204E-14</v>
      </c>
      <c r="N26" s="19">
        <v>9.1815444136500395E-14</v>
      </c>
      <c r="O26" s="19">
        <v>9.0483176506950195E-14</v>
      </c>
      <c r="P26" s="19">
        <v>9.4257934790675702E-14</v>
      </c>
      <c r="Q26" s="19">
        <v>8.9928064994637604E-14</v>
      </c>
      <c r="R26" s="19">
        <v>9.2259533346350496E-14</v>
      </c>
      <c r="S26" s="19">
        <v>8.8595797365087404E-14</v>
      </c>
      <c r="T26" s="19">
        <v>9.2259533346350496E-14</v>
      </c>
      <c r="U26" s="19">
        <v>8.8706819667549995E-14</v>
      </c>
      <c r="V26" s="19">
        <v>9.2592600253738005E-14</v>
      </c>
      <c r="W26" s="19">
        <v>8.9261931179862497E-14</v>
      </c>
      <c r="X26" s="19">
        <v>8.6819440525687204E-14</v>
      </c>
      <c r="Y26" s="19">
        <v>9.2592600253738005E-14</v>
      </c>
      <c r="Z26" s="19">
        <v>8.9261931179862497E-14</v>
      </c>
      <c r="AA26" s="19">
        <v>9.0039087297100195E-14</v>
      </c>
      <c r="AB26" s="19">
        <v>9.59232693276135E-14</v>
      </c>
      <c r="AC26" s="19">
        <v>8.9372953482325102E-14</v>
      </c>
      <c r="AD26" s="19">
        <v>8.8484775062624901E-14</v>
      </c>
      <c r="AE26" s="19">
        <v>9.2592600253738005E-14</v>
      </c>
      <c r="AF26" s="19">
        <v>8.9261931179862497E-14</v>
      </c>
      <c r="AG26" s="19">
        <v>8.8484775062624901E-14</v>
      </c>
      <c r="AH26" s="19">
        <v>9.2592600253738005E-14</v>
      </c>
      <c r="AI26" s="19">
        <v>8.9261931179862497E-14</v>
      </c>
    </row>
    <row r="27" spans="1:35" x14ac:dyDescent="0.45">
      <c r="A27" s="19">
        <v>8.8595797365087404E-14</v>
      </c>
      <c r="B27" s="19">
        <v>8.3266726846886703E-14</v>
      </c>
      <c r="C27" s="19">
        <v>8.6819440525687204E-14</v>
      </c>
      <c r="D27" s="19">
        <v>8.3266726846886703E-14</v>
      </c>
      <c r="E27" s="19">
        <v>8.6819440525687204E-14</v>
      </c>
      <c r="F27" s="19">
        <v>8.4710016778899406E-14</v>
      </c>
      <c r="G27" s="19">
        <v>9.0261131902025201E-14</v>
      </c>
      <c r="H27" s="19">
        <v>8.3266726846886703E-14</v>
      </c>
      <c r="I27" s="19">
        <v>9.0261131902025201E-14</v>
      </c>
      <c r="J27" s="19">
        <v>8.3266726846886703E-14</v>
      </c>
      <c r="K27" s="19">
        <v>8.8040685852774901E-14</v>
      </c>
      <c r="L27" s="19">
        <v>9.0816243414337805E-14</v>
      </c>
      <c r="M27" s="19">
        <v>8.6819440525687204E-14</v>
      </c>
      <c r="N27" s="19">
        <v>9.1038288019262798E-14</v>
      </c>
      <c r="O27" s="19">
        <v>8.9817042692175101E-14</v>
      </c>
      <c r="P27" s="19">
        <v>9.5479180117763399E-14</v>
      </c>
      <c r="Q27" s="19">
        <v>8.8928864272475001E-14</v>
      </c>
      <c r="R27" s="19">
        <v>9.0816243414337805E-14</v>
      </c>
      <c r="S27" s="19">
        <v>8.8928864272475001E-14</v>
      </c>
      <c r="T27" s="19">
        <v>9.0816243414337805E-14</v>
      </c>
      <c r="U27" s="19">
        <v>9.0705221111875201E-14</v>
      </c>
      <c r="V27" s="19">
        <v>9.6145313932538506E-14</v>
      </c>
      <c r="W27" s="19">
        <v>8.9261931179862497E-14</v>
      </c>
      <c r="X27" s="19">
        <v>8.6819440525687204E-14</v>
      </c>
      <c r="Y27" s="19">
        <v>9.6145313932538506E-14</v>
      </c>
      <c r="Z27" s="19">
        <v>8.9261931179862497E-14</v>
      </c>
      <c r="AA27" s="19">
        <v>9.0372154204487705E-14</v>
      </c>
      <c r="AB27" s="19">
        <v>9.76996261670137E-14</v>
      </c>
      <c r="AC27" s="19">
        <v>8.9150908877399994E-14</v>
      </c>
      <c r="AD27" s="19">
        <v>8.8484775062624901E-14</v>
      </c>
      <c r="AE27" s="19">
        <v>9.6145313932538506E-14</v>
      </c>
      <c r="AF27" s="19">
        <v>8.9261931179862497E-14</v>
      </c>
      <c r="AG27" s="19">
        <v>8.8484775062624901E-14</v>
      </c>
      <c r="AH27" s="19">
        <v>9.6145313932538506E-14</v>
      </c>
      <c r="AI27" s="19">
        <v>8.9261931179862497E-14</v>
      </c>
    </row>
    <row r="28" spans="1:35" x14ac:dyDescent="0.45">
      <c r="A28" s="19">
        <v>8.8706819667549995E-14</v>
      </c>
      <c r="B28" s="19">
        <v>8.3266726846886703E-14</v>
      </c>
      <c r="C28" s="19">
        <v>8.6819440525687204E-14</v>
      </c>
      <c r="D28" s="19">
        <v>8.3266726846886703E-14</v>
      </c>
      <c r="E28" s="19">
        <v>8.71525074330747E-14</v>
      </c>
      <c r="F28" s="19">
        <v>8.6153306710912097E-14</v>
      </c>
      <c r="G28" s="19">
        <v>8.9039886574937504E-14</v>
      </c>
      <c r="H28" s="19">
        <v>8.3266726846886703E-14</v>
      </c>
      <c r="I28" s="19">
        <v>9.0594198809412698E-14</v>
      </c>
      <c r="J28" s="19">
        <v>8.3266726846886703E-14</v>
      </c>
      <c r="K28" s="19">
        <v>8.7929663550312398E-14</v>
      </c>
      <c r="L28" s="19">
        <v>9.5479180117763399E-14</v>
      </c>
      <c r="M28" s="19">
        <v>8.6819440525687204E-14</v>
      </c>
      <c r="N28" s="19">
        <v>9.4146912488213199E-14</v>
      </c>
      <c r="O28" s="19">
        <v>9.1704421834037905E-14</v>
      </c>
      <c r="P28" s="19">
        <v>1.01363362148276E-13</v>
      </c>
      <c r="Q28" s="19">
        <v>8.8928864272475001E-14</v>
      </c>
      <c r="R28" s="19">
        <v>9.5701224722688494E-14</v>
      </c>
      <c r="S28" s="19">
        <v>8.7818641247849794E-14</v>
      </c>
      <c r="T28" s="19">
        <v>9.5701224722688494E-14</v>
      </c>
      <c r="U28" s="19">
        <v>9.2037488741425401E-14</v>
      </c>
      <c r="V28" s="19">
        <v>1.05027098129539E-13</v>
      </c>
      <c r="W28" s="19">
        <v>8.9261931179862497E-14</v>
      </c>
      <c r="X28" s="19">
        <v>8.6819440525687204E-14</v>
      </c>
      <c r="Y28" s="19">
        <v>1.05027098129539E-13</v>
      </c>
      <c r="Z28" s="19">
        <v>8.9261931179862497E-14</v>
      </c>
      <c r="AA28" s="19">
        <v>8.9706020389712598E-14</v>
      </c>
      <c r="AB28" s="19">
        <v>1.16351372980716E-13</v>
      </c>
      <c r="AC28" s="19">
        <v>8.9372953482325102E-14</v>
      </c>
      <c r="AD28" s="19">
        <v>8.9372953482325102E-14</v>
      </c>
      <c r="AE28" s="19">
        <v>1.05027098129539E-13</v>
      </c>
      <c r="AF28" s="19">
        <v>8.9261931179862497E-14</v>
      </c>
      <c r="AG28" s="19">
        <v>8.9372953482325102E-14</v>
      </c>
      <c r="AH28" s="19">
        <v>1.05027098129539E-13</v>
      </c>
      <c r="AI28" s="19">
        <v>8.9261931179862497E-14</v>
      </c>
    </row>
    <row r="29" spans="1:35" x14ac:dyDescent="0.45">
      <c r="A29" s="19">
        <v>8.71525074330747E-14</v>
      </c>
      <c r="B29" s="19">
        <v>8.3266726846886703E-14</v>
      </c>
      <c r="C29" s="19">
        <v>8.6819440525687204E-14</v>
      </c>
      <c r="D29" s="19">
        <v>8.3266726846886703E-14</v>
      </c>
      <c r="E29" s="19">
        <v>8.6375351315837103E-14</v>
      </c>
      <c r="F29" s="19">
        <v>8.5043083686286903E-14</v>
      </c>
      <c r="G29" s="19">
        <v>8.9928064994637604E-14</v>
      </c>
      <c r="H29" s="19">
        <v>8.3266726846886703E-14</v>
      </c>
      <c r="I29" s="19">
        <v>9.0927265716800295E-14</v>
      </c>
      <c r="J29" s="19">
        <v>8.3266726846886703E-14</v>
      </c>
      <c r="K29" s="19">
        <v>9.1038288019262798E-14</v>
      </c>
      <c r="L29" s="19">
        <v>9.1593399531575402E-14</v>
      </c>
      <c r="M29" s="19">
        <v>8.6819440525687204E-14</v>
      </c>
      <c r="N29" s="19">
        <v>9.1593399531575402E-14</v>
      </c>
      <c r="O29" s="19">
        <v>8.8928864272475001E-14</v>
      </c>
      <c r="P29" s="19">
        <v>9.1371354926650295E-14</v>
      </c>
      <c r="Q29" s="19">
        <v>9.0816243414337805E-14</v>
      </c>
      <c r="R29" s="19">
        <v>9.1593399531575402E-14</v>
      </c>
      <c r="S29" s="19">
        <v>9.0594198809412698E-14</v>
      </c>
      <c r="T29" s="19">
        <v>9.1593399531575402E-14</v>
      </c>
      <c r="U29" s="19">
        <v>8.9483975784787605E-14</v>
      </c>
      <c r="V29" s="19">
        <v>9.5701224722688494E-14</v>
      </c>
      <c r="W29" s="19">
        <v>8.9261931179862497E-14</v>
      </c>
      <c r="X29" s="19">
        <v>8.6819440525687204E-14</v>
      </c>
      <c r="Y29" s="19">
        <v>9.5701224722688494E-14</v>
      </c>
      <c r="Z29" s="19">
        <v>8.9261931179862497E-14</v>
      </c>
      <c r="AA29" s="19">
        <v>8.9817042692175101E-14</v>
      </c>
      <c r="AB29" s="19">
        <v>9.8698826889176404E-14</v>
      </c>
      <c r="AC29" s="19">
        <v>8.9150908877399994E-14</v>
      </c>
      <c r="AD29" s="19">
        <v>8.9372953482325102E-14</v>
      </c>
      <c r="AE29" s="19">
        <v>9.5701224722688494E-14</v>
      </c>
      <c r="AF29" s="19">
        <v>8.9261931179862497E-14</v>
      </c>
      <c r="AG29" s="19">
        <v>8.9372953482325102E-14</v>
      </c>
      <c r="AH29" s="19">
        <v>9.5701224722688494E-14</v>
      </c>
      <c r="AI29" s="19">
        <v>8.9261931179862497E-14</v>
      </c>
    </row>
    <row r="30" spans="1:35" x14ac:dyDescent="0.45">
      <c r="A30" s="19">
        <v>8.7485574340462298E-14</v>
      </c>
      <c r="B30" s="19">
        <v>8.3266726846886703E-14</v>
      </c>
      <c r="C30" s="19">
        <v>8.6819440525687204E-14</v>
      </c>
      <c r="D30" s="19">
        <v>8.3266726846886703E-14</v>
      </c>
      <c r="E30" s="19">
        <v>8.6597395920762198E-14</v>
      </c>
      <c r="F30" s="19">
        <v>8.5265128291211997E-14</v>
      </c>
      <c r="G30" s="19">
        <v>9.0372154204487705E-14</v>
      </c>
      <c r="H30" s="19">
        <v>8.3266726846886703E-14</v>
      </c>
      <c r="I30" s="19">
        <v>8.9817042692175101E-14</v>
      </c>
      <c r="J30" s="19">
        <v>8.3266726846886703E-14</v>
      </c>
      <c r="K30" s="19">
        <v>8.9039886574937504E-14</v>
      </c>
      <c r="L30" s="19">
        <v>9.8920871494101397E-14</v>
      </c>
      <c r="M30" s="19">
        <v>8.6819440525687204E-14</v>
      </c>
      <c r="N30" s="19">
        <v>9.8698826889176404E-14</v>
      </c>
      <c r="O30" s="19">
        <v>8.9261931179862497E-14</v>
      </c>
      <c r="P30" s="19">
        <v>1.02362562870439E-13</v>
      </c>
      <c r="Q30" s="19">
        <v>8.9483975784787605E-14</v>
      </c>
      <c r="R30" s="19">
        <v>9.9587005308876504E-14</v>
      </c>
      <c r="S30" s="19">
        <v>8.9483975784787605E-14</v>
      </c>
      <c r="T30" s="19">
        <v>9.9587005308876504E-14</v>
      </c>
      <c r="U30" s="19">
        <v>9.0705221111875201E-14</v>
      </c>
      <c r="V30" s="19">
        <v>1.03361763592602E-13</v>
      </c>
      <c r="W30" s="19">
        <v>8.9150908877399994E-14</v>
      </c>
      <c r="X30" s="19">
        <v>8.6819440525687204E-14</v>
      </c>
      <c r="Y30" s="19">
        <v>1.03361763592602E-13</v>
      </c>
      <c r="Z30" s="19">
        <v>8.9150908877399994E-14</v>
      </c>
      <c r="AA30" s="19">
        <v>9.0150109599562698E-14</v>
      </c>
      <c r="AB30" s="19">
        <v>1.10134124042815E-13</v>
      </c>
      <c r="AC30" s="19">
        <v>8.9372953482325102E-14</v>
      </c>
      <c r="AD30" s="19">
        <v>9.1704421834037905E-14</v>
      </c>
      <c r="AE30" s="19">
        <v>1.03361763592602E-13</v>
      </c>
      <c r="AF30" s="19">
        <v>8.9150908877399994E-14</v>
      </c>
      <c r="AG30" s="19">
        <v>9.1704421834037905E-14</v>
      </c>
      <c r="AH30" s="19">
        <v>1.03361763592602E-13</v>
      </c>
      <c r="AI30" s="19">
        <v>8.9150908877399994E-14</v>
      </c>
    </row>
    <row r="31" spans="1:35" x14ac:dyDescent="0.45">
      <c r="A31" s="19">
        <v>8.6708418223224701E-14</v>
      </c>
      <c r="B31" s="19">
        <v>8.3266726846886703E-14</v>
      </c>
      <c r="C31" s="19">
        <v>8.6819440525687204E-14</v>
      </c>
      <c r="D31" s="19">
        <v>8.3266726846886703E-14</v>
      </c>
      <c r="E31" s="19">
        <v>8.6153306710912097E-14</v>
      </c>
      <c r="F31" s="19">
        <v>8.53761505936745E-14</v>
      </c>
      <c r="G31" s="19">
        <v>9.0150109599562698E-14</v>
      </c>
      <c r="H31" s="19">
        <v>8.3266726846886703E-14</v>
      </c>
      <c r="I31" s="19">
        <v>8.9261931179862497E-14</v>
      </c>
      <c r="J31" s="19">
        <v>8.3266726846886703E-14</v>
      </c>
      <c r="K31" s="19">
        <v>9.0372154204487705E-14</v>
      </c>
      <c r="L31" s="19">
        <v>9.0261131902025201E-14</v>
      </c>
      <c r="M31" s="19">
        <v>8.6819440525687204E-14</v>
      </c>
      <c r="N31" s="19">
        <v>9.1260332624187805E-14</v>
      </c>
      <c r="O31" s="19">
        <v>9.1704421834037905E-14</v>
      </c>
      <c r="P31" s="19">
        <v>9.3702823278363199E-14</v>
      </c>
      <c r="Q31" s="19">
        <v>8.71525074330747E-14</v>
      </c>
      <c r="R31" s="19">
        <v>8.9483975784787605E-14</v>
      </c>
      <c r="S31" s="19">
        <v>8.8706819667549995E-14</v>
      </c>
      <c r="T31" s="19">
        <v>8.9483975784787605E-14</v>
      </c>
      <c r="U31" s="19">
        <v>9.0150109599562698E-14</v>
      </c>
      <c r="V31" s="19">
        <v>9.7810648469476203E-14</v>
      </c>
      <c r="W31" s="19">
        <v>8.9372953482325102E-14</v>
      </c>
      <c r="X31" s="19">
        <v>8.6819440525687204E-14</v>
      </c>
      <c r="Y31" s="19">
        <v>9.7810648469476203E-14</v>
      </c>
      <c r="Z31" s="19">
        <v>8.9372953482325102E-14</v>
      </c>
      <c r="AA31" s="19">
        <v>9.0261131902025201E-14</v>
      </c>
      <c r="AB31" s="19">
        <v>1.0058620603103901E-13</v>
      </c>
      <c r="AC31" s="19">
        <v>8.9261931179862497E-14</v>
      </c>
      <c r="AD31" s="19">
        <v>9.0039087297100195E-14</v>
      </c>
      <c r="AE31" s="19">
        <v>9.7810648469476203E-14</v>
      </c>
      <c r="AF31" s="19">
        <v>8.9372953482325102E-14</v>
      </c>
      <c r="AG31" s="19">
        <v>9.0039087297100195E-14</v>
      </c>
      <c r="AH31" s="19">
        <v>9.7810648469476203E-14</v>
      </c>
      <c r="AI31" s="19">
        <v>8.9372953482325102E-14</v>
      </c>
    </row>
    <row r="32" spans="1:35" x14ac:dyDescent="0.45">
      <c r="A32" s="19">
        <v>8.71525074330747E-14</v>
      </c>
      <c r="B32" s="19">
        <v>8.3266726846886703E-14</v>
      </c>
      <c r="C32" s="19">
        <v>8.6819440525687204E-14</v>
      </c>
      <c r="D32" s="19">
        <v>8.3266726846886703E-14</v>
      </c>
      <c r="E32" s="19">
        <v>8.6153306710912097E-14</v>
      </c>
      <c r="F32" s="19">
        <v>8.5709217501061997E-14</v>
      </c>
      <c r="G32" s="19">
        <v>8.9261931179862497E-14</v>
      </c>
      <c r="H32" s="19">
        <v>8.3266726846886703E-14</v>
      </c>
      <c r="I32" s="19">
        <v>9.0039087297100195E-14</v>
      </c>
      <c r="J32" s="19">
        <v>8.3266726846886703E-14</v>
      </c>
      <c r="K32" s="19">
        <v>8.8040685852774901E-14</v>
      </c>
      <c r="L32" s="19">
        <v>9.2814644858662998E-14</v>
      </c>
      <c r="M32" s="19">
        <v>8.6819440525687204E-14</v>
      </c>
      <c r="N32" s="19">
        <v>9.2814644858662998E-14</v>
      </c>
      <c r="O32" s="19">
        <v>8.9483975784787605E-14</v>
      </c>
      <c r="P32" s="19">
        <v>9.2592600253738005E-14</v>
      </c>
      <c r="Q32" s="19">
        <v>8.8706819667549995E-14</v>
      </c>
      <c r="R32" s="19">
        <v>9.2814644858662998E-14</v>
      </c>
      <c r="S32" s="19">
        <v>8.9372953482325102E-14</v>
      </c>
      <c r="T32" s="19">
        <v>9.2814644858662998E-14</v>
      </c>
      <c r="U32" s="19">
        <v>9.0927265716800295E-14</v>
      </c>
      <c r="V32" s="19">
        <v>1.01807451358126E-13</v>
      </c>
      <c r="W32" s="19">
        <v>8.9261931179862497E-14</v>
      </c>
      <c r="X32" s="19">
        <v>8.6819440525687204E-14</v>
      </c>
      <c r="Y32" s="19">
        <v>1.01807451358126E-13</v>
      </c>
      <c r="Z32" s="19">
        <v>8.9261931179862497E-14</v>
      </c>
      <c r="AA32" s="19">
        <v>8.8262730457699894E-14</v>
      </c>
      <c r="AB32" s="19">
        <v>9.8032693074401297E-14</v>
      </c>
      <c r="AC32" s="19">
        <v>8.9150908877399994E-14</v>
      </c>
      <c r="AD32" s="19">
        <v>9.0594198809412698E-14</v>
      </c>
      <c r="AE32" s="19">
        <v>1.01807451358126E-13</v>
      </c>
      <c r="AF32" s="19">
        <v>8.9261931179862497E-14</v>
      </c>
      <c r="AG32" s="19">
        <v>9.0594198809412698E-14</v>
      </c>
      <c r="AH32" s="19">
        <v>1.01807451358126E-13</v>
      </c>
      <c r="AI32" s="19">
        <v>8.9261931179862497E-14</v>
      </c>
    </row>
    <row r="33" spans="1:35" x14ac:dyDescent="0.45">
      <c r="A33" s="19">
        <v>8.8706819667549995E-14</v>
      </c>
      <c r="B33" s="19">
        <v>8.3266726846886703E-14</v>
      </c>
      <c r="C33" s="19">
        <v>8.6819440525687204E-14</v>
      </c>
      <c r="D33" s="19">
        <v>8.3266726846886703E-14</v>
      </c>
      <c r="E33" s="19">
        <v>8.8373752760162398E-14</v>
      </c>
      <c r="F33" s="19">
        <v>8.5709217501061997E-14</v>
      </c>
      <c r="G33" s="19">
        <v>9.0372154204487705E-14</v>
      </c>
      <c r="H33" s="19">
        <v>8.3266726846886703E-14</v>
      </c>
      <c r="I33" s="19">
        <v>8.9706020389712598E-14</v>
      </c>
      <c r="J33" s="19">
        <v>8.3266726846886703E-14</v>
      </c>
      <c r="K33" s="19">
        <v>8.8706819667549995E-14</v>
      </c>
      <c r="L33" s="19">
        <v>9.1038288019262798E-14</v>
      </c>
      <c r="M33" s="19">
        <v>8.6819440525687204E-14</v>
      </c>
      <c r="N33" s="19">
        <v>9.1038288019262798E-14</v>
      </c>
      <c r="O33" s="19">
        <v>8.9594998087250095E-14</v>
      </c>
      <c r="P33" s="19">
        <v>9.8698826889176404E-14</v>
      </c>
      <c r="Q33" s="19">
        <v>8.8151708155237404E-14</v>
      </c>
      <c r="R33" s="19">
        <v>9.1038288019262798E-14</v>
      </c>
      <c r="S33" s="19">
        <v>8.8595797365087404E-14</v>
      </c>
      <c r="T33" s="19">
        <v>9.1038288019262798E-14</v>
      </c>
      <c r="U33" s="19">
        <v>9.0927265716800295E-14</v>
      </c>
      <c r="V33" s="19">
        <v>9.3036689463588105E-14</v>
      </c>
      <c r="W33" s="19">
        <v>8.9261931179862497E-14</v>
      </c>
      <c r="X33" s="19">
        <v>8.6819440525687204E-14</v>
      </c>
      <c r="Y33" s="19">
        <v>9.3036689463588105E-14</v>
      </c>
      <c r="Z33" s="19">
        <v>8.9261931179862497E-14</v>
      </c>
      <c r="AA33" s="19">
        <v>9.0705221111875201E-14</v>
      </c>
      <c r="AB33" s="19">
        <v>9.76996261670137E-14</v>
      </c>
      <c r="AC33" s="19">
        <v>8.9261931179862497E-14</v>
      </c>
      <c r="AD33" s="19">
        <v>8.8373752760162398E-14</v>
      </c>
      <c r="AE33" s="19">
        <v>9.3036689463588105E-14</v>
      </c>
      <c r="AF33" s="19">
        <v>8.9261931179862497E-14</v>
      </c>
      <c r="AG33" s="19">
        <v>8.8373752760162398E-14</v>
      </c>
      <c r="AH33" s="19">
        <v>9.3036689463588105E-14</v>
      </c>
      <c r="AI33" s="19">
        <v>8.9261931179862497E-14</v>
      </c>
    </row>
    <row r="34" spans="1:35" x14ac:dyDescent="0.45">
      <c r="A34" s="19">
        <v>8.6819440525687204E-14</v>
      </c>
      <c r="B34" s="19">
        <v>8.3266726846886703E-14</v>
      </c>
      <c r="C34" s="19">
        <v>8.6819440525687204E-14</v>
      </c>
      <c r="D34" s="19">
        <v>8.3266726846886703E-14</v>
      </c>
      <c r="E34" s="19">
        <v>8.6708418223224701E-14</v>
      </c>
      <c r="F34" s="19">
        <v>8.5154105988749494E-14</v>
      </c>
      <c r="G34" s="19">
        <v>8.9483975784787605E-14</v>
      </c>
      <c r="H34" s="19">
        <v>8.3266726846886703E-14</v>
      </c>
      <c r="I34" s="19">
        <v>9.0261131902025201E-14</v>
      </c>
      <c r="J34" s="19">
        <v>8.3266726846886703E-14</v>
      </c>
      <c r="K34" s="19">
        <v>8.9039886574937504E-14</v>
      </c>
      <c r="L34" s="19">
        <v>9.4591001698063299E-14</v>
      </c>
      <c r="M34" s="19">
        <v>8.6819440525687204E-14</v>
      </c>
      <c r="N34" s="19">
        <v>9.4591001698063299E-14</v>
      </c>
      <c r="O34" s="19">
        <v>9.0816243414337805E-14</v>
      </c>
      <c r="P34" s="19">
        <v>9.8698826889176404E-14</v>
      </c>
      <c r="Q34" s="19">
        <v>8.9817042692175101E-14</v>
      </c>
      <c r="R34" s="19">
        <v>9.4591001698063299E-14</v>
      </c>
      <c r="S34" s="19">
        <v>8.9372953482325102E-14</v>
      </c>
      <c r="T34" s="19">
        <v>9.4591001698063299E-14</v>
      </c>
      <c r="U34" s="19">
        <v>9.0594198809412698E-14</v>
      </c>
      <c r="V34" s="19">
        <v>1.03805852802452E-13</v>
      </c>
      <c r="W34" s="19">
        <v>8.9261931179862497E-14</v>
      </c>
      <c r="X34" s="19">
        <v>8.6819440525687204E-14</v>
      </c>
      <c r="Y34" s="19">
        <v>1.03805852802452E-13</v>
      </c>
      <c r="Z34" s="19">
        <v>8.9261931179862497E-14</v>
      </c>
      <c r="AA34" s="19">
        <v>9.0150109599562698E-14</v>
      </c>
      <c r="AB34" s="19">
        <v>1.07913677993565E-13</v>
      </c>
      <c r="AC34" s="19">
        <v>8.9372953482325102E-14</v>
      </c>
      <c r="AD34" s="19">
        <v>8.8484775062624901E-14</v>
      </c>
      <c r="AE34" s="19">
        <v>1.03805852802452E-13</v>
      </c>
      <c r="AF34" s="19">
        <v>8.9261931179862497E-14</v>
      </c>
      <c r="AG34" s="19">
        <v>8.8484775062624901E-14</v>
      </c>
      <c r="AH34" s="19">
        <v>1.03805852802452E-13</v>
      </c>
      <c r="AI34" s="19">
        <v>8.9261931179862497E-14</v>
      </c>
    </row>
    <row r="35" spans="1:35" x14ac:dyDescent="0.45">
      <c r="A35" s="19">
        <v>8.6597395920762198E-14</v>
      </c>
      <c r="B35" s="19">
        <v>8.3266726846886703E-14</v>
      </c>
      <c r="C35" s="19">
        <v>8.6819440525687204E-14</v>
      </c>
      <c r="D35" s="19">
        <v>8.3266726846886703E-14</v>
      </c>
      <c r="E35" s="19">
        <v>8.5931262105987104E-14</v>
      </c>
      <c r="F35" s="19">
        <v>8.49320613838244E-14</v>
      </c>
      <c r="G35" s="19">
        <v>9.0261131902025201E-14</v>
      </c>
      <c r="H35" s="19">
        <v>8.3266726846886703E-14</v>
      </c>
      <c r="I35" s="19">
        <v>9.0261131902025201E-14</v>
      </c>
      <c r="J35" s="19">
        <v>8.3266726846886703E-14</v>
      </c>
      <c r="K35" s="19">
        <v>8.9039886574937504E-14</v>
      </c>
      <c r="L35" s="19">
        <v>8.9261931179862497E-14</v>
      </c>
      <c r="M35" s="19">
        <v>8.6819440525687204E-14</v>
      </c>
      <c r="N35" s="19">
        <v>9.2148511043887905E-14</v>
      </c>
      <c r="O35" s="19">
        <v>8.9706020389712598E-14</v>
      </c>
      <c r="P35" s="19">
        <v>9.1482377229112899E-14</v>
      </c>
      <c r="Q35" s="19">
        <v>9.1149310321725301E-14</v>
      </c>
      <c r="R35" s="19">
        <v>8.9261931179862497E-14</v>
      </c>
      <c r="S35" s="19">
        <v>9.0705221111875201E-14</v>
      </c>
      <c r="T35" s="19">
        <v>8.9261931179862497E-14</v>
      </c>
      <c r="U35" s="19">
        <v>8.8928864272475001E-14</v>
      </c>
      <c r="V35" s="19">
        <v>9.2148511043887905E-14</v>
      </c>
      <c r="W35" s="19">
        <v>8.9261931179862497E-14</v>
      </c>
      <c r="X35" s="19">
        <v>8.6819440525687204E-14</v>
      </c>
      <c r="Y35" s="19">
        <v>9.2148511043887905E-14</v>
      </c>
      <c r="Z35" s="19">
        <v>8.9261931179862497E-14</v>
      </c>
      <c r="AA35" s="19">
        <v>9.0150109599562698E-14</v>
      </c>
      <c r="AB35" s="19">
        <v>9.5479180117763399E-14</v>
      </c>
      <c r="AC35" s="19">
        <v>8.9372953482325102E-14</v>
      </c>
      <c r="AD35" s="19">
        <v>8.9039886574937504E-14</v>
      </c>
      <c r="AE35" s="19">
        <v>9.2148511043887905E-14</v>
      </c>
      <c r="AF35" s="19">
        <v>8.9261931179862497E-14</v>
      </c>
      <c r="AG35" s="19">
        <v>8.9039886574937504E-14</v>
      </c>
      <c r="AH35" s="19">
        <v>9.2148511043887905E-14</v>
      </c>
      <c r="AI35" s="19">
        <v>8.9261931179862497E-14</v>
      </c>
    </row>
    <row r="36" spans="1:35" x14ac:dyDescent="0.45">
      <c r="A36" s="19">
        <v>8.8040685852774901E-14</v>
      </c>
      <c r="B36" s="19">
        <v>8.3266726846886703E-14</v>
      </c>
      <c r="C36" s="19">
        <v>8.6819440525687204E-14</v>
      </c>
      <c r="D36" s="19">
        <v>8.3266726846886703E-14</v>
      </c>
      <c r="E36" s="19">
        <v>8.7596596642924801E-14</v>
      </c>
      <c r="F36" s="19">
        <v>8.5154105988749494E-14</v>
      </c>
      <c r="G36" s="19">
        <v>8.9706020389712598E-14</v>
      </c>
      <c r="H36" s="19">
        <v>8.3266726846886703E-14</v>
      </c>
      <c r="I36" s="19">
        <v>8.9150908877399994E-14</v>
      </c>
      <c r="J36" s="19">
        <v>8.3266726846886703E-14</v>
      </c>
      <c r="K36" s="19">
        <v>8.9483975784787605E-14</v>
      </c>
      <c r="L36" s="19">
        <v>9.1704421834037905E-14</v>
      </c>
      <c r="M36" s="19">
        <v>8.6819440525687204E-14</v>
      </c>
      <c r="N36" s="19">
        <v>9.1704421834037905E-14</v>
      </c>
      <c r="O36" s="19">
        <v>9.0039087297100195E-14</v>
      </c>
      <c r="P36" s="19">
        <v>9.4479979395600796E-14</v>
      </c>
      <c r="Q36" s="19">
        <v>8.7929663550312398E-14</v>
      </c>
      <c r="R36" s="19">
        <v>9.0372154204487705E-14</v>
      </c>
      <c r="S36" s="19">
        <v>8.8595797365087404E-14</v>
      </c>
      <c r="T36" s="19">
        <v>9.0372154204487705E-14</v>
      </c>
      <c r="U36" s="19">
        <v>9.0594198809412698E-14</v>
      </c>
      <c r="V36" s="19">
        <v>9.59232693276135E-14</v>
      </c>
      <c r="W36" s="19">
        <v>8.9150908877399994E-14</v>
      </c>
      <c r="X36" s="19">
        <v>8.6819440525687204E-14</v>
      </c>
      <c r="Y36" s="19">
        <v>9.59232693276135E-14</v>
      </c>
      <c r="Z36" s="19">
        <v>8.9150908877399994E-14</v>
      </c>
      <c r="AA36" s="19">
        <v>9.0039087297100195E-14</v>
      </c>
      <c r="AB36" s="19">
        <v>1.00031094518726E-13</v>
      </c>
      <c r="AC36" s="19">
        <v>8.9261931179862497E-14</v>
      </c>
      <c r="AD36" s="19">
        <v>9.1482377229112899E-14</v>
      </c>
      <c r="AE36" s="19">
        <v>9.59232693276135E-14</v>
      </c>
      <c r="AF36" s="19">
        <v>8.9150908877399994E-14</v>
      </c>
      <c r="AG36" s="19">
        <v>9.1482377229112899E-14</v>
      </c>
      <c r="AH36" s="19">
        <v>9.59232693276135E-14</v>
      </c>
      <c r="AI36" s="19">
        <v>8.9150908877399994E-14</v>
      </c>
    </row>
    <row r="37" spans="1:35" x14ac:dyDescent="0.45">
      <c r="A37" s="19">
        <v>8.7485574340462298E-14</v>
      </c>
      <c r="B37" s="19">
        <v>8.3266726846886703E-14</v>
      </c>
      <c r="C37" s="19">
        <v>8.6819440525687204E-14</v>
      </c>
      <c r="D37" s="19">
        <v>8.3266726846886703E-14</v>
      </c>
      <c r="E37" s="19">
        <v>8.6375351315837103E-14</v>
      </c>
      <c r="F37" s="19">
        <v>8.4821039081361897E-14</v>
      </c>
      <c r="G37" s="19">
        <v>8.9372953482325102E-14</v>
      </c>
      <c r="H37" s="19">
        <v>8.3266726846886703E-14</v>
      </c>
      <c r="I37" s="19">
        <v>8.9483975784787605E-14</v>
      </c>
      <c r="J37" s="19">
        <v>8.3266726846886703E-14</v>
      </c>
      <c r="K37" s="19">
        <v>8.9372953482325102E-14</v>
      </c>
      <c r="L37" s="19">
        <v>9.0594198809412698E-14</v>
      </c>
      <c r="M37" s="19">
        <v>8.6819440525687204E-14</v>
      </c>
      <c r="N37" s="19">
        <v>9.4813046302988305E-14</v>
      </c>
      <c r="O37" s="19">
        <v>9.0483176506950195E-14</v>
      </c>
      <c r="P37" s="19">
        <v>9.3702823278363199E-14</v>
      </c>
      <c r="Q37" s="19">
        <v>8.8595797365087404E-14</v>
      </c>
      <c r="R37" s="19">
        <v>9.4146912488213199E-14</v>
      </c>
      <c r="S37" s="19">
        <v>8.9483975784787605E-14</v>
      </c>
      <c r="T37" s="19">
        <v>9.4146912488213199E-14</v>
      </c>
      <c r="U37" s="19">
        <v>8.8262730457699894E-14</v>
      </c>
      <c r="V37" s="19">
        <v>9.6478380839926103E-14</v>
      </c>
      <c r="W37" s="19">
        <v>8.9261931179862497E-14</v>
      </c>
      <c r="X37" s="19">
        <v>8.6819440525687204E-14</v>
      </c>
      <c r="Y37" s="19">
        <v>9.6478380839926103E-14</v>
      </c>
      <c r="Z37" s="19">
        <v>8.9261931179862497E-14</v>
      </c>
      <c r="AA37" s="19">
        <v>8.8262730457699894E-14</v>
      </c>
      <c r="AB37" s="19">
        <v>9.8920871494101397E-14</v>
      </c>
      <c r="AC37" s="19">
        <v>8.9150908877399994E-14</v>
      </c>
      <c r="AD37" s="19">
        <v>8.9039886574937504E-14</v>
      </c>
      <c r="AE37" s="19">
        <v>9.6478380839926103E-14</v>
      </c>
      <c r="AF37" s="19">
        <v>8.9261931179862497E-14</v>
      </c>
      <c r="AG37" s="19">
        <v>8.9039886574937504E-14</v>
      </c>
      <c r="AH37" s="19">
        <v>9.6478380839926103E-14</v>
      </c>
      <c r="AI37" s="19">
        <v>8.9261931179862497E-14</v>
      </c>
    </row>
    <row r="38" spans="1:35" x14ac:dyDescent="0.45">
      <c r="A38" s="19">
        <v>8.8373752760162398E-14</v>
      </c>
      <c r="B38" s="19">
        <v>8.3266726846886703E-14</v>
      </c>
      <c r="C38" s="19">
        <v>8.6819440525687204E-14</v>
      </c>
      <c r="D38" s="19">
        <v>8.3266726846886703E-14</v>
      </c>
      <c r="E38" s="19">
        <v>8.7041485130612197E-14</v>
      </c>
      <c r="F38" s="19">
        <v>8.49320613838244E-14</v>
      </c>
      <c r="G38" s="19">
        <v>8.9817042692175101E-14</v>
      </c>
      <c r="H38" s="19">
        <v>8.3266726846886703E-14</v>
      </c>
      <c r="I38" s="19">
        <v>8.9594998087250095E-14</v>
      </c>
      <c r="J38" s="19">
        <v>8.3266726846886703E-14</v>
      </c>
      <c r="K38" s="19">
        <v>8.8595797365087404E-14</v>
      </c>
      <c r="L38" s="19">
        <v>9.3702823278363199E-14</v>
      </c>
      <c r="M38" s="19">
        <v>8.6819440525687204E-14</v>
      </c>
      <c r="N38" s="19">
        <v>9.3258734068513099E-14</v>
      </c>
      <c r="O38" s="19">
        <v>8.9261931179862497E-14</v>
      </c>
      <c r="P38" s="19">
        <v>1.00919272938426E-13</v>
      </c>
      <c r="Q38" s="19">
        <v>8.8595797365087404E-14</v>
      </c>
      <c r="R38" s="19">
        <v>9.3702823278363199E-14</v>
      </c>
      <c r="S38" s="19">
        <v>8.9039886574937504E-14</v>
      </c>
      <c r="T38" s="19">
        <v>9.3702823278363199E-14</v>
      </c>
      <c r="U38" s="19">
        <v>9.0372154204487705E-14</v>
      </c>
      <c r="V38" s="19">
        <v>1.05027098129539E-13</v>
      </c>
      <c r="W38" s="19">
        <v>8.9150908877399994E-14</v>
      </c>
      <c r="X38" s="19">
        <v>8.6819440525687204E-14</v>
      </c>
      <c r="Y38" s="19">
        <v>1.05027098129539E-13</v>
      </c>
      <c r="Z38" s="19">
        <v>8.9150908877399994E-14</v>
      </c>
      <c r="AA38" s="19">
        <v>8.7707618945387304E-14</v>
      </c>
      <c r="AB38" s="19">
        <v>1.0647038806155199E-13</v>
      </c>
      <c r="AC38" s="19">
        <v>8.9483975784787605E-14</v>
      </c>
      <c r="AD38" s="19">
        <v>9.0372154204487705E-14</v>
      </c>
      <c r="AE38" s="19">
        <v>1.05027098129539E-13</v>
      </c>
      <c r="AF38" s="19">
        <v>8.9150908877399994E-14</v>
      </c>
      <c r="AG38" s="19">
        <v>9.0372154204487705E-14</v>
      </c>
      <c r="AH38" s="19">
        <v>1.05027098129539E-13</v>
      </c>
      <c r="AI38" s="19">
        <v>8.9150908877399994E-14</v>
      </c>
    </row>
    <row r="39" spans="1:35" x14ac:dyDescent="0.45">
      <c r="A39" s="19">
        <v>8.8928864272475001E-14</v>
      </c>
      <c r="B39" s="19">
        <v>8.3266726846886703E-14</v>
      </c>
      <c r="C39" s="19">
        <v>8.6819440525687204E-14</v>
      </c>
      <c r="D39" s="19">
        <v>8.3266726846886703E-14</v>
      </c>
      <c r="E39" s="19">
        <v>8.8040685852774901E-14</v>
      </c>
      <c r="F39" s="19">
        <v>8.5487172896137003E-14</v>
      </c>
      <c r="G39" s="19">
        <v>9.0150109599562698E-14</v>
      </c>
      <c r="H39" s="19">
        <v>8.3266726846886703E-14</v>
      </c>
      <c r="I39" s="19">
        <v>9.0150109599562698E-14</v>
      </c>
      <c r="J39" s="19">
        <v>8.3266726846886703E-14</v>
      </c>
      <c r="K39" s="19">
        <v>8.8817841970012498E-14</v>
      </c>
      <c r="L39" s="19">
        <v>9.2370555648812999E-14</v>
      </c>
      <c r="M39" s="19">
        <v>8.6819440525687204E-14</v>
      </c>
      <c r="N39" s="19">
        <v>9.2370555648812999E-14</v>
      </c>
      <c r="O39" s="19">
        <v>8.9150908877399994E-14</v>
      </c>
      <c r="P39" s="19">
        <v>9.1371354926650295E-14</v>
      </c>
      <c r="Q39" s="19">
        <v>9.0261131902025201E-14</v>
      </c>
      <c r="R39" s="19">
        <v>9.2370555648812999E-14</v>
      </c>
      <c r="S39" s="19">
        <v>9.0483176506950195E-14</v>
      </c>
      <c r="T39" s="19">
        <v>9.2370555648812999E-14</v>
      </c>
      <c r="U39" s="19">
        <v>8.9261931179862497E-14</v>
      </c>
      <c r="V39" s="19">
        <v>9.3924867883288205E-14</v>
      </c>
      <c r="W39" s="19">
        <v>8.9261931179862497E-14</v>
      </c>
      <c r="X39" s="19">
        <v>8.6819440525687204E-14</v>
      </c>
      <c r="Y39" s="19">
        <v>9.3924867883288205E-14</v>
      </c>
      <c r="Z39" s="19">
        <v>8.9261931179862497E-14</v>
      </c>
      <c r="AA39" s="19">
        <v>8.8595797365087404E-14</v>
      </c>
      <c r="AB39" s="19">
        <v>9.4924068605450796E-14</v>
      </c>
      <c r="AC39" s="19">
        <v>8.9372953482325102E-14</v>
      </c>
      <c r="AD39" s="19">
        <v>8.8262730457699894E-14</v>
      </c>
      <c r="AE39" s="19">
        <v>9.3924867883288205E-14</v>
      </c>
      <c r="AF39" s="19">
        <v>8.9261931179862497E-14</v>
      </c>
      <c r="AG39" s="19">
        <v>8.8262730457699894E-14</v>
      </c>
      <c r="AH39" s="19">
        <v>9.3924867883288205E-14</v>
      </c>
      <c r="AI39" s="19">
        <v>8.9261931179862497E-14</v>
      </c>
    </row>
    <row r="40" spans="1:35" x14ac:dyDescent="0.45">
      <c r="A40" s="19">
        <v>8.71525074330747E-14</v>
      </c>
      <c r="B40" s="19">
        <v>8.3266726846886703E-14</v>
      </c>
      <c r="C40" s="19">
        <v>8.6819440525687204E-14</v>
      </c>
      <c r="D40" s="19">
        <v>8.3266726846886703E-14</v>
      </c>
      <c r="E40" s="19">
        <v>8.7374552037999794E-14</v>
      </c>
      <c r="F40" s="19">
        <v>8.5043083686286903E-14</v>
      </c>
      <c r="G40" s="19">
        <v>8.9483975784787605E-14</v>
      </c>
      <c r="H40" s="19">
        <v>8.3266726846886703E-14</v>
      </c>
      <c r="I40" s="19">
        <v>8.9817042692175101E-14</v>
      </c>
      <c r="J40" s="19">
        <v>8.3266726846886703E-14</v>
      </c>
      <c r="K40" s="19">
        <v>8.7485574340462298E-14</v>
      </c>
      <c r="L40" s="19">
        <v>9.5257135512838406E-14</v>
      </c>
      <c r="M40" s="19">
        <v>8.6819440525687204E-14</v>
      </c>
      <c r="N40" s="19">
        <v>9.5257135512838406E-14</v>
      </c>
      <c r="O40" s="19">
        <v>8.8706819667549995E-14</v>
      </c>
      <c r="P40" s="19">
        <v>9.7366559259626203E-14</v>
      </c>
      <c r="Q40" s="19">
        <v>8.9928064994637604E-14</v>
      </c>
      <c r="R40" s="19">
        <v>9.5257135512838406E-14</v>
      </c>
      <c r="S40" s="19">
        <v>8.9261931179862497E-14</v>
      </c>
      <c r="T40" s="19">
        <v>9.5257135512838406E-14</v>
      </c>
      <c r="U40" s="19">
        <v>9.1926466438962898E-14</v>
      </c>
      <c r="V40" s="19">
        <v>1.01474384450739E-13</v>
      </c>
      <c r="W40" s="19">
        <v>8.9261931179862497E-14</v>
      </c>
      <c r="X40" s="19">
        <v>8.6819440525687204E-14</v>
      </c>
      <c r="Y40" s="19">
        <v>1.01474384450739E-13</v>
      </c>
      <c r="Z40" s="19">
        <v>8.9261931179862497E-14</v>
      </c>
      <c r="AA40" s="19">
        <v>9.0261131902025201E-14</v>
      </c>
      <c r="AB40" s="19">
        <v>1.01696429055664E-13</v>
      </c>
      <c r="AC40" s="19">
        <v>8.9261931179862497E-14</v>
      </c>
      <c r="AD40" s="19">
        <v>8.8262730457699894E-14</v>
      </c>
      <c r="AE40" s="19">
        <v>1.01474384450739E-13</v>
      </c>
      <c r="AF40" s="19">
        <v>8.9261931179862497E-14</v>
      </c>
      <c r="AG40" s="19">
        <v>8.8262730457699894E-14</v>
      </c>
      <c r="AH40" s="19">
        <v>1.01474384450739E-13</v>
      </c>
      <c r="AI40" s="19">
        <v>8.9261931179862497E-14</v>
      </c>
    </row>
    <row r="41" spans="1:35" x14ac:dyDescent="0.45">
      <c r="A41" s="19">
        <v>8.6597395920762198E-14</v>
      </c>
      <c r="B41" s="19">
        <v>8.3266726846886703E-14</v>
      </c>
      <c r="C41" s="19">
        <v>8.6819440525687204E-14</v>
      </c>
      <c r="D41" s="19">
        <v>8.3266726846886703E-14</v>
      </c>
      <c r="E41" s="19">
        <v>8.6153306710912097E-14</v>
      </c>
      <c r="F41" s="19">
        <v>8.5265128291211997E-14</v>
      </c>
      <c r="G41" s="19">
        <v>8.8484775062624901E-14</v>
      </c>
      <c r="H41" s="19">
        <v>8.3266726846886703E-14</v>
      </c>
      <c r="I41" s="19">
        <v>8.9261931179862497E-14</v>
      </c>
      <c r="J41" s="19">
        <v>8.3266726846886703E-14</v>
      </c>
      <c r="K41" s="19">
        <v>8.9706020389712598E-14</v>
      </c>
      <c r="L41" s="19">
        <v>9.3813845580825702E-14</v>
      </c>
      <c r="M41" s="19">
        <v>8.6819440525687204E-14</v>
      </c>
      <c r="N41" s="19">
        <v>9.3813845580825702E-14</v>
      </c>
      <c r="O41" s="19">
        <v>9.0705221111875201E-14</v>
      </c>
      <c r="P41" s="19">
        <v>1.00697228333501E-13</v>
      </c>
      <c r="Q41" s="19">
        <v>8.9372953482325102E-14</v>
      </c>
      <c r="R41" s="19">
        <v>9.3813845580825702E-14</v>
      </c>
      <c r="S41" s="19">
        <v>8.8262730457699894E-14</v>
      </c>
      <c r="T41" s="19">
        <v>9.3813845580825702E-14</v>
      </c>
      <c r="U41" s="19">
        <v>8.9928064994637604E-14</v>
      </c>
      <c r="V41" s="19">
        <v>1.03472785895064E-13</v>
      </c>
      <c r="W41" s="19">
        <v>8.9150908877399994E-14</v>
      </c>
      <c r="X41" s="19">
        <v>8.6819440525687204E-14</v>
      </c>
      <c r="Y41" s="19">
        <v>1.03472785895064E-13</v>
      </c>
      <c r="Z41" s="19">
        <v>8.9150908877399994E-14</v>
      </c>
      <c r="AA41" s="19">
        <v>9.0927265716800295E-14</v>
      </c>
      <c r="AB41" s="19">
        <v>1.04694031222152E-13</v>
      </c>
      <c r="AC41" s="19">
        <v>8.9261931179862497E-14</v>
      </c>
      <c r="AD41" s="19">
        <v>9.1038288019262798E-14</v>
      </c>
      <c r="AE41" s="19">
        <v>1.03472785895064E-13</v>
      </c>
      <c r="AF41" s="19">
        <v>8.9150908877399994E-14</v>
      </c>
      <c r="AG41" s="19">
        <v>9.1038288019262798E-14</v>
      </c>
      <c r="AH41" s="19">
        <v>1.03472785895064E-13</v>
      </c>
      <c r="AI41" s="19">
        <v>8.9150908877399994E-14</v>
      </c>
    </row>
    <row r="42" spans="1:35" x14ac:dyDescent="0.45">
      <c r="A42" s="19">
        <v>8.7929663550312398E-14</v>
      </c>
      <c r="B42" s="19">
        <v>8.3266726846886703E-14</v>
      </c>
      <c r="C42" s="19">
        <v>8.6819440525687204E-14</v>
      </c>
      <c r="D42" s="19">
        <v>8.3266726846886703E-14</v>
      </c>
      <c r="E42" s="19">
        <v>8.7041485130612197E-14</v>
      </c>
      <c r="F42" s="19">
        <v>8.5709217501061997E-14</v>
      </c>
      <c r="G42" s="19">
        <v>9.0150109599562698E-14</v>
      </c>
      <c r="H42" s="19">
        <v>8.3266726846886703E-14</v>
      </c>
      <c r="I42" s="19">
        <v>9.0594198809412698E-14</v>
      </c>
      <c r="J42" s="19">
        <v>8.3266726846886703E-14</v>
      </c>
      <c r="K42" s="19">
        <v>8.8484775062624901E-14</v>
      </c>
      <c r="L42" s="19">
        <v>9.1038288019262798E-14</v>
      </c>
      <c r="M42" s="19">
        <v>8.6819440525687204E-14</v>
      </c>
      <c r="N42" s="19">
        <v>9.2481577951275502E-14</v>
      </c>
      <c r="O42" s="19">
        <v>9.1149310321725301E-14</v>
      </c>
      <c r="P42" s="19">
        <v>9.2148511043887905E-14</v>
      </c>
      <c r="Q42" s="19">
        <v>8.8595797365087404E-14</v>
      </c>
      <c r="R42" s="19">
        <v>9.2481577951275502E-14</v>
      </c>
      <c r="S42" s="19">
        <v>8.8373752760162398E-14</v>
      </c>
      <c r="T42" s="19">
        <v>9.2481577951275502E-14</v>
      </c>
      <c r="U42" s="19">
        <v>8.9483975784787605E-14</v>
      </c>
      <c r="V42" s="19">
        <v>9.4924068605450796E-14</v>
      </c>
      <c r="W42" s="19">
        <v>8.9261931179862497E-14</v>
      </c>
      <c r="X42" s="19">
        <v>8.6819440525687204E-14</v>
      </c>
      <c r="Y42" s="19">
        <v>9.4924068605450796E-14</v>
      </c>
      <c r="Z42" s="19">
        <v>8.9261931179862497E-14</v>
      </c>
      <c r="AA42" s="19">
        <v>8.9261931179862497E-14</v>
      </c>
      <c r="AB42" s="19">
        <v>9.5146113210375903E-14</v>
      </c>
      <c r="AC42" s="19">
        <v>8.9261931179862497E-14</v>
      </c>
      <c r="AD42" s="19">
        <v>9.2148511043887905E-14</v>
      </c>
      <c r="AE42" s="19">
        <v>9.4924068605450796E-14</v>
      </c>
      <c r="AF42" s="19">
        <v>8.9261931179862497E-14</v>
      </c>
      <c r="AG42" s="19">
        <v>9.2148511043887905E-14</v>
      </c>
      <c r="AH42" s="19">
        <v>9.4924068605450796E-14</v>
      </c>
      <c r="AI42" s="19">
        <v>8.9261931179862497E-14</v>
      </c>
    </row>
    <row r="43" spans="1:35" x14ac:dyDescent="0.45">
      <c r="A43" s="19">
        <v>8.7374552037999794E-14</v>
      </c>
      <c r="B43" s="19">
        <v>8.3266726846886703E-14</v>
      </c>
      <c r="C43" s="19">
        <v>8.6819440525687204E-14</v>
      </c>
      <c r="D43" s="19">
        <v>8.3266726846886703E-14</v>
      </c>
      <c r="E43" s="19">
        <v>8.6708418223224701E-14</v>
      </c>
      <c r="F43" s="19">
        <v>8.5265128291211997E-14</v>
      </c>
      <c r="G43" s="19">
        <v>9.0594198809412698E-14</v>
      </c>
      <c r="H43" s="19">
        <v>8.3266726846886703E-14</v>
      </c>
      <c r="I43" s="19">
        <v>8.9928064994637604E-14</v>
      </c>
      <c r="J43" s="19">
        <v>8.3266726846886703E-14</v>
      </c>
      <c r="K43" s="19">
        <v>8.8595797365087404E-14</v>
      </c>
      <c r="L43" s="19">
        <v>8.9706020389712598E-14</v>
      </c>
      <c r="M43" s="19">
        <v>8.6819440525687204E-14</v>
      </c>
      <c r="N43" s="19">
        <v>8.9706020389712598E-14</v>
      </c>
      <c r="O43" s="19">
        <v>8.8928864272475001E-14</v>
      </c>
      <c r="P43" s="19">
        <v>9.4591001698063299E-14</v>
      </c>
      <c r="Q43" s="19">
        <v>8.7929663550312398E-14</v>
      </c>
      <c r="R43" s="19">
        <v>8.9706020389712598E-14</v>
      </c>
      <c r="S43" s="19">
        <v>8.7707618945387304E-14</v>
      </c>
      <c r="T43" s="19">
        <v>8.9706020389712598E-14</v>
      </c>
      <c r="U43" s="19">
        <v>9.0927265716800295E-14</v>
      </c>
      <c r="V43" s="19">
        <v>9.4257934790675702E-14</v>
      </c>
      <c r="W43" s="19">
        <v>8.9261931179862497E-14</v>
      </c>
      <c r="X43" s="19">
        <v>8.6819440525687204E-14</v>
      </c>
      <c r="Y43" s="19">
        <v>9.4257934790675702E-14</v>
      </c>
      <c r="Z43" s="19">
        <v>8.9261931179862497E-14</v>
      </c>
      <c r="AA43" s="19">
        <v>8.7929663550312398E-14</v>
      </c>
      <c r="AB43" s="19">
        <v>9.81437153768638E-14</v>
      </c>
      <c r="AC43" s="19">
        <v>8.9261931179862497E-14</v>
      </c>
      <c r="AD43" s="19">
        <v>9.0483176506950195E-14</v>
      </c>
      <c r="AE43" s="19">
        <v>9.4257934790675702E-14</v>
      </c>
      <c r="AF43" s="19">
        <v>8.9261931179862497E-14</v>
      </c>
      <c r="AG43" s="19">
        <v>9.0483176506950195E-14</v>
      </c>
      <c r="AH43" s="19">
        <v>9.4257934790675702E-14</v>
      </c>
      <c r="AI43" s="19">
        <v>8.9261931179862497E-14</v>
      </c>
    </row>
    <row r="44" spans="1:35" x14ac:dyDescent="0.45">
      <c r="A44" s="19">
        <v>8.71525074330747E-14</v>
      </c>
      <c r="B44" s="19">
        <v>8.3266726846886703E-14</v>
      </c>
      <c r="C44" s="19">
        <v>8.6819440525687204E-14</v>
      </c>
      <c r="D44" s="19">
        <v>8.3266726846886703E-14</v>
      </c>
      <c r="E44" s="19">
        <v>8.6597395920762198E-14</v>
      </c>
      <c r="F44" s="19">
        <v>8.5820239803524601E-14</v>
      </c>
      <c r="G44" s="19">
        <v>9.0039087297100195E-14</v>
      </c>
      <c r="H44" s="19">
        <v>8.3266726846886703E-14</v>
      </c>
      <c r="I44" s="19">
        <v>8.9817042692175101E-14</v>
      </c>
      <c r="J44" s="19">
        <v>8.3266726846886703E-14</v>
      </c>
      <c r="K44" s="19">
        <v>8.7374552037999794E-14</v>
      </c>
      <c r="L44" s="19">
        <v>9.0150109599562698E-14</v>
      </c>
      <c r="M44" s="19">
        <v>8.6819440525687204E-14</v>
      </c>
      <c r="N44" s="19">
        <v>9.0150109599562698E-14</v>
      </c>
      <c r="O44" s="19">
        <v>9.0594198809412698E-14</v>
      </c>
      <c r="P44" s="19">
        <v>9.8476782284251297E-14</v>
      </c>
      <c r="Q44" s="19">
        <v>8.9594998087250095E-14</v>
      </c>
      <c r="R44" s="19">
        <v>9.1704421834037905E-14</v>
      </c>
      <c r="S44" s="19">
        <v>9.0927265716800295E-14</v>
      </c>
      <c r="T44" s="19">
        <v>9.1704421834037905E-14</v>
      </c>
      <c r="U44" s="19">
        <v>8.9039886574937504E-14</v>
      </c>
      <c r="V44" s="19">
        <v>1.00919272938426E-13</v>
      </c>
      <c r="W44" s="19">
        <v>8.9372953482325102E-14</v>
      </c>
      <c r="X44" s="19">
        <v>8.6819440525687204E-14</v>
      </c>
      <c r="Y44" s="19">
        <v>1.00919272938426E-13</v>
      </c>
      <c r="Z44" s="19">
        <v>8.9372953482325102E-14</v>
      </c>
      <c r="AA44" s="19">
        <v>9.0372154204487705E-14</v>
      </c>
      <c r="AB44" s="19">
        <v>9.7921670771938794E-14</v>
      </c>
      <c r="AC44" s="19">
        <v>8.9372953482325102E-14</v>
      </c>
      <c r="AD44" s="19">
        <v>9.0483176506950195E-14</v>
      </c>
      <c r="AE44" s="19">
        <v>1.00919272938426E-13</v>
      </c>
      <c r="AF44" s="19">
        <v>8.9372953482325102E-14</v>
      </c>
      <c r="AG44" s="19">
        <v>9.0483176506950195E-14</v>
      </c>
      <c r="AH44" s="19">
        <v>1.00919272938426E-13</v>
      </c>
      <c r="AI44" s="19">
        <v>8.9372953482325102E-14</v>
      </c>
    </row>
    <row r="45" spans="1:35" x14ac:dyDescent="0.45">
      <c r="A45" s="19">
        <v>8.6486373618299694E-14</v>
      </c>
      <c r="B45" s="19">
        <v>8.3266726846886703E-14</v>
      </c>
      <c r="C45" s="19">
        <v>8.6819440525687204E-14</v>
      </c>
      <c r="D45" s="19">
        <v>8.3266726846886703E-14</v>
      </c>
      <c r="E45" s="19">
        <v>8.8151708155237404E-14</v>
      </c>
      <c r="F45" s="19">
        <v>8.53761505936745E-14</v>
      </c>
      <c r="G45" s="19">
        <v>8.9372953482325102E-14</v>
      </c>
      <c r="H45" s="19">
        <v>8.3266726846886703E-14</v>
      </c>
      <c r="I45" s="19">
        <v>9.0927265716800295E-14</v>
      </c>
      <c r="J45" s="19">
        <v>8.3266726846886703E-14</v>
      </c>
      <c r="K45" s="19">
        <v>9.0039087297100195E-14</v>
      </c>
      <c r="L45" s="19">
        <v>9.2259533346350496E-14</v>
      </c>
      <c r="M45" s="19">
        <v>8.6819440525687204E-14</v>
      </c>
      <c r="N45" s="19">
        <v>9.2259533346350496E-14</v>
      </c>
      <c r="O45" s="19">
        <v>9.0705221111875201E-14</v>
      </c>
      <c r="P45" s="19">
        <v>9.5812247025150997E-14</v>
      </c>
      <c r="Q45" s="19">
        <v>8.8262730457699894E-14</v>
      </c>
      <c r="R45" s="19">
        <v>9.2259533346350496E-14</v>
      </c>
      <c r="S45" s="19">
        <v>8.8040685852774901E-14</v>
      </c>
      <c r="T45" s="19">
        <v>9.2259533346350496E-14</v>
      </c>
      <c r="U45" s="19">
        <v>8.9261931179862497E-14</v>
      </c>
      <c r="V45" s="19">
        <v>9.6922470049776103E-14</v>
      </c>
      <c r="W45" s="19">
        <v>8.9261931179862497E-14</v>
      </c>
      <c r="X45" s="19">
        <v>8.6819440525687204E-14</v>
      </c>
      <c r="Y45" s="19">
        <v>9.6922470049776103E-14</v>
      </c>
      <c r="Z45" s="19">
        <v>8.9261931179862497E-14</v>
      </c>
      <c r="AA45" s="19">
        <v>8.9150908877399994E-14</v>
      </c>
      <c r="AB45" s="19">
        <v>1.0058620603103901E-13</v>
      </c>
      <c r="AC45" s="19">
        <v>8.9261931179862497E-14</v>
      </c>
      <c r="AD45" s="19">
        <v>8.9483975784787605E-14</v>
      </c>
      <c r="AE45" s="19">
        <v>9.6922470049776103E-14</v>
      </c>
      <c r="AF45" s="19">
        <v>8.9261931179862497E-14</v>
      </c>
      <c r="AG45" s="19">
        <v>8.9483975784787605E-14</v>
      </c>
      <c r="AH45" s="19">
        <v>9.6922470049776103E-14</v>
      </c>
      <c r="AI45" s="19">
        <v>8.9261931179862497E-14</v>
      </c>
    </row>
    <row r="46" spans="1:35" x14ac:dyDescent="0.45">
      <c r="A46" s="19">
        <v>8.5820239803524601E-14</v>
      </c>
      <c r="B46" s="19">
        <v>8.3266726846886703E-14</v>
      </c>
      <c r="C46" s="19">
        <v>8.6819440525687204E-14</v>
      </c>
      <c r="D46" s="19">
        <v>8.3266726846886703E-14</v>
      </c>
      <c r="E46" s="19">
        <v>8.6597395920762198E-14</v>
      </c>
      <c r="F46" s="19">
        <v>8.5709217501061997E-14</v>
      </c>
      <c r="G46" s="19">
        <v>8.9039886574937504E-14</v>
      </c>
      <c r="H46" s="19">
        <v>8.3266726846886703E-14</v>
      </c>
      <c r="I46" s="19">
        <v>8.9594998087250095E-14</v>
      </c>
      <c r="J46" s="19">
        <v>8.3266726846886703E-14</v>
      </c>
      <c r="K46" s="19">
        <v>8.9594998087250095E-14</v>
      </c>
      <c r="L46" s="19">
        <v>9.2925667161125602E-14</v>
      </c>
      <c r="M46" s="19">
        <v>8.6819440525687204E-14</v>
      </c>
      <c r="N46" s="19">
        <v>9.5146113210375903E-14</v>
      </c>
      <c r="O46" s="19">
        <v>9.1038288019262798E-14</v>
      </c>
      <c r="P46" s="19">
        <v>1.03583808197527E-13</v>
      </c>
      <c r="Q46" s="19">
        <v>8.9706020389712598E-14</v>
      </c>
      <c r="R46" s="19">
        <v>9.2925667161125602E-14</v>
      </c>
      <c r="S46" s="19">
        <v>8.8817841970012498E-14</v>
      </c>
      <c r="T46" s="19">
        <v>9.2925667161125602E-14</v>
      </c>
      <c r="U46" s="19">
        <v>9.0150109599562698E-14</v>
      </c>
      <c r="V46" s="19">
        <v>9.5146113210375903E-14</v>
      </c>
      <c r="W46" s="19">
        <v>8.9261931179862497E-14</v>
      </c>
      <c r="X46" s="19">
        <v>8.6819440525687204E-14</v>
      </c>
      <c r="Y46" s="19">
        <v>9.5146113210375903E-14</v>
      </c>
      <c r="Z46" s="19">
        <v>8.9261931179862497E-14</v>
      </c>
      <c r="AA46" s="19">
        <v>8.7485574340462298E-14</v>
      </c>
      <c r="AB46" s="19">
        <v>1.1468603844377799E-13</v>
      </c>
      <c r="AC46" s="19">
        <v>8.9483975784787605E-14</v>
      </c>
      <c r="AD46" s="19">
        <v>8.8373752760162398E-14</v>
      </c>
      <c r="AE46" s="19">
        <v>9.5146113210375903E-14</v>
      </c>
      <c r="AF46" s="19">
        <v>8.9261931179862497E-14</v>
      </c>
      <c r="AG46" s="19">
        <v>8.8373752760162398E-14</v>
      </c>
      <c r="AH46" s="19">
        <v>9.5146113210375903E-14</v>
      </c>
      <c r="AI46" s="19">
        <v>8.9261931179862497E-14</v>
      </c>
    </row>
    <row r="47" spans="1:35" x14ac:dyDescent="0.45">
      <c r="A47" s="19">
        <v>8.8151708155237404E-14</v>
      </c>
      <c r="B47" s="19">
        <v>8.3266726846886703E-14</v>
      </c>
      <c r="C47" s="19">
        <v>8.6819440525687204E-14</v>
      </c>
      <c r="D47" s="19">
        <v>8.3266726846886703E-14</v>
      </c>
      <c r="E47" s="19">
        <v>8.7707618945387304E-14</v>
      </c>
      <c r="F47" s="19">
        <v>8.5820239803524601E-14</v>
      </c>
      <c r="G47" s="19">
        <v>9.0261131902025201E-14</v>
      </c>
      <c r="H47" s="19">
        <v>8.3266726846886703E-14</v>
      </c>
      <c r="I47" s="19">
        <v>8.9817042692175101E-14</v>
      </c>
      <c r="J47" s="19">
        <v>8.3266726846886703E-14</v>
      </c>
      <c r="K47" s="19">
        <v>8.8484775062624901E-14</v>
      </c>
      <c r="L47" s="19">
        <v>9.2925667161125602E-14</v>
      </c>
      <c r="M47" s="19">
        <v>8.6819440525687204E-14</v>
      </c>
      <c r="N47" s="19">
        <v>9.4257934790675702E-14</v>
      </c>
      <c r="O47" s="19">
        <v>9.0705221111875201E-14</v>
      </c>
      <c r="P47" s="19">
        <v>9.9475983006414001E-14</v>
      </c>
      <c r="Q47" s="19">
        <v>8.8262730457699894E-14</v>
      </c>
      <c r="R47" s="19">
        <v>9.3924867883288205E-14</v>
      </c>
      <c r="S47" s="19">
        <v>8.8262730457699894E-14</v>
      </c>
      <c r="T47" s="19">
        <v>9.3924867883288205E-14</v>
      </c>
      <c r="U47" s="19">
        <v>8.9594998087250095E-14</v>
      </c>
      <c r="V47" s="19">
        <v>9.6922470049776103E-14</v>
      </c>
      <c r="W47" s="19">
        <v>8.9150908877399994E-14</v>
      </c>
      <c r="X47" s="19">
        <v>8.6819440525687204E-14</v>
      </c>
      <c r="Y47" s="19">
        <v>9.6922470049776103E-14</v>
      </c>
      <c r="Z47" s="19">
        <v>8.9150908877399994E-14</v>
      </c>
      <c r="AA47" s="19">
        <v>8.8928864272475001E-14</v>
      </c>
      <c r="AB47" s="19">
        <v>1.03139718987677E-13</v>
      </c>
      <c r="AC47" s="19">
        <v>8.9372953482325102E-14</v>
      </c>
      <c r="AD47" s="19">
        <v>8.9706020389712598E-14</v>
      </c>
      <c r="AE47" s="19">
        <v>9.6922470049776103E-14</v>
      </c>
      <c r="AF47" s="19">
        <v>8.9150908877399994E-14</v>
      </c>
      <c r="AG47" s="19">
        <v>8.9706020389712598E-14</v>
      </c>
      <c r="AH47" s="19">
        <v>9.6922470049776103E-14</v>
      </c>
      <c r="AI47" s="19">
        <v>8.9150908877399994E-14</v>
      </c>
    </row>
    <row r="48" spans="1:35" x14ac:dyDescent="0.45">
      <c r="A48" s="19">
        <v>8.8151708155237404E-14</v>
      </c>
      <c r="B48" s="19">
        <v>8.3266726846886703E-14</v>
      </c>
      <c r="C48" s="19">
        <v>8.6819440525687204E-14</v>
      </c>
      <c r="D48" s="19">
        <v>8.3266726846886703E-14</v>
      </c>
      <c r="E48" s="19">
        <v>8.8706819667549995E-14</v>
      </c>
      <c r="F48" s="19">
        <v>8.5709217501061997E-14</v>
      </c>
      <c r="G48" s="19">
        <v>8.9817042692175101E-14</v>
      </c>
      <c r="H48" s="19">
        <v>8.3266726846886703E-14</v>
      </c>
      <c r="I48" s="19">
        <v>8.9594998087250095E-14</v>
      </c>
      <c r="J48" s="19">
        <v>8.3266726846886703E-14</v>
      </c>
      <c r="K48" s="19">
        <v>8.9928064994637604E-14</v>
      </c>
      <c r="L48" s="19">
        <v>9.0594198809412698E-14</v>
      </c>
      <c r="M48" s="19">
        <v>8.6819440525687204E-14</v>
      </c>
      <c r="N48" s="19">
        <v>9.1704421834037905E-14</v>
      </c>
      <c r="O48" s="19">
        <v>8.9594998087250095E-14</v>
      </c>
      <c r="P48" s="19">
        <v>9.1482377229112899E-14</v>
      </c>
      <c r="Q48" s="19">
        <v>9.0150109599562698E-14</v>
      </c>
      <c r="R48" s="19">
        <v>9.0594198809412698E-14</v>
      </c>
      <c r="S48" s="19">
        <v>8.9928064994637604E-14</v>
      </c>
      <c r="T48" s="19">
        <v>9.0594198809412698E-14</v>
      </c>
      <c r="U48" s="19">
        <v>9.0927265716800295E-14</v>
      </c>
      <c r="V48" s="19">
        <v>9.3036689463588105E-14</v>
      </c>
      <c r="W48" s="19">
        <v>8.9261931179862497E-14</v>
      </c>
      <c r="X48" s="19">
        <v>8.6819440525687204E-14</v>
      </c>
      <c r="Y48" s="19">
        <v>9.3036689463588105E-14</v>
      </c>
      <c r="Z48" s="19">
        <v>8.9261931179862497E-14</v>
      </c>
      <c r="AA48" s="19">
        <v>8.9150908877399994E-14</v>
      </c>
      <c r="AB48" s="19">
        <v>9.3591800975900696E-14</v>
      </c>
      <c r="AC48" s="19">
        <v>8.9261931179862497E-14</v>
      </c>
      <c r="AD48" s="19">
        <v>8.8928864272475001E-14</v>
      </c>
      <c r="AE48" s="19">
        <v>9.3036689463588105E-14</v>
      </c>
      <c r="AF48" s="19">
        <v>8.9261931179862497E-14</v>
      </c>
      <c r="AG48" s="19">
        <v>8.8928864272475001E-14</v>
      </c>
      <c r="AH48" s="19">
        <v>9.3036689463588105E-14</v>
      </c>
      <c r="AI48" s="19">
        <v>8.9261931179862497E-14</v>
      </c>
    </row>
    <row r="49" spans="1:35" x14ac:dyDescent="0.45">
      <c r="A49" s="19">
        <v>8.6486373618299694E-14</v>
      </c>
      <c r="B49" s="19">
        <v>8.3266726846886703E-14</v>
      </c>
      <c r="C49" s="19">
        <v>8.6819440525687204E-14</v>
      </c>
      <c r="D49" s="19">
        <v>8.3266726846886703E-14</v>
      </c>
      <c r="E49" s="19">
        <v>8.8040685852774901E-14</v>
      </c>
      <c r="F49" s="19">
        <v>8.5265128291211997E-14</v>
      </c>
      <c r="G49" s="19">
        <v>8.8373752760162398E-14</v>
      </c>
      <c r="H49" s="19">
        <v>8.3266726846886703E-14</v>
      </c>
      <c r="I49" s="19">
        <v>9.0261131902025201E-14</v>
      </c>
      <c r="J49" s="19">
        <v>8.3266726846886703E-14</v>
      </c>
      <c r="K49" s="19">
        <v>8.9594998087250095E-14</v>
      </c>
      <c r="L49" s="19">
        <v>8.9483975784787605E-14</v>
      </c>
      <c r="M49" s="19">
        <v>8.6819440525687204E-14</v>
      </c>
      <c r="N49" s="19">
        <v>8.9483975784787605E-14</v>
      </c>
      <c r="O49" s="19">
        <v>8.9150908877399994E-14</v>
      </c>
      <c r="P49" s="19">
        <v>9.1371354926650295E-14</v>
      </c>
      <c r="Q49" s="19">
        <v>8.8817841970012498E-14</v>
      </c>
      <c r="R49" s="19">
        <v>8.9483975784787605E-14</v>
      </c>
      <c r="S49" s="19">
        <v>8.8595797365087404E-14</v>
      </c>
      <c r="T49" s="19">
        <v>8.9483975784787605E-14</v>
      </c>
      <c r="U49" s="19">
        <v>9.0039087297100195E-14</v>
      </c>
      <c r="V49" s="19">
        <v>9.6478380839926103E-14</v>
      </c>
      <c r="W49" s="19">
        <v>8.9261931179862497E-14</v>
      </c>
      <c r="X49" s="19">
        <v>8.6819440525687204E-14</v>
      </c>
      <c r="Y49" s="19">
        <v>9.6478380839926103E-14</v>
      </c>
      <c r="Z49" s="19">
        <v>8.9261931179862497E-14</v>
      </c>
      <c r="AA49" s="19">
        <v>8.8706819667549995E-14</v>
      </c>
      <c r="AB49" s="19">
        <v>9.6922470049776103E-14</v>
      </c>
      <c r="AC49" s="19">
        <v>8.9261931179862497E-14</v>
      </c>
      <c r="AD49" s="19">
        <v>9.0594198809412698E-14</v>
      </c>
      <c r="AE49" s="19">
        <v>9.6478380839926103E-14</v>
      </c>
      <c r="AF49" s="19">
        <v>8.9261931179862497E-14</v>
      </c>
      <c r="AG49" s="19">
        <v>9.0594198809412698E-14</v>
      </c>
      <c r="AH49" s="19">
        <v>9.6478380839926103E-14</v>
      </c>
      <c r="AI49" s="19">
        <v>8.9261931179862497E-14</v>
      </c>
    </row>
    <row r="50" spans="1:35" x14ac:dyDescent="0.45">
      <c r="A50" s="19">
        <v>8.7707618945387304E-14</v>
      </c>
      <c r="B50" s="19">
        <v>8.3266726846886703E-14</v>
      </c>
      <c r="C50" s="19">
        <v>8.6819440525687204E-14</v>
      </c>
      <c r="D50" s="19">
        <v>8.3266726846886703E-14</v>
      </c>
      <c r="E50" s="19">
        <v>8.6597395920762198E-14</v>
      </c>
      <c r="F50" s="19">
        <v>8.5487172896137003E-14</v>
      </c>
      <c r="G50" s="19">
        <v>9.0372154204487705E-14</v>
      </c>
      <c r="H50" s="19">
        <v>8.3266726846886703E-14</v>
      </c>
      <c r="I50" s="19">
        <v>8.9483975784787605E-14</v>
      </c>
      <c r="J50" s="19">
        <v>8.3266726846886703E-14</v>
      </c>
      <c r="K50" s="19">
        <v>8.9150908877399994E-14</v>
      </c>
      <c r="L50" s="19">
        <v>9.50350909079134E-14</v>
      </c>
      <c r="M50" s="19">
        <v>8.6819440525687204E-14</v>
      </c>
      <c r="N50" s="19">
        <v>9.50350909079134E-14</v>
      </c>
      <c r="O50" s="19">
        <v>8.9928064994637604E-14</v>
      </c>
      <c r="P50" s="19">
        <v>9.76996261670137E-14</v>
      </c>
      <c r="Q50" s="19">
        <v>8.9150908877399994E-14</v>
      </c>
      <c r="R50" s="19">
        <v>9.50350909079134E-14</v>
      </c>
      <c r="S50" s="19">
        <v>8.8706819667549995E-14</v>
      </c>
      <c r="T50" s="19">
        <v>9.50350909079134E-14</v>
      </c>
      <c r="U50" s="19">
        <v>8.8040685852774901E-14</v>
      </c>
      <c r="V50" s="19">
        <v>1.01807451358126E-13</v>
      </c>
      <c r="W50" s="19">
        <v>8.9261931179862497E-14</v>
      </c>
      <c r="X50" s="19">
        <v>8.6819440525687204E-14</v>
      </c>
      <c r="Y50" s="19">
        <v>1.01807451358126E-13</v>
      </c>
      <c r="Z50" s="19">
        <v>8.9261931179862497E-14</v>
      </c>
      <c r="AA50" s="19">
        <v>8.8373752760162398E-14</v>
      </c>
      <c r="AB50" s="19">
        <v>9.8587804586713901E-14</v>
      </c>
      <c r="AC50" s="19">
        <v>8.9372953482325102E-14</v>
      </c>
      <c r="AD50" s="19">
        <v>8.8928864272475001E-14</v>
      </c>
      <c r="AE50" s="19">
        <v>1.01807451358126E-13</v>
      </c>
      <c r="AF50" s="19">
        <v>8.9261931179862497E-14</v>
      </c>
      <c r="AG50" s="19">
        <v>8.8928864272475001E-14</v>
      </c>
      <c r="AH50" s="19">
        <v>1.01807451358126E-13</v>
      </c>
      <c r="AI50" s="19">
        <v>8.9261931179862497E-14</v>
      </c>
    </row>
    <row r="51" spans="1:35" x14ac:dyDescent="0.45">
      <c r="A51" s="19">
        <v>8.7485574340462298E-14</v>
      </c>
      <c r="B51" s="19">
        <v>8.3266726846886703E-14</v>
      </c>
      <c r="C51" s="19">
        <v>8.6819440525687204E-14</v>
      </c>
      <c r="D51" s="19">
        <v>8.3266726846886703E-14</v>
      </c>
      <c r="E51" s="19">
        <v>8.6930462828149694E-14</v>
      </c>
      <c r="F51" s="19">
        <v>8.5154105988749494E-14</v>
      </c>
      <c r="G51" s="19">
        <v>9.0039087297100195E-14</v>
      </c>
      <c r="H51" s="19">
        <v>8.3266726846886703E-14</v>
      </c>
      <c r="I51" s="19">
        <v>8.9483975784787605E-14</v>
      </c>
      <c r="J51" s="19">
        <v>8.3266726846886703E-14</v>
      </c>
      <c r="K51" s="19">
        <v>8.9483975784787605E-14</v>
      </c>
      <c r="L51" s="19">
        <v>9.2037488741425401E-14</v>
      </c>
      <c r="M51" s="19">
        <v>8.6819440525687204E-14</v>
      </c>
      <c r="N51" s="19">
        <v>9.2037488741425401E-14</v>
      </c>
      <c r="O51" s="19">
        <v>8.9483975784787605E-14</v>
      </c>
      <c r="P51" s="19">
        <v>9.0150109599562698E-14</v>
      </c>
      <c r="Q51" s="19">
        <v>8.9039886574937504E-14</v>
      </c>
      <c r="R51" s="19">
        <v>9.2037488741425401E-14</v>
      </c>
      <c r="S51" s="19">
        <v>8.9483975784787605E-14</v>
      </c>
      <c r="T51" s="19">
        <v>9.2037488741425401E-14</v>
      </c>
      <c r="U51" s="19">
        <v>9.0594198809412698E-14</v>
      </c>
      <c r="V51" s="19">
        <v>9.4257934790675702E-14</v>
      </c>
      <c r="W51" s="19">
        <v>8.9261931179862497E-14</v>
      </c>
      <c r="X51" s="19">
        <v>8.6819440525687204E-14</v>
      </c>
      <c r="Y51" s="19">
        <v>9.4257934790675702E-14</v>
      </c>
      <c r="Z51" s="19">
        <v>8.9261931179862497E-14</v>
      </c>
      <c r="AA51" s="19">
        <v>9.0150109599562698E-14</v>
      </c>
      <c r="AB51" s="19">
        <v>9.5590202420225902E-14</v>
      </c>
      <c r="AC51" s="19">
        <v>8.9150908877399994E-14</v>
      </c>
      <c r="AD51" s="19">
        <v>9.0816243414337805E-14</v>
      </c>
      <c r="AE51" s="19">
        <v>9.4257934790675702E-14</v>
      </c>
      <c r="AF51" s="19">
        <v>8.9261931179862497E-14</v>
      </c>
      <c r="AG51" s="19">
        <v>9.0816243414337805E-14</v>
      </c>
      <c r="AH51" s="19">
        <v>9.4257934790675702E-14</v>
      </c>
      <c r="AI51" s="19">
        <v>8.9261931179862497E-14</v>
      </c>
    </row>
    <row r="52" spans="1:35" x14ac:dyDescent="0.45">
      <c r="A52" s="19">
        <v>8.7374552037999794E-14</v>
      </c>
      <c r="B52" s="19">
        <v>8.3266726846886703E-14</v>
      </c>
      <c r="C52" s="19">
        <v>8.6819440525687204E-14</v>
      </c>
      <c r="D52" s="19">
        <v>8.3266726846886703E-14</v>
      </c>
      <c r="E52" s="19">
        <v>8.8040685852774901E-14</v>
      </c>
      <c r="F52" s="19">
        <v>8.4821039081361897E-14</v>
      </c>
      <c r="G52" s="19">
        <v>8.9706020389712598E-14</v>
      </c>
      <c r="H52" s="19">
        <v>8.3266726846886703E-14</v>
      </c>
      <c r="I52" s="19">
        <v>9.0594198809412698E-14</v>
      </c>
      <c r="J52" s="19">
        <v>8.3266726846886703E-14</v>
      </c>
      <c r="K52" s="19">
        <v>8.8817841970012498E-14</v>
      </c>
      <c r="L52" s="19">
        <v>9.6367358537463499E-14</v>
      </c>
      <c r="M52" s="19">
        <v>8.6819440525687204E-14</v>
      </c>
      <c r="N52" s="19">
        <v>9.1482377229112899E-14</v>
      </c>
      <c r="O52" s="19">
        <v>8.9483975784787605E-14</v>
      </c>
      <c r="P52" s="19">
        <v>9.3480778673438105E-14</v>
      </c>
      <c r="Q52" s="19">
        <v>8.9594998087250095E-14</v>
      </c>
      <c r="R52" s="19">
        <v>9.6367358537463499E-14</v>
      </c>
      <c r="S52" s="19">
        <v>8.9372953482325102E-14</v>
      </c>
      <c r="T52" s="19">
        <v>9.6367358537463499E-14</v>
      </c>
      <c r="U52" s="19">
        <v>9.0705221111875201E-14</v>
      </c>
      <c r="V52" s="19">
        <v>9.8365759981788794E-14</v>
      </c>
      <c r="W52" s="19">
        <v>8.9150908877399994E-14</v>
      </c>
      <c r="X52" s="19">
        <v>8.6819440525687204E-14</v>
      </c>
      <c r="Y52" s="19">
        <v>9.8365759981788794E-14</v>
      </c>
      <c r="Z52" s="19">
        <v>8.9150908877399994E-14</v>
      </c>
      <c r="AA52" s="19">
        <v>8.9039886574937504E-14</v>
      </c>
      <c r="AB52" s="19">
        <v>9.5479180117763399E-14</v>
      </c>
      <c r="AC52" s="19">
        <v>8.9372953482325102E-14</v>
      </c>
      <c r="AD52" s="19">
        <v>8.8706819667549995E-14</v>
      </c>
      <c r="AE52" s="19">
        <v>9.8365759981788794E-14</v>
      </c>
      <c r="AF52" s="19">
        <v>8.9150908877399994E-14</v>
      </c>
      <c r="AG52" s="19">
        <v>8.8706819667549995E-14</v>
      </c>
      <c r="AH52" s="19">
        <v>9.8365759981788794E-14</v>
      </c>
      <c r="AI52" s="19">
        <v>8.9150908877399994E-14</v>
      </c>
    </row>
    <row r="53" spans="1:35" x14ac:dyDescent="0.45">
      <c r="A53" s="19">
        <v>8.8151708155237404E-14</v>
      </c>
      <c r="B53" s="19">
        <v>8.3266726846886703E-14</v>
      </c>
      <c r="C53" s="19">
        <v>8.6819440525687204E-14</v>
      </c>
      <c r="D53" s="19">
        <v>8.3266726846886703E-14</v>
      </c>
      <c r="E53" s="19">
        <v>8.6819440525687204E-14</v>
      </c>
      <c r="F53" s="19">
        <v>8.5820239803524601E-14</v>
      </c>
      <c r="G53" s="19">
        <v>9.0150109599562698E-14</v>
      </c>
      <c r="H53" s="19">
        <v>8.3266726846886703E-14</v>
      </c>
      <c r="I53" s="19">
        <v>9.0261131902025201E-14</v>
      </c>
      <c r="J53" s="19">
        <v>8.3266726846886703E-14</v>
      </c>
      <c r="K53" s="19">
        <v>8.9594998087250095E-14</v>
      </c>
      <c r="L53" s="19">
        <v>9.0483176506950195E-14</v>
      </c>
      <c r="M53" s="19">
        <v>8.6819440525687204E-14</v>
      </c>
      <c r="N53" s="19">
        <v>9.3813845580825702E-14</v>
      </c>
      <c r="O53" s="19">
        <v>9.0705221111875201E-14</v>
      </c>
      <c r="P53" s="19">
        <v>9.50350909079134E-14</v>
      </c>
      <c r="Q53" s="19">
        <v>8.8817841970012498E-14</v>
      </c>
      <c r="R53" s="19">
        <v>9.1593399531575402E-14</v>
      </c>
      <c r="S53" s="19">
        <v>8.8817841970012498E-14</v>
      </c>
      <c r="T53" s="19">
        <v>9.1593399531575402E-14</v>
      </c>
      <c r="U53" s="19">
        <v>8.8484775062624901E-14</v>
      </c>
      <c r="V53" s="19">
        <v>9.2259533346350496E-14</v>
      </c>
      <c r="W53" s="19">
        <v>8.9261931179862497E-14</v>
      </c>
      <c r="X53" s="19">
        <v>8.6819440525687204E-14</v>
      </c>
      <c r="Y53" s="19">
        <v>9.2259533346350496E-14</v>
      </c>
      <c r="Z53" s="19">
        <v>8.9261931179862497E-14</v>
      </c>
      <c r="AA53" s="19">
        <v>9.0372154204487705E-14</v>
      </c>
      <c r="AB53" s="19">
        <v>9.2481577951275502E-14</v>
      </c>
      <c r="AC53" s="19">
        <v>8.9150908877399994E-14</v>
      </c>
      <c r="AD53" s="19">
        <v>8.9372953482325102E-14</v>
      </c>
      <c r="AE53" s="19">
        <v>9.2259533346350496E-14</v>
      </c>
      <c r="AF53" s="19">
        <v>8.9261931179862497E-14</v>
      </c>
      <c r="AG53" s="19">
        <v>8.9372953482325102E-14</v>
      </c>
      <c r="AH53" s="19">
        <v>9.2259533346350496E-14</v>
      </c>
      <c r="AI53" s="19">
        <v>8.9261931179862497E-14</v>
      </c>
    </row>
    <row r="54" spans="1:35" x14ac:dyDescent="0.45">
      <c r="A54" s="19">
        <v>8.9150908877399994E-14</v>
      </c>
      <c r="B54" s="19">
        <v>8.3266726846886703E-14</v>
      </c>
      <c r="C54" s="19">
        <v>8.6819440525687204E-14</v>
      </c>
      <c r="D54" s="19">
        <v>8.3266726846886703E-14</v>
      </c>
      <c r="E54" s="19">
        <v>8.6819440525687204E-14</v>
      </c>
      <c r="F54" s="19">
        <v>8.53761505936745E-14</v>
      </c>
      <c r="G54" s="19">
        <v>8.9372953482325102E-14</v>
      </c>
      <c r="H54" s="19">
        <v>8.3266726846886703E-14</v>
      </c>
      <c r="I54" s="19">
        <v>8.9483975784787605E-14</v>
      </c>
      <c r="J54" s="19">
        <v>8.3266726846886703E-14</v>
      </c>
      <c r="K54" s="19">
        <v>8.8928864272475001E-14</v>
      </c>
      <c r="L54" s="19">
        <v>9.2259533346350496E-14</v>
      </c>
      <c r="M54" s="19">
        <v>8.6819440525687204E-14</v>
      </c>
      <c r="N54" s="19">
        <v>9.2259533346350496E-14</v>
      </c>
      <c r="O54" s="19">
        <v>9.0150109599562698E-14</v>
      </c>
      <c r="P54" s="19">
        <v>9.3702823278363199E-14</v>
      </c>
      <c r="Q54" s="19">
        <v>8.8706819667549995E-14</v>
      </c>
      <c r="R54" s="19">
        <v>9.0039087297100195E-14</v>
      </c>
      <c r="S54" s="19">
        <v>8.8262730457699894E-14</v>
      </c>
      <c r="T54" s="19">
        <v>9.0039087297100195E-14</v>
      </c>
      <c r="U54" s="19">
        <v>8.8484775062624901E-14</v>
      </c>
      <c r="V54" s="19">
        <v>9.6367358537463499E-14</v>
      </c>
      <c r="W54" s="19">
        <v>8.9261931179862497E-14</v>
      </c>
      <c r="X54" s="19">
        <v>8.6819440525687204E-14</v>
      </c>
      <c r="Y54" s="19">
        <v>9.6367358537463499E-14</v>
      </c>
      <c r="Z54" s="19">
        <v>8.9261931179862497E-14</v>
      </c>
      <c r="AA54" s="19">
        <v>9.0372154204487705E-14</v>
      </c>
      <c r="AB54" s="19">
        <v>9.7366559259626203E-14</v>
      </c>
      <c r="AC54" s="19">
        <v>8.9261931179862497E-14</v>
      </c>
      <c r="AD54" s="19">
        <v>9.1482377229112899E-14</v>
      </c>
      <c r="AE54" s="19">
        <v>9.6367358537463499E-14</v>
      </c>
      <c r="AF54" s="19">
        <v>8.9261931179862497E-14</v>
      </c>
      <c r="AG54" s="19">
        <v>9.1482377229112899E-14</v>
      </c>
      <c r="AH54" s="19">
        <v>9.6367358537463499E-14</v>
      </c>
      <c r="AI54" s="19">
        <v>8.9261931179862497E-14</v>
      </c>
    </row>
    <row r="55" spans="1:35" x14ac:dyDescent="0.45">
      <c r="A55" s="19">
        <v>8.6486373618299694E-14</v>
      </c>
      <c r="B55" s="19">
        <v>8.3266726846886703E-14</v>
      </c>
      <c r="C55" s="19">
        <v>8.6819440525687204E-14</v>
      </c>
      <c r="D55" s="19">
        <v>8.3266726846886703E-14</v>
      </c>
      <c r="E55" s="19">
        <v>8.6597395920762198E-14</v>
      </c>
      <c r="F55" s="19">
        <v>8.5154105988749494E-14</v>
      </c>
      <c r="G55" s="19">
        <v>8.9706020389712598E-14</v>
      </c>
      <c r="H55" s="19">
        <v>8.3266726846886703E-14</v>
      </c>
      <c r="I55" s="19">
        <v>9.0594198809412698E-14</v>
      </c>
      <c r="J55" s="19">
        <v>8.3266726846886703E-14</v>
      </c>
      <c r="K55" s="19">
        <v>9.1149310321725301E-14</v>
      </c>
      <c r="L55" s="19">
        <v>9.1593399531575402E-14</v>
      </c>
      <c r="M55" s="19">
        <v>8.6819440525687204E-14</v>
      </c>
      <c r="N55" s="19">
        <v>9.1593399531575402E-14</v>
      </c>
      <c r="O55" s="19">
        <v>8.9594998087250095E-14</v>
      </c>
      <c r="P55" s="19">
        <v>9.3702823278363199E-14</v>
      </c>
      <c r="Q55" s="19">
        <v>9.0150109599562698E-14</v>
      </c>
      <c r="R55" s="19">
        <v>9.1593399531575402E-14</v>
      </c>
      <c r="S55" s="19">
        <v>8.9261931179862497E-14</v>
      </c>
      <c r="T55" s="19">
        <v>9.1593399531575402E-14</v>
      </c>
      <c r="U55" s="19">
        <v>8.9817042692175101E-14</v>
      </c>
      <c r="V55" s="19">
        <v>9.6256336235000996E-14</v>
      </c>
      <c r="W55" s="19">
        <v>8.9150908877399994E-14</v>
      </c>
      <c r="X55" s="19">
        <v>8.6819440525687204E-14</v>
      </c>
      <c r="Y55" s="19">
        <v>9.6256336235000996E-14</v>
      </c>
      <c r="Z55" s="19">
        <v>8.9150908877399994E-14</v>
      </c>
      <c r="AA55" s="19">
        <v>9.1482377229112899E-14</v>
      </c>
      <c r="AB55" s="19">
        <v>9.6256336235000996E-14</v>
      </c>
      <c r="AC55" s="19">
        <v>8.9261931179862497E-14</v>
      </c>
      <c r="AD55" s="19">
        <v>8.8262730457699894E-14</v>
      </c>
      <c r="AE55" s="19">
        <v>9.6256336235000996E-14</v>
      </c>
      <c r="AF55" s="19">
        <v>8.9150908877399994E-14</v>
      </c>
      <c r="AG55" s="19">
        <v>8.8262730457699894E-14</v>
      </c>
      <c r="AH55" s="19">
        <v>9.6256336235000996E-14</v>
      </c>
      <c r="AI55" s="19">
        <v>8.9150908877399994E-14</v>
      </c>
    </row>
    <row r="56" spans="1:35" x14ac:dyDescent="0.45">
      <c r="A56" s="19">
        <v>8.8151708155237404E-14</v>
      </c>
      <c r="B56" s="19">
        <v>8.3266726846886703E-14</v>
      </c>
      <c r="C56" s="19">
        <v>8.6819440525687204E-14</v>
      </c>
      <c r="D56" s="19">
        <v>8.3266726846886703E-14</v>
      </c>
      <c r="E56" s="19">
        <v>8.7707618945387304E-14</v>
      </c>
      <c r="F56" s="19">
        <v>8.5598195198599506E-14</v>
      </c>
      <c r="G56" s="19">
        <v>9.0483176506950195E-14</v>
      </c>
      <c r="H56" s="19">
        <v>8.3266726846886703E-14</v>
      </c>
      <c r="I56" s="19">
        <v>8.8817841970012498E-14</v>
      </c>
      <c r="J56" s="19">
        <v>8.3266726846886703E-14</v>
      </c>
      <c r="K56" s="19">
        <v>9.0483176506950195E-14</v>
      </c>
      <c r="L56" s="19">
        <v>1.05915276549239E-13</v>
      </c>
      <c r="M56" s="19">
        <v>8.6819440525687204E-14</v>
      </c>
      <c r="N56" s="19">
        <v>1.05915276549239E-13</v>
      </c>
      <c r="O56" s="19">
        <v>8.9372953482325102E-14</v>
      </c>
      <c r="P56" s="19">
        <v>1.1124434706744E-13</v>
      </c>
      <c r="Q56" s="19">
        <v>8.9928064994637604E-14</v>
      </c>
      <c r="R56" s="19">
        <v>1.05915276549239E-13</v>
      </c>
      <c r="S56" s="19">
        <v>8.8595797365087404E-14</v>
      </c>
      <c r="T56" s="19">
        <v>1.05915276549239E-13</v>
      </c>
      <c r="U56" s="19">
        <v>8.7818641247849794E-14</v>
      </c>
      <c r="V56" s="19">
        <v>1.24011911850629E-13</v>
      </c>
      <c r="W56" s="19">
        <v>8.9261931179862497E-14</v>
      </c>
      <c r="X56" s="19">
        <v>8.6819440525687204E-14</v>
      </c>
      <c r="Y56" s="19">
        <v>1.24011911850629E-13</v>
      </c>
      <c r="Z56" s="19">
        <v>8.9261931179862497E-14</v>
      </c>
      <c r="AA56" s="19">
        <v>9.0816243414337805E-14</v>
      </c>
      <c r="AB56" s="19">
        <v>1.3999912340523201E-13</v>
      </c>
      <c r="AC56" s="19">
        <v>8.9261931179862497E-14</v>
      </c>
      <c r="AD56" s="19">
        <v>8.8817841970012498E-14</v>
      </c>
      <c r="AE56" s="19">
        <v>1.24011911850629E-13</v>
      </c>
      <c r="AF56" s="19">
        <v>8.9261931179862497E-14</v>
      </c>
      <c r="AG56" s="19">
        <v>8.8817841970012498E-14</v>
      </c>
      <c r="AH56" s="19">
        <v>1.24011911850629E-13</v>
      </c>
      <c r="AI56" s="19">
        <v>8.9261931179862497E-14</v>
      </c>
    </row>
    <row r="57" spans="1:35" x14ac:dyDescent="0.45">
      <c r="A57" s="19">
        <v>8.6819440525687204E-14</v>
      </c>
      <c r="B57" s="19">
        <v>8.3266726846886703E-14</v>
      </c>
      <c r="C57" s="19">
        <v>8.6819440525687204E-14</v>
      </c>
      <c r="D57" s="19">
        <v>8.3266726846886703E-14</v>
      </c>
      <c r="E57" s="19">
        <v>8.7485574340462298E-14</v>
      </c>
      <c r="F57" s="19">
        <v>8.5265128291211997E-14</v>
      </c>
      <c r="G57" s="19">
        <v>9.0150109599562698E-14</v>
      </c>
      <c r="H57" s="19">
        <v>8.3266726846886703E-14</v>
      </c>
      <c r="I57" s="19">
        <v>8.9594998087250095E-14</v>
      </c>
      <c r="J57" s="19">
        <v>8.3266726846886703E-14</v>
      </c>
      <c r="K57" s="19">
        <v>8.9150908877399994E-14</v>
      </c>
      <c r="L57" s="19">
        <v>9.2814644858662998E-14</v>
      </c>
      <c r="M57" s="19">
        <v>8.6819440525687204E-14</v>
      </c>
      <c r="N57" s="19">
        <v>9.2814644858662998E-14</v>
      </c>
      <c r="O57" s="19">
        <v>9.0816243414337805E-14</v>
      </c>
      <c r="P57" s="19">
        <v>9.4146912488213199E-14</v>
      </c>
      <c r="Q57" s="19">
        <v>8.8040685852774901E-14</v>
      </c>
      <c r="R57" s="19">
        <v>9.5701224722688494E-14</v>
      </c>
      <c r="S57" s="19">
        <v>8.7818641247849794E-14</v>
      </c>
      <c r="T57" s="19">
        <v>9.5701224722688494E-14</v>
      </c>
      <c r="U57" s="19">
        <v>9.0816243414337805E-14</v>
      </c>
      <c r="V57" s="19">
        <v>9.8032693074401297E-14</v>
      </c>
      <c r="W57" s="19">
        <v>8.9261931179862497E-14</v>
      </c>
      <c r="X57" s="19">
        <v>8.6819440525687204E-14</v>
      </c>
      <c r="Y57" s="19">
        <v>9.8032693074401297E-14</v>
      </c>
      <c r="Z57" s="19">
        <v>8.9261931179862497E-14</v>
      </c>
      <c r="AA57" s="19">
        <v>8.9150908877399994E-14</v>
      </c>
      <c r="AB57" s="19">
        <v>9.6700425444851097E-14</v>
      </c>
      <c r="AC57" s="19">
        <v>8.9261931179862497E-14</v>
      </c>
      <c r="AD57" s="19">
        <v>9.0594198809412698E-14</v>
      </c>
      <c r="AE57" s="19">
        <v>9.8032693074401297E-14</v>
      </c>
      <c r="AF57" s="19">
        <v>8.9261931179862497E-14</v>
      </c>
      <c r="AG57" s="19">
        <v>9.0594198809412698E-14</v>
      </c>
      <c r="AH57" s="19">
        <v>9.8032693074401297E-14</v>
      </c>
      <c r="AI57" s="19">
        <v>8.9261931179862497E-14</v>
      </c>
    </row>
    <row r="58" spans="1:35" x14ac:dyDescent="0.45">
      <c r="A58" s="19">
        <v>8.6153306710912097E-14</v>
      </c>
      <c r="B58" s="19">
        <v>8.3266726846886703E-14</v>
      </c>
      <c r="C58" s="19">
        <v>8.6819440525687204E-14</v>
      </c>
      <c r="D58" s="19">
        <v>8.3266726846886703E-14</v>
      </c>
      <c r="E58" s="19">
        <v>8.62643290133746E-14</v>
      </c>
      <c r="F58" s="19">
        <v>8.4710016778899406E-14</v>
      </c>
      <c r="G58" s="19">
        <v>8.9039886574937504E-14</v>
      </c>
      <c r="H58" s="19">
        <v>8.3266726846886703E-14</v>
      </c>
      <c r="I58" s="19">
        <v>8.9706020389712598E-14</v>
      </c>
      <c r="J58" s="19">
        <v>8.3266726846886703E-14</v>
      </c>
      <c r="K58" s="19">
        <v>8.9039886574937504E-14</v>
      </c>
      <c r="L58" s="19">
        <v>8.9150908877399994E-14</v>
      </c>
      <c r="M58" s="19">
        <v>8.6819440525687204E-14</v>
      </c>
      <c r="N58" s="19">
        <v>8.9150908877399994E-14</v>
      </c>
      <c r="O58" s="19">
        <v>9.0261131902025201E-14</v>
      </c>
      <c r="P58" s="19">
        <v>9.0705221111875201E-14</v>
      </c>
      <c r="Q58" s="19">
        <v>8.7596596642924801E-14</v>
      </c>
      <c r="R58" s="19">
        <v>8.9150908877399994E-14</v>
      </c>
      <c r="S58" s="19">
        <v>8.8262730457699894E-14</v>
      </c>
      <c r="T58" s="19">
        <v>8.9150908877399994E-14</v>
      </c>
      <c r="U58" s="19">
        <v>8.9706020389712598E-14</v>
      </c>
      <c r="V58" s="19">
        <v>8.8928864272475001E-14</v>
      </c>
      <c r="W58" s="19">
        <v>8.9150908877399994E-14</v>
      </c>
      <c r="X58" s="19">
        <v>8.6819440525687204E-14</v>
      </c>
      <c r="Y58" s="19">
        <v>8.8928864272475001E-14</v>
      </c>
      <c r="Z58" s="19">
        <v>8.9150908877399994E-14</v>
      </c>
      <c r="AA58" s="19">
        <v>9.1260332624187805E-14</v>
      </c>
      <c r="AB58" s="19">
        <v>9.0705221111875201E-14</v>
      </c>
      <c r="AC58" s="19">
        <v>8.9150908877399994E-14</v>
      </c>
      <c r="AD58" s="19">
        <v>9.0261131902025201E-14</v>
      </c>
      <c r="AE58" s="19">
        <v>8.8928864272475001E-14</v>
      </c>
      <c r="AF58" s="19">
        <v>8.9150908877399994E-14</v>
      </c>
      <c r="AG58" s="19">
        <v>9.0261131902025201E-14</v>
      </c>
      <c r="AH58" s="19">
        <v>8.8928864272475001E-14</v>
      </c>
      <c r="AI58" s="19">
        <v>8.9150908877399994E-14</v>
      </c>
    </row>
    <row r="59" spans="1:35" x14ac:dyDescent="0.45">
      <c r="A59" s="19">
        <v>8.71525074330747E-14</v>
      </c>
      <c r="B59" s="19">
        <v>8.3266726846886703E-14</v>
      </c>
      <c r="C59" s="19">
        <v>8.6819440525687204E-14</v>
      </c>
      <c r="D59" s="19">
        <v>8.3266726846886703E-14</v>
      </c>
      <c r="E59" s="19">
        <v>8.7818641247849794E-14</v>
      </c>
      <c r="F59" s="19">
        <v>8.53761505936745E-14</v>
      </c>
      <c r="G59" s="19">
        <v>8.9706020389712598E-14</v>
      </c>
      <c r="H59" s="19">
        <v>8.3266726846886703E-14</v>
      </c>
      <c r="I59" s="19">
        <v>8.9594998087250095E-14</v>
      </c>
      <c r="J59" s="19">
        <v>8.3266726846886703E-14</v>
      </c>
      <c r="K59" s="19">
        <v>8.9261931179862497E-14</v>
      </c>
      <c r="L59" s="19">
        <v>9.3591800975900696E-14</v>
      </c>
      <c r="M59" s="19">
        <v>8.6819440525687204E-14</v>
      </c>
      <c r="N59" s="19">
        <v>9.3591800975900696E-14</v>
      </c>
      <c r="O59" s="19">
        <v>9.0816243414337805E-14</v>
      </c>
      <c r="P59" s="19">
        <v>9.7144514654701197E-14</v>
      </c>
      <c r="Q59" s="19">
        <v>8.8151708155237404E-14</v>
      </c>
      <c r="R59" s="19">
        <v>9.3591800975900696E-14</v>
      </c>
      <c r="S59" s="19">
        <v>8.8595797365087404E-14</v>
      </c>
      <c r="T59" s="19">
        <v>9.3591800975900696E-14</v>
      </c>
      <c r="U59" s="19">
        <v>8.9039886574937504E-14</v>
      </c>
      <c r="V59" s="19">
        <v>9.9475983006414001E-14</v>
      </c>
      <c r="W59" s="19">
        <v>8.9372953482325102E-14</v>
      </c>
      <c r="X59" s="19">
        <v>8.6819440525687204E-14</v>
      </c>
      <c r="Y59" s="19">
        <v>9.9475983006414001E-14</v>
      </c>
      <c r="Z59" s="19">
        <v>8.9372953482325102E-14</v>
      </c>
      <c r="AA59" s="19">
        <v>8.8151708155237404E-14</v>
      </c>
      <c r="AB59" s="19">
        <v>9.81437153768638E-14</v>
      </c>
      <c r="AC59" s="19">
        <v>8.9261931179862497E-14</v>
      </c>
      <c r="AD59" s="19">
        <v>8.7818641247849794E-14</v>
      </c>
      <c r="AE59" s="19">
        <v>9.9475983006414001E-14</v>
      </c>
      <c r="AF59" s="19">
        <v>8.9372953482325102E-14</v>
      </c>
      <c r="AG59" s="19">
        <v>8.7818641247849794E-14</v>
      </c>
      <c r="AH59" s="19">
        <v>9.9475983006414001E-14</v>
      </c>
      <c r="AI59" s="19">
        <v>8.9372953482325102E-14</v>
      </c>
    </row>
    <row r="60" spans="1:35" x14ac:dyDescent="0.45">
      <c r="A60" s="19">
        <v>8.7041485130612197E-14</v>
      </c>
      <c r="B60" s="19">
        <v>8.3266726846886703E-14</v>
      </c>
      <c r="C60" s="19">
        <v>8.6819440525687204E-14</v>
      </c>
      <c r="D60" s="19">
        <v>8.3266726846886703E-14</v>
      </c>
      <c r="E60" s="19">
        <v>8.6819440525687204E-14</v>
      </c>
      <c r="F60" s="19">
        <v>8.4598994476436903E-14</v>
      </c>
      <c r="G60" s="19">
        <v>9.0816243414337805E-14</v>
      </c>
      <c r="H60" s="19">
        <v>8.3266726846886703E-14</v>
      </c>
      <c r="I60" s="19">
        <v>9.0816243414337805E-14</v>
      </c>
      <c r="J60" s="19">
        <v>8.3266726846886703E-14</v>
      </c>
      <c r="K60" s="19">
        <v>8.7596596642924801E-14</v>
      </c>
      <c r="L60" s="19">
        <v>1.00475183728576E-13</v>
      </c>
      <c r="M60" s="19">
        <v>8.6819440525687204E-14</v>
      </c>
      <c r="N60" s="19">
        <v>1.00475183728576E-13</v>
      </c>
      <c r="O60" s="19">
        <v>9.1149310321725301E-14</v>
      </c>
      <c r="P60" s="19">
        <v>9.9475983006414001E-14</v>
      </c>
      <c r="Q60" s="19">
        <v>8.8040685852774901E-14</v>
      </c>
      <c r="R60" s="19">
        <v>9.6922470049776103E-14</v>
      </c>
      <c r="S60" s="19">
        <v>8.8706819667549995E-14</v>
      </c>
      <c r="T60" s="19">
        <v>9.6922470049776103E-14</v>
      </c>
      <c r="U60" s="19">
        <v>9.0150109599562698E-14</v>
      </c>
      <c r="V60" s="19">
        <v>1.0780265569110201E-13</v>
      </c>
      <c r="W60" s="19">
        <v>8.9372953482325102E-14</v>
      </c>
      <c r="X60" s="19">
        <v>8.6819440525687204E-14</v>
      </c>
      <c r="Y60" s="19">
        <v>1.0780265569110201E-13</v>
      </c>
      <c r="Z60" s="19">
        <v>8.9372953482325102E-14</v>
      </c>
      <c r="AA60" s="19">
        <v>8.8928864272475001E-14</v>
      </c>
      <c r="AB60" s="19">
        <v>1.11355369369903E-13</v>
      </c>
      <c r="AC60" s="19">
        <v>8.9372953482325102E-14</v>
      </c>
      <c r="AD60" s="19">
        <v>9.1593399531575402E-14</v>
      </c>
      <c r="AE60" s="19">
        <v>1.0780265569110201E-13</v>
      </c>
      <c r="AF60" s="19">
        <v>8.9372953482325102E-14</v>
      </c>
      <c r="AG60" s="19">
        <v>9.1593399531575402E-14</v>
      </c>
      <c r="AH60" s="19">
        <v>1.0780265569110201E-13</v>
      </c>
      <c r="AI60" s="19">
        <v>8.9372953482325102E-14</v>
      </c>
    </row>
    <row r="61" spans="1:35" x14ac:dyDescent="0.45">
      <c r="A61" s="19">
        <v>8.7596596642924801E-14</v>
      </c>
      <c r="B61" s="19">
        <v>8.3266726846886703E-14</v>
      </c>
      <c r="C61" s="19">
        <v>8.6819440525687204E-14</v>
      </c>
      <c r="D61" s="19">
        <v>8.3266726846886703E-14</v>
      </c>
      <c r="E61" s="19">
        <v>8.6819440525687204E-14</v>
      </c>
      <c r="F61" s="19">
        <v>8.5265128291211997E-14</v>
      </c>
      <c r="G61" s="19">
        <v>8.9928064994637604E-14</v>
      </c>
      <c r="H61" s="19">
        <v>8.3266726846886703E-14</v>
      </c>
      <c r="I61" s="19">
        <v>8.9150908877399994E-14</v>
      </c>
      <c r="J61" s="19">
        <v>8.3266726846886703E-14</v>
      </c>
      <c r="K61" s="19">
        <v>8.8595797365087404E-14</v>
      </c>
      <c r="L61" s="19">
        <v>9.4479979395600796E-14</v>
      </c>
      <c r="M61" s="19">
        <v>8.6819440525687204E-14</v>
      </c>
      <c r="N61" s="19">
        <v>9.4479979395600796E-14</v>
      </c>
      <c r="O61" s="19">
        <v>9.1149310321725301E-14</v>
      </c>
      <c r="P61" s="19">
        <v>9.4924068605450796E-14</v>
      </c>
      <c r="Q61" s="19">
        <v>8.9372953482325102E-14</v>
      </c>
      <c r="R61" s="19">
        <v>9.4479979395600796E-14</v>
      </c>
      <c r="S61" s="19">
        <v>8.9372953482325102E-14</v>
      </c>
      <c r="T61" s="19">
        <v>9.4479979395600796E-14</v>
      </c>
      <c r="U61" s="19">
        <v>8.8595797365087404E-14</v>
      </c>
      <c r="V61" s="19">
        <v>9.7144514654701197E-14</v>
      </c>
      <c r="W61" s="19">
        <v>8.9261931179862497E-14</v>
      </c>
      <c r="X61" s="19">
        <v>8.6819440525687204E-14</v>
      </c>
      <c r="Y61" s="19">
        <v>9.7144514654701197E-14</v>
      </c>
      <c r="Z61" s="19">
        <v>8.9261931179862497E-14</v>
      </c>
      <c r="AA61" s="19">
        <v>8.8706819667549995E-14</v>
      </c>
      <c r="AB61" s="19">
        <v>1.05582209641852E-13</v>
      </c>
      <c r="AC61" s="19">
        <v>8.9261931179862497E-14</v>
      </c>
      <c r="AD61" s="19">
        <v>8.9706020389712598E-14</v>
      </c>
      <c r="AE61" s="19">
        <v>9.7144514654701197E-14</v>
      </c>
      <c r="AF61" s="19">
        <v>8.9261931179862497E-14</v>
      </c>
      <c r="AG61" s="19">
        <v>8.9706020389712598E-14</v>
      </c>
      <c r="AH61" s="19">
        <v>9.7144514654701197E-14</v>
      </c>
      <c r="AI61" s="19">
        <v>8.9261931179862497E-14</v>
      </c>
    </row>
    <row r="62" spans="1:35" x14ac:dyDescent="0.45">
      <c r="A62" s="19">
        <v>8.7596596642924801E-14</v>
      </c>
      <c r="B62" s="19">
        <v>8.3266726846886703E-14</v>
      </c>
      <c r="C62" s="19">
        <v>8.6819440525687204E-14</v>
      </c>
      <c r="D62" s="19">
        <v>8.3266726846886703E-14</v>
      </c>
      <c r="E62" s="19">
        <v>8.62643290133746E-14</v>
      </c>
      <c r="F62" s="19">
        <v>8.5931262105987104E-14</v>
      </c>
      <c r="G62" s="19">
        <v>8.9817042692175101E-14</v>
      </c>
      <c r="H62" s="19">
        <v>8.3266726846886703E-14</v>
      </c>
      <c r="I62" s="19">
        <v>9.0594198809412698E-14</v>
      </c>
      <c r="J62" s="19">
        <v>8.3266726846886703E-14</v>
      </c>
      <c r="K62" s="19">
        <v>9.0483176506950195E-14</v>
      </c>
      <c r="L62" s="19">
        <v>9.4702024000525802E-14</v>
      </c>
      <c r="M62" s="19">
        <v>8.6819440525687204E-14</v>
      </c>
      <c r="N62" s="19">
        <v>9.2481577951275502E-14</v>
      </c>
      <c r="O62" s="19">
        <v>8.9706020389712598E-14</v>
      </c>
      <c r="P62" s="19">
        <v>9.4368957093138306E-14</v>
      </c>
      <c r="Q62" s="19">
        <v>8.9039886574937504E-14</v>
      </c>
      <c r="R62" s="19">
        <v>9.4702024000525802E-14</v>
      </c>
      <c r="S62" s="19">
        <v>9.1038288019262798E-14</v>
      </c>
      <c r="T62" s="19">
        <v>9.4702024000525802E-14</v>
      </c>
      <c r="U62" s="19">
        <v>8.8928864272475001E-14</v>
      </c>
      <c r="V62" s="19">
        <v>9.4257934790675702E-14</v>
      </c>
      <c r="W62" s="19">
        <v>8.9261931179862497E-14</v>
      </c>
      <c r="X62" s="19">
        <v>8.6819440525687204E-14</v>
      </c>
      <c r="Y62" s="19">
        <v>9.4257934790675702E-14</v>
      </c>
      <c r="Z62" s="19">
        <v>8.9261931179862497E-14</v>
      </c>
      <c r="AA62" s="19">
        <v>8.8817841970012498E-14</v>
      </c>
      <c r="AB62" s="19">
        <v>9.7588603864551197E-14</v>
      </c>
      <c r="AC62" s="19">
        <v>8.9261931179862497E-14</v>
      </c>
      <c r="AD62" s="19">
        <v>8.9261931179862497E-14</v>
      </c>
      <c r="AE62" s="19">
        <v>9.4257934790675702E-14</v>
      </c>
      <c r="AF62" s="19">
        <v>8.9261931179862497E-14</v>
      </c>
      <c r="AG62" s="19">
        <v>8.9261931179862497E-14</v>
      </c>
      <c r="AH62" s="19">
        <v>9.4257934790675702E-14</v>
      </c>
      <c r="AI62" s="19">
        <v>8.9261931179862497E-14</v>
      </c>
    </row>
    <row r="63" spans="1:35" x14ac:dyDescent="0.45">
      <c r="A63" s="19">
        <v>8.6375351315837103E-14</v>
      </c>
      <c r="B63" s="19">
        <v>8.3266726846886703E-14</v>
      </c>
      <c r="C63" s="19">
        <v>8.6819440525687204E-14</v>
      </c>
      <c r="D63" s="19">
        <v>8.3266726846886703E-14</v>
      </c>
      <c r="E63" s="19">
        <v>8.6486373618299694E-14</v>
      </c>
      <c r="F63" s="19">
        <v>8.49320613838244E-14</v>
      </c>
      <c r="G63" s="19">
        <v>8.9594998087250095E-14</v>
      </c>
      <c r="H63" s="19">
        <v>8.3266726846886703E-14</v>
      </c>
      <c r="I63" s="19">
        <v>8.9817042692175101E-14</v>
      </c>
      <c r="J63" s="19">
        <v>8.3266726846886703E-14</v>
      </c>
      <c r="K63" s="19">
        <v>8.8817841970012498E-14</v>
      </c>
      <c r="L63" s="19">
        <v>9.1704421834037905E-14</v>
      </c>
      <c r="M63" s="19">
        <v>8.6819440525687204E-14</v>
      </c>
      <c r="N63" s="19">
        <v>9.1704421834037905E-14</v>
      </c>
      <c r="O63" s="19">
        <v>9.1482377229112899E-14</v>
      </c>
      <c r="P63" s="19">
        <v>9.2148511043887905E-14</v>
      </c>
      <c r="Q63" s="19">
        <v>9.0816243414337805E-14</v>
      </c>
      <c r="R63" s="19">
        <v>9.1704421834037905E-14</v>
      </c>
      <c r="S63" s="19">
        <v>9.0594198809412698E-14</v>
      </c>
      <c r="T63" s="19">
        <v>9.1704421834037905E-14</v>
      </c>
      <c r="U63" s="19">
        <v>8.9594998087250095E-14</v>
      </c>
      <c r="V63" s="19">
        <v>9.2814644858662998E-14</v>
      </c>
      <c r="W63" s="19">
        <v>8.9372953482325102E-14</v>
      </c>
      <c r="X63" s="19">
        <v>8.6819440525687204E-14</v>
      </c>
      <c r="Y63" s="19">
        <v>9.2814644858662998E-14</v>
      </c>
      <c r="Z63" s="19">
        <v>8.9372953482325102E-14</v>
      </c>
      <c r="AA63" s="19">
        <v>8.8595797365087404E-14</v>
      </c>
      <c r="AB63" s="19">
        <v>9.2148511043887905E-14</v>
      </c>
      <c r="AC63" s="19">
        <v>8.9261931179862497E-14</v>
      </c>
      <c r="AD63" s="19">
        <v>9.0816243414337805E-14</v>
      </c>
      <c r="AE63" s="19">
        <v>9.2814644858662998E-14</v>
      </c>
      <c r="AF63" s="19">
        <v>8.9372953482325102E-14</v>
      </c>
      <c r="AG63" s="19">
        <v>9.0816243414337805E-14</v>
      </c>
      <c r="AH63" s="19">
        <v>9.2814644858662998E-14</v>
      </c>
      <c r="AI63" s="19">
        <v>8.9372953482325102E-14</v>
      </c>
    </row>
    <row r="64" spans="1:35" x14ac:dyDescent="0.45">
      <c r="A64" s="19">
        <v>8.8817841970012498E-14</v>
      </c>
      <c r="B64" s="19">
        <v>8.3266726846886703E-14</v>
      </c>
      <c r="C64" s="19">
        <v>8.6819440525687204E-14</v>
      </c>
      <c r="D64" s="19">
        <v>8.3266726846886703E-14</v>
      </c>
      <c r="E64" s="19">
        <v>8.6819440525687204E-14</v>
      </c>
      <c r="F64" s="19">
        <v>8.5820239803524601E-14</v>
      </c>
      <c r="G64" s="19">
        <v>8.9261931179862497E-14</v>
      </c>
      <c r="H64" s="19">
        <v>8.3266726846886703E-14</v>
      </c>
      <c r="I64" s="19">
        <v>8.9594998087250095E-14</v>
      </c>
      <c r="J64" s="19">
        <v>8.3266726846886703E-14</v>
      </c>
      <c r="K64" s="19">
        <v>8.8817841970012498E-14</v>
      </c>
      <c r="L64" s="19">
        <v>9.72555369571637E-14</v>
      </c>
      <c r="M64" s="19">
        <v>8.6819440525687204E-14</v>
      </c>
      <c r="N64" s="19">
        <v>9.72555369571637E-14</v>
      </c>
      <c r="O64" s="19">
        <v>8.8706819667549995E-14</v>
      </c>
      <c r="P64" s="19">
        <v>9.6589403142388594E-14</v>
      </c>
      <c r="Q64" s="19">
        <v>8.8151708155237404E-14</v>
      </c>
      <c r="R64" s="19">
        <v>9.8809849191638894E-14</v>
      </c>
      <c r="S64" s="19">
        <v>8.8151708155237404E-14</v>
      </c>
      <c r="T64" s="19">
        <v>9.8809849191638894E-14</v>
      </c>
      <c r="U64" s="19">
        <v>8.9928064994637604E-14</v>
      </c>
      <c r="V64" s="19">
        <v>1.00475183728576E-13</v>
      </c>
      <c r="W64" s="19">
        <v>8.9261931179862497E-14</v>
      </c>
      <c r="X64" s="19">
        <v>8.6819440525687204E-14</v>
      </c>
      <c r="Y64" s="19">
        <v>1.00475183728576E-13</v>
      </c>
      <c r="Z64" s="19">
        <v>8.9261931179862497E-14</v>
      </c>
      <c r="AA64" s="19">
        <v>8.8373752760162398E-14</v>
      </c>
      <c r="AB64" s="19">
        <v>1.0691447727140199E-13</v>
      </c>
      <c r="AC64" s="19">
        <v>8.9150908877399994E-14</v>
      </c>
      <c r="AD64" s="19">
        <v>8.9372953482325102E-14</v>
      </c>
      <c r="AE64" s="19">
        <v>1.00475183728576E-13</v>
      </c>
      <c r="AF64" s="19">
        <v>8.9261931179862497E-14</v>
      </c>
      <c r="AG64" s="19">
        <v>8.9372953482325102E-14</v>
      </c>
      <c r="AH64" s="19">
        <v>1.00475183728576E-13</v>
      </c>
      <c r="AI64" s="19">
        <v>8.9261931179862497E-14</v>
      </c>
    </row>
    <row r="65" spans="1:35" x14ac:dyDescent="0.45">
      <c r="A65" s="19">
        <v>8.7485574340462298E-14</v>
      </c>
      <c r="B65" s="19">
        <v>8.3266726846886703E-14</v>
      </c>
      <c r="C65" s="19">
        <v>8.6819440525687204E-14</v>
      </c>
      <c r="D65" s="19">
        <v>8.3266726846886703E-14</v>
      </c>
      <c r="E65" s="19">
        <v>8.7374552037999794E-14</v>
      </c>
      <c r="F65" s="19">
        <v>8.5931262105987104E-14</v>
      </c>
      <c r="G65" s="19">
        <v>8.9928064994637604E-14</v>
      </c>
      <c r="H65" s="19">
        <v>8.3266726846886703E-14</v>
      </c>
      <c r="I65" s="19">
        <v>8.9594998087250095E-14</v>
      </c>
      <c r="J65" s="19">
        <v>8.3266726846886703E-14</v>
      </c>
      <c r="K65" s="19">
        <v>8.8040685852774901E-14</v>
      </c>
      <c r="L65" s="19">
        <v>9.5812247025150997E-14</v>
      </c>
      <c r="M65" s="19">
        <v>8.6819440525687204E-14</v>
      </c>
      <c r="N65" s="19">
        <v>9.3369756370975602E-14</v>
      </c>
      <c r="O65" s="19">
        <v>8.8706819667549995E-14</v>
      </c>
      <c r="P65" s="19">
        <v>9.7588603864551197E-14</v>
      </c>
      <c r="Q65" s="19">
        <v>8.9372953482325102E-14</v>
      </c>
      <c r="R65" s="19">
        <v>9.72555369571637E-14</v>
      </c>
      <c r="S65" s="19">
        <v>8.9817042692175101E-14</v>
      </c>
      <c r="T65" s="19">
        <v>9.72555369571637E-14</v>
      </c>
      <c r="U65" s="19">
        <v>8.9594998087250095E-14</v>
      </c>
      <c r="V65" s="19">
        <v>1.09356967925577E-13</v>
      </c>
      <c r="W65" s="19">
        <v>8.9150908877399994E-14</v>
      </c>
      <c r="X65" s="19">
        <v>8.6819440525687204E-14</v>
      </c>
      <c r="Y65" s="19">
        <v>1.09356967925577E-13</v>
      </c>
      <c r="Z65" s="19">
        <v>8.9150908877399994E-14</v>
      </c>
      <c r="AA65" s="19">
        <v>9.0372154204487705E-14</v>
      </c>
      <c r="AB65" s="19">
        <v>1.09134923320652E-13</v>
      </c>
      <c r="AC65" s="19">
        <v>8.9372953482325102E-14</v>
      </c>
      <c r="AD65" s="19">
        <v>9.0150109599562698E-14</v>
      </c>
      <c r="AE65" s="19">
        <v>1.09356967925577E-13</v>
      </c>
      <c r="AF65" s="19">
        <v>8.9150908877399994E-14</v>
      </c>
      <c r="AG65" s="19">
        <v>9.0150109599562698E-14</v>
      </c>
      <c r="AH65" s="19">
        <v>1.09356967925577E-13</v>
      </c>
      <c r="AI65" s="19">
        <v>8.9150908877399994E-14</v>
      </c>
    </row>
    <row r="66" spans="1:35" x14ac:dyDescent="0.45">
      <c r="A66" s="19">
        <v>8.6819440525687204E-14</v>
      </c>
      <c r="B66" s="19">
        <v>8.3266726846886703E-14</v>
      </c>
      <c r="C66" s="19">
        <v>8.6819440525687204E-14</v>
      </c>
      <c r="D66" s="19">
        <v>8.3266726846886703E-14</v>
      </c>
      <c r="E66" s="19">
        <v>8.7374552037999794E-14</v>
      </c>
      <c r="F66" s="19">
        <v>8.5820239803524601E-14</v>
      </c>
      <c r="G66" s="19">
        <v>9.0483176506950195E-14</v>
      </c>
      <c r="H66" s="19">
        <v>8.3266726846886703E-14</v>
      </c>
      <c r="I66" s="19">
        <v>8.8706819667549995E-14</v>
      </c>
      <c r="J66" s="19">
        <v>8.3266726846886703E-14</v>
      </c>
      <c r="K66" s="19">
        <v>8.9150908877399994E-14</v>
      </c>
      <c r="L66" s="19">
        <v>9.1260332624187805E-14</v>
      </c>
      <c r="M66" s="19">
        <v>8.6819440525687204E-14</v>
      </c>
      <c r="N66" s="19">
        <v>9.1260332624187805E-14</v>
      </c>
      <c r="O66" s="19">
        <v>8.9928064994637604E-14</v>
      </c>
      <c r="P66" s="19">
        <v>9.1038288019262798E-14</v>
      </c>
      <c r="Q66" s="19">
        <v>8.8373752760162398E-14</v>
      </c>
      <c r="R66" s="19">
        <v>9.1260332624187805E-14</v>
      </c>
      <c r="S66" s="19">
        <v>8.7707618945387304E-14</v>
      </c>
      <c r="T66" s="19">
        <v>9.1260332624187805E-14</v>
      </c>
      <c r="U66" s="19">
        <v>8.9594998087250095E-14</v>
      </c>
      <c r="V66" s="19">
        <v>8.9594998087250095E-14</v>
      </c>
      <c r="W66" s="19">
        <v>8.9150908877399994E-14</v>
      </c>
      <c r="X66" s="19">
        <v>8.6819440525687204E-14</v>
      </c>
      <c r="Y66" s="19">
        <v>8.9594998087250095E-14</v>
      </c>
      <c r="Z66" s="19">
        <v>8.9150908877399994E-14</v>
      </c>
      <c r="AA66" s="19">
        <v>8.9483975784787605E-14</v>
      </c>
      <c r="AB66" s="19">
        <v>9.7144514654701197E-14</v>
      </c>
      <c r="AC66" s="19">
        <v>8.9150908877399994E-14</v>
      </c>
      <c r="AD66" s="19">
        <v>9.0261131902025201E-14</v>
      </c>
      <c r="AE66" s="19">
        <v>8.9594998087250095E-14</v>
      </c>
      <c r="AF66" s="19">
        <v>8.9150908877399994E-14</v>
      </c>
      <c r="AG66" s="19">
        <v>9.0261131902025201E-14</v>
      </c>
      <c r="AH66" s="19">
        <v>8.9594998087250095E-14</v>
      </c>
      <c r="AI66" s="19">
        <v>8.9150908877399994E-14</v>
      </c>
    </row>
    <row r="67" spans="1:35" x14ac:dyDescent="0.45">
      <c r="A67" s="19">
        <v>8.7596596642924801E-14</v>
      </c>
      <c r="B67" s="19">
        <v>8.3266726846886703E-14</v>
      </c>
      <c r="C67" s="19">
        <v>8.6819440525687204E-14</v>
      </c>
      <c r="D67" s="19">
        <v>8.3266726846886703E-14</v>
      </c>
      <c r="E67" s="19">
        <v>8.7041485130612197E-14</v>
      </c>
      <c r="F67" s="19">
        <v>8.49320613838244E-14</v>
      </c>
      <c r="G67" s="19">
        <v>9.0039087297100195E-14</v>
      </c>
      <c r="H67" s="19">
        <v>8.3266726846886703E-14</v>
      </c>
      <c r="I67" s="19">
        <v>8.9261931179862497E-14</v>
      </c>
      <c r="J67" s="19">
        <v>8.3266726846886703E-14</v>
      </c>
      <c r="K67" s="19">
        <v>9.0372154204487705E-14</v>
      </c>
      <c r="L67" s="19">
        <v>9.1593399531575402E-14</v>
      </c>
      <c r="M67" s="19">
        <v>8.6819440525687204E-14</v>
      </c>
      <c r="N67" s="19">
        <v>9.1593399531575402E-14</v>
      </c>
      <c r="O67" s="19">
        <v>9.1260332624187805E-14</v>
      </c>
      <c r="P67" s="19">
        <v>9.2481577951275502E-14</v>
      </c>
      <c r="Q67" s="19">
        <v>8.9483975784787605E-14</v>
      </c>
      <c r="R67" s="19">
        <v>9.2481577951275502E-14</v>
      </c>
      <c r="S67" s="19">
        <v>8.8373752760162398E-14</v>
      </c>
      <c r="T67" s="19">
        <v>9.2481577951275502E-14</v>
      </c>
      <c r="U67" s="19">
        <v>9.0705221111875201E-14</v>
      </c>
      <c r="V67" s="19">
        <v>9.1371354926650295E-14</v>
      </c>
      <c r="W67" s="19">
        <v>8.9261931179862497E-14</v>
      </c>
      <c r="X67" s="19">
        <v>8.6819440525687204E-14</v>
      </c>
      <c r="Y67" s="19">
        <v>9.1371354926650295E-14</v>
      </c>
      <c r="Z67" s="19">
        <v>8.9261931179862497E-14</v>
      </c>
      <c r="AA67" s="19">
        <v>8.9150908877399994E-14</v>
      </c>
      <c r="AB67" s="19">
        <v>9.2370555648812999E-14</v>
      </c>
      <c r="AC67" s="19">
        <v>8.9261931179862497E-14</v>
      </c>
      <c r="AD67" s="19">
        <v>9.1593399531575402E-14</v>
      </c>
      <c r="AE67" s="19">
        <v>9.1371354926650295E-14</v>
      </c>
      <c r="AF67" s="19">
        <v>8.9261931179862497E-14</v>
      </c>
      <c r="AG67" s="19">
        <v>9.1593399531575402E-14</v>
      </c>
      <c r="AH67" s="19">
        <v>9.1371354926650295E-14</v>
      </c>
      <c r="AI67" s="19">
        <v>8.9261931179862497E-14</v>
      </c>
    </row>
    <row r="68" spans="1:35" x14ac:dyDescent="0.45">
      <c r="A68" s="19">
        <v>8.6930462828149694E-14</v>
      </c>
      <c r="B68" s="19">
        <v>8.3266726846886703E-14</v>
      </c>
      <c r="C68" s="19">
        <v>8.6819440525687204E-14</v>
      </c>
      <c r="D68" s="19">
        <v>8.3266726846886703E-14</v>
      </c>
      <c r="E68" s="19">
        <v>8.5820239803524601E-14</v>
      </c>
      <c r="F68" s="19">
        <v>8.5598195198599506E-14</v>
      </c>
      <c r="G68" s="19">
        <v>9.0261131902025201E-14</v>
      </c>
      <c r="H68" s="19">
        <v>8.3266726846886703E-14</v>
      </c>
      <c r="I68" s="19">
        <v>8.9706020389712598E-14</v>
      </c>
      <c r="J68" s="19">
        <v>8.3266726846886703E-14</v>
      </c>
      <c r="K68" s="19">
        <v>8.8151708155237404E-14</v>
      </c>
      <c r="L68" s="19">
        <v>9.0594198809412698E-14</v>
      </c>
      <c r="M68" s="19">
        <v>8.6819440525687204E-14</v>
      </c>
      <c r="N68" s="19">
        <v>9.0594198809412698E-14</v>
      </c>
      <c r="O68" s="19">
        <v>8.9372953482325102E-14</v>
      </c>
      <c r="P68" s="19">
        <v>8.9928064994637604E-14</v>
      </c>
      <c r="Q68" s="19">
        <v>8.9594998087250095E-14</v>
      </c>
      <c r="R68" s="19">
        <v>9.0594198809412698E-14</v>
      </c>
      <c r="S68" s="19">
        <v>8.8928864272475001E-14</v>
      </c>
      <c r="T68" s="19">
        <v>9.0594198809412698E-14</v>
      </c>
      <c r="U68" s="19">
        <v>9.1260332624187805E-14</v>
      </c>
      <c r="V68" s="19">
        <v>9.3258734068513099E-14</v>
      </c>
      <c r="W68" s="19">
        <v>8.9261931179862497E-14</v>
      </c>
      <c r="X68" s="19">
        <v>8.6819440525687204E-14</v>
      </c>
      <c r="Y68" s="19">
        <v>9.3258734068513099E-14</v>
      </c>
      <c r="Z68" s="19">
        <v>8.9261931179862497E-14</v>
      </c>
      <c r="AA68" s="19">
        <v>8.9372953482325102E-14</v>
      </c>
      <c r="AB68" s="19">
        <v>9.4924068605450796E-14</v>
      </c>
      <c r="AC68" s="19">
        <v>8.9261931179862497E-14</v>
      </c>
      <c r="AD68" s="19">
        <v>9.0705221111875201E-14</v>
      </c>
      <c r="AE68" s="19">
        <v>9.3258734068513099E-14</v>
      </c>
      <c r="AF68" s="19">
        <v>8.9261931179862497E-14</v>
      </c>
      <c r="AG68" s="19">
        <v>9.0705221111875201E-14</v>
      </c>
      <c r="AH68" s="19">
        <v>9.3258734068513099E-14</v>
      </c>
      <c r="AI68" s="19">
        <v>8.9261931179862497E-14</v>
      </c>
    </row>
    <row r="69" spans="1:35" x14ac:dyDescent="0.45">
      <c r="A69" s="19">
        <v>8.53761505936745E-14</v>
      </c>
      <c r="B69" s="19">
        <v>8.3266726846886703E-14</v>
      </c>
      <c r="C69" s="19">
        <v>8.6819440525687204E-14</v>
      </c>
      <c r="D69" s="19">
        <v>8.3266726846886703E-14</v>
      </c>
      <c r="E69" s="19">
        <v>8.62643290133746E-14</v>
      </c>
      <c r="F69" s="19">
        <v>8.5820239803524601E-14</v>
      </c>
      <c r="G69" s="19">
        <v>8.9150908877399994E-14</v>
      </c>
      <c r="H69" s="19">
        <v>8.3266726846886703E-14</v>
      </c>
      <c r="I69" s="19">
        <v>8.9706020389712598E-14</v>
      </c>
      <c r="J69" s="19">
        <v>8.3266726846886703E-14</v>
      </c>
      <c r="K69" s="19">
        <v>8.9150908877399994E-14</v>
      </c>
      <c r="L69" s="19">
        <v>9.2037488741425401E-14</v>
      </c>
      <c r="M69" s="19">
        <v>8.6819440525687204E-14</v>
      </c>
      <c r="N69" s="19">
        <v>9.2037488741425401E-14</v>
      </c>
      <c r="O69" s="19">
        <v>8.8817841970012498E-14</v>
      </c>
      <c r="P69" s="19">
        <v>9.4479979395600796E-14</v>
      </c>
      <c r="Q69" s="19">
        <v>8.8928864272475001E-14</v>
      </c>
      <c r="R69" s="19">
        <v>9.3591800975900696E-14</v>
      </c>
      <c r="S69" s="19">
        <v>8.9150908877399994E-14</v>
      </c>
      <c r="T69" s="19">
        <v>9.3591800975900696E-14</v>
      </c>
      <c r="U69" s="19">
        <v>8.9706020389712598E-14</v>
      </c>
      <c r="V69" s="19">
        <v>9.50350909079134E-14</v>
      </c>
      <c r="W69" s="19">
        <v>8.9150908877399994E-14</v>
      </c>
      <c r="X69" s="19">
        <v>8.6819440525687204E-14</v>
      </c>
      <c r="Y69" s="19">
        <v>9.50350909079134E-14</v>
      </c>
      <c r="Z69" s="19">
        <v>8.9150908877399994E-14</v>
      </c>
      <c r="AA69" s="19">
        <v>8.9594998087250095E-14</v>
      </c>
      <c r="AB69" s="19">
        <v>9.9253938401488995E-14</v>
      </c>
      <c r="AC69" s="19">
        <v>8.9150908877399994E-14</v>
      </c>
      <c r="AD69" s="19">
        <v>9.0039087297100195E-14</v>
      </c>
      <c r="AE69" s="19">
        <v>9.50350909079134E-14</v>
      </c>
      <c r="AF69" s="19">
        <v>8.9150908877399994E-14</v>
      </c>
      <c r="AG69" s="19">
        <v>9.0039087297100195E-14</v>
      </c>
      <c r="AH69" s="19">
        <v>9.50350909079134E-14</v>
      </c>
      <c r="AI69" s="19">
        <v>8.9150908877399994E-14</v>
      </c>
    </row>
    <row r="70" spans="1:35" x14ac:dyDescent="0.45">
      <c r="A70" s="19">
        <v>8.7818641247849794E-14</v>
      </c>
      <c r="B70" s="19">
        <v>8.3266726846886703E-14</v>
      </c>
      <c r="C70" s="19">
        <v>8.6819440525687204E-14</v>
      </c>
      <c r="D70" s="19">
        <v>8.3266726846886703E-14</v>
      </c>
      <c r="E70" s="19">
        <v>8.71525074330747E-14</v>
      </c>
      <c r="F70" s="19">
        <v>8.4710016778899406E-14</v>
      </c>
      <c r="G70" s="19">
        <v>9.0594198809412698E-14</v>
      </c>
      <c r="H70" s="19">
        <v>8.3266726846886703E-14</v>
      </c>
      <c r="I70" s="19">
        <v>8.9817042692175101E-14</v>
      </c>
      <c r="J70" s="19">
        <v>8.3266726846886703E-14</v>
      </c>
      <c r="K70" s="19">
        <v>8.9483975784787605E-14</v>
      </c>
      <c r="L70" s="19">
        <v>9.4035890185750696E-14</v>
      </c>
      <c r="M70" s="19">
        <v>8.6819440525687204E-14</v>
      </c>
      <c r="N70" s="19">
        <v>9.4035890185750696E-14</v>
      </c>
      <c r="O70" s="19">
        <v>9.1704421834037905E-14</v>
      </c>
      <c r="P70" s="19">
        <v>9.1704421834037905E-14</v>
      </c>
      <c r="Q70" s="19">
        <v>8.9483975784787605E-14</v>
      </c>
      <c r="R70" s="19">
        <v>9.4035890185750696E-14</v>
      </c>
      <c r="S70" s="19">
        <v>8.8817841970012498E-14</v>
      </c>
      <c r="T70" s="19">
        <v>9.4035890185750696E-14</v>
      </c>
      <c r="U70" s="19">
        <v>8.9928064994637604E-14</v>
      </c>
      <c r="V70" s="19">
        <v>1.08024700296027E-13</v>
      </c>
      <c r="W70" s="19">
        <v>8.9150908877399994E-14</v>
      </c>
      <c r="X70" s="19">
        <v>8.6819440525687204E-14</v>
      </c>
      <c r="Y70" s="19">
        <v>1.08024700296027E-13</v>
      </c>
      <c r="Z70" s="19">
        <v>8.9150908877399994E-14</v>
      </c>
      <c r="AA70" s="19">
        <v>8.8706819667549995E-14</v>
      </c>
      <c r="AB70" s="19">
        <v>1.05582209641852E-13</v>
      </c>
      <c r="AC70" s="19">
        <v>8.9261931179862497E-14</v>
      </c>
      <c r="AD70" s="19">
        <v>9.0816243414337805E-14</v>
      </c>
      <c r="AE70" s="19">
        <v>1.08024700296027E-13</v>
      </c>
      <c r="AF70" s="19">
        <v>8.9150908877399994E-14</v>
      </c>
      <c r="AG70" s="19">
        <v>9.0816243414337805E-14</v>
      </c>
      <c r="AH70" s="19">
        <v>1.08024700296027E-13</v>
      </c>
      <c r="AI70" s="19">
        <v>8.9150908877399994E-14</v>
      </c>
    </row>
    <row r="71" spans="1:35" x14ac:dyDescent="0.45">
      <c r="A71" s="19">
        <v>8.5931262105987104E-14</v>
      </c>
      <c r="B71" s="19">
        <v>8.3266726846886703E-14</v>
      </c>
      <c r="C71" s="19">
        <v>8.6819440525687204E-14</v>
      </c>
      <c r="D71" s="19">
        <v>8.3266726846886703E-14</v>
      </c>
      <c r="E71" s="19">
        <v>8.6153306710912097E-14</v>
      </c>
      <c r="F71" s="19">
        <v>8.5265128291211997E-14</v>
      </c>
      <c r="G71" s="19">
        <v>9.0594198809412698E-14</v>
      </c>
      <c r="H71" s="19">
        <v>8.3266726846886703E-14</v>
      </c>
      <c r="I71" s="19">
        <v>8.9817042692175101E-14</v>
      </c>
      <c r="J71" s="19">
        <v>8.3266726846886703E-14</v>
      </c>
      <c r="K71" s="19">
        <v>9.1038288019262798E-14</v>
      </c>
      <c r="L71" s="19">
        <v>9.76996261670137E-14</v>
      </c>
      <c r="M71" s="19">
        <v>8.6819440525687204E-14</v>
      </c>
      <c r="N71" s="19">
        <v>9.76996261670137E-14</v>
      </c>
      <c r="O71" s="19">
        <v>9.1926466438962898E-14</v>
      </c>
      <c r="P71" s="19">
        <v>9.7588603864551197E-14</v>
      </c>
      <c r="Q71" s="19">
        <v>9.0927265716800295E-14</v>
      </c>
      <c r="R71" s="19">
        <v>9.76996261670137E-14</v>
      </c>
      <c r="S71" s="19">
        <v>8.9594998087250095E-14</v>
      </c>
      <c r="T71" s="19">
        <v>9.76996261670137E-14</v>
      </c>
      <c r="U71" s="19">
        <v>8.9706020389712598E-14</v>
      </c>
      <c r="V71" s="19">
        <v>1.04916075827077E-13</v>
      </c>
      <c r="W71" s="19">
        <v>8.9372953482325102E-14</v>
      </c>
      <c r="X71" s="19">
        <v>8.6819440525687204E-14</v>
      </c>
      <c r="Y71" s="19">
        <v>1.04916075827077E-13</v>
      </c>
      <c r="Z71" s="19">
        <v>8.9372953482325102E-14</v>
      </c>
      <c r="AA71" s="19">
        <v>8.9150908877399994E-14</v>
      </c>
      <c r="AB71" s="19">
        <v>1.04360964314764E-13</v>
      </c>
      <c r="AC71" s="19">
        <v>8.9372953482325102E-14</v>
      </c>
      <c r="AD71" s="19">
        <v>8.9928064994637604E-14</v>
      </c>
      <c r="AE71" s="19">
        <v>1.04916075827077E-13</v>
      </c>
      <c r="AF71" s="19">
        <v>8.9372953482325102E-14</v>
      </c>
      <c r="AG71" s="19">
        <v>8.9928064994637604E-14</v>
      </c>
      <c r="AH71" s="19">
        <v>1.04916075827077E-13</v>
      </c>
      <c r="AI71" s="19">
        <v>8.9372953482325102E-14</v>
      </c>
    </row>
    <row r="72" spans="1:35" x14ac:dyDescent="0.45">
      <c r="A72" s="19">
        <v>8.9039886574937504E-14</v>
      </c>
      <c r="B72" s="19">
        <v>8.3266726846886703E-14</v>
      </c>
      <c r="C72" s="19">
        <v>8.6819440525687204E-14</v>
      </c>
      <c r="D72" s="19">
        <v>8.3266726846886703E-14</v>
      </c>
      <c r="E72" s="19">
        <v>8.6042284408449594E-14</v>
      </c>
      <c r="F72" s="19">
        <v>8.5931262105987104E-14</v>
      </c>
      <c r="G72" s="19">
        <v>8.9706020389712598E-14</v>
      </c>
      <c r="H72" s="19">
        <v>8.3266726846886703E-14</v>
      </c>
      <c r="I72" s="19">
        <v>8.9039886574937504E-14</v>
      </c>
      <c r="J72" s="19">
        <v>8.3266726846886703E-14</v>
      </c>
      <c r="K72" s="19">
        <v>9.1149310321725301E-14</v>
      </c>
      <c r="L72" s="19">
        <v>9.4813046302988305E-14</v>
      </c>
      <c r="M72" s="19">
        <v>8.6819440525687204E-14</v>
      </c>
      <c r="N72" s="19">
        <v>9.2037488741425401E-14</v>
      </c>
      <c r="O72" s="19">
        <v>9.0150109599562698E-14</v>
      </c>
      <c r="P72" s="19">
        <v>1.02251540567976E-13</v>
      </c>
      <c r="Q72" s="19">
        <v>8.9594998087250095E-14</v>
      </c>
      <c r="R72" s="19">
        <v>9.4813046302988305E-14</v>
      </c>
      <c r="S72" s="19">
        <v>8.9594998087250095E-14</v>
      </c>
      <c r="T72" s="19">
        <v>9.4813046302988305E-14</v>
      </c>
      <c r="U72" s="19">
        <v>8.9706020389712598E-14</v>
      </c>
      <c r="V72" s="19">
        <v>1.0813572259848999E-13</v>
      </c>
      <c r="W72" s="19">
        <v>8.9150908877399994E-14</v>
      </c>
      <c r="X72" s="19">
        <v>8.6819440525687204E-14</v>
      </c>
      <c r="Y72" s="19">
        <v>1.0813572259848999E-13</v>
      </c>
      <c r="Z72" s="19">
        <v>8.9150908877399994E-14</v>
      </c>
      <c r="AA72" s="19">
        <v>8.9928064994637604E-14</v>
      </c>
      <c r="AB72" s="19">
        <v>1.12798659301915E-13</v>
      </c>
      <c r="AC72" s="19">
        <v>8.9261931179862497E-14</v>
      </c>
      <c r="AD72" s="19">
        <v>8.9594998087250095E-14</v>
      </c>
      <c r="AE72" s="19">
        <v>1.0813572259848999E-13</v>
      </c>
      <c r="AF72" s="19">
        <v>8.9150908877399994E-14</v>
      </c>
      <c r="AG72" s="19">
        <v>8.9594998087250095E-14</v>
      </c>
      <c r="AH72" s="19">
        <v>1.0813572259848999E-13</v>
      </c>
      <c r="AI72" s="19">
        <v>8.9150908877399994E-14</v>
      </c>
    </row>
    <row r="73" spans="1:35" x14ac:dyDescent="0.45">
      <c r="A73" s="19">
        <v>8.8040685852774901E-14</v>
      </c>
      <c r="B73" s="19">
        <v>8.3266726846886703E-14</v>
      </c>
      <c r="C73" s="19">
        <v>8.6819440525687204E-14</v>
      </c>
      <c r="D73" s="19">
        <v>8.3266726846886703E-14</v>
      </c>
      <c r="E73" s="19">
        <v>8.5931262105987104E-14</v>
      </c>
      <c r="F73" s="19">
        <v>8.6042284408449594E-14</v>
      </c>
      <c r="G73" s="19">
        <v>8.9483975784787605E-14</v>
      </c>
      <c r="H73" s="19">
        <v>8.3266726846886703E-14</v>
      </c>
      <c r="I73" s="19">
        <v>9.0039087297100195E-14</v>
      </c>
      <c r="J73" s="19">
        <v>8.3266726846886703E-14</v>
      </c>
      <c r="K73" s="19">
        <v>8.9706020389712598E-14</v>
      </c>
      <c r="L73" s="19">
        <v>9.2592600253738005E-14</v>
      </c>
      <c r="M73" s="19">
        <v>8.6819440525687204E-14</v>
      </c>
      <c r="N73" s="19">
        <v>9.2592600253738005E-14</v>
      </c>
      <c r="O73" s="19">
        <v>8.7818641247849794E-14</v>
      </c>
      <c r="P73" s="19">
        <v>9.2814644858662998E-14</v>
      </c>
      <c r="Q73" s="19">
        <v>8.6930462828149694E-14</v>
      </c>
      <c r="R73" s="19">
        <v>9.2592600253738005E-14</v>
      </c>
      <c r="S73" s="19">
        <v>8.7596596642924801E-14</v>
      </c>
      <c r="T73" s="19">
        <v>9.2592600253738005E-14</v>
      </c>
      <c r="U73" s="19">
        <v>8.8040685852774901E-14</v>
      </c>
      <c r="V73" s="19">
        <v>9.5368157815300896E-14</v>
      </c>
      <c r="W73" s="19">
        <v>8.9150908877399994E-14</v>
      </c>
      <c r="X73" s="19">
        <v>8.6819440525687204E-14</v>
      </c>
      <c r="Y73" s="19">
        <v>9.5368157815300896E-14</v>
      </c>
      <c r="Z73" s="19">
        <v>8.9150908877399994E-14</v>
      </c>
      <c r="AA73" s="19">
        <v>8.9372953482325102E-14</v>
      </c>
      <c r="AB73" s="19">
        <v>9.9920072216264E-14</v>
      </c>
      <c r="AC73" s="19">
        <v>8.9372953482325102E-14</v>
      </c>
      <c r="AD73" s="19">
        <v>9.1482377229112899E-14</v>
      </c>
      <c r="AE73" s="19">
        <v>9.5368157815300896E-14</v>
      </c>
      <c r="AF73" s="19">
        <v>8.9150908877399994E-14</v>
      </c>
      <c r="AG73" s="19">
        <v>9.1482377229112899E-14</v>
      </c>
      <c r="AH73" s="19">
        <v>9.5368157815300896E-14</v>
      </c>
      <c r="AI73" s="19">
        <v>8.9150908877399994E-14</v>
      </c>
    </row>
    <row r="74" spans="1:35" x14ac:dyDescent="0.45">
      <c r="A74" s="19">
        <v>8.8373752760162398E-14</v>
      </c>
      <c r="B74" s="19">
        <v>8.3266726846886703E-14</v>
      </c>
      <c r="C74" s="19">
        <v>8.6819440525687204E-14</v>
      </c>
      <c r="D74" s="19">
        <v>8.3266726846886703E-14</v>
      </c>
      <c r="E74" s="19">
        <v>8.6042284408449594E-14</v>
      </c>
      <c r="F74" s="19">
        <v>8.5265128291211997E-14</v>
      </c>
      <c r="G74" s="19">
        <v>8.9706020389712598E-14</v>
      </c>
      <c r="H74" s="19">
        <v>8.3266726846886703E-14</v>
      </c>
      <c r="I74" s="19">
        <v>9.0039087297100195E-14</v>
      </c>
      <c r="J74" s="19">
        <v>8.3266726846886703E-14</v>
      </c>
      <c r="K74" s="19">
        <v>8.9039886574937504E-14</v>
      </c>
      <c r="L74" s="19">
        <v>9.1260332624187805E-14</v>
      </c>
      <c r="M74" s="19">
        <v>8.6819440525687204E-14</v>
      </c>
      <c r="N74" s="19">
        <v>9.1260332624187805E-14</v>
      </c>
      <c r="O74" s="19">
        <v>9.0261131902025201E-14</v>
      </c>
      <c r="P74" s="19">
        <v>9.4813046302988305E-14</v>
      </c>
      <c r="Q74" s="19">
        <v>8.8151708155237404E-14</v>
      </c>
      <c r="R74" s="19">
        <v>9.1260332624187805E-14</v>
      </c>
      <c r="S74" s="19">
        <v>8.8817841970012498E-14</v>
      </c>
      <c r="T74" s="19">
        <v>9.1260332624187805E-14</v>
      </c>
      <c r="U74" s="19">
        <v>8.9928064994637604E-14</v>
      </c>
      <c r="V74" s="19">
        <v>9.90318937965639E-14</v>
      </c>
      <c r="W74" s="19">
        <v>8.9261931179862497E-14</v>
      </c>
      <c r="X74" s="19">
        <v>8.6819440525687204E-14</v>
      </c>
      <c r="Y74" s="19">
        <v>9.90318937965639E-14</v>
      </c>
      <c r="Z74" s="19">
        <v>8.9261931179862497E-14</v>
      </c>
      <c r="AA74" s="19">
        <v>9.0372154204487705E-14</v>
      </c>
      <c r="AB74" s="19">
        <v>9.6145313932538506E-14</v>
      </c>
      <c r="AC74" s="19">
        <v>8.9261931179862497E-14</v>
      </c>
      <c r="AD74" s="19">
        <v>8.9372953482325102E-14</v>
      </c>
      <c r="AE74" s="19">
        <v>9.90318937965639E-14</v>
      </c>
      <c r="AF74" s="19">
        <v>8.9261931179862497E-14</v>
      </c>
      <c r="AG74" s="19">
        <v>8.9372953482325102E-14</v>
      </c>
      <c r="AH74" s="19">
        <v>9.90318937965639E-14</v>
      </c>
      <c r="AI74" s="19">
        <v>8.9261931179862497E-14</v>
      </c>
    </row>
    <row r="75" spans="1:35" x14ac:dyDescent="0.45">
      <c r="A75" s="19">
        <v>8.7707618945387304E-14</v>
      </c>
      <c r="B75" s="19">
        <v>8.3266726846886703E-14</v>
      </c>
      <c r="C75" s="19">
        <v>8.6819440525687204E-14</v>
      </c>
      <c r="D75" s="19">
        <v>8.3266726846886703E-14</v>
      </c>
      <c r="E75" s="19">
        <v>8.7707618945387304E-14</v>
      </c>
      <c r="F75" s="19">
        <v>8.5820239803524601E-14</v>
      </c>
      <c r="G75" s="19">
        <v>9.1260332624187805E-14</v>
      </c>
      <c r="H75" s="19">
        <v>8.3266726846886703E-14</v>
      </c>
      <c r="I75" s="19">
        <v>8.9372953482325102E-14</v>
      </c>
      <c r="J75" s="19">
        <v>8.3266726846886703E-14</v>
      </c>
      <c r="K75" s="19">
        <v>8.9594998087250095E-14</v>
      </c>
      <c r="L75" s="19">
        <v>9.1149310321725301E-14</v>
      </c>
      <c r="M75" s="19">
        <v>8.6819440525687204E-14</v>
      </c>
      <c r="N75" s="19">
        <v>9.1149310321725301E-14</v>
      </c>
      <c r="O75" s="19">
        <v>9.0039087297100195E-14</v>
      </c>
      <c r="P75" s="19">
        <v>9.2592600253738005E-14</v>
      </c>
      <c r="Q75" s="19">
        <v>8.9594998087250095E-14</v>
      </c>
      <c r="R75" s="19">
        <v>9.1149310321725301E-14</v>
      </c>
      <c r="S75" s="19">
        <v>8.9594998087250095E-14</v>
      </c>
      <c r="T75" s="19">
        <v>9.1149310321725301E-14</v>
      </c>
      <c r="U75" s="19">
        <v>8.8817841970012498E-14</v>
      </c>
      <c r="V75" s="19">
        <v>9.7810648469476203E-14</v>
      </c>
      <c r="W75" s="19">
        <v>8.9150908877399994E-14</v>
      </c>
      <c r="X75" s="19">
        <v>8.6819440525687204E-14</v>
      </c>
      <c r="Y75" s="19">
        <v>9.7810648469476203E-14</v>
      </c>
      <c r="Z75" s="19">
        <v>8.9150908877399994E-14</v>
      </c>
      <c r="AA75" s="19">
        <v>9.0039087297100195E-14</v>
      </c>
      <c r="AB75" s="19">
        <v>1.00253139123651E-13</v>
      </c>
      <c r="AC75" s="19">
        <v>8.9261931179862497E-14</v>
      </c>
      <c r="AD75" s="19">
        <v>8.9817042692175101E-14</v>
      </c>
      <c r="AE75" s="19">
        <v>9.7810648469476203E-14</v>
      </c>
      <c r="AF75" s="19">
        <v>8.9150908877399994E-14</v>
      </c>
      <c r="AG75" s="19">
        <v>8.9817042692175101E-14</v>
      </c>
      <c r="AH75" s="19">
        <v>9.7810648469476203E-14</v>
      </c>
      <c r="AI75" s="19">
        <v>8.9150908877399994E-14</v>
      </c>
    </row>
    <row r="76" spans="1:35" x14ac:dyDescent="0.45">
      <c r="A76" s="19">
        <v>8.8373752760162398E-14</v>
      </c>
      <c r="B76" s="19">
        <v>8.3266726846886703E-14</v>
      </c>
      <c r="C76" s="19">
        <v>8.6819440525687204E-14</v>
      </c>
      <c r="D76" s="19">
        <v>8.3266726846886703E-14</v>
      </c>
      <c r="E76" s="19">
        <v>8.6819440525687204E-14</v>
      </c>
      <c r="F76" s="19">
        <v>8.5265128291211997E-14</v>
      </c>
      <c r="G76" s="19">
        <v>9.0150109599562698E-14</v>
      </c>
      <c r="H76" s="19">
        <v>8.3266726846886703E-14</v>
      </c>
      <c r="I76" s="19">
        <v>8.9928064994637604E-14</v>
      </c>
      <c r="J76" s="19">
        <v>8.3266726846886703E-14</v>
      </c>
      <c r="K76" s="19">
        <v>9.0039087297100195E-14</v>
      </c>
      <c r="L76" s="19">
        <v>9.1926466438962898E-14</v>
      </c>
      <c r="M76" s="19">
        <v>8.6819440525687204E-14</v>
      </c>
      <c r="N76" s="19">
        <v>9.1926466438962898E-14</v>
      </c>
      <c r="O76" s="19">
        <v>8.8262730457699894E-14</v>
      </c>
      <c r="P76" s="19">
        <v>9.6145313932538506E-14</v>
      </c>
      <c r="Q76" s="19">
        <v>8.8484775062624901E-14</v>
      </c>
      <c r="R76" s="19">
        <v>9.1926466438962898E-14</v>
      </c>
      <c r="S76" s="19">
        <v>8.8262730457699894E-14</v>
      </c>
      <c r="T76" s="19">
        <v>9.1926466438962898E-14</v>
      </c>
      <c r="U76" s="19">
        <v>9.0705221111875201E-14</v>
      </c>
      <c r="V76" s="19">
        <v>9.6700425444851097E-14</v>
      </c>
      <c r="W76" s="19">
        <v>8.9261931179862497E-14</v>
      </c>
      <c r="X76" s="19">
        <v>8.6819440525687204E-14</v>
      </c>
      <c r="Y76" s="19">
        <v>9.6700425444851097E-14</v>
      </c>
      <c r="Z76" s="19">
        <v>8.9261931179862497E-14</v>
      </c>
      <c r="AA76" s="19">
        <v>9.0594198809412698E-14</v>
      </c>
      <c r="AB76" s="19">
        <v>1.02251540567976E-13</v>
      </c>
      <c r="AC76" s="19">
        <v>8.9261931179862497E-14</v>
      </c>
      <c r="AD76" s="19">
        <v>8.8373752760162398E-14</v>
      </c>
      <c r="AE76" s="19">
        <v>9.6700425444851097E-14</v>
      </c>
      <c r="AF76" s="19">
        <v>8.9261931179862497E-14</v>
      </c>
      <c r="AG76" s="19">
        <v>8.8373752760162398E-14</v>
      </c>
      <c r="AH76" s="19">
        <v>9.6700425444851097E-14</v>
      </c>
      <c r="AI76" s="19">
        <v>8.9261931179862497E-14</v>
      </c>
    </row>
    <row r="77" spans="1:35" x14ac:dyDescent="0.45">
      <c r="A77" s="19">
        <v>8.8040685852774901E-14</v>
      </c>
      <c r="B77" s="19">
        <v>8.3266726846886703E-14</v>
      </c>
      <c r="C77" s="19">
        <v>8.6819440525687204E-14</v>
      </c>
      <c r="D77" s="19">
        <v>8.3266726846886703E-14</v>
      </c>
      <c r="E77" s="19">
        <v>8.5598195198599506E-14</v>
      </c>
      <c r="F77" s="19">
        <v>8.5154105988749494E-14</v>
      </c>
      <c r="G77" s="19">
        <v>9.0039087297100195E-14</v>
      </c>
      <c r="H77" s="19">
        <v>8.3266726846886703E-14</v>
      </c>
      <c r="I77" s="19">
        <v>8.9372953482325102E-14</v>
      </c>
      <c r="J77" s="19">
        <v>8.3266726846886703E-14</v>
      </c>
      <c r="K77" s="19">
        <v>8.7596596642924801E-14</v>
      </c>
      <c r="L77" s="19">
        <v>9.1704421834037905E-14</v>
      </c>
      <c r="M77" s="19">
        <v>8.6819440525687204E-14</v>
      </c>
      <c r="N77" s="19">
        <v>9.1704421834037905E-14</v>
      </c>
      <c r="O77" s="19">
        <v>8.9150908877399994E-14</v>
      </c>
      <c r="P77" s="19">
        <v>9.6367358537463499E-14</v>
      </c>
      <c r="Q77" s="19">
        <v>8.9261931179862497E-14</v>
      </c>
      <c r="R77" s="19">
        <v>8.9483975784787605E-14</v>
      </c>
      <c r="S77" s="19">
        <v>8.8595797365087404E-14</v>
      </c>
      <c r="T77" s="19">
        <v>8.9483975784787605E-14</v>
      </c>
      <c r="U77" s="19">
        <v>8.9150908877399994E-14</v>
      </c>
      <c r="V77" s="19">
        <v>9.6145313932538506E-14</v>
      </c>
      <c r="W77" s="19">
        <v>8.9150908877399994E-14</v>
      </c>
      <c r="X77" s="19">
        <v>8.6819440525687204E-14</v>
      </c>
      <c r="Y77" s="19">
        <v>9.6145313932538506E-14</v>
      </c>
      <c r="Z77" s="19">
        <v>8.9150908877399994E-14</v>
      </c>
      <c r="AA77" s="19">
        <v>9.1260332624187805E-14</v>
      </c>
      <c r="AB77" s="19">
        <v>1.00031094518726E-13</v>
      </c>
      <c r="AC77" s="19">
        <v>8.9150908877399994E-14</v>
      </c>
      <c r="AD77" s="19">
        <v>8.9817042692175101E-14</v>
      </c>
      <c r="AE77" s="19">
        <v>9.6145313932538506E-14</v>
      </c>
      <c r="AF77" s="19">
        <v>8.9150908877399994E-14</v>
      </c>
      <c r="AG77" s="19">
        <v>8.9817042692175101E-14</v>
      </c>
      <c r="AH77" s="19">
        <v>9.6145313932538506E-14</v>
      </c>
      <c r="AI77" s="19">
        <v>8.9150908877399994E-14</v>
      </c>
    </row>
    <row r="78" spans="1:35" x14ac:dyDescent="0.45">
      <c r="A78" s="19">
        <v>8.8373752760162398E-14</v>
      </c>
      <c r="B78" s="19">
        <v>8.3266726846886703E-14</v>
      </c>
      <c r="C78" s="19">
        <v>8.6819440525687204E-14</v>
      </c>
      <c r="D78" s="19">
        <v>8.3266726846886703E-14</v>
      </c>
      <c r="E78" s="19">
        <v>8.7929663550312398E-14</v>
      </c>
      <c r="F78" s="19">
        <v>8.5598195198599506E-14</v>
      </c>
      <c r="G78" s="19">
        <v>9.0261131902025201E-14</v>
      </c>
      <c r="H78" s="19">
        <v>8.3266726846886703E-14</v>
      </c>
      <c r="I78" s="19">
        <v>8.9817042692175101E-14</v>
      </c>
      <c r="J78" s="19">
        <v>8.3266726846886703E-14</v>
      </c>
      <c r="K78" s="19">
        <v>8.8706819667549995E-14</v>
      </c>
      <c r="L78" s="19">
        <v>9.2370555648812999E-14</v>
      </c>
      <c r="M78" s="19">
        <v>8.6819440525687204E-14</v>
      </c>
      <c r="N78" s="19">
        <v>9.2370555648812999E-14</v>
      </c>
      <c r="O78" s="19">
        <v>8.9928064994637604E-14</v>
      </c>
      <c r="P78" s="19">
        <v>9.3702823278363199E-14</v>
      </c>
      <c r="Q78" s="19">
        <v>8.9706020389712598E-14</v>
      </c>
      <c r="R78" s="19">
        <v>9.2370555648812999E-14</v>
      </c>
      <c r="S78" s="19">
        <v>8.9483975784787605E-14</v>
      </c>
      <c r="T78" s="19">
        <v>9.2370555648812999E-14</v>
      </c>
      <c r="U78" s="19">
        <v>8.8484775062624901E-14</v>
      </c>
      <c r="V78" s="19">
        <v>9.6367358537463499E-14</v>
      </c>
      <c r="W78" s="19">
        <v>8.9150908877399994E-14</v>
      </c>
      <c r="X78" s="19">
        <v>8.6819440525687204E-14</v>
      </c>
      <c r="Y78" s="19">
        <v>9.6367358537463499E-14</v>
      </c>
      <c r="Z78" s="19">
        <v>8.9150908877399994E-14</v>
      </c>
      <c r="AA78" s="19">
        <v>9.0927265716800295E-14</v>
      </c>
      <c r="AB78" s="19">
        <v>9.8254737679326303E-14</v>
      </c>
      <c r="AC78" s="19">
        <v>8.9261931179862497E-14</v>
      </c>
      <c r="AD78" s="19">
        <v>9.0594198809412698E-14</v>
      </c>
      <c r="AE78" s="19">
        <v>9.6367358537463499E-14</v>
      </c>
      <c r="AF78" s="19">
        <v>8.9150908877399994E-14</v>
      </c>
      <c r="AG78" s="19">
        <v>9.0594198809412698E-14</v>
      </c>
      <c r="AH78" s="19">
        <v>9.6367358537463499E-14</v>
      </c>
      <c r="AI78" s="19">
        <v>8.9150908877399994E-14</v>
      </c>
    </row>
    <row r="79" spans="1:35" x14ac:dyDescent="0.45">
      <c r="A79" s="19">
        <v>8.7485574340462298E-14</v>
      </c>
      <c r="B79" s="19">
        <v>8.3266726846886703E-14</v>
      </c>
      <c r="C79" s="19">
        <v>8.6819440525687204E-14</v>
      </c>
      <c r="D79" s="19">
        <v>8.3266726846886703E-14</v>
      </c>
      <c r="E79" s="19">
        <v>8.7041485130612197E-14</v>
      </c>
      <c r="F79" s="19">
        <v>8.5598195198599506E-14</v>
      </c>
      <c r="G79" s="19">
        <v>8.9261931179862497E-14</v>
      </c>
      <c r="H79" s="19">
        <v>8.3266726846886703E-14</v>
      </c>
      <c r="I79" s="19">
        <v>9.0483176506950195E-14</v>
      </c>
      <c r="J79" s="19">
        <v>8.3266726846886703E-14</v>
      </c>
      <c r="K79" s="19">
        <v>9.0816243414337805E-14</v>
      </c>
      <c r="L79" s="19">
        <v>9.1815444136500395E-14</v>
      </c>
      <c r="M79" s="19">
        <v>8.6819440525687204E-14</v>
      </c>
      <c r="N79" s="19">
        <v>9.1593399531575402E-14</v>
      </c>
      <c r="O79" s="19">
        <v>8.8706819667549995E-14</v>
      </c>
      <c r="P79" s="19">
        <v>9.72555369571637E-14</v>
      </c>
      <c r="Q79" s="19">
        <v>9.0150109599562698E-14</v>
      </c>
      <c r="R79" s="19">
        <v>9.1593399531575402E-14</v>
      </c>
      <c r="S79" s="19">
        <v>9.0372154204487705E-14</v>
      </c>
      <c r="T79" s="19">
        <v>9.1593399531575402E-14</v>
      </c>
      <c r="U79" s="19">
        <v>8.9483975784787605E-14</v>
      </c>
      <c r="V79" s="19">
        <v>1.03583808197527E-13</v>
      </c>
      <c r="W79" s="19">
        <v>8.9150908877399994E-14</v>
      </c>
      <c r="X79" s="19">
        <v>8.6819440525687204E-14</v>
      </c>
      <c r="Y79" s="19">
        <v>1.03583808197527E-13</v>
      </c>
      <c r="Z79" s="19">
        <v>8.9150908877399994E-14</v>
      </c>
      <c r="AA79" s="19">
        <v>8.8928864272475001E-14</v>
      </c>
      <c r="AB79" s="19">
        <v>1.03472785895064E-13</v>
      </c>
      <c r="AC79" s="19">
        <v>8.9150908877399994E-14</v>
      </c>
      <c r="AD79" s="19">
        <v>8.8706819667549995E-14</v>
      </c>
      <c r="AE79" s="19">
        <v>1.03583808197527E-13</v>
      </c>
      <c r="AF79" s="19">
        <v>8.9150908877399994E-14</v>
      </c>
      <c r="AG79" s="19">
        <v>8.8706819667549995E-14</v>
      </c>
      <c r="AH79" s="19">
        <v>1.03583808197527E-13</v>
      </c>
      <c r="AI79" s="19">
        <v>8.9150908877399994E-14</v>
      </c>
    </row>
    <row r="80" spans="1:35" x14ac:dyDescent="0.45">
      <c r="A80" s="19">
        <v>8.7041485130612197E-14</v>
      </c>
      <c r="B80" s="19">
        <v>8.3266726846886703E-14</v>
      </c>
      <c r="C80" s="19">
        <v>8.6819440525687204E-14</v>
      </c>
      <c r="D80" s="19">
        <v>8.3266726846886703E-14</v>
      </c>
      <c r="E80" s="19">
        <v>8.5931262105987104E-14</v>
      </c>
      <c r="F80" s="19">
        <v>8.53761505936745E-14</v>
      </c>
      <c r="G80" s="19">
        <v>8.9150908877399994E-14</v>
      </c>
      <c r="H80" s="19">
        <v>8.3266726846886703E-14</v>
      </c>
      <c r="I80" s="19">
        <v>8.8928864272475001E-14</v>
      </c>
      <c r="J80" s="19">
        <v>8.3266726846886703E-14</v>
      </c>
      <c r="K80" s="19">
        <v>8.8817841970012498E-14</v>
      </c>
      <c r="L80" s="19">
        <v>9.7144514654701197E-14</v>
      </c>
      <c r="M80" s="19">
        <v>8.6819440525687204E-14</v>
      </c>
      <c r="N80" s="19">
        <v>9.7144514654701197E-14</v>
      </c>
      <c r="O80" s="19">
        <v>8.9372953482325102E-14</v>
      </c>
      <c r="P80" s="19">
        <v>9.6589403142388594E-14</v>
      </c>
      <c r="Q80" s="19">
        <v>8.8928864272475001E-14</v>
      </c>
      <c r="R80" s="19">
        <v>9.7144514654701197E-14</v>
      </c>
      <c r="S80" s="19">
        <v>8.8484775062624901E-14</v>
      </c>
      <c r="T80" s="19">
        <v>9.7144514654701197E-14</v>
      </c>
      <c r="U80" s="19">
        <v>8.9817042692175101E-14</v>
      </c>
      <c r="V80" s="19">
        <v>1.16351372980716E-13</v>
      </c>
      <c r="W80" s="19">
        <v>8.9150908877399994E-14</v>
      </c>
      <c r="X80" s="19">
        <v>8.6819440525687204E-14</v>
      </c>
      <c r="Y80" s="19">
        <v>1.16351372980716E-13</v>
      </c>
      <c r="Z80" s="19">
        <v>8.9150908877399994E-14</v>
      </c>
      <c r="AA80" s="19">
        <v>8.9039886574937504E-14</v>
      </c>
      <c r="AB80" s="19">
        <v>1.09690034832965E-13</v>
      </c>
      <c r="AC80" s="19">
        <v>8.9261931179862497E-14</v>
      </c>
      <c r="AD80" s="19">
        <v>9.0705221111875201E-14</v>
      </c>
      <c r="AE80" s="19">
        <v>1.16351372980716E-13</v>
      </c>
      <c r="AF80" s="19">
        <v>8.9150908877399994E-14</v>
      </c>
      <c r="AG80" s="19">
        <v>9.0705221111875201E-14</v>
      </c>
      <c r="AH80" s="19">
        <v>1.16351372980716E-13</v>
      </c>
      <c r="AI80" s="19">
        <v>8.9150908877399994E-14</v>
      </c>
    </row>
    <row r="81" spans="1:35" x14ac:dyDescent="0.45">
      <c r="A81" s="19">
        <v>8.8373752760162398E-14</v>
      </c>
      <c r="B81" s="19">
        <v>8.3266726846886703E-14</v>
      </c>
      <c r="C81" s="19">
        <v>8.6819440525687204E-14</v>
      </c>
      <c r="D81" s="19">
        <v>8.3266726846886703E-14</v>
      </c>
      <c r="E81" s="19">
        <v>8.6375351315837103E-14</v>
      </c>
      <c r="F81" s="19">
        <v>8.5487172896137003E-14</v>
      </c>
      <c r="G81" s="19">
        <v>9.0150109599562698E-14</v>
      </c>
      <c r="H81" s="19">
        <v>8.3266726846886703E-14</v>
      </c>
      <c r="I81" s="19">
        <v>8.9594998087250095E-14</v>
      </c>
      <c r="J81" s="19">
        <v>8.3266726846886703E-14</v>
      </c>
      <c r="K81" s="19">
        <v>8.7596596642924801E-14</v>
      </c>
      <c r="L81" s="19">
        <v>9.8809849191638894E-14</v>
      </c>
      <c r="M81" s="19">
        <v>8.6819440525687204E-14</v>
      </c>
      <c r="N81" s="19">
        <v>9.8809849191638894E-14</v>
      </c>
      <c r="O81" s="19">
        <v>9.0816243414337805E-14</v>
      </c>
      <c r="P81" s="19">
        <v>1.01585406753201E-13</v>
      </c>
      <c r="Q81" s="19">
        <v>8.8040685852774901E-14</v>
      </c>
      <c r="R81" s="19">
        <v>1.02473585172901E-13</v>
      </c>
      <c r="S81" s="19">
        <v>8.8040685852774901E-14</v>
      </c>
      <c r="T81" s="19">
        <v>1.02473585172901E-13</v>
      </c>
      <c r="U81" s="19">
        <v>8.9483975784787605E-14</v>
      </c>
      <c r="V81" s="19">
        <v>1.1468603844377799E-13</v>
      </c>
      <c r="W81" s="19">
        <v>8.9150908877399994E-14</v>
      </c>
      <c r="X81" s="19">
        <v>8.6819440525687204E-14</v>
      </c>
      <c r="Y81" s="19">
        <v>1.1468603844377799E-13</v>
      </c>
      <c r="Z81" s="19">
        <v>8.9150908877399994E-14</v>
      </c>
      <c r="AA81" s="19">
        <v>9.0816243414337805E-14</v>
      </c>
      <c r="AB81" s="19">
        <v>1.13575815419153E-13</v>
      </c>
      <c r="AC81" s="19">
        <v>8.9261931179862497E-14</v>
      </c>
      <c r="AD81" s="19">
        <v>9.0816243414337805E-14</v>
      </c>
      <c r="AE81" s="19">
        <v>1.1468603844377799E-13</v>
      </c>
      <c r="AF81" s="19">
        <v>8.9150908877399994E-14</v>
      </c>
      <c r="AG81" s="19">
        <v>9.0816243414337805E-14</v>
      </c>
      <c r="AH81" s="19">
        <v>1.1468603844377799E-13</v>
      </c>
      <c r="AI81" s="19">
        <v>8.9150908877399994E-14</v>
      </c>
    </row>
    <row r="82" spans="1:35" x14ac:dyDescent="0.45">
      <c r="A82" s="19">
        <v>8.8151708155237404E-14</v>
      </c>
      <c r="B82" s="19">
        <v>8.3266726846886703E-14</v>
      </c>
      <c r="C82" s="19">
        <v>8.6819440525687204E-14</v>
      </c>
      <c r="D82" s="19">
        <v>8.3266726846886703E-14</v>
      </c>
      <c r="E82" s="19">
        <v>8.6486373618299694E-14</v>
      </c>
      <c r="F82" s="19">
        <v>8.53761505936745E-14</v>
      </c>
      <c r="G82" s="19">
        <v>8.9261931179862497E-14</v>
      </c>
      <c r="H82" s="19">
        <v>8.3266726846886703E-14</v>
      </c>
      <c r="I82" s="19">
        <v>8.9372953482325102E-14</v>
      </c>
      <c r="J82" s="19">
        <v>8.3266726846886703E-14</v>
      </c>
      <c r="K82" s="19">
        <v>8.8151708155237404E-14</v>
      </c>
      <c r="L82" s="19">
        <v>9.2370555648812999E-14</v>
      </c>
      <c r="M82" s="19">
        <v>8.6819440525687204E-14</v>
      </c>
      <c r="N82" s="19">
        <v>9.2370555648812999E-14</v>
      </c>
      <c r="O82" s="19">
        <v>8.8484775062624901E-14</v>
      </c>
      <c r="P82" s="19">
        <v>9.76996261670137E-14</v>
      </c>
      <c r="Q82" s="19">
        <v>8.8151708155237404E-14</v>
      </c>
      <c r="R82" s="19">
        <v>9.2370555648812999E-14</v>
      </c>
      <c r="S82" s="19">
        <v>8.9483975784787605E-14</v>
      </c>
      <c r="T82" s="19">
        <v>9.2370555648812999E-14</v>
      </c>
      <c r="U82" s="19">
        <v>9.0150109599562698E-14</v>
      </c>
      <c r="V82" s="19">
        <v>1.05915276549239E-13</v>
      </c>
      <c r="W82" s="19">
        <v>8.9261931179862497E-14</v>
      </c>
      <c r="X82" s="19">
        <v>8.6819440525687204E-14</v>
      </c>
      <c r="Y82" s="19">
        <v>1.05915276549239E-13</v>
      </c>
      <c r="Z82" s="19">
        <v>8.9261931179862497E-14</v>
      </c>
      <c r="AA82" s="19">
        <v>9.0372154204487705E-14</v>
      </c>
      <c r="AB82" s="19">
        <v>1.01585406753201E-13</v>
      </c>
      <c r="AC82" s="19">
        <v>8.9372953482325102E-14</v>
      </c>
      <c r="AD82" s="19">
        <v>8.8484775062624901E-14</v>
      </c>
      <c r="AE82" s="19">
        <v>1.05915276549239E-13</v>
      </c>
      <c r="AF82" s="19">
        <v>8.9261931179862497E-14</v>
      </c>
      <c r="AG82" s="19">
        <v>8.8484775062624901E-14</v>
      </c>
      <c r="AH82" s="19">
        <v>1.05915276549239E-13</v>
      </c>
      <c r="AI82" s="19">
        <v>8.9261931179862497E-14</v>
      </c>
    </row>
    <row r="83" spans="1:35" x14ac:dyDescent="0.45">
      <c r="A83" s="19">
        <v>8.5931262105987104E-14</v>
      </c>
      <c r="B83" s="19">
        <v>8.3266726846886703E-14</v>
      </c>
      <c r="C83" s="19">
        <v>8.6819440525687204E-14</v>
      </c>
      <c r="D83" s="19">
        <v>8.3266726846886703E-14</v>
      </c>
      <c r="E83" s="19">
        <v>8.5931262105987104E-14</v>
      </c>
      <c r="F83" s="19">
        <v>8.5598195198599506E-14</v>
      </c>
      <c r="G83" s="19">
        <v>8.9150908877399994E-14</v>
      </c>
      <c r="H83" s="19">
        <v>8.3266726846886703E-14</v>
      </c>
      <c r="I83" s="19">
        <v>9.0705221111875201E-14</v>
      </c>
      <c r="J83" s="19">
        <v>8.3266726846886703E-14</v>
      </c>
      <c r="K83" s="19">
        <v>8.9928064994637604E-14</v>
      </c>
      <c r="L83" s="19">
        <v>9.2925667161125602E-14</v>
      </c>
      <c r="M83" s="19">
        <v>8.6819440525687204E-14</v>
      </c>
      <c r="N83" s="19">
        <v>9.3369756370975602E-14</v>
      </c>
      <c r="O83" s="19">
        <v>8.8484775062624901E-14</v>
      </c>
      <c r="P83" s="19">
        <v>9.4479979395600796E-14</v>
      </c>
      <c r="Q83" s="19">
        <v>8.9483975784787605E-14</v>
      </c>
      <c r="R83" s="19">
        <v>9.2925667161125602E-14</v>
      </c>
      <c r="S83" s="19">
        <v>8.9483975784787605E-14</v>
      </c>
      <c r="T83" s="19">
        <v>9.2925667161125602E-14</v>
      </c>
      <c r="U83" s="19">
        <v>8.9817042692175101E-14</v>
      </c>
      <c r="V83" s="19">
        <v>1.02695629777826E-13</v>
      </c>
      <c r="W83" s="19">
        <v>8.9150908877399994E-14</v>
      </c>
      <c r="X83" s="19">
        <v>8.6819440525687204E-14</v>
      </c>
      <c r="Y83" s="19">
        <v>1.02695629777826E-13</v>
      </c>
      <c r="Z83" s="19">
        <v>8.9150908877399994E-14</v>
      </c>
      <c r="AA83" s="19">
        <v>8.8817841970012498E-14</v>
      </c>
      <c r="AB83" s="19">
        <v>9.5257135512838406E-14</v>
      </c>
      <c r="AC83" s="19">
        <v>8.9261931179862497E-14</v>
      </c>
      <c r="AD83" s="19">
        <v>9.1149310321725301E-14</v>
      </c>
      <c r="AE83" s="19">
        <v>1.02695629777826E-13</v>
      </c>
      <c r="AF83" s="19">
        <v>8.9150908877399994E-14</v>
      </c>
      <c r="AG83" s="19">
        <v>9.1149310321725301E-14</v>
      </c>
      <c r="AH83" s="19">
        <v>1.02695629777826E-13</v>
      </c>
      <c r="AI83" s="19">
        <v>8.9150908877399994E-14</v>
      </c>
    </row>
    <row r="84" spans="1:35" x14ac:dyDescent="0.45">
      <c r="A84" s="19">
        <v>8.6486373618299694E-14</v>
      </c>
      <c r="B84" s="19">
        <v>8.3266726846886703E-14</v>
      </c>
      <c r="C84" s="19">
        <v>8.6819440525687204E-14</v>
      </c>
      <c r="D84" s="19">
        <v>8.3266726846886703E-14</v>
      </c>
      <c r="E84" s="19">
        <v>8.7374552037999794E-14</v>
      </c>
      <c r="F84" s="19">
        <v>8.5820239803524601E-14</v>
      </c>
      <c r="G84" s="19">
        <v>8.9928064994637604E-14</v>
      </c>
      <c r="H84" s="19">
        <v>8.3266726846886703E-14</v>
      </c>
      <c r="I84" s="19">
        <v>8.9261931179862497E-14</v>
      </c>
      <c r="J84" s="19">
        <v>8.3266726846886703E-14</v>
      </c>
      <c r="K84" s="19">
        <v>8.9928064994637604E-14</v>
      </c>
      <c r="L84" s="19">
        <v>8.9928064994637604E-14</v>
      </c>
      <c r="M84" s="19">
        <v>8.6819440525687204E-14</v>
      </c>
      <c r="N84" s="19">
        <v>8.9928064994637604E-14</v>
      </c>
      <c r="O84" s="19">
        <v>8.8484775062624901E-14</v>
      </c>
      <c r="P84" s="19">
        <v>9.2481577951275502E-14</v>
      </c>
      <c r="Q84" s="19">
        <v>8.8151708155237404E-14</v>
      </c>
      <c r="R84" s="19">
        <v>9.4035890185750696E-14</v>
      </c>
      <c r="S84" s="19">
        <v>8.8817841970012498E-14</v>
      </c>
      <c r="T84" s="19">
        <v>9.4035890185750696E-14</v>
      </c>
      <c r="U84" s="19">
        <v>8.8151708155237404E-14</v>
      </c>
      <c r="V84" s="19">
        <v>9.5590202420225902E-14</v>
      </c>
      <c r="W84" s="19">
        <v>8.9261931179862497E-14</v>
      </c>
      <c r="X84" s="19">
        <v>8.6819440525687204E-14</v>
      </c>
      <c r="Y84" s="19">
        <v>9.5590202420225902E-14</v>
      </c>
      <c r="Z84" s="19">
        <v>8.9261931179862497E-14</v>
      </c>
      <c r="AA84" s="19">
        <v>8.8817841970012498E-14</v>
      </c>
      <c r="AB84" s="19">
        <v>9.4813046302988305E-14</v>
      </c>
      <c r="AC84" s="19">
        <v>8.9150908877399994E-14</v>
      </c>
      <c r="AD84" s="19">
        <v>9.0261131902025201E-14</v>
      </c>
      <c r="AE84" s="19">
        <v>9.5590202420225902E-14</v>
      </c>
      <c r="AF84" s="19">
        <v>8.9261931179862497E-14</v>
      </c>
      <c r="AG84" s="19">
        <v>9.0261131902025201E-14</v>
      </c>
      <c r="AH84" s="19">
        <v>9.5590202420225902E-14</v>
      </c>
      <c r="AI84" s="19">
        <v>8.9261931179862497E-14</v>
      </c>
    </row>
    <row r="85" spans="1:35" x14ac:dyDescent="0.45">
      <c r="A85" s="19">
        <v>8.6819440525687204E-14</v>
      </c>
      <c r="B85" s="19">
        <v>8.3266726846886703E-14</v>
      </c>
      <c r="C85" s="19">
        <v>8.6819440525687204E-14</v>
      </c>
      <c r="D85" s="19">
        <v>8.3266726846886703E-14</v>
      </c>
      <c r="E85" s="19">
        <v>8.6708418223224701E-14</v>
      </c>
      <c r="F85" s="19">
        <v>8.44879721739744E-14</v>
      </c>
      <c r="G85" s="19">
        <v>8.9594998087250095E-14</v>
      </c>
      <c r="H85" s="19">
        <v>8.3266726846886703E-14</v>
      </c>
      <c r="I85" s="19">
        <v>8.9261931179862497E-14</v>
      </c>
      <c r="J85" s="19">
        <v>8.3266726846886703E-14</v>
      </c>
      <c r="K85" s="19">
        <v>8.9706020389712598E-14</v>
      </c>
      <c r="L85" s="19">
        <v>9.8698826889176404E-14</v>
      </c>
      <c r="M85" s="19">
        <v>8.6819440525687204E-14</v>
      </c>
      <c r="N85" s="19">
        <v>9.8698826889176404E-14</v>
      </c>
      <c r="O85" s="19">
        <v>8.9928064994637604E-14</v>
      </c>
      <c r="P85" s="19">
        <v>9.5812247025150997E-14</v>
      </c>
      <c r="Q85" s="19">
        <v>8.8595797365087404E-14</v>
      </c>
      <c r="R85" s="19">
        <v>9.8698826889176404E-14</v>
      </c>
      <c r="S85" s="19">
        <v>8.7485574340462298E-14</v>
      </c>
      <c r="T85" s="19">
        <v>9.8698826889176404E-14</v>
      </c>
      <c r="U85" s="19">
        <v>9.1149310321725301E-14</v>
      </c>
      <c r="V85" s="19">
        <v>1.13686837721616E-13</v>
      </c>
      <c r="W85" s="19">
        <v>8.9150908877399994E-14</v>
      </c>
      <c r="X85" s="19">
        <v>8.6819440525687204E-14</v>
      </c>
      <c r="Y85" s="19">
        <v>1.13686837721616E-13</v>
      </c>
      <c r="Z85" s="19">
        <v>8.9150908877399994E-14</v>
      </c>
      <c r="AA85" s="19">
        <v>8.8928864272475001E-14</v>
      </c>
      <c r="AB85" s="19">
        <v>1.09801057135427E-13</v>
      </c>
      <c r="AC85" s="19">
        <v>8.9261931179862497E-14</v>
      </c>
      <c r="AD85" s="19">
        <v>9.0705221111875201E-14</v>
      </c>
      <c r="AE85" s="19">
        <v>1.13686837721616E-13</v>
      </c>
      <c r="AF85" s="19">
        <v>8.9150908877399994E-14</v>
      </c>
      <c r="AG85" s="19">
        <v>9.0705221111875201E-14</v>
      </c>
      <c r="AH85" s="19">
        <v>1.13686837721616E-13</v>
      </c>
      <c r="AI85" s="19">
        <v>8.9150908877399994E-14</v>
      </c>
    </row>
    <row r="86" spans="1:35" x14ac:dyDescent="0.45">
      <c r="A86" s="19">
        <v>8.6486373618299694E-14</v>
      </c>
      <c r="B86" s="19">
        <v>8.3266726846886703E-14</v>
      </c>
      <c r="C86" s="19">
        <v>8.6819440525687204E-14</v>
      </c>
      <c r="D86" s="19">
        <v>8.3266726846886703E-14</v>
      </c>
      <c r="E86" s="19">
        <v>8.6153306710912097E-14</v>
      </c>
      <c r="F86" s="19">
        <v>8.5043083686286903E-14</v>
      </c>
      <c r="G86" s="19">
        <v>9.0816243414337805E-14</v>
      </c>
      <c r="H86" s="19">
        <v>8.3266726846886703E-14</v>
      </c>
      <c r="I86" s="19">
        <v>9.0039087297100195E-14</v>
      </c>
      <c r="J86" s="19">
        <v>8.3266726846886703E-14</v>
      </c>
      <c r="K86" s="19">
        <v>8.9039886574937504E-14</v>
      </c>
      <c r="L86" s="19">
        <v>9.4591001698063299E-14</v>
      </c>
      <c r="M86" s="19">
        <v>8.6819440525687204E-14</v>
      </c>
      <c r="N86" s="19">
        <v>9.4591001698063299E-14</v>
      </c>
      <c r="O86" s="19">
        <v>8.9594998087250095E-14</v>
      </c>
      <c r="P86" s="19">
        <v>9.2037488741425401E-14</v>
      </c>
      <c r="Q86" s="19">
        <v>8.9261931179862497E-14</v>
      </c>
      <c r="R86" s="19">
        <v>9.4591001698063299E-14</v>
      </c>
      <c r="S86" s="19">
        <v>8.9928064994637604E-14</v>
      </c>
      <c r="T86" s="19">
        <v>9.4591001698063299E-14</v>
      </c>
      <c r="U86" s="19">
        <v>9.0594198809412698E-14</v>
      </c>
      <c r="V86" s="19">
        <v>9.9698027611338994E-14</v>
      </c>
      <c r="W86" s="19">
        <v>8.9261931179862497E-14</v>
      </c>
      <c r="X86" s="19">
        <v>8.6819440525687204E-14</v>
      </c>
      <c r="Y86" s="19">
        <v>9.9698027611338994E-14</v>
      </c>
      <c r="Z86" s="19">
        <v>8.9261931179862497E-14</v>
      </c>
      <c r="AA86" s="19">
        <v>8.8262730457699894E-14</v>
      </c>
      <c r="AB86" s="19">
        <v>1.00475183728576E-13</v>
      </c>
      <c r="AC86" s="19">
        <v>8.9150908877399994E-14</v>
      </c>
      <c r="AD86" s="19">
        <v>8.8373752760162398E-14</v>
      </c>
      <c r="AE86" s="19">
        <v>9.9698027611338994E-14</v>
      </c>
      <c r="AF86" s="19">
        <v>8.9261931179862497E-14</v>
      </c>
      <c r="AG86" s="19">
        <v>8.8373752760162398E-14</v>
      </c>
      <c r="AH86" s="19">
        <v>9.9698027611338994E-14</v>
      </c>
      <c r="AI86" s="19">
        <v>8.9261931179862497E-14</v>
      </c>
    </row>
    <row r="87" spans="1:35" x14ac:dyDescent="0.45">
      <c r="A87" s="19">
        <v>8.6042284408449594E-14</v>
      </c>
      <c r="B87" s="19">
        <v>8.3266726846886703E-14</v>
      </c>
      <c r="C87" s="19">
        <v>8.6819440525687204E-14</v>
      </c>
      <c r="D87" s="19">
        <v>8.3266726846886703E-14</v>
      </c>
      <c r="E87" s="19">
        <v>8.5709217501061997E-14</v>
      </c>
      <c r="F87" s="19">
        <v>8.6153306710912097E-14</v>
      </c>
      <c r="G87" s="19">
        <v>8.9928064994637604E-14</v>
      </c>
      <c r="H87" s="19">
        <v>8.3266726846886703E-14</v>
      </c>
      <c r="I87" s="19">
        <v>9.0150109599562698E-14</v>
      </c>
      <c r="J87" s="19">
        <v>8.3266726846886703E-14</v>
      </c>
      <c r="K87" s="19">
        <v>8.9372953482325102E-14</v>
      </c>
      <c r="L87" s="19">
        <v>9.8476782284251297E-14</v>
      </c>
      <c r="M87" s="19">
        <v>8.6819440525687204E-14</v>
      </c>
      <c r="N87" s="19">
        <v>9.8476782284251297E-14</v>
      </c>
      <c r="O87" s="19">
        <v>9.0483176506950195E-14</v>
      </c>
      <c r="P87" s="19">
        <v>1.00364161426114E-13</v>
      </c>
      <c r="Q87" s="19">
        <v>8.8040685852774901E-14</v>
      </c>
      <c r="R87" s="19">
        <v>9.8476782284251297E-14</v>
      </c>
      <c r="S87" s="19">
        <v>8.8706819667549995E-14</v>
      </c>
      <c r="T87" s="19">
        <v>9.8476782284251297E-14</v>
      </c>
      <c r="U87" s="19">
        <v>9.1260332624187805E-14</v>
      </c>
      <c r="V87" s="19">
        <v>1.04360964314764E-13</v>
      </c>
      <c r="W87" s="19">
        <v>8.9150908877399994E-14</v>
      </c>
      <c r="X87" s="19">
        <v>8.6819440525687204E-14</v>
      </c>
      <c r="Y87" s="19">
        <v>1.04360964314764E-13</v>
      </c>
      <c r="Z87" s="19">
        <v>8.9150908877399994E-14</v>
      </c>
      <c r="AA87" s="19">
        <v>9.0594198809412698E-14</v>
      </c>
      <c r="AB87" s="19">
        <v>1.08357767203415E-13</v>
      </c>
      <c r="AC87" s="19">
        <v>8.9150908877399994E-14</v>
      </c>
      <c r="AD87" s="19">
        <v>8.9372953482325102E-14</v>
      </c>
      <c r="AE87" s="19">
        <v>1.04360964314764E-13</v>
      </c>
      <c r="AF87" s="19">
        <v>8.9150908877399994E-14</v>
      </c>
      <c r="AG87" s="19">
        <v>8.9372953482325102E-14</v>
      </c>
      <c r="AH87" s="19">
        <v>1.04360964314764E-13</v>
      </c>
      <c r="AI87" s="19">
        <v>8.9150908877399994E-14</v>
      </c>
    </row>
    <row r="88" spans="1:35" x14ac:dyDescent="0.45">
      <c r="A88" s="19">
        <v>8.7263529735537304E-14</v>
      </c>
      <c r="B88" s="19">
        <v>8.3266726846886703E-14</v>
      </c>
      <c r="C88" s="19">
        <v>8.6819440525687204E-14</v>
      </c>
      <c r="D88" s="19">
        <v>8.3266726846886703E-14</v>
      </c>
      <c r="E88" s="19">
        <v>8.7596596642924801E-14</v>
      </c>
      <c r="F88" s="19">
        <v>8.53761505936745E-14</v>
      </c>
      <c r="G88" s="19">
        <v>9.0150109599562698E-14</v>
      </c>
      <c r="H88" s="19">
        <v>8.3266726846886703E-14</v>
      </c>
      <c r="I88" s="19">
        <v>8.9817042692175101E-14</v>
      </c>
      <c r="J88" s="19">
        <v>8.3266726846886703E-14</v>
      </c>
      <c r="K88" s="19">
        <v>8.9039886574937504E-14</v>
      </c>
      <c r="L88" s="19">
        <v>9.4813046302988305E-14</v>
      </c>
      <c r="M88" s="19">
        <v>8.6819440525687204E-14</v>
      </c>
      <c r="N88" s="19">
        <v>9.4813046302988305E-14</v>
      </c>
      <c r="O88" s="19">
        <v>8.8817841970012498E-14</v>
      </c>
      <c r="P88" s="19">
        <v>9.8698826889176404E-14</v>
      </c>
      <c r="Q88" s="19">
        <v>8.9372953482325102E-14</v>
      </c>
      <c r="R88" s="19">
        <v>9.4813046302988305E-14</v>
      </c>
      <c r="S88" s="19">
        <v>8.8706819667549995E-14</v>
      </c>
      <c r="T88" s="19">
        <v>9.4813046302988305E-14</v>
      </c>
      <c r="U88" s="19">
        <v>8.9928064994637604E-14</v>
      </c>
      <c r="V88" s="19">
        <v>1.12021503184678E-13</v>
      </c>
      <c r="W88" s="19">
        <v>8.9261931179862497E-14</v>
      </c>
      <c r="X88" s="19">
        <v>8.6819440525687204E-14</v>
      </c>
      <c r="Y88" s="19">
        <v>1.12021503184678E-13</v>
      </c>
      <c r="Z88" s="19">
        <v>8.9261931179862497E-14</v>
      </c>
      <c r="AA88" s="19">
        <v>8.8262730457699894E-14</v>
      </c>
      <c r="AB88" s="19">
        <v>1.09134923320652E-13</v>
      </c>
      <c r="AC88" s="19">
        <v>8.9261931179862497E-14</v>
      </c>
      <c r="AD88" s="19">
        <v>8.9039886574937504E-14</v>
      </c>
      <c r="AE88" s="19">
        <v>1.12021503184678E-13</v>
      </c>
      <c r="AF88" s="19">
        <v>8.9261931179862497E-14</v>
      </c>
      <c r="AG88" s="19">
        <v>8.9039886574937504E-14</v>
      </c>
      <c r="AH88" s="19">
        <v>1.12021503184678E-13</v>
      </c>
      <c r="AI88" s="19">
        <v>8.9261931179862497E-14</v>
      </c>
    </row>
    <row r="89" spans="1:35" x14ac:dyDescent="0.45">
      <c r="A89" s="19">
        <v>8.9372953482325102E-14</v>
      </c>
      <c r="B89" s="19">
        <v>8.3266726846886703E-14</v>
      </c>
      <c r="C89" s="19">
        <v>8.6819440525687204E-14</v>
      </c>
      <c r="D89" s="19">
        <v>8.3266726846886703E-14</v>
      </c>
      <c r="E89" s="19">
        <v>8.71525074330747E-14</v>
      </c>
      <c r="F89" s="19">
        <v>8.5598195198599506E-14</v>
      </c>
      <c r="G89" s="19">
        <v>8.9706020389712598E-14</v>
      </c>
      <c r="H89" s="19">
        <v>8.3266726846886703E-14</v>
      </c>
      <c r="I89" s="19">
        <v>8.9706020389712598E-14</v>
      </c>
      <c r="J89" s="19">
        <v>8.3266726846886703E-14</v>
      </c>
      <c r="K89" s="19">
        <v>8.9039886574937504E-14</v>
      </c>
      <c r="L89" s="19">
        <v>9.1149310321725301E-14</v>
      </c>
      <c r="M89" s="19">
        <v>8.6819440525687204E-14</v>
      </c>
      <c r="N89" s="19">
        <v>9.1149310321725301E-14</v>
      </c>
      <c r="O89" s="19">
        <v>8.7818641247849794E-14</v>
      </c>
      <c r="P89" s="19">
        <v>9.4257934790675702E-14</v>
      </c>
      <c r="Q89" s="19">
        <v>8.9261931179862497E-14</v>
      </c>
      <c r="R89" s="19">
        <v>9.1149310321725301E-14</v>
      </c>
      <c r="S89" s="19">
        <v>8.9261931179862497E-14</v>
      </c>
      <c r="T89" s="19">
        <v>9.1149310321725301E-14</v>
      </c>
      <c r="U89" s="19">
        <v>8.9150908877399994E-14</v>
      </c>
      <c r="V89" s="19">
        <v>9.8587804586713901E-14</v>
      </c>
      <c r="W89" s="19">
        <v>8.9372953482325102E-14</v>
      </c>
      <c r="X89" s="19">
        <v>8.6819440525687204E-14</v>
      </c>
      <c r="Y89" s="19">
        <v>9.8587804586713901E-14</v>
      </c>
      <c r="Z89" s="19">
        <v>8.9372953482325102E-14</v>
      </c>
      <c r="AA89" s="19">
        <v>8.9928064994637604E-14</v>
      </c>
      <c r="AB89" s="19">
        <v>9.9587005308876504E-14</v>
      </c>
      <c r="AC89" s="19">
        <v>8.9372953482325102E-14</v>
      </c>
      <c r="AD89" s="19">
        <v>8.8595797365087404E-14</v>
      </c>
      <c r="AE89" s="19">
        <v>9.8587804586713901E-14</v>
      </c>
      <c r="AF89" s="19">
        <v>8.9372953482325102E-14</v>
      </c>
      <c r="AG89" s="19">
        <v>8.8595797365087404E-14</v>
      </c>
      <c r="AH89" s="19">
        <v>9.8587804586713901E-14</v>
      </c>
      <c r="AI89" s="19">
        <v>8.9372953482325102E-14</v>
      </c>
    </row>
    <row r="90" spans="1:35" x14ac:dyDescent="0.45">
      <c r="A90" s="19">
        <v>8.6597395920762198E-14</v>
      </c>
      <c r="B90" s="19">
        <v>8.3266726846886703E-14</v>
      </c>
      <c r="C90" s="19">
        <v>8.6819440525687204E-14</v>
      </c>
      <c r="D90" s="19">
        <v>8.3266726846886703E-14</v>
      </c>
      <c r="E90" s="19">
        <v>8.5487172896137003E-14</v>
      </c>
      <c r="F90" s="19">
        <v>8.5154105988749494E-14</v>
      </c>
      <c r="G90" s="19">
        <v>9.0372154204487705E-14</v>
      </c>
      <c r="H90" s="19">
        <v>8.3266726846886703E-14</v>
      </c>
      <c r="I90" s="19">
        <v>9.0372154204487705E-14</v>
      </c>
      <c r="J90" s="19">
        <v>8.3266726846886703E-14</v>
      </c>
      <c r="K90" s="19">
        <v>9.0705221111875201E-14</v>
      </c>
      <c r="L90" s="19">
        <v>9.3036689463588105E-14</v>
      </c>
      <c r="M90" s="19">
        <v>8.6819440525687204E-14</v>
      </c>
      <c r="N90" s="19">
        <v>9.3036689463588105E-14</v>
      </c>
      <c r="O90" s="19">
        <v>9.0705221111875201E-14</v>
      </c>
      <c r="P90" s="19">
        <v>9.6700425444851097E-14</v>
      </c>
      <c r="Q90" s="19">
        <v>9.0816243414337805E-14</v>
      </c>
      <c r="R90" s="19">
        <v>9.5479180117763399E-14</v>
      </c>
      <c r="S90" s="19">
        <v>9.0150109599562698E-14</v>
      </c>
      <c r="T90" s="19">
        <v>9.5479180117763399E-14</v>
      </c>
      <c r="U90" s="19">
        <v>8.8595797365087404E-14</v>
      </c>
      <c r="V90" s="19">
        <v>1.03916875104914E-13</v>
      </c>
      <c r="W90" s="19">
        <v>8.9150908877399994E-14</v>
      </c>
      <c r="X90" s="19">
        <v>8.6819440525687204E-14</v>
      </c>
      <c r="Y90" s="19">
        <v>1.03916875104914E-13</v>
      </c>
      <c r="Z90" s="19">
        <v>8.9150908877399994E-14</v>
      </c>
      <c r="AA90" s="19">
        <v>9.0927265716800295E-14</v>
      </c>
      <c r="AB90" s="19">
        <v>1.03250741290139E-13</v>
      </c>
      <c r="AC90" s="19">
        <v>8.9150908877399994E-14</v>
      </c>
      <c r="AD90" s="19">
        <v>9.0927265716800295E-14</v>
      </c>
      <c r="AE90" s="19">
        <v>1.03916875104914E-13</v>
      </c>
      <c r="AF90" s="19">
        <v>8.9150908877399994E-14</v>
      </c>
      <c r="AG90" s="19">
        <v>9.0927265716800295E-14</v>
      </c>
      <c r="AH90" s="19">
        <v>1.03916875104914E-13</v>
      </c>
      <c r="AI90" s="19">
        <v>8.9150908877399994E-14</v>
      </c>
    </row>
    <row r="91" spans="1:35" x14ac:dyDescent="0.45">
      <c r="A91" s="19">
        <v>8.6375351315837103E-14</v>
      </c>
      <c r="B91" s="19">
        <v>8.3266726846886703E-14</v>
      </c>
      <c r="C91" s="19">
        <v>8.6819440525687204E-14</v>
      </c>
      <c r="D91" s="19">
        <v>8.3266726846886703E-14</v>
      </c>
      <c r="E91" s="19">
        <v>8.6930462828149694E-14</v>
      </c>
      <c r="F91" s="19">
        <v>8.5598195198599506E-14</v>
      </c>
      <c r="G91" s="19">
        <v>8.9928064994637604E-14</v>
      </c>
      <c r="H91" s="19">
        <v>8.3266726846886703E-14</v>
      </c>
      <c r="I91" s="19">
        <v>9.0594198809412698E-14</v>
      </c>
      <c r="J91" s="19">
        <v>8.3266726846886703E-14</v>
      </c>
      <c r="K91" s="19">
        <v>9.0039087297100195E-14</v>
      </c>
      <c r="L91" s="19">
        <v>9.4146912488213199E-14</v>
      </c>
      <c r="M91" s="19">
        <v>8.6819440525687204E-14</v>
      </c>
      <c r="N91" s="19">
        <v>9.4146912488213199E-14</v>
      </c>
      <c r="O91" s="19">
        <v>9.1038288019262798E-14</v>
      </c>
      <c r="P91" s="19">
        <v>9.9587005308876504E-14</v>
      </c>
      <c r="Q91" s="19">
        <v>9.0483176506950195E-14</v>
      </c>
      <c r="R91" s="19">
        <v>9.2814644858662998E-14</v>
      </c>
      <c r="S91" s="19">
        <v>9.0039087297100195E-14</v>
      </c>
      <c r="T91" s="19">
        <v>9.2814644858662998E-14</v>
      </c>
      <c r="U91" s="19">
        <v>9.0705221111875201E-14</v>
      </c>
      <c r="V91" s="19">
        <v>1.01141317543351E-13</v>
      </c>
      <c r="W91" s="19">
        <v>8.9372953482325102E-14</v>
      </c>
      <c r="X91" s="19">
        <v>8.6819440525687204E-14</v>
      </c>
      <c r="Y91" s="19">
        <v>1.01141317543351E-13</v>
      </c>
      <c r="Z91" s="19">
        <v>8.9372953482325102E-14</v>
      </c>
      <c r="AA91" s="19">
        <v>8.9150908877399994E-14</v>
      </c>
      <c r="AB91" s="19">
        <v>1.0680345496894E-13</v>
      </c>
      <c r="AC91" s="19">
        <v>8.9150908877399994E-14</v>
      </c>
      <c r="AD91" s="19">
        <v>9.0483176506950195E-14</v>
      </c>
      <c r="AE91" s="19">
        <v>1.01141317543351E-13</v>
      </c>
      <c r="AF91" s="19">
        <v>8.9372953482325102E-14</v>
      </c>
      <c r="AG91" s="19">
        <v>9.0483176506950195E-14</v>
      </c>
      <c r="AH91" s="19">
        <v>1.01141317543351E-13</v>
      </c>
      <c r="AI91" s="19">
        <v>8.9372953482325102E-14</v>
      </c>
    </row>
    <row r="92" spans="1:35" x14ac:dyDescent="0.45">
      <c r="A92" s="19">
        <v>8.7041485130612197E-14</v>
      </c>
      <c r="B92" s="19">
        <v>8.3266726846886703E-14</v>
      </c>
      <c r="C92" s="19">
        <v>8.6819440525687204E-14</v>
      </c>
      <c r="D92" s="19">
        <v>8.3266726846886703E-14</v>
      </c>
      <c r="E92" s="19">
        <v>8.6819440525687204E-14</v>
      </c>
      <c r="F92" s="19">
        <v>8.5043083686286903E-14</v>
      </c>
      <c r="G92" s="19">
        <v>8.9594998087250095E-14</v>
      </c>
      <c r="H92" s="19">
        <v>8.3266726846886703E-14</v>
      </c>
      <c r="I92" s="19">
        <v>8.9706020389712598E-14</v>
      </c>
      <c r="J92" s="19">
        <v>8.3266726846886703E-14</v>
      </c>
      <c r="K92" s="19">
        <v>9.2037488741425401E-14</v>
      </c>
      <c r="L92" s="19">
        <v>9.59232693276135E-14</v>
      </c>
      <c r="M92" s="19">
        <v>8.6819440525687204E-14</v>
      </c>
      <c r="N92" s="19">
        <v>9.59232693276135E-14</v>
      </c>
      <c r="O92" s="19">
        <v>8.9483975784787605E-14</v>
      </c>
      <c r="P92" s="19">
        <v>9.1482377229112899E-14</v>
      </c>
      <c r="Q92" s="19">
        <v>8.9372953482325102E-14</v>
      </c>
      <c r="R92" s="19">
        <v>9.3147711766050596E-14</v>
      </c>
      <c r="S92" s="19">
        <v>8.9594998087250095E-14</v>
      </c>
      <c r="T92" s="19">
        <v>9.3147711766050596E-14</v>
      </c>
      <c r="U92" s="19">
        <v>9.0372154204487705E-14</v>
      </c>
      <c r="V92" s="19">
        <v>9.8365759981788794E-14</v>
      </c>
      <c r="W92" s="19">
        <v>8.9372953482325102E-14</v>
      </c>
      <c r="X92" s="19">
        <v>8.6819440525687204E-14</v>
      </c>
      <c r="Y92" s="19">
        <v>9.8365759981788794E-14</v>
      </c>
      <c r="Z92" s="19">
        <v>8.9372953482325102E-14</v>
      </c>
      <c r="AA92" s="19">
        <v>9.1149310321725301E-14</v>
      </c>
      <c r="AB92" s="19">
        <v>1.00808250635964E-13</v>
      </c>
      <c r="AC92" s="19">
        <v>8.9372953482325102E-14</v>
      </c>
      <c r="AD92" s="19">
        <v>8.8484775062624901E-14</v>
      </c>
      <c r="AE92" s="19">
        <v>9.8365759981788794E-14</v>
      </c>
      <c r="AF92" s="19">
        <v>8.9372953482325102E-14</v>
      </c>
      <c r="AG92" s="19">
        <v>8.8484775062624901E-14</v>
      </c>
      <c r="AH92" s="19">
        <v>9.8365759981788794E-14</v>
      </c>
      <c r="AI92" s="19">
        <v>8.9372953482325102E-14</v>
      </c>
    </row>
    <row r="93" spans="1:35" x14ac:dyDescent="0.45">
      <c r="A93" s="19">
        <v>8.7596596642924801E-14</v>
      </c>
      <c r="B93" s="19">
        <v>8.3266726846886703E-14</v>
      </c>
      <c r="C93" s="19">
        <v>8.6819440525687204E-14</v>
      </c>
      <c r="D93" s="19">
        <v>8.3266726846886703E-14</v>
      </c>
      <c r="E93" s="19">
        <v>8.7263529735537304E-14</v>
      </c>
      <c r="F93" s="19">
        <v>8.53761505936745E-14</v>
      </c>
      <c r="G93" s="19">
        <v>9.0705221111875201E-14</v>
      </c>
      <c r="H93" s="19">
        <v>8.3266726846886703E-14</v>
      </c>
      <c r="I93" s="19">
        <v>8.9372953482325102E-14</v>
      </c>
      <c r="J93" s="19">
        <v>8.3266726846886703E-14</v>
      </c>
      <c r="K93" s="19">
        <v>8.8484775062624901E-14</v>
      </c>
      <c r="L93" s="19">
        <v>9.5368157815300896E-14</v>
      </c>
      <c r="M93" s="19">
        <v>8.6819440525687204E-14</v>
      </c>
      <c r="N93" s="19">
        <v>9.5368157815300896E-14</v>
      </c>
      <c r="O93" s="19">
        <v>9.2592600253738005E-14</v>
      </c>
      <c r="P93" s="19">
        <v>9.4813046302988305E-14</v>
      </c>
      <c r="Q93" s="19">
        <v>8.8151708155237404E-14</v>
      </c>
      <c r="R93" s="19">
        <v>9.5368157815300896E-14</v>
      </c>
      <c r="S93" s="19">
        <v>8.8595797365087404E-14</v>
      </c>
      <c r="T93" s="19">
        <v>9.5368157815300896E-14</v>
      </c>
      <c r="U93" s="19">
        <v>8.8373752760162398E-14</v>
      </c>
      <c r="V93" s="19">
        <v>9.5257135512838406E-14</v>
      </c>
      <c r="W93" s="19">
        <v>8.9150908877399994E-14</v>
      </c>
      <c r="X93" s="19">
        <v>8.6819440525687204E-14</v>
      </c>
      <c r="Y93" s="19">
        <v>9.5257135512838406E-14</v>
      </c>
      <c r="Z93" s="19">
        <v>8.9150908877399994E-14</v>
      </c>
      <c r="AA93" s="19">
        <v>9.1149310321725301E-14</v>
      </c>
      <c r="AB93" s="19">
        <v>9.8032693074401297E-14</v>
      </c>
      <c r="AC93" s="19">
        <v>8.9261931179862497E-14</v>
      </c>
      <c r="AD93" s="19">
        <v>9.0483176506950195E-14</v>
      </c>
      <c r="AE93" s="19">
        <v>9.5257135512838406E-14</v>
      </c>
      <c r="AF93" s="19">
        <v>8.9150908877399994E-14</v>
      </c>
      <c r="AG93" s="19">
        <v>9.0483176506950195E-14</v>
      </c>
      <c r="AH93" s="19">
        <v>9.5257135512838406E-14</v>
      </c>
      <c r="AI93" s="19">
        <v>8.9150908877399994E-14</v>
      </c>
    </row>
    <row r="94" spans="1:35" x14ac:dyDescent="0.45">
      <c r="A94" s="19">
        <v>8.6597395920762198E-14</v>
      </c>
      <c r="B94" s="19">
        <v>8.3266726846886703E-14</v>
      </c>
      <c r="C94" s="19">
        <v>8.6819440525687204E-14</v>
      </c>
      <c r="D94" s="19">
        <v>8.3266726846886703E-14</v>
      </c>
      <c r="E94" s="19">
        <v>8.7263529735537304E-14</v>
      </c>
      <c r="F94" s="19">
        <v>8.5265128291211997E-14</v>
      </c>
      <c r="G94" s="19">
        <v>8.9928064994637604E-14</v>
      </c>
      <c r="H94" s="19">
        <v>8.3266726846886703E-14</v>
      </c>
      <c r="I94" s="19">
        <v>9.0039087297100195E-14</v>
      </c>
      <c r="J94" s="19">
        <v>8.3266726846886703E-14</v>
      </c>
      <c r="K94" s="19">
        <v>8.9150908877399994E-14</v>
      </c>
      <c r="L94" s="19">
        <v>9.4479979395600796E-14</v>
      </c>
      <c r="M94" s="19">
        <v>8.6819440525687204E-14</v>
      </c>
      <c r="N94" s="19">
        <v>9.4479979395600796E-14</v>
      </c>
      <c r="O94" s="19">
        <v>9.0372154204487705E-14</v>
      </c>
      <c r="P94" s="19">
        <v>9.7588603864551197E-14</v>
      </c>
      <c r="Q94" s="19">
        <v>8.7818641247849794E-14</v>
      </c>
      <c r="R94" s="19">
        <v>9.4479979395600796E-14</v>
      </c>
      <c r="S94" s="19">
        <v>8.8262730457699894E-14</v>
      </c>
      <c r="T94" s="19">
        <v>9.4479979395600796E-14</v>
      </c>
      <c r="U94" s="19">
        <v>9.1482377229112899E-14</v>
      </c>
      <c r="V94" s="19">
        <v>1.02695629777826E-13</v>
      </c>
      <c r="W94" s="19">
        <v>8.9372953482325102E-14</v>
      </c>
      <c r="X94" s="19">
        <v>8.6819440525687204E-14</v>
      </c>
      <c r="Y94" s="19">
        <v>1.02695629777826E-13</v>
      </c>
      <c r="Z94" s="19">
        <v>8.9372953482325102E-14</v>
      </c>
      <c r="AA94" s="19">
        <v>9.1038288019262798E-14</v>
      </c>
      <c r="AB94" s="19">
        <v>1.06581410364015E-13</v>
      </c>
      <c r="AC94" s="19">
        <v>8.9150908877399994E-14</v>
      </c>
      <c r="AD94" s="19">
        <v>8.6819440525687204E-14</v>
      </c>
      <c r="AE94" s="19">
        <v>1.02695629777826E-13</v>
      </c>
      <c r="AF94" s="19">
        <v>8.9372953482325102E-14</v>
      </c>
      <c r="AG94" s="19">
        <v>8.6819440525687204E-14</v>
      </c>
      <c r="AH94" s="19">
        <v>1.02695629777826E-13</v>
      </c>
      <c r="AI94" s="19">
        <v>8.9372953482325102E-14</v>
      </c>
    </row>
    <row r="95" spans="1:35" x14ac:dyDescent="0.45">
      <c r="A95" s="19">
        <v>8.7374552037999794E-14</v>
      </c>
      <c r="B95" s="19">
        <v>8.3266726846886703E-14</v>
      </c>
      <c r="C95" s="19">
        <v>8.6819440525687204E-14</v>
      </c>
      <c r="D95" s="19">
        <v>8.3266726846886703E-14</v>
      </c>
      <c r="E95" s="19">
        <v>8.6375351315837103E-14</v>
      </c>
      <c r="F95" s="19">
        <v>8.5931262105987104E-14</v>
      </c>
      <c r="G95" s="19">
        <v>8.9928064994637604E-14</v>
      </c>
      <c r="H95" s="19">
        <v>8.3266726846886703E-14</v>
      </c>
      <c r="I95" s="19">
        <v>9.0150109599562698E-14</v>
      </c>
      <c r="J95" s="19">
        <v>8.3266726846886703E-14</v>
      </c>
      <c r="K95" s="19">
        <v>8.8928864272475001E-14</v>
      </c>
      <c r="L95" s="19">
        <v>9.5590202420225902E-14</v>
      </c>
      <c r="M95" s="19">
        <v>8.6819440525687204E-14</v>
      </c>
      <c r="N95" s="19">
        <v>9.5146113210375903E-14</v>
      </c>
      <c r="O95" s="19">
        <v>8.8484775062624901E-14</v>
      </c>
      <c r="P95" s="19">
        <v>1.0103029524088901E-13</v>
      </c>
      <c r="Q95" s="19">
        <v>8.9039886574937504E-14</v>
      </c>
      <c r="R95" s="19">
        <v>9.5146113210375903E-14</v>
      </c>
      <c r="S95" s="19">
        <v>8.9261931179862497E-14</v>
      </c>
      <c r="T95" s="19">
        <v>9.5146113210375903E-14</v>
      </c>
      <c r="U95" s="19">
        <v>9.2370555648812999E-14</v>
      </c>
      <c r="V95" s="19">
        <v>1.01474384450739E-13</v>
      </c>
      <c r="W95" s="19">
        <v>8.9150908877399994E-14</v>
      </c>
      <c r="X95" s="19">
        <v>8.6819440525687204E-14</v>
      </c>
      <c r="Y95" s="19">
        <v>1.01474384450739E-13</v>
      </c>
      <c r="Z95" s="19">
        <v>8.9150908877399994E-14</v>
      </c>
      <c r="AA95" s="19">
        <v>8.8817841970012498E-14</v>
      </c>
      <c r="AB95" s="19">
        <v>1.0680345496894E-13</v>
      </c>
      <c r="AC95" s="19">
        <v>8.9372953482325102E-14</v>
      </c>
      <c r="AD95" s="19">
        <v>9.0150109599562698E-14</v>
      </c>
      <c r="AE95" s="19">
        <v>1.01474384450739E-13</v>
      </c>
      <c r="AF95" s="19">
        <v>8.9150908877399994E-14</v>
      </c>
      <c r="AG95" s="19">
        <v>9.0150109599562698E-14</v>
      </c>
      <c r="AH95" s="19">
        <v>1.01474384450739E-13</v>
      </c>
      <c r="AI95" s="19">
        <v>8.9150908877399994E-14</v>
      </c>
    </row>
    <row r="96" spans="1:35" x14ac:dyDescent="0.45">
      <c r="A96" s="19">
        <v>8.7485574340462298E-14</v>
      </c>
      <c r="B96" s="19">
        <v>8.3266726846886703E-14</v>
      </c>
      <c r="C96" s="19">
        <v>8.6819440525687204E-14</v>
      </c>
      <c r="D96" s="19">
        <v>8.3266726846886703E-14</v>
      </c>
      <c r="E96" s="19">
        <v>8.6486373618299694E-14</v>
      </c>
      <c r="F96" s="19">
        <v>8.6042284408449594E-14</v>
      </c>
      <c r="G96" s="19">
        <v>8.9150908877399994E-14</v>
      </c>
      <c r="H96" s="19">
        <v>8.3266726846886703E-14</v>
      </c>
      <c r="I96" s="19">
        <v>9.0039087297100195E-14</v>
      </c>
      <c r="J96" s="19">
        <v>8.3266726846886703E-14</v>
      </c>
      <c r="K96" s="19">
        <v>8.9372953482325102E-14</v>
      </c>
      <c r="L96" s="19">
        <v>9.8365759981788794E-14</v>
      </c>
      <c r="M96" s="19">
        <v>8.6819440525687204E-14</v>
      </c>
      <c r="N96" s="19">
        <v>9.68114477473136E-14</v>
      </c>
      <c r="O96" s="19">
        <v>9.0927265716800295E-14</v>
      </c>
      <c r="P96" s="19">
        <v>9.50350909079134E-14</v>
      </c>
      <c r="Q96" s="19">
        <v>9.0705221111875201E-14</v>
      </c>
      <c r="R96" s="19">
        <v>9.8365759981788794E-14</v>
      </c>
      <c r="S96" s="19">
        <v>8.9817042692175101E-14</v>
      </c>
      <c r="T96" s="19">
        <v>9.8365759981788794E-14</v>
      </c>
      <c r="U96" s="19">
        <v>8.9817042692175101E-14</v>
      </c>
      <c r="V96" s="19">
        <v>1.02473585172901E-13</v>
      </c>
      <c r="W96" s="19">
        <v>8.9150908877399994E-14</v>
      </c>
      <c r="X96" s="19">
        <v>8.6819440525687204E-14</v>
      </c>
      <c r="Y96" s="19">
        <v>1.02473585172901E-13</v>
      </c>
      <c r="Z96" s="19">
        <v>8.9150908877399994E-14</v>
      </c>
      <c r="AA96" s="19">
        <v>8.9483975784787605E-14</v>
      </c>
      <c r="AB96" s="19">
        <v>1.00364161426114E-13</v>
      </c>
      <c r="AC96" s="19">
        <v>8.9150908877399994E-14</v>
      </c>
      <c r="AD96" s="19">
        <v>8.8817841970012498E-14</v>
      </c>
      <c r="AE96" s="19">
        <v>1.02473585172901E-13</v>
      </c>
      <c r="AF96" s="19">
        <v>8.9150908877399994E-14</v>
      </c>
      <c r="AG96" s="19">
        <v>8.8817841970012498E-14</v>
      </c>
      <c r="AH96" s="19">
        <v>1.02473585172901E-13</v>
      </c>
      <c r="AI96" s="19">
        <v>8.9150908877399994E-14</v>
      </c>
    </row>
    <row r="97" spans="1:110" x14ac:dyDescent="0.45">
      <c r="A97" s="19">
        <v>8.7263529735537304E-14</v>
      </c>
      <c r="B97" s="19">
        <v>8.3266726846886703E-14</v>
      </c>
      <c r="C97" s="19">
        <v>8.6819440525687204E-14</v>
      </c>
      <c r="D97" s="19">
        <v>8.3266726846886703E-14</v>
      </c>
      <c r="E97" s="19">
        <v>8.6819440525687204E-14</v>
      </c>
      <c r="F97" s="19">
        <v>8.53761505936745E-14</v>
      </c>
      <c r="G97" s="19">
        <v>8.9594998087250095E-14</v>
      </c>
      <c r="H97" s="19">
        <v>8.3266726846886703E-14</v>
      </c>
      <c r="I97" s="19">
        <v>9.0483176506950195E-14</v>
      </c>
      <c r="J97" s="19">
        <v>8.3266726846886703E-14</v>
      </c>
      <c r="K97" s="19">
        <v>9.0372154204487705E-14</v>
      </c>
      <c r="L97" s="19">
        <v>9.0483176506950195E-14</v>
      </c>
      <c r="M97" s="19">
        <v>8.6819440525687204E-14</v>
      </c>
      <c r="N97" s="19">
        <v>9.0483176506950195E-14</v>
      </c>
      <c r="O97" s="19">
        <v>8.9928064994637604E-14</v>
      </c>
      <c r="P97" s="19">
        <v>9.4591001698063299E-14</v>
      </c>
      <c r="Q97" s="19">
        <v>8.8262730457699894E-14</v>
      </c>
      <c r="R97" s="19">
        <v>9.2481577951275502E-14</v>
      </c>
      <c r="S97" s="19">
        <v>8.8706819667549995E-14</v>
      </c>
      <c r="T97" s="19">
        <v>9.2481577951275502E-14</v>
      </c>
      <c r="U97" s="19">
        <v>8.8928864272475001E-14</v>
      </c>
      <c r="V97" s="19">
        <v>9.9698027611338994E-14</v>
      </c>
      <c r="W97" s="19">
        <v>8.9150908877399994E-14</v>
      </c>
      <c r="X97" s="19">
        <v>8.6819440525687204E-14</v>
      </c>
      <c r="Y97" s="19">
        <v>9.9698027611338994E-14</v>
      </c>
      <c r="Z97" s="19">
        <v>8.9150908877399994E-14</v>
      </c>
      <c r="AA97" s="19">
        <v>8.8262730457699894E-14</v>
      </c>
      <c r="AB97" s="19">
        <v>1.04027897407377E-13</v>
      </c>
      <c r="AC97" s="19">
        <v>8.9261931179862497E-14</v>
      </c>
      <c r="AD97" s="19">
        <v>8.9039886574937504E-14</v>
      </c>
      <c r="AE97" s="19">
        <v>9.9698027611338994E-14</v>
      </c>
      <c r="AF97" s="19">
        <v>8.9150908877399994E-14</v>
      </c>
      <c r="AG97" s="19">
        <v>8.9039886574937504E-14</v>
      </c>
      <c r="AH97" s="19">
        <v>9.9698027611338994E-14</v>
      </c>
      <c r="AI97" s="19">
        <v>8.9150908877399994E-14</v>
      </c>
    </row>
    <row r="98" spans="1:110" x14ac:dyDescent="0.45">
      <c r="A98" s="19">
        <v>8.7263529735537304E-14</v>
      </c>
      <c r="B98" s="19">
        <v>8.3266726846886703E-14</v>
      </c>
      <c r="C98" s="19">
        <v>8.6819440525687204E-14</v>
      </c>
      <c r="D98" s="19">
        <v>8.3266726846886703E-14</v>
      </c>
      <c r="E98" s="19">
        <v>8.5820239803524601E-14</v>
      </c>
      <c r="F98" s="19">
        <v>8.5043083686286903E-14</v>
      </c>
      <c r="G98" s="19">
        <v>9.0039087297100195E-14</v>
      </c>
      <c r="H98" s="19">
        <v>8.3266726846886703E-14</v>
      </c>
      <c r="I98" s="19">
        <v>8.9594998087250095E-14</v>
      </c>
      <c r="J98" s="19">
        <v>8.3266726846886703E-14</v>
      </c>
      <c r="K98" s="19">
        <v>8.9594998087250095E-14</v>
      </c>
      <c r="L98" s="19">
        <v>9.7366559259626203E-14</v>
      </c>
      <c r="M98" s="19">
        <v>8.6819440525687204E-14</v>
      </c>
      <c r="N98" s="19">
        <v>9.7366559259626203E-14</v>
      </c>
      <c r="O98" s="19">
        <v>8.9150908877399994E-14</v>
      </c>
      <c r="P98" s="19">
        <v>9.5257135512838406E-14</v>
      </c>
      <c r="Q98" s="19">
        <v>8.9039886574937504E-14</v>
      </c>
      <c r="R98" s="19">
        <v>9.7366559259626203E-14</v>
      </c>
      <c r="S98" s="19">
        <v>8.9928064994637604E-14</v>
      </c>
      <c r="T98" s="19">
        <v>9.7366559259626203E-14</v>
      </c>
      <c r="U98" s="19">
        <v>9.0150109599562698E-14</v>
      </c>
      <c r="V98" s="19">
        <v>1.01918473660589E-13</v>
      </c>
      <c r="W98" s="19">
        <v>8.9261931179862497E-14</v>
      </c>
      <c r="X98" s="19">
        <v>8.6819440525687204E-14</v>
      </c>
      <c r="Y98" s="19">
        <v>1.01918473660589E-13</v>
      </c>
      <c r="Z98" s="19">
        <v>8.9261931179862497E-14</v>
      </c>
      <c r="AA98" s="19">
        <v>9.0927265716800295E-14</v>
      </c>
      <c r="AB98" s="19">
        <v>1.0014211682118899E-13</v>
      </c>
      <c r="AC98" s="19">
        <v>8.9150908877399994E-14</v>
      </c>
      <c r="AD98" s="19">
        <v>9.0039087297100195E-14</v>
      </c>
      <c r="AE98" s="19">
        <v>1.01918473660589E-13</v>
      </c>
      <c r="AF98" s="19">
        <v>8.9261931179862497E-14</v>
      </c>
      <c r="AG98" s="19">
        <v>9.0039087297100195E-14</v>
      </c>
      <c r="AH98" s="19">
        <v>1.01918473660589E-13</v>
      </c>
      <c r="AI98" s="19">
        <v>8.9261931179862497E-14</v>
      </c>
    </row>
    <row r="99" spans="1:110" x14ac:dyDescent="0.45">
      <c r="A99" s="19">
        <v>8.8373752760162398E-14</v>
      </c>
      <c r="B99" s="19">
        <v>8.3266726846886703E-14</v>
      </c>
      <c r="C99" s="19">
        <v>8.6819440525687204E-14</v>
      </c>
      <c r="D99" s="19">
        <v>8.3266726846886703E-14</v>
      </c>
      <c r="E99" s="19">
        <v>8.7263529735537304E-14</v>
      </c>
      <c r="F99" s="19">
        <v>8.5043083686286903E-14</v>
      </c>
      <c r="G99" s="19">
        <v>8.9039886574937504E-14</v>
      </c>
      <c r="H99" s="19">
        <v>8.3266726846886703E-14</v>
      </c>
      <c r="I99" s="19">
        <v>8.9039886574937504E-14</v>
      </c>
      <c r="J99" s="19">
        <v>8.3266726846886703E-14</v>
      </c>
      <c r="K99" s="19">
        <v>9.1371354926650295E-14</v>
      </c>
      <c r="L99" s="19">
        <v>9.4035890185750696E-14</v>
      </c>
      <c r="M99" s="19">
        <v>8.6819440525687204E-14</v>
      </c>
      <c r="N99" s="19">
        <v>9.4035890185750696E-14</v>
      </c>
      <c r="O99" s="19">
        <v>8.9039886574937504E-14</v>
      </c>
      <c r="P99" s="19">
        <v>9.4813046302988305E-14</v>
      </c>
      <c r="Q99" s="19">
        <v>9.0372154204487705E-14</v>
      </c>
      <c r="R99" s="19">
        <v>9.1926466438962898E-14</v>
      </c>
      <c r="S99" s="19">
        <v>9.0372154204487705E-14</v>
      </c>
      <c r="T99" s="19">
        <v>9.1926466438962898E-14</v>
      </c>
      <c r="U99" s="19">
        <v>8.8817841970012498E-14</v>
      </c>
      <c r="V99" s="19">
        <v>9.3702823278363199E-14</v>
      </c>
      <c r="W99" s="19">
        <v>8.9261931179862497E-14</v>
      </c>
      <c r="X99" s="19">
        <v>8.6819440525687204E-14</v>
      </c>
      <c r="Y99" s="19">
        <v>9.3702823278363199E-14</v>
      </c>
      <c r="Z99" s="19">
        <v>8.9261931179862497E-14</v>
      </c>
      <c r="AA99" s="19">
        <v>8.9483975784787605E-14</v>
      </c>
      <c r="AB99" s="19">
        <v>9.9142916099026403E-14</v>
      </c>
      <c r="AC99" s="19">
        <v>8.9150908877399994E-14</v>
      </c>
      <c r="AD99" s="19">
        <v>9.1149310321725301E-14</v>
      </c>
      <c r="AE99" s="19">
        <v>9.3702823278363199E-14</v>
      </c>
      <c r="AF99" s="19">
        <v>8.9261931179862497E-14</v>
      </c>
      <c r="AG99" s="19">
        <v>9.1149310321725301E-14</v>
      </c>
      <c r="AH99" s="19">
        <v>9.3702823278363199E-14</v>
      </c>
      <c r="AI99" s="19">
        <v>8.9261931179862497E-14</v>
      </c>
    </row>
    <row r="100" spans="1:110" x14ac:dyDescent="0.45">
      <c r="A100" s="19">
        <v>8.7929663550312398E-14</v>
      </c>
      <c r="B100" s="19">
        <v>8.3266726846886703E-14</v>
      </c>
      <c r="C100" s="19">
        <v>8.6819440525687204E-14</v>
      </c>
      <c r="D100" s="19">
        <v>8.3266726846886703E-14</v>
      </c>
      <c r="E100" s="19">
        <v>8.5931262105987104E-14</v>
      </c>
      <c r="F100" s="19">
        <v>8.5154105988749494E-14</v>
      </c>
      <c r="G100" s="19">
        <v>8.8817841970012498E-14</v>
      </c>
      <c r="H100" s="19">
        <v>8.3266726846886703E-14</v>
      </c>
      <c r="I100" s="19">
        <v>9.0150109599562698E-14</v>
      </c>
      <c r="J100" s="19">
        <v>8.3266726846886703E-14</v>
      </c>
      <c r="K100" s="19">
        <v>9.0705221111875201E-14</v>
      </c>
      <c r="L100" s="19">
        <v>9.1149310321725301E-14</v>
      </c>
      <c r="M100" s="19">
        <v>8.6819440525687204E-14</v>
      </c>
      <c r="N100" s="19">
        <v>9.1149310321725301E-14</v>
      </c>
      <c r="O100" s="19">
        <v>8.9483975784787605E-14</v>
      </c>
      <c r="P100" s="19">
        <v>9.1593399531575402E-14</v>
      </c>
      <c r="Q100" s="19">
        <v>8.8928864272475001E-14</v>
      </c>
      <c r="R100" s="19">
        <v>9.1149310321725301E-14</v>
      </c>
      <c r="S100" s="19">
        <v>8.8706819667549995E-14</v>
      </c>
      <c r="T100" s="19">
        <v>9.1149310321725301E-14</v>
      </c>
      <c r="U100" s="19">
        <v>8.9150908877399994E-14</v>
      </c>
      <c r="V100" s="19">
        <v>1.0014211682118899E-13</v>
      </c>
      <c r="W100" s="19">
        <v>8.9150908877399994E-14</v>
      </c>
      <c r="X100" s="19">
        <v>8.6819440525687204E-14</v>
      </c>
      <c r="Y100" s="19">
        <v>1.0014211682118899E-13</v>
      </c>
      <c r="Z100" s="19">
        <v>8.9150908877399994E-14</v>
      </c>
      <c r="AA100" s="19">
        <v>8.8151708155237404E-14</v>
      </c>
      <c r="AB100" s="19">
        <v>1.00253139123651E-13</v>
      </c>
      <c r="AC100" s="19">
        <v>8.9372953482325102E-14</v>
      </c>
      <c r="AD100" s="19">
        <v>9.1704421834037905E-14</v>
      </c>
      <c r="AE100" s="19">
        <v>1.0014211682118899E-13</v>
      </c>
      <c r="AF100" s="19">
        <v>8.9150908877399994E-14</v>
      </c>
      <c r="AG100" s="19">
        <v>9.1704421834037905E-14</v>
      </c>
      <c r="AH100" s="19">
        <v>1.0014211682118899E-13</v>
      </c>
      <c r="AI100" s="19">
        <v>8.9150908877399994E-14</v>
      </c>
    </row>
    <row r="101" spans="1:110" x14ac:dyDescent="0.45">
      <c r="A101" s="19">
        <v>8.8040685852774901E-14</v>
      </c>
      <c r="B101" s="19">
        <v>8.3266726846886703E-14</v>
      </c>
      <c r="C101" s="19">
        <v>8.6819440525687204E-14</v>
      </c>
      <c r="D101" s="19">
        <v>8.3266726846886703E-14</v>
      </c>
      <c r="E101" s="19">
        <v>8.7929663550312398E-14</v>
      </c>
      <c r="F101" s="19">
        <v>8.6042284408449594E-14</v>
      </c>
      <c r="G101" s="19">
        <v>8.9594998087250095E-14</v>
      </c>
      <c r="H101" s="19">
        <v>8.3266726846886703E-14</v>
      </c>
      <c r="I101" s="19">
        <v>8.9817042692175101E-14</v>
      </c>
      <c r="J101" s="19">
        <v>8.3266726846886703E-14</v>
      </c>
      <c r="K101" s="19">
        <v>8.9039886574937504E-14</v>
      </c>
      <c r="L101" s="19">
        <v>9.3480778673438105E-14</v>
      </c>
      <c r="M101" s="19">
        <v>8.6819440525687204E-14</v>
      </c>
      <c r="N101" s="19">
        <v>9.3480778673438105E-14</v>
      </c>
      <c r="O101" s="19">
        <v>8.9928064994637604E-14</v>
      </c>
      <c r="P101" s="19">
        <v>9.8920871494101397E-14</v>
      </c>
      <c r="Q101" s="19">
        <v>9.0261131902025201E-14</v>
      </c>
      <c r="R101" s="19">
        <v>9.3480778673438105E-14</v>
      </c>
      <c r="S101" s="19">
        <v>8.8484775062624901E-14</v>
      </c>
      <c r="T101" s="19">
        <v>9.3480778673438105E-14</v>
      </c>
      <c r="U101" s="19">
        <v>8.8928864272475001E-14</v>
      </c>
      <c r="V101" s="19">
        <v>9.8920871494101397E-14</v>
      </c>
      <c r="W101" s="19">
        <v>8.9372953482325102E-14</v>
      </c>
      <c r="X101" s="19">
        <v>8.6819440525687204E-14</v>
      </c>
      <c r="Y101" s="19">
        <v>9.8920871494101397E-14</v>
      </c>
      <c r="Z101" s="19">
        <v>8.9372953482325102E-14</v>
      </c>
      <c r="AA101" s="19">
        <v>8.9594998087250095E-14</v>
      </c>
      <c r="AB101" s="19">
        <v>1.06026298851702E-13</v>
      </c>
      <c r="AC101" s="19">
        <v>8.9372953482325102E-14</v>
      </c>
      <c r="AD101" s="19">
        <v>8.9261931179862497E-14</v>
      </c>
      <c r="AE101" s="19">
        <v>9.8920871494101397E-14</v>
      </c>
      <c r="AF101" s="19">
        <v>8.9372953482325102E-14</v>
      </c>
      <c r="AG101" s="19">
        <v>8.9261931179862497E-14</v>
      </c>
      <c r="AH101" s="19">
        <v>9.8920871494101397E-14</v>
      </c>
      <c r="AI101" s="19">
        <v>8.9372953482325102E-14</v>
      </c>
    </row>
    <row r="102" spans="1:110" x14ac:dyDescent="0.45">
      <c r="A102" s="19">
        <v>8.7929663550312398E-14</v>
      </c>
      <c r="B102" s="19">
        <v>8.3266726846886703E-14</v>
      </c>
      <c r="C102" s="19">
        <v>8.6819440525687204E-14</v>
      </c>
      <c r="D102" s="19">
        <v>8.3266726846886703E-14</v>
      </c>
      <c r="E102" s="19">
        <v>8.62643290133746E-14</v>
      </c>
      <c r="F102" s="19">
        <v>8.5487172896137003E-14</v>
      </c>
      <c r="G102" s="19">
        <v>9.0372154204487705E-14</v>
      </c>
      <c r="H102" s="19">
        <v>8.3266726846886703E-14</v>
      </c>
      <c r="I102" s="19">
        <v>9.0150109599562698E-14</v>
      </c>
      <c r="J102" s="19">
        <v>8.3266726846886703E-14</v>
      </c>
      <c r="K102" s="19">
        <v>9.0039087297100195E-14</v>
      </c>
      <c r="L102" s="19">
        <v>9.7921670771938794E-14</v>
      </c>
      <c r="M102" s="19">
        <v>8.6819440525687204E-14</v>
      </c>
      <c r="N102" s="19">
        <v>9.7921670771938794E-14</v>
      </c>
      <c r="O102" s="19">
        <v>8.8928864272475001E-14</v>
      </c>
      <c r="P102" s="19">
        <v>1.00697228333501E-13</v>
      </c>
      <c r="Q102" s="19">
        <v>9.1593399531575402E-14</v>
      </c>
      <c r="R102" s="19">
        <v>9.7921670771938794E-14</v>
      </c>
      <c r="S102" s="19">
        <v>9.0927265716800295E-14</v>
      </c>
      <c r="T102" s="19">
        <v>9.7921670771938794E-14</v>
      </c>
      <c r="U102" s="19">
        <v>9.1815444136500395E-14</v>
      </c>
      <c r="V102" s="19">
        <v>1.1823875212257899E-13</v>
      </c>
      <c r="W102" s="19">
        <v>8.9372953482325102E-14</v>
      </c>
      <c r="X102" s="19">
        <v>8.6819440525687204E-14</v>
      </c>
      <c r="Y102" s="19">
        <v>1.1823875212257899E-13</v>
      </c>
      <c r="Z102" s="19">
        <v>8.9372953482325102E-14</v>
      </c>
      <c r="AA102" s="19">
        <v>8.9706020389712598E-14</v>
      </c>
      <c r="AB102" s="19">
        <v>1.14908083048703E-13</v>
      </c>
      <c r="AC102" s="19">
        <v>8.9372953482325102E-14</v>
      </c>
      <c r="AD102" s="19">
        <v>8.9594998087250095E-14</v>
      </c>
      <c r="AE102" s="19">
        <v>1.1823875212257899E-13</v>
      </c>
      <c r="AF102" s="19">
        <v>8.9372953482325102E-14</v>
      </c>
      <c r="AG102" s="19">
        <v>8.9594998087250095E-14</v>
      </c>
      <c r="AH102" s="19">
        <v>1.1823875212257899E-13</v>
      </c>
      <c r="AI102" s="19">
        <v>8.9372953482325102E-14</v>
      </c>
    </row>
    <row r="104" spans="1:110" x14ac:dyDescent="0.45">
      <c r="A104" t="s">
        <v>36</v>
      </c>
      <c r="AL104" t="s">
        <v>55</v>
      </c>
      <c r="AM104" s="3">
        <v>2.2000000000000002</v>
      </c>
      <c r="BW104" t="s">
        <v>67</v>
      </c>
    </row>
    <row r="105" spans="1:110" x14ac:dyDescent="0.45">
      <c r="P105">
        <f>MAX(B107:AJ107)</f>
        <v>1.018718442935549E-13</v>
      </c>
    </row>
    <row r="106" spans="1:110" x14ac:dyDescent="0.45">
      <c r="A106" s="2"/>
      <c r="B106" s="2" t="str">
        <f>A2</f>
        <v>UF Bitdiff Cbrt</v>
      </c>
      <c r="C106" s="2" t="str">
        <f t="shared" ref="C106:AJ106" si="0">B2</f>
        <v>UF BitdiffVA Cbrt</v>
      </c>
      <c r="D106" s="2"/>
      <c r="E106" s="2" t="str">
        <f t="shared" si="0"/>
        <v>UF HardLogVA Cbrt</v>
      </c>
      <c r="F106" s="2" t="str">
        <f t="shared" si="0"/>
        <v>UF Log Cbrt</v>
      </c>
      <c r="G106" s="2" t="str">
        <f t="shared" si="0"/>
        <v>UF LogVA Cbrt</v>
      </c>
      <c r="H106" s="2" t="str">
        <f t="shared" si="0"/>
        <v>UF Mul Cbrt</v>
      </c>
      <c r="I106" s="2" t="str">
        <f t="shared" si="0"/>
        <v>UF MulVA Cbrt</v>
      </c>
      <c r="J106" s="2" t="str">
        <f t="shared" si="0"/>
        <v>UF NoLog Cbrt</v>
      </c>
      <c r="K106" s="2" t="str">
        <f t="shared" si="0"/>
        <v>UF NoLogVA Cbrt</v>
      </c>
      <c r="L106" s="2" t="str">
        <f t="shared" si="0"/>
        <v>UFDistr Bitdiff Cbrt</v>
      </c>
      <c r="M106" s="2" t="str">
        <f t="shared" si="0"/>
        <v>UFDistr BitdiffVA Cbrt</v>
      </c>
      <c r="N106" s="2"/>
      <c r="O106" s="2" t="str">
        <f t="shared" si="0"/>
        <v>UFDistr HardLogVA Cbrt</v>
      </c>
      <c r="P106" s="2" t="str">
        <f t="shared" si="0"/>
        <v>UFDistr Log Cbrt</v>
      </c>
      <c r="Q106" s="2" t="str">
        <f t="shared" si="0"/>
        <v>UFDistr LogVA Cbrt</v>
      </c>
      <c r="R106" s="2" t="str">
        <f t="shared" si="0"/>
        <v>UFDistr Mul Cbrt</v>
      </c>
      <c r="S106" s="2" t="str">
        <f t="shared" si="0"/>
        <v>UFDistr MulVA Cbrt</v>
      </c>
      <c r="T106" s="2" t="str">
        <f t="shared" si="0"/>
        <v>UFDistr NoLog Cbrt</v>
      </c>
      <c r="U106" s="2" t="str">
        <f t="shared" si="0"/>
        <v>UFDistr NoLogVA Cbrt</v>
      </c>
      <c r="V106" s="2" t="str">
        <f t="shared" si="0"/>
        <v>UFCenter Bitdiff Cbrt</v>
      </c>
      <c r="W106" s="2" t="str">
        <f t="shared" si="0"/>
        <v>UFCenter BitdiffVA Cbrt</v>
      </c>
      <c r="X106" s="2" t="str">
        <f t="shared" si="0"/>
        <v>UFCenter BitdiffFN Cbrt</v>
      </c>
      <c r="Y106" s="2"/>
      <c r="Z106" s="2" t="str">
        <f t="shared" si="0"/>
        <v>UFCenter HardLogVA Cbrt</v>
      </c>
      <c r="AA106" s="2" t="str">
        <f t="shared" si="0"/>
        <v>UFCenter HardLogFN Cbrt</v>
      </c>
      <c r="AB106" s="2" t="str">
        <f t="shared" si="0"/>
        <v>UFCenter Log Cbrt</v>
      </c>
      <c r="AC106" s="2" t="str">
        <f t="shared" si="0"/>
        <v>UFCenter LogVA Cbrt</v>
      </c>
      <c r="AD106" s="2" t="str">
        <f t="shared" si="0"/>
        <v>UFCenter LogFN Cbrt</v>
      </c>
      <c r="AE106" s="2" t="str">
        <f t="shared" si="0"/>
        <v>UFCenter Mul Cbrt</v>
      </c>
      <c r="AF106" s="2" t="str">
        <f t="shared" si="0"/>
        <v>UFCenter MulVA Cbrt</v>
      </c>
      <c r="AG106" s="2" t="str">
        <f t="shared" si="0"/>
        <v>UFCenter MulFN Cbrt</v>
      </c>
      <c r="AH106" s="2" t="str">
        <f t="shared" si="0"/>
        <v>UFCenter NoLog Cbrt</v>
      </c>
      <c r="AI106" s="2" t="str">
        <f t="shared" si="0"/>
        <v>UFCenter NoLogVA Cbrt</v>
      </c>
      <c r="AJ106" s="2" t="str">
        <f t="shared" si="0"/>
        <v>UFCenter NoLogFN Cbrt</v>
      </c>
      <c r="AM106" s="4" t="str">
        <f>A2</f>
        <v>UF Bitdiff Cbrt</v>
      </c>
      <c r="AN106" s="4" t="str">
        <f t="shared" ref="AN106:BU106" si="1">B2</f>
        <v>UF BitdiffVA Cbrt</v>
      </c>
      <c r="AO106" s="4" t="str">
        <f t="shared" si="1"/>
        <v>UF HardLog Cbrt</v>
      </c>
      <c r="AP106" s="4" t="str">
        <f t="shared" si="1"/>
        <v>UF HardLogVA Cbrt</v>
      </c>
      <c r="AQ106" s="4" t="str">
        <f t="shared" si="1"/>
        <v>UF Log Cbrt</v>
      </c>
      <c r="AR106" s="4" t="str">
        <f t="shared" si="1"/>
        <v>UF LogVA Cbrt</v>
      </c>
      <c r="AS106" s="4" t="str">
        <f t="shared" si="1"/>
        <v>UF Mul Cbrt</v>
      </c>
      <c r="AT106" s="4" t="str">
        <f t="shared" si="1"/>
        <v>UF MulVA Cbrt</v>
      </c>
      <c r="AU106" s="4" t="str">
        <f t="shared" si="1"/>
        <v>UF NoLog Cbrt</v>
      </c>
      <c r="AV106" s="4" t="str">
        <f t="shared" si="1"/>
        <v>UF NoLogVA Cbrt</v>
      </c>
      <c r="AW106" s="4" t="str">
        <f t="shared" si="1"/>
        <v>UFDistr Bitdiff Cbrt</v>
      </c>
      <c r="AX106" s="4" t="str">
        <f t="shared" si="1"/>
        <v>UFDistr BitdiffVA Cbrt</v>
      </c>
      <c r="AY106" s="4" t="str">
        <f t="shared" si="1"/>
        <v>UFDistr HardLog Cbrt</v>
      </c>
      <c r="AZ106" s="4" t="str">
        <f t="shared" si="1"/>
        <v>UFDistr HardLogVA Cbrt</v>
      </c>
      <c r="BA106" s="4" t="str">
        <f t="shared" si="1"/>
        <v>UFDistr Log Cbrt</v>
      </c>
      <c r="BB106" s="4" t="str">
        <f t="shared" si="1"/>
        <v>UFDistr LogVA Cbrt</v>
      </c>
      <c r="BC106" s="4" t="str">
        <f t="shared" si="1"/>
        <v>UFDistr Mul Cbrt</v>
      </c>
      <c r="BD106" s="4" t="str">
        <f t="shared" si="1"/>
        <v>UFDistr MulVA Cbrt</v>
      </c>
      <c r="BE106" s="4" t="str">
        <f t="shared" si="1"/>
        <v>UFDistr NoLog Cbrt</v>
      </c>
      <c r="BF106" s="4" t="str">
        <f t="shared" si="1"/>
        <v>UFDistr NoLogVA Cbrt</v>
      </c>
      <c r="BG106" s="4" t="str">
        <f t="shared" si="1"/>
        <v>UFCenter Bitdiff Cbrt</v>
      </c>
      <c r="BH106" s="4" t="str">
        <f t="shared" si="1"/>
        <v>UFCenter BitdiffVA Cbrt</v>
      </c>
      <c r="BI106" s="4" t="str">
        <f t="shared" si="1"/>
        <v>UFCenter BitdiffFN Cbrt</v>
      </c>
      <c r="BJ106" s="4" t="str">
        <f t="shared" si="1"/>
        <v>UFCenter HardLog Cbrt</v>
      </c>
      <c r="BK106" s="4" t="str">
        <f t="shared" si="1"/>
        <v>UFCenter HardLogVA Cbrt</v>
      </c>
      <c r="BL106" s="4" t="str">
        <f t="shared" si="1"/>
        <v>UFCenter HardLogFN Cbrt</v>
      </c>
      <c r="BM106" s="4" t="str">
        <f t="shared" si="1"/>
        <v>UFCenter Log Cbrt</v>
      </c>
      <c r="BN106" s="4" t="str">
        <f t="shared" si="1"/>
        <v>UFCenter LogVA Cbrt</v>
      </c>
      <c r="BO106" s="4" t="str">
        <f t="shared" si="1"/>
        <v>UFCenter LogFN Cbrt</v>
      </c>
      <c r="BP106" s="4" t="str">
        <f t="shared" si="1"/>
        <v>UFCenter Mul Cbrt</v>
      </c>
      <c r="BQ106" s="4" t="str">
        <f t="shared" si="1"/>
        <v>UFCenter MulVA Cbrt</v>
      </c>
      <c r="BR106" s="4" t="str">
        <f t="shared" si="1"/>
        <v>UFCenter MulFN Cbrt</v>
      </c>
      <c r="BS106" s="4" t="str">
        <f t="shared" si="1"/>
        <v>UFCenter NoLog Cbrt</v>
      </c>
      <c r="BT106" s="4" t="str">
        <f t="shared" si="1"/>
        <v>UFCenter NoLogVA Cbrt</v>
      </c>
      <c r="BU106" s="4" t="str">
        <f t="shared" si="1"/>
        <v>UFCenter NoLogFN Cbrt</v>
      </c>
      <c r="BW106" s="2"/>
      <c r="BX106" s="2" t="str">
        <f>A2</f>
        <v>UF Bitdiff Cbrt</v>
      </c>
      <c r="BY106" s="2" t="str">
        <f t="shared" ref="BY106:DF106" si="2">B2</f>
        <v>UF BitdiffVA Cbrt</v>
      </c>
      <c r="BZ106" s="2" t="str">
        <f t="shared" si="2"/>
        <v>UF HardLog Cbrt</v>
      </c>
      <c r="CA106" s="2" t="str">
        <f t="shared" si="2"/>
        <v>UF HardLogVA Cbrt</v>
      </c>
      <c r="CB106" s="2" t="str">
        <f t="shared" si="2"/>
        <v>UF Log Cbrt</v>
      </c>
      <c r="CC106" s="2" t="str">
        <f t="shared" si="2"/>
        <v>UF LogVA Cbrt</v>
      </c>
      <c r="CD106" s="2" t="str">
        <f t="shared" si="2"/>
        <v>UF Mul Cbrt</v>
      </c>
      <c r="CE106" s="2" t="str">
        <f t="shared" si="2"/>
        <v>UF MulVA Cbrt</v>
      </c>
      <c r="CF106" s="2" t="str">
        <f t="shared" si="2"/>
        <v>UF NoLog Cbrt</v>
      </c>
      <c r="CG106" s="2" t="str">
        <f t="shared" si="2"/>
        <v>UF NoLogVA Cbrt</v>
      </c>
      <c r="CH106" s="2" t="str">
        <f t="shared" si="2"/>
        <v>UFDistr Bitdiff Cbrt</v>
      </c>
      <c r="CI106" s="2" t="str">
        <f t="shared" si="2"/>
        <v>UFDistr BitdiffVA Cbrt</v>
      </c>
      <c r="CJ106" s="2" t="str">
        <f t="shared" si="2"/>
        <v>UFDistr HardLog Cbrt</v>
      </c>
      <c r="CK106" s="2" t="str">
        <f t="shared" si="2"/>
        <v>UFDistr HardLogVA Cbrt</v>
      </c>
      <c r="CL106" s="2" t="str">
        <f t="shared" si="2"/>
        <v>UFDistr Log Cbrt</v>
      </c>
      <c r="CM106" s="2" t="str">
        <f t="shared" si="2"/>
        <v>UFDistr LogVA Cbrt</v>
      </c>
      <c r="CN106" s="2" t="str">
        <f t="shared" si="2"/>
        <v>UFDistr Mul Cbrt</v>
      </c>
      <c r="CO106" s="2" t="str">
        <f t="shared" si="2"/>
        <v>UFDistr MulVA Cbrt</v>
      </c>
      <c r="CP106" s="2" t="str">
        <f t="shared" si="2"/>
        <v>UFDistr NoLog Cbrt</v>
      </c>
      <c r="CQ106" s="2" t="str">
        <f t="shared" si="2"/>
        <v>UFDistr NoLogVA Cbrt</v>
      </c>
      <c r="CR106" s="2" t="str">
        <f t="shared" si="2"/>
        <v>UFCenter Bitdiff Cbrt</v>
      </c>
      <c r="CS106" s="2" t="str">
        <f t="shared" si="2"/>
        <v>UFCenter BitdiffVA Cbrt</v>
      </c>
      <c r="CT106" s="2" t="str">
        <f t="shared" si="2"/>
        <v>UFCenter BitdiffFN Cbrt</v>
      </c>
      <c r="CU106" s="2" t="str">
        <f t="shared" si="2"/>
        <v>UFCenter HardLog Cbrt</v>
      </c>
      <c r="CV106" s="2" t="str">
        <f t="shared" si="2"/>
        <v>UFCenter HardLogVA Cbrt</v>
      </c>
      <c r="CW106" s="2" t="str">
        <f t="shared" si="2"/>
        <v>UFCenter HardLogFN Cbrt</v>
      </c>
      <c r="CX106" s="2" t="str">
        <f t="shared" si="2"/>
        <v>UFCenter Log Cbrt</v>
      </c>
      <c r="CY106" s="2" t="str">
        <f t="shared" si="2"/>
        <v>UFCenter LogVA Cbrt</v>
      </c>
      <c r="CZ106" s="2" t="str">
        <f t="shared" si="2"/>
        <v>UFCenter LogFN Cbrt</v>
      </c>
      <c r="DA106" s="2" t="str">
        <f t="shared" si="2"/>
        <v>UFCenter Mul Cbrt</v>
      </c>
      <c r="DB106" s="2" t="str">
        <f t="shared" si="2"/>
        <v>UFCenter MulVA Cbrt</v>
      </c>
      <c r="DC106" s="2" t="str">
        <f t="shared" si="2"/>
        <v>UFCenter MulFN Cbrt</v>
      </c>
      <c r="DD106" s="2" t="str">
        <f t="shared" si="2"/>
        <v>UFCenter NoLog Cbrt</v>
      </c>
      <c r="DE106" s="2" t="str">
        <f t="shared" si="2"/>
        <v>UFCenter NoLogVA Cbrt</v>
      </c>
      <c r="DF106" s="2" t="str">
        <f t="shared" si="2"/>
        <v>UFCenter NoLogFN Cbrt</v>
      </c>
    </row>
    <row r="107" spans="1:110" x14ac:dyDescent="0.45">
      <c r="A107" t="s">
        <v>37</v>
      </c>
      <c r="B107">
        <f>AVERAGE(A3:A102)</f>
        <v>8.737455203799982E-14</v>
      </c>
      <c r="C107">
        <f t="shared" ref="C107:AJ107" si="3">AVERAGE(B3:B102)</f>
        <v>8.3266726846886728E-14</v>
      </c>
      <c r="E107">
        <f t="shared" si="3"/>
        <v>8.3266726846886728E-14</v>
      </c>
      <c r="F107">
        <f t="shared" si="3"/>
        <v>8.6861629000622984E-14</v>
      </c>
      <c r="G107">
        <f t="shared" si="3"/>
        <v>8.5388363046945404E-14</v>
      </c>
      <c r="H107">
        <f t="shared" si="3"/>
        <v>8.98192631382244E-14</v>
      </c>
      <c r="I107">
        <f t="shared" si="3"/>
        <v>8.3266726846886728E-14</v>
      </c>
      <c r="J107">
        <f t="shared" si="3"/>
        <v>8.9852569828963149E-14</v>
      </c>
      <c r="K107">
        <f t="shared" si="3"/>
        <v>8.3266726846886728E-14</v>
      </c>
      <c r="L107">
        <f t="shared" si="3"/>
        <v>8.9367402367201956E-14</v>
      </c>
      <c r="M107">
        <f t="shared" si="3"/>
        <v>9.3747232199348191E-14</v>
      </c>
      <c r="O107">
        <f t="shared" si="3"/>
        <v>9.3741681084225057E-14</v>
      </c>
      <c r="P107">
        <f t="shared" si="3"/>
        <v>8.9995788599139803E-14</v>
      </c>
      <c r="Q107">
        <f t="shared" si="3"/>
        <v>9.5899954644096317E-14</v>
      </c>
      <c r="R107">
        <f t="shared" si="3"/>
        <v>8.9134255532030695E-14</v>
      </c>
      <c r="S107">
        <f t="shared" si="3"/>
        <v>9.3881569185327813E-14</v>
      </c>
      <c r="T107">
        <f t="shared" si="3"/>
        <v>8.9060980812405413E-14</v>
      </c>
      <c r="U107">
        <f t="shared" si="3"/>
        <v>9.3881569185327813E-14</v>
      </c>
      <c r="V107">
        <f t="shared" si="3"/>
        <v>8.9805940461928897E-14</v>
      </c>
      <c r="W107">
        <f t="shared" si="3"/>
        <v>9.9945607345830255E-14</v>
      </c>
      <c r="X107">
        <f t="shared" si="3"/>
        <v>8.9237506273320817E-14</v>
      </c>
      <c r="Z107">
        <f t="shared" si="3"/>
        <v>9.9945607345830255E-14</v>
      </c>
      <c r="AA107">
        <f t="shared" si="3"/>
        <v>8.9237506273320817E-14</v>
      </c>
      <c r="AB107">
        <f t="shared" si="3"/>
        <v>8.9570573180708376E-14</v>
      </c>
      <c r="AC107" s="20">
        <f t="shared" si="3"/>
        <v>1.018718442935549E-13</v>
      </c>
      <c r="AD107">
        <f t="shared" si="3"/>
        <v>8.9261931179862573E-14</v>
      </c>
      <c r="AE107">
        <f t="shared" si="3"/>
        <v>8.9758200871870009E-14</v>
      </c>
      <c r="AF107">
        <f t="shared" si="3"/>
        <v>9.9945607345830255E-14</v>
      </c>
      <c r="AG107">
        <f t="shared" si="3"/>
        <v>8.9237506273320817E-14</v>
      </c>
      <c r="AH107">
        <f t="shared" si="3"/>
        <v>8.9758200871870009E-14</v>
      </c>
      <c r="AI107">
        <f t="shared" si="3"/>
        <v>9.9945607345830255E-14</v>
      </c>
      <c r="AJ107">
        <f t="shared" si="3"/>
        <v>8.9237506273320817E-14</v>
      </c>
      <c r="AL107" t="s">
        <v>58</v>
      </c>
      <c r="AM107" s="5">
        <f>AM114-$AM121</f>
        <v>8.5265128291211997E-14</v>
      </c>
      <c r="AN107" s="6">
        <f t="shared" ref="AN107:BU107" si="4">AN114-$AM121</f>
        <v>8.3266726846886703E-14</v>
      </c>
      <c r="AO107" s="6">
        <f t="shared" si="4"/>
        <v>8.6819440525687204E-14</v>
      </c>
      <c r="AP107" s="6">
        <f t="shared" si="4"/>
        <v>8.3266726846886703E-14</v>
      </c>
      <c r="AQ107" s="6">
        <f t="shared" si="4"/>
        <v>8.5487172896137003E-14</v>
      </c>
      <c r="AR107" s="6">
        <f t="shared" si="4"/>
        <v>8.44879721739744E-14</v>
      </c>
      <c r="AS107" s="6">
        <f t="shared" si="4"/>
        <v>8.8373752760162398E-14</v>
      </c>
      <c r="AT107" s="6">
        <f t="shared" si="4"/>
        <v>8.3266726846886703E-14</v>
      </c>
      <c r="AU107" s="6">
        <f t="shared" si="4"/>
        <v>8.8706819667549995E-14</v>
      </c>
      <c r="AV107" s="6">
        <f t="shared" si="4"/>
        <v>8.3266726846886703E-14</v>
      </c>
      <c r="AW107" s="6">
        <f t="shared" si="4"/>
        <v>8.7374552037999794E-14</v>
      </c>
      <c r="AX107" s="6">
        <f t="shared" si="4"/>
        <v>8.9150908877399994E-14</v>
      </c>
      <c r="AY107" s="6">
        <f t="shared" si="4"/>
        <v>8.6819440525687204E-14</v>
      </c>
      <c r="AZ107" s="6">
        <f t="shared" si="4"/>
        <v>8.9150908877399994E-14</v>
      </c>
      <c r="BA107" s="6">
        <f t="shared" si="4"/>
        <v>8.7818641247849794E-14</v>
      </c>
      <c r="BB107" s="6">
        <f t="shared" si="4"/>
        <v>8.8262730457699894E-14</v>
      </c>
      <c r="BC107" s="6">
        <f t="shared" si="4"/>
        <v>8.6930462828149694E-14</v>
      </c>
      <c r="BD107" s="6">
        <f t="shared" si="4"/>
        <v>8.9150908877399994E-14</v>
      </c>
      <c r="BE107" s="6">
        <f t="shared" si="4"/>
        <v>8.7485574340462298E-14</v>
      </c>
      <c r="BF107" s="6">
        <f t="shared" si="4"/>
        <v>8.9150908877399994E-14</v>
      </c>
      <c r="BG107" s="6">
        <f t="shared" si="4"/>
        <v>8.7374552037999794E-14</v>
      </c>
      <c r="BH107" s="6">
        <f t="shared" si="4"/>
        <v>8.8928864272475001E-14</v>
      </c>
      <c r="BI107" s="6">
        <f t="shared" si="4"/>
        <v>8.9150908877399994E-14</v>
      </c>
      <c r="BJ107" s="6">
        <f t="shared" si="4"/>
        <v>8.6819440525687204E-14</v>
      </c>
      <c r="BK107" s="6">
        <f t="shared" si="4"/>
        <v>8.8928864272475001E-14</v>
      </c>
      <c r="BL107" s="6">
        <f t="shared" si="4"/>
        <v>8.9150908877399994E-14</v>
      </c>
      <c r="BM107" s="6">
        <f t="shared" si="4"/>
        <v>8.7485574340462298E-14</v>
      </c>
      <c r="BN107" s="6">
        <f t="shared" si="4"/>
        <v>9.0705221111875201E-14</v>
      </c>
      <c r="BO107" s="6">
        <f t="shared" si="4"/>
        <v>8.9150908877399994E-14</v>
      </c>
      <c r="BP107" s="6">
        <f t="shared" si="4"/>
        <v>8.6597395920762198E-14</v>
      </c>
      <c r="BQ107" s="6">
        <f t="shared" si="4"/>
        <v>8.8928864272475001E-14</v>
      </c>
      <c r="BR107" s="6">
        <f t="shared" si="4"/>
        <v>8.9150908877399994E-14</v>
      </c>
      <c r="BS107" s="6">
        <f t="shared" si="4"/>
        <v>8.6597395920762198E-14</v>
      </c>
      <c r="BT107" s="6">
        <f t="shared" si="4"/>
        <v>8.8928864272475001E-14</v>
      </c>
      <c r="BU107" s="7">
        <f t="shared" si="4"/>
        <v>8.9150908877399994E-14</v>
      </c>
      <c r="BW107" t="s">
        <v>68</v>
      </c>
      <c r="BX107">
        <f>[1]!SHAPIRO(A3:A102)</f>
        <v>0.9938374951669765</v>
      </c>
      <c r="BY107">
        <f>[1]!SHAPIRO(B3:B102)</f>
        <v>2.7733391199176204E-34</v>
      </c>
      <c r="BZ107">
        <f>[1]!SHAPIRO(C3:C102)</f>
        <v>2.7733391199176204E-34</v>
      </c>
      <c r="CA107">
        <f>[1]!SHAPIRO(D3:D102)</f>
        <v>2.7733391199176204E-34</v>
      </c>
      <c r="CB107">
        <f>[1]!SHAPIRO(E3:E102)</f>
        <v>0.98028333427629266</v>
      </c>
      <c r="CC107">
        <f>[1]!SHAPIRO(F3:F102)</f>
        <v>0.98520732583480397</v>
      </c>
      <c r="CD107">
        <f>[1]!SHAPIRO(G3:G102)</f>
        <v>0.99156138720368414</v>
      </c>
      <c r="CE107">
        <f>[1]!SHAPIRO(H3:H102)</f>
        <v>2.7733391199176204E-34</v>
      </c>
      <c r="CF107">
        <f>[1]!SHAPIRO(I3:I102)</f>
        <v>0.98498401203480079</v>
      </c>
      <c r="CG107">
        <f>[1]!SHAPIRO(J3:J102)</f>
        <v>2.7733391199176204E-34</v>
      </c>
      <c r="CH107">
        <f>[1]!SHAPIRO(K3:K102)</f>
        <v>0.98215384814961049</v>
      </c>
      <c r="CI107">
        <f>[1]!SHAPIRO(L3:L102)</f>
        <v>0.93411611770547276</v>
      </c>
      <c r="CJ107">
        <f>[1]!SHAPIRO(M3:M102)</f>
        <v>2.7733391199176204E-34</v>
      </c>
      <c r="CK107">
        <f>[1]!SHAPIRO(N3:N102)</f>
        <v>0.91828636807484287</v>
      </c>
      <c r="CL107">
        <f>[1]!SHAPIRO(O3:O102)</f>
        <v>0.98503306456135842</v>
      </c>
      <c r="CM107">
        <f>[1]!SHAPIRO(P3:P102)</f>
        <v>0.94454899449716423</v>
      </c>
      <c r="CN107">
        <f>[1]!SHAPIRO(Q3:Q102)</f>
        <v>0.98943826375385968</v>
      </c>
      <c r="CO107">
        <f>[1]!SHAPIRO(R3:R102)</f>
        <v>0.93951947008648629</v>
      </c>
      <c r="CP107">
        <f>[1]!SHAPIRO(S3:S102)</f>
        <v>0.97099516921191131</v>
      </c>
      <c r="CQ107">
        <f>[1]!SHAPIRO(T3:T102)</f>
        <v>0.93951947008648629</v>
      </c>
      <c r="CR107">
        <f>[1]!SHAPIRO(U3:U102)</f>
        <v>0.9844165570629575</v>
      </c>
      <c r="CS107">
        <f>[1]!SHAPIRO(V3:V102)</f>
        <v>0.91178634857340835</v>
      </c>
      <c r="CT107">
        <f>[1]!SHAPIRO(W3:W102)</f>
        <v>0.7906457360270851</v>
      </c>
      <c r="CU107">
        <f>[1]!SHAPIRO(X3:X102)</f>
        <v>2.7733391199176204E-34</v>
      </c>
      <c r="CV107">
        <f>[1]!SHAPIRO(Y3:Y102)</f>
        <v>0.91178634857340835</v>
      </c>
      <c r="CW107">
        <f>[1]!SHAPIRO(Z3:Z102)</f>
        <v>0.7906457360270851</v>
      </c>
      <c r="CX107">
        <f>[1]!SHAPIRO(AA3:AA102)</f>
        <v>0.96783585351765344</v>
      </c>
      <c r="CY107">
        <f>[1]!SHAPIRO(AB3:AB102)</f>
        <v>0.84509143799048925</v>
      </c>
      <c r="CZ107">
        <f>[1]!SHAPIRO(AC3:AC102)</f>
        <v>0.844738835145175</v>
      </c>
      <c r="DA107">
        <f>[1]!SHAPIRO(AD3:AD102)</f>
        <v>0.9786704575086671</v>
      </c>
      <c r="DB107">
        <f>[1]!SHAPIRO(AE3:AE102)</f>
        <v>0.91178634857340835</v>
      </c>
      <c r="DC107">
        <f>[1]!SHAPIRO(AF3:AF102)</f>
        <v>0.7906457360270851</v>
      </c>
      <c r="DD107">
        <f>[1]!SHAPIRO(AG3:AG102)</f>
        <v>0.9786704575086671</v>
      </c>
      <c r="DE107">
        <f>[1]!SHAPIRO(AH3:AH102)</f>
        <v>0.91178634857340835</v>
      </c>
      <c r="DF107">
        <f>[1]!SHAPIRO(AI3:AI102)</f>
        <v>0.7906457360270851</v>
      </c>
    </row>
    <row r="108" spans="1:110" x14ac:dyDescent="0.45">
      <c r="A108" t="s">
        <v>38</v>
      </c>
      <c r="B108">
        <f>_xlfn.STDEV.S(A3:A102)/SQRT(COUNT(A3:A102))</f>
        <v>8.3916494386935459E-17</v>
      </c>
      <c r="C108">
        <f t="shared" ref="C108:AJ108" si="5">_xlfn.STDEV.S(B3:B102)/SQRT(COUNT(B3:B102))</f>
        <v>2.5370721303255363E-30</v>
      </c>
      <c r="E108">
        <f t="shared" si="5"/>
        <v>2.5370721303255363E-30</v>
      </c>
      <c r="F108">
        <f t="shared" si="5"/>
        <v>6.8869993425774161E-17</v>
      </c>
      <c r="G108">
        <f t="shared" si="5"/>
        <v>4.0259010649283153E-17</v>
      </c>
      <c r="H108">
        <f t="shared" si="5"/>
        <v>5.3929368324962519E-17</v>
      </c>
      <c r="I108">
        <f t="shared" si="5"/>
        <v>2.5370721303255363E-30</v>
      </c>
      <c r="J108">
        <f t="shared" si="5"/>
        <v>5.4203402602604607E-17</v>
      </c>
      <c r="K108">
        <f t="shared" si="5"/>
        <v>2.5370721303255363E-30</v>
      </c>
      <c r="L108">
        <f t="shared" si="5"/>
        <v>1.0067574254016283E-16</v>
      </c>
      <c r="M108">
        <f t="shared" si="5"/>
        <v>3.0274211520016983E-16</v>
      </c>
      <c r="O108">
        <f t="shared" si="5"/>
        <v>2.8900014551248589E-16</v>
      </c>
      <c r="P108">
        <f t="shared" si="5"/>
        <v>1.0324640015088441E-16</v>
      </c>
      <c r="Q108">
        <f t="shared" si="5"/>
        <v>3.9844884470139412E-16</v>
      </c>
      <c r="R108">
        <f t="shared" si="5"/>
        <v>9.0668213677721449E-17</v>
      </c>
      <c r="S108">
        <f t="shared" si="5"/>
        <v>2.9952501710310679E-16</v>
      </c>
      <c r="T108">
        <f t="shared" si="5"/>
        <v>8.3076912814905138E-17</v>
      </c>
      <c r="U108">
        <f t="shared" si="5"/>
        <v>2.9952501710310679E-16</v>
      </c>
      <c r="V108">
        <f t="shared" si="5"/>
        <v>1.0671659801434813E-16</v>
      </c>
      <c r="W108">
        <f t="shared" si="5"/>
        <v>6.7470228924362624E-16</v>
      </c>
      <c r="X108">
        <f t="shared" si="5"/>
        <v>7.6626595558058653E-18</v>
      </c>
      <c r="Z108">
        <f t="shared" si="5"/>
        <v>6.7470228924362624E-16</v>
      </c>
      <c r="AA108">
        <f t="shared" si="5"/>
        <v>7.6626595558058653E-18</v>
      </c>
      <c r="AB108">
        <f t="shared" si="5"/>
        <v>1.0453690553784449E-16</v>
      </c>
      <c r="AC108" s="20">
        <f t="shared" si="5"/>
        <v>7.6553472934896658E-16</v>
      </c>
      <c r="AD108">
        <f t="shared" si="5"/>
        <v>9.064933036739506E-18</v>
      </c>
      <c r="AE108">
        <f t="shared" si="5"/>
        <v>1.1669169592798448E-16</v>
      </c>
      <c r="AF108">
        <f t="shared" si="5"/>
        <v>6.7470228924362624E-16</v>
      </c>
      <c r="AG108">
        <f t="shared" si="5"/>
        <v>7.6626595558058653E-18</v>
      </c>
      <c r="AH108">
        <f t="shared" si="5"/>
        <v>1.1669169592798448E-16</v>
      </c>
      <c r="AI108">
        <f t="shared" si="5"/>
        <v>6.7470228924362624E-16</v>
      </c>
      <c r="AJ108">
        <f t="shared" si="5"/>
        <v>7.6626595558058653E-18</v>
      </c>
      <c r="AL108" t="s">
        <v>62</v>
      </c>
      <c r="AM108" s="8">
        <f>MAX(AM115-AM114,0)</f>
        <v>1.5543122344752065E-15</v>
      </c>
      <c r="AN108" s="9">
        <f t="shared" ref="AN108:BU111" si="6">MAX(AN115-AN114,0)</f>
        <v>0</v>
      </c>
      <c r="AO108" s="9">
        <f t="shared" si="6"/>
        <v>0</v>
      </c>
      <c r="AP108" s="9">
        <f t="shared" si="6"/>
        <v>0</v>
      </c>
      <c r="AQ108" s="9">
        <f t="shared" si="6"/>
        <v>8.8817841970009999E-16</v>
      </c>
      <c r="AR108" s="9">
        <f t="shared" si="6"/>
        <v>6.6613381477509392E-16</v>
      </c>
      <c r="AS108" s="9">
        <f t="shared" si="6"/>
        <v>1.0824674490095781E-15</v>
      </c>
      <c r="AT108" s="9">
        <f t="shared" si="6"/>
        <v>0</v>
      </c>
      <c r="AU108" s="9">
        <f t="shared" si="6"/>
        <v>7.7715611723760958E-16</v>
      </c>
      <c r="AV108" s="9">
        <f t="shared" si="6"/>
        <v>0</v>
      </c>
      <c r="AW108" s="9">
        <f t="shared" si="6"/>
        <v>1.4155343563970746E-15</v>
      </c>
      <c r="AX108" s="9">
        <f t="shared" si="6"/>
        <v>2.4424906541754075E-15</v>
      </c>
      <c r="AY108" s="9">
        <f t="shared" si="6"/>
        <v>0</v>
      </c>
      <c r="AZ108" s="9">
        <f t="shared" si="6"/>
        <v>2.5535129566379105E-15</v>
      </c>
      <c r="BA108" s="9">
        <f t="shared" si="6"/>
        <v>1.4155343563970746E-15</v>
      </c>
      <c r="BB108" s="9">
        <f t="shared" si="6"/>
        <v>5.1625370645069527E-15</v>
      </c>
      <c r="BC108" s="9">
        <f t="shared" si="6"/>
        <v>1.5543122344752065E-15</v>
      </c>
      <c r="BD108" s="9">
        <f t="shared" si="6"/>
        <v>2.775557561562904E-15</v>
      </c>
      <c r="BE108" s="9">
        <f t="shared" si="6"/>
        <v>1.0824674490094771E-15</v>
      </c>
      <c r="BF108" s="9">
        <f t="shared" si="6"/>
        <v>2.775557561562904E-15</v>
      </c>
      <c r="BG108" s="9">
        <f t="shared" si="6"/>
        <v>1.6653345369377096E-15</v>
      </c>
      <c r="BH108" s="9">
        <f t="shared" si="6"/>
        <v>6.300515664747776E-15</v>
      </c>
      <c r="BI108" s="9">
        <f t="shared" si="6"/>
        <v>0</v>
      </c>
      <c r="BJ108" s="9">
        <f t="shared" si="6"/>
        <v>0</v>
      </c>
      <c r="BK108" s="9">
        <f t="shared" si="6"/>
        <v>6.300515664747776E-15</v>
      </c>
      <c r="BL108" s="9">
        <f t="shared" si="6"/>
        <v>0</v>
      </c>
      <c r="BM108" s="9">
        <f t="shared" si="6"/>
        <v>1.2212453270876974E-15</v>
      </c>
      <c r="BN108" s="9">
        <f t="shared" si="6"/>
        <v>6.4115379672103421E-15</v>
      </c>
      <c r="BO108" s="9">
        <f t="shared" si="6"/>
        <v>0</v>
      </c>
      <c r="BP108" s="9">
        <f t="shared" si="6"/>
        <v>2.3037127760971746E-15</v>
      </c>
      <c r="BQ108" s="9">
        <f t="shared" si="6"/>
        <v>6.300515664747776E-15</v>
      </c>
      <c r="BR108" s="9">
        <f t="shared" si="6"/>
        <v>0</v>
      </c>
      <c r="BS108" s="9">
        <f t="shared" si="6"/>
        <v>2.3037127760971746E-15</v>
      </c>
      <c r="BT108" s="9">
        <f t="shared" si="6"/>
        <v>6.300515664747776E-15</v>
      </c>
      <c r="BU108" s="10">
        <f t="shared" si="6"/>
        <v>0</v>
      </c>
      <c r="BW108" t="s">
        <v>69</v>
      </c>
      <c r="BX108">
        <f>[1]!SWTEST(A3:A102)</f>
        <v>0.93305655263841858</v>
      </c>
      <c r="BY108">
        <f>[1]!SWTEST(B3:B102)</f>
        <v>0</v>
      </c>
      <c r="BZ108">
        <f>[1]!SWTEST(C3:C102)</f>
        <v>0</v>
      </c>
      <c r="CA108">
        <f>[1]!SWTEST(D3:D102)</f>
        <v>0</v>
      </c>
      <c r="CB108">
        <f>[1]!SWTEST(E3:E102)</f>
        <v>0.13985389567991313</v>
      </c>
      <c r="CC108">
        <f>[1]!SWTEST(F3:F102)</f>
        <v>0.3286781275763071</v>
      </c>
      <c r="CD108">
        <f>[1]!SWTEST(G3:G102)</f>
        <v>0.78861869890182956</v>
      </c>
      <c r="CE108">
        <f>[1]!SWTEST(H3:H102)</f>
        <v>0</v>
      </c>
      <c r="CF108">
        <f>[1]!SWTEST(I3:I102)</f>
        <v>0.31675048739881306</v>
      </c>
      <c r="CG108">
        <f>[1]!SWTEST(J3:J102)</f>
        <v>0</v>
      </c>
      <c r="CH108">
        <f>[1]!SWTEST(K3:K102)</f>
        <v>0.19493401365677476</v>
      </c>
      <c r="CI108">
        <f>[1]!SWTEST(L3:L102)</f>
        <v>8.5883019762977852E-5</v>
      </c>
      <c r="CJ108">
        <f>[1]!SWTEST(M3:M102)</f>
        <v>0</v>
      </c>
      <c r="CK108">
        <f>[1]!SWTEST(N3:N102)</f>
        <v>1.1429535030749172E-5</v>
      </c>
      <c r="CL108">
        <f>[1]!SWTEST(O3:O102)</f>
        <v>0.31933955472086251</v>
      </c>
      <c r="CM108">
        <f>[1]!SWTEST(P3:P102)</f>
        <v>3.6927687530585729E-4</v>
      </c>
      <c r="CN108">
        <f>[1]!SWTEST(Q3:Q102)</f>
        <v>0.61935645474508516</v>
      </c>
      <c r="CO108">
        <f>[1]!SWTEST(R3:R102)</f>
        <v>1.8023274243295084E-4</v>
      </c>
      <c r="CP108">
        <f>[1]!SWTEST(S3:S102)</f>
        <v>2.6356561973797099E-2</v>
      </c>
      <c r="CQ108">
        <f>[1]!SWTEST(T3:T102)</f>
        <v>1.8023274243295084E-4</v>
      </c>
      <c r="CR108">
        <f>[1]!SWTEST(U3:U102)</f>
        <v>0.28804939234505755</v>
      </c>
      <c r="CS108">
        <f>[1]!SWTEST(V3:V102)</f>
        <v>5.2951050936167476E-6</v>
      </c>
      <c r="CT108">
        <f>[1]!SWTEST(W3:W102)</f>
        <v>1.2908130120337091E-10</v>
      </c>
      <c r="CU108">
        <f>[1]!SWTEST(X3:X102)</f>
        <v>0</v>
      </c>
      <c r="CV108">
        <f>[1]!SWTEST(Y3:Y102)</f>
        <v>5.2951050936167476E-6</v>
      </c>
      <c r="CW108">
        <f>[1]!SWTEST(Z3:Z102)</f>
        <v>1.2908130120337091E-10</v>
      </c>
      <c r="CX108">
        <f>[1]!SWTEST(AA3:AA102)</f>
        <v>1.5131877989211895E-2</v>
      </c>
      <c r="CY108">
        <f>[1]!SWTEST(AB3:AB102)</f>
        <v>7.8440112183386645E-9</v>
      </c>
      <c r="CZ108">
        <f>[1]!SWTEST(AC3:AC102)</f>
        <v>7.6169651697099994E-9</v>
      </c>
      <c r="DA108">
        <f>[1]!SWTEST(AD3:AD102)</f>
        <v>0.10466606430933212</v>
      </c>
      <c r="DB108">
        <f>[1]!SWTEST(AE3:AE102)</f>
        <v>5.2951050936167476E-6</v>
      </c>
      <c r="DC108">
        <f>[1]!SWTEST(AF3:AF102)</f>
        <v>1.2908130120337091E-10</v>
      </c>
      <c r="DD108">
        <f>[1]!SWTEST(AG3:AG102)</f>
        <v>0.10466606430933212</v>
      </c>
      <c r="DE108">
        <f>[1]!SWTEST(AH3:AH102)</f>
        <v>5.2951050936167476E-6</v>
      </c>
      <c r="DF108">
        <f>[1]!SWTEST(AI3:AI102)</f>
        <v>1.2908130120337091E-10</v>
      </c>
    </row>
    <row r="109" spans="1:110" x14ac:dyDescent="0.45">
      <c r="A109" t="s">
        <v>39</v>
      </c>
      <c r="B109">
        <f>MEDIAN(A3:A102)</f>
        <v>8.7430063189231052E-14</v>
      </c>
      <c r="C109">
        <f t="shared" ref="C109:AJ109" si="7">MEDIAN(B3:B102)</f>
        <v>8.3266726846886703E-14</v>
      </c>
      <c r="E109">
        <f t="shared" si="7"/>
        <v>8.3266726846886703E-14</v>
      </c>
      <c r="F109">
        <f t="shared" si="7"/>
        <v>8.6819440525687204E-14</v>
      </c>
      <c r="G109">
        <f t="shared" si="7"/>
        <v>8.53761505936745E-14</v>
      </c>
      <c r="H109">
        <f t="shared" si="7"/>
        <v>8.9817042692175101E-14</v>
      </c>
      <c r="I109">
        <f t="shared" si="7"/>
        <v>8.3266726846886703E-14</v>
      </c>
      <c r="J109">
        <f t="shared" si="7"/>
        <v>8.9817042692175101E-14</v>
      </c>
      <c r="K109">
        <f t="shared" si="7"/>
        <v>8.3266726846886703E-14</v>
      </c>
      <c r="L109">
        <f t="shared" si="7"/>
        <v>8.9150908877399994E-14</v>
      </c>
      <c r="M109">
        <f t="shared" si="7"/>
        <v>9.2870156009894294E-14</v>
      </c>
      <c r="O109">
        <f t="shared" si="7"/>
        <v>9.2814644858662998E-14</v>
      </c>
      <c r="P109">
        <f t="shared" si="7"/>
        <v>8.9928064994637604E-14</v>
      </c>
      <c r="Q109">
        <f t="shared" si="7"/>
        <v>9.50350909079134E-14</v>
      </c>
      <c r="R109">
        <f t="shared" si="7"/>
        <v>8.9039886574937504E-14</v>
      </c>
      <c r="S109">
        <f t="shared" si="7"/>
        <v>9.3425267522206847E-14</v>
      </c>
      <c r="T109">
        <f t="shared" si="7"/>
        <v>8.8873353121243756E-14</v>
      </c>
      <c r="U109">
        <f t="shared" si="7"/>
        <v>9.3425267522206847E-14</v>
      </c>
      <c r="V109">
        <f t="shared" si="7"/>
        <v>8.9817042692175101E-14</v>
      </c>
      <c r="W109">
        <f t="shared" si="7"/>
        <v>9.8365759981788794E-14</v>
      </c>
      <c r="X109">
        <f t="shared" si="7"/>
        <v>8.9261931179862497E-14</v>
      </c>
      <c r="Z109">
        <f t="shared" si="7"/>
        <v>9.8365759981788794E-14</v>
      </c>
      <c r="AA109">
        <f t="shared" si="7"/>
        <v>8.9261931179862497E-14</v>
      </c>
      <c r="AB109">
        <f t="shared" si="7"/>
        <v>8.9483975784787605E-14</v>
      </c>
      <c r="AC109" s="20">
        <f t="shared" si="7"/>
        <v>1.0019762797242E-13</v>
      </c>
      <c r="AD109">
        <f t="shared" si="7"/>
        <v>8.9261931179862497E-14</v>
      </c>
      <c r="AE109">
        <f t="shared" si="7"/>
        <v>8.9761531540943856E-14</v>
      </c>
      <c r="AF109">
        <f t="shared" si="7"/>
        <v>9.8365759981788794E-14</v>
      </c>
      <c r="AG109">
        <f t="shared" si="7"/>
        <v>8.9261931179862497E-14</v>
      </c>
      <c r="AH109">
        <f t="shared" si="7"/>
        <v>8.9761531540943856E-14</v>
      </c>
      <c r="AI109">
        <f t="shared" si="7"/>
        <v>9.8365759981788794E-14</v>
      </c>
      <c r="AJ109">
        <f t="shared" si="7"/>
        <v>8.9261931179862497E-14</v>
      </c>
      <c r="AL109" t="s">
        <v>63</v>
      </c>
      <c r="AM109" s="8">
        <f t="shared" ref="AM109:BB111" si="8">MAX(AM116-AM115,0)</f>
        <v>6.1062266354384872E-16</v>
      </c>
      <c r="AN109" s="9">
        <f t="shared" si="8"/>
        <v>0</v>
      </c>
      <c r="AO109" s="9">
        <f t="shared" si="8"/>
        <v>0</v>
      </c>
      <c r="AP109" s="9">
        <f t="shared" si="8"/>
        <v>0</v>
      </c>
      <c r="AQ109" s="9">
        <f t="shared" si="8"/>
        <v>4.4408920985010048E-16</v>
      </c>
      <c r="AR109" s="9">
        <f t="shared" si="8"/>
        <v>2.2204460492500606E-16</v>
      </c>
      <c r="AS109" s="9">
        <f t="shared" si="8"/>
        <v>3.6082248300312539E-16</v>
      </c>
      <c r="AT109" s="9">
        <f t="shared" si="8"/>
        <v>0</v>
      </c>
      <c r="AU109" s="9">
        <f t="shared" si="8"/>
        <v>3.3306690738749648E-16</v>
      </c>
      <c r="AV109" s="9">
        <f t="shared" si="8"/>
        <v>0</v>
      </c>
      <c r="AW109" s="9">
        <f t="shared" si="8"/>
        <v>3.6082248300312539E-16</v>
      </c>
      <c r="AX109" s="9">
        <f t="shared" si="8"/>
        <v>1.2767564783188922E-15</v>
      </c>
      <c r="AY109" s="9">
        <f t="shared" si="8"/>
        <v>0</v>
      </c>
      <c r="AZ109" s="9">
        <f t="shared" si="8"/>
        <v>1.1102230246250934E-15</v>
      </c>
      <c r="BA109" s="9">
        <f t="shared" si="8"/>
        <v>6.9388939039073546E-16</v>
      </c>
      <c r="BB109" s="9">
        <f t="shared" si="8"/>
        <v>1.6098233857065527E-15</v>
      </c>
      <c r="BC109" s="9">
        <f t="shared" si="6"/>
        <v>5.5511151231260351E-16</v>
      </c>
      <c r="BD109" s="9">
        <f t="shared" si="6"/>
        <v>1.4988010832439487E-15</v>
      </c>
      <c r="BE109" s="9">
        <f t="shared" si="6"/>
        <v>3.0531133177198116E-16</v>
      </c>
      <c r="BF109" s="9">
        <f t="shared" si="6"/>
        <v>1.4988010832439487E-15</v>
      </c>
      <c r="BG109" s="9">
        <f t="shared" si="6"/>
        <v>7.7715611723759696E-16</v>
      </c>
      <c r="BH109" s="9">
        <f t="shared" si="6"/>
        <v>3.1363800445660167E-15</v>
      </c>
      <c r="BI109" s="9">
        <f t="shared" si="6"/>
        <v>1.1102230246250303E-16</v>
      </c>
      <c r="BJ109" s="9">
        <f t="shared" si="6"/>
        <v>0</v>
      </c>
      <c r="BK109" s="9">
        <f t="shared" si="6"/>
        <v>3.1363800445660167E-15</v>
      </c>
      <c r="BL109" s="9">
        <f t="shared" si="6"/>
        <v>1.1102230246250303E-16</v>
      </c>
      <c r="BM109" s="9">
        <f t="shared" si="6"/>
        <v>7.7715611723760958E-16</v>
      </c>
      <c r="BN109" s="9">
        <f t="shared" si="6"/>
        <v>3.080868893334456E-15</v>
      </c>
      <c r="BO109" s="9">
        <f t="shared" si="6"/>
        <v>1.1102230246250303E-16</v>
      </c>
      <c r="BP109" s="9">
        <f t="shared" si="6"/>
        <v>8.604228440844837E-16</v>
      </c>
      <c r="BQ109" s="9">
        <f t="shared" si="6"/>
        <v>3.1363800445660167E-15</v>
      </c>
      <c r="BR109" s="9">
        <f t="shared" si="6"/>
        <v>1.1102230246250303E-16</v>
      </c>
      <c r="BS109" s="9">
        <f t="shared" si="6"/>
        <v>8.604228440844837E-16</v>
      </c>
      <c r="BT109" s="9">
        <f t="shared" si="6"/>
        <v>3.1363800445660167E-15</v>
      </c>
      <c r="BU109" s="10">
        <f t="shared" si="6"/>
        <v>1.1102230246250303E-16</v>
      </c>
      <c r="BW109" t="s">
        <v>70</v>
      </c>
      <c r="BX109">
        <v>0.05</v>
      </c>
      <c r="BY109">
        <v>0.05</v>
      </c>
      <c r="BZ109">
        <v>0.05</v>
      </c>
      <c r="CA109">
        <v>0.05</v>
      </c>
      <c r="CB109">
        <v>0.05</v>
      </c>
      <c r="CC109">
        <v>0.05</v>
      </c>
      <c r="CD109">
        <v>0.05</v>
      </c>
      <c r="CE109">
        <v>0.05</v>
      </c>
      <c r="CF109">
        <v>0.05</v>
      </c>
      <c r="CG109">
        <v>0.05</v>
      </c>
      <c r="CH109">
        <v>0.05</v>
      </c>
      <c r="CI109">
        <v>0.05</v>
      </c>
      <c r="CJ109">
        <v>0.05</v>
      </c>
      <c r="CK109">
        <v>0.05</v>
      </c>
      <c r="CL109">
        <v>0.05</v>
      </c>
      <c r="CM109">
        <v>0.05</v>
      </c>
      <c r="CN109">
        <v>0.05</v>
      </c>
      <c r="CO109">
        <v>0.05</v>
      </c>
      <c r="CP109">
        <v>0.05</v>
      </c>
      <c r="CQ109">
        <v>0.05</v>
      </c>
      <c r="CR109">
        <v>0.05</v>
      </c>
      <c r="CS109">
        <v>0.05</v>
      </c>
      <c r="CT109">
        <v>0.05</v>
      </c>
      <c r="CU109">
        <v>0.05</v>
      </c>
      <c r="CV109">
        <v>0.05</v>
      </c>
      <c r="CW109">
        <v>0.05</v>
      </c>
      <c r="CX109">
        <v>0.05</v>
      </c>
      <c r="CY109">
        <v>0.05</v>
      </c>
      <c r="CZ109">
        <v>0.05</v>
      </c>
      <c r="DA109">
        <v>0.05</v>
      </c>
      <c r="DB109">
        <v>0.05</v>
      </c>
      <c r="DC109">
        <v>0.05</v>
      </c>
      <c r="DD109">
        <v>0.05</v>
      </c>
      <c r="DE109">
        <v>0.05</v>
      </c>
      <c r="DF109">
        <v>0.05</v>
      </c>
    </row>
    <row r="110" spans="1:110" x14ac:dyDescent="0.45">
      <c r="A110" t="s">
        <v>40</v>
      </c>
      <c r="B110">
        <f>MODE(A3:A102)</f>
        <v>8.7485574340462298E-14</v>
      </c>
      <c r="C110">
        <f t="shared" ref="C110:AJ110" si="9">MODE(B3:B102)</f>
        <v>8.3266726846886703E-14</v>
      </c>
      <c r="E110">
        <f t="shared" si="9"/>
        <v>8.3266726846886703E-14</v>
      </c>
      <c r="F110">
        <f t="shared" si="9"/>
        <v>8.6819440525687204E-14</v>
      </c>
      <c r="G110">
        <f t="shared" si="9"/>
        <v>8.5265128291211997E-14</v>
      </c>
      <c r="H110">
        <f t="shared" si="9"/>
        <v>8.9928064994637604E-14</v>
      </c>
      <c r="I110">
        <f t="shared" si="9"/>
        <v>8.3266726846886703E-14</v>
      </c>
      <c r="J110">
        <f t="shared" si="9"/>
        <v>8.9817042692175101E-14</v>
      </c>
      <c r="K110">
        <f t="shared" si="9"/>
        <v>8.3266726846886703E-14</v>
      </c>
      <c r="L110">
        <f t="shared" si="9"/>
        <v>8.9039886574937504E-14</v>
      </c>
      <c r="M110">
        <f t="shared" si="9"/>
        <v>9.2259533346350496E-14</v>
      </c>
      <c r="O110">
        <f t="shared" si="9"/>
        <v>9.1593399531575402E-14</v>
      </c>
      <c r="P110">
        <f t="shared" si="9"/>
        <v>8.9483975784787605E-14</v>
      </c>
      <c r="Q110">
        <f t="shared" si="9"/>
        <v>9.3702823278363199E-14</v>
      </c>
      <c r="R110">
        <f t="shared" si="9"/>
        <v>8.9039886574937504E-14</v>
      </c>
      <c r="S110">
        <f t="shared" si="9"/>
        <v>9.2259533346350496E-14</v>
      </c>
      <c r="T110">
        <f t="shared" si="9"/>
        <v>8.8595797365087404E-14</v>
      </c>
      <c r="U110">
        <f t="shared" si="9"/>
        <v>9.2259533346350496E-14</v>
      </c>
      <c r="V110">
        <f t="shared" si="9"/>
        <v>8.9817042692175101E-14</v>
      </c>
      <c r="W110">
        <f t="shared" si="9"/>
        <v>1.02695629777826E-13</v>
      </c>
      <c r="X110">
        <f t="shared" si="9"/>
        <v>8.9261931179862497E-14</v>
      </c>
      <c r="Z110">
        <f t="shared" si="9"/>
        <v>1.02695629777826E-13</v>
      </c>
      <c r="AA110">
        <f t="shared" si="9"/>
        <v>8.9261931179862497E-14</v>
      </c>
      <c r="AB110">
        <f t="shared" si="9"/>
        <v>8.8262730457699894E-14</v>
      </c>
      <c r="AC110" s="20">
        <f t="shared" si="9"/>
        <v>9.7033492352238606E-14</v>
      </c>
      <c r="AD110">
        <f t="shared" si="9"/>
        <v>8.9261931179862497E-14</v>
      </c>
      <c r="AE110">
        <f t="shared" si="9"/>
        <v>8.9372953482325102E-14</v>
      </c>
      <c r="AF110">
        <f t="shared" si="9"/>
        <v>1.02695629777826E-13</v>
      </c>
      <c r="AG110">
        <f t="shared" si="9"/>
        <v>8.9261931179862497E-14</v>
      </c>
      <c r="AH110">
        <f t="shared" si="9"/>
        <v>8.9372953482325102E-14</v>
      </c>
      <c r="AI110">
        <f t="shared" si="9"/>
        <v>1.02695629777826E-13</v>
      </c>
      <c r="AJ110">
        <f t="shared" si="9"/>
        <v>8.9261931179862497E-14</v>
      </c>
      <c r="AL110" t="s">
        <v>64</v>
      </c>
      <c r="AM110" s="8">
        <f t="shared" si="8"/>
        <v>5.273559366969746E-16</v>
      </c>
      <c r="AN110" s="9">
        <f t="shared" si="6"/>
        <v>0</v>
      </c>
      <c r="AO110" s="9">
        <f t="shared" si="6"/>
        <v>0</v>
      </c>
      <c r="AP110" s="9">
        <f t="shared" si="6"/>
        <v>0</v>
      </c>
      <c r="AQ110" s="9">
        <f t="shared" si="6"/>
        <v>4.718447854657294E-16</v>
      </c>
      <c r="AR110" s="9">
        <f t="shared" si="6"/>
        <v>2.4980018054062236E-16</v>
      </c>
      <c r="AS110" s="9">
        <f t="shared" si="6"/>
        <v>3.3306690738759745E-16</v>
      </c>
      <c r="AT110" s="9">
        <f t="shared" si="6"/>
        <v>0</v>
      </c>
      <c r="AU110" s="9">
        <f t="shared" si="6"/>
        <v>3.3306690738759745E-16</v>
      </c>
      <c r="AV110" s="9">
        <f t="shared" si="6"/>
        <v>0</v>
      </c>
      <c r="AW110" s="9">
        <f t="shared" si="6"/>
        <v>8.8817841970020096E-16</v>
      </c>
      <c r="AX110" s="9">
        <f t="shared" si="6"/>
        <v>2.6090241078691052E-15</v>
      </c>
      <c r="AY110" s="9">
        <f t="shared" si="6"/>
        <v>0</v>
      </c>
      <c r="AZ110" s="9">
        <f t="shared" si="6"/>
        <v>2.2482016248660303E-15</v>
      </c>
      <c r="BA110" s="9">
        <f t="shared" si="6"/>
        <v>8.8817841970020096E-16</v>
      </c>
      <c r="BB110" s="9">
        <f t="shared" si="6"/>
        <v>2.5812685322534258E-15</v>
      </c>
      <c r="BC110" s="9">
        <f t="shared" si="6"/>
        <v>5.8286708792821981E-16</v>
      </c>
      <c r="BD110" s="9">
        <f t="shared" si="6"/>
        <v>1.9706458687096781E-15</v>
      </c>
      <c r="BE110" s="9">
        <f t="shared" si="6"/>
        <v>7.2164496600633913E-16</v>
      </c>
      <c r="BF110" s="9">
        <f t="shared" si="6"/>
        <v>1.9706458687096781E-15</v>
      </c>
      <c r="BG110" s="9">
        <f t="shared" si="6"/>
        <v>7.7715611723759696E-16</v>
      </c>
      <c r="BH110" s="9">
        <f t="shared" si="6"/>
        <v>5.0237591864287071E-15</v>
      </c>
      <c r="BI110" s="9">
        <f t="shared" si="6"/>
        <v>0</v>
      </c>
      <c r="BJ110" s="9">
        <f t="shared" si="6"/>
        <v>0</v>
      </c>
      <c r="BK110" s="9">
        <f t="shared" si="6"/>
        <v>5.0237591864287071E-15</v>
      </c>
      <c r="BL110" s="9">
        <f t="shared" si="6"/>
        <v>0</v>
      </c>
      <c r="BM110" s="9">
        <f t="shared" si="6"/>
        <v>8.8817841970009999E-16</v>
      </c>
      <c r="BN110" s="9">
        <f t="shared" si="6"/>
        <v>5.3845816694319966E-15</v>
      </c>
      <c r="BO110" s="9">
        <f t="shared" si="6"/>
        <v>1.1102230246260401E-16</v>
      </c>
      <c r="BP110" s="9">
        <f t="shared" si="6"/>
        <v>8.3266726846884216E-16</v>
      </c>
      <c r="BQ110" s="9">
        <f t="shared" si="6"/>
        <v>5.0237591864287071E-15</v>
      </c>
      <c r="BR110" s="9">
        <f t="shared" si="6"/>
        <v>0</v>
      </c>
      <c r="BS110" s="9">
        <f t="shared" si="6"/>
        <v>8.3266726846884216E-16</v>
      </c>
      <c r="BT110" s="9">
        <f t="shared" si="6"/>
        <v>5.0237591864287071E-15</v>
      </c>
      <c r="BU110" s="10">
        <f t="shared" si="6"/>
        <v>0</v>
      </c>
      <c r="BW110" s="1" t="s">
        <v>71</v>
      </c>
      <c r="BX110" s="14" t="str">
        <f>IF(BX108&lt;BX109,"no","yes")</f>
        <v>yes</v>
      </c>
      <c r="BY110" s="14" t="str">
        <f t="shared" ref="BY110:DF110" si="10">IF(BY108&lt;BY109,"no","yes")</f>
        <v>no</v>
      </c>
      <c r="BZ110" s="14" t="str">
        <f t="shared" si="10"/>
        <v>no</v>
      </c>
      <c r="CA110" s="14" t="str">
        <f t="shared" si="10"/>
        <v>no</v>
      </c>
      <c r="CB110" s="14" t="str">
        <f t="shared" si="10"/>
        <v>yes</v>
      </c>
      <c r="CC110" s="14" t="str">
        <f t="shared" si="10"/>
        <v>yes</v>
      </c>
      <c r="CD110" s="14" t="str">
        <f t="shared" si="10"/>
        <v>yes</v>
      </c>
      <c r="CE110" s="14" t="str">
        <f t="shared" si="10"/>
        <v>no</v>
      </c>
      <c r="CF110" s="14" t="str">
        <f t="shared" si="10"/>
        <v>yes</v>
      </c>
      <c r="CG110" s="14" t="str">
        <f t="shared" si="10"/>
        <v>no</v>
      </c>
      <c r="CH110" s="14" t="str">
        <f t="shared" si="10"/>
        <v>yes</v>
      </c>
      <c r="CI110" s="14" t="str">
        <f t="shared" si="10"/>
        <v>no</v>
      </c>
      <c r="CJ110" s="14" t="str">
        <f t="shared" si="10"/>
        <v>no</v>
      </c>
      <c r="CK110" s="14" t="str">
        <f t="shared" si="10"/>
        <v>no</v>
      </c>
      <c r="CL110" s="14" t="str">
        <f t="shared" si="10"/>
        <v>yes</v>
      </c>
      <c r="CM110" s="14" t="str">
        <f t="shared" si="10"/>
        <v>no</v>
      </c>
      <c r="CN110" s="14" t="str">
        <f t="shared" si="10"/>
        <v>yes</v>
      </c>
      <c r="CO110" s="14" t="str">
        <f t="shared" si="10"/>
        <v>no</v>
      </c>
      <c r="CP110" s="14" t="str">
        <f t="shared" si="10"/>
        <v>no</v>
      </c>
      <c r="CQ110" s="14" t="str">
        <f t="shared" si="10"/>
        <v>no</v>
      </c>
      <c r="CR110" s="14" t="str">
        <f t="shared" si="10"/>
        <v>yes</v>
      </c>
      <c r="CS110" s="14" t="str">
        <f t="shared" si="10"/>
        <v>no</v>
      </c>
      <c r="CT110" s="14" t="str">
        <f t="shared" si="10"/>
        <v>no</v>
      </c>
      <c r="CU110" s="14" t="str">
        <f t="shared" si="10"/>
        <v>no</v>
      </c>
      <c r="CV110" s="14" t="str">
        <f t="shared" si="10"/>
        <v>no</v>
      </c>
      <c r="CW110" s="14" t="str">
        <f t="shared" si="10"/>
        <v>no</v>
      </c>
      <c r="CX110" s="14" t="str">
        <f t="shared" si="10"/>
        <v>no</v>
      </c>
      <c r="CY110" s="14" t="str">
        <f t="shared" si="10"/>
        <v>no</v>
      </c>
      <c r="CZ110" s="14" t="str">
        <f t="shared" si="10"/>
        <v>no</v>
      </c>
      <c r="DA110" s="14" t="str">
        <f t="shared" si="10"/>
        <v>yes</v>
      </c>
      <c r="DB110" s="14" t="str">
        <f t="shared" si="10"/>
        <v>no</v>
      </c>
      <c r="DC110" s="14" t="str">
        <f t="shared" si="10"/>
        <v>no</v>
      </c>
      <c r="DD110" s="14" t="str">
        <f t="shared" si="10"/>
        <v>yes</v>
      </c>
      <c r="DE110" s="14" t="str">
        <f t="shared" si="10"/>
        <v>no</v>
      </c>
      <c r="DF110" s="14" t="str">
        <f t="shared" si="10"/>
        <v>no</v>
      </c>
    </row>
    <row r="111" spans="1:110" x14ac:dyDescent="0.45">
      <c r="A111" t="s">
        <v>41</v>
      </c>
      <c r="B111">
        <f>_xlfn.STDEV.S(A3:A102)</f>
        <v>8.3916494386935457E-16</v>
      </c>
      <c r="C111">
        <f t="shared" ref="C111:AJ111" si="11">_xlfn.STDEV.S(B3:B102)</f>
        <v>2.5370721303255363E-29</v>
      </c>
      <c r="E111">
        <f t="shared" si="11"/>
        <v>2.5370721303255363E-29</v>
      </c>
      <c r="F111">
        <f t="shared" si="11"/>
        <v>6.8869993425774159E-16</v>
      </c>
      <c r="G111">
        <f t="shared" si="11"/>
        <v>4.0259010649283153E-16</v>
      </c>
      <c r="H111">
        <f t="shared" si="11"/>
        <v>5.3929368324962519E-16</v>
      </c>
      <c r="I111">
        <f t="shared" si="11"/>
        <v>2.5370721303255363E-29</v>
      </c>
      <c r="J111">
        <f t="shared" si="11"/>
        <v>5.4203402602604606E-16</v>
      </c>
      <c r="K111">
        <f t="shared" si="11"/>
        <v>2.5370721303255363E-29</v>
      </c>
      <c r="L111">
        <f t="shared" si="11"/>
        <v>1.0067574254016283E-15</v>
      </c>
      <c r="M111">
        <f t="shared" si="11"/>
        <v>3.0274211520016982E-15</v>
      </c>
      <c r="O111">
        <f t="shared" si="11"/>
        <v>2.8900014551248591E-15</v>
      </c>
      <c r="P111">
        <f t="shared" si="11"/>
        <v>1.0324640015088441E-15</v>
      </c>
      <c r="Q111">
        <f t="shared" si="11"/>
        <v>3.9844884470139411E-15</v>
      </c>
      <c r="R111">
        <f t="shared" si="11"/>
        <v>9.0668213677721446E-16</v>
      </c>
      <c r="S111">
        <f t="shared" si="11"/>
        <v>2.9952501710310679E-15</v>
      </c>
      <c r="T111">
        <f t="shared" si="11"/>
        <v>8.3076912814905143E-16</v>
      </c>
      <c r="U111">
        <f t="shared" si="11"/>
        <v>2.9952501710310679E-15</v>
      </c>
      <c r="V111">
        <f t="shared" si="11"/>
        <v>1.0671659801434813E-15</v>
      </c>
      <c r="W111">
        <f t="shared" si="11"/>
        <v>6.7470228924362628E-15</v>
      </c>
      <c r="X111">
        <f t="shared" si="11"/>
        <v>7.6626595558058653E-17</v>
      </c>
      <c r="Z111">
        <f t="shared" si="11"/>
        <v>6.7470228924362628E-15</v>
      </c>
      <c r="AA111">
        <f t="shared" si="11"/>
        <v>7.6626595558058653E-17</v>
      </c>
      <c r="AB111">
        <f t="shared" si="11"/>
        <v>1.0453690553784448E-15</v>
      </c>
      <c r="AC111" s="20">
        <f t="shared" si="11"/>
        <v>7.6553472934896656E-15</v>
      </c>
      <c r="AD111">
        <f t="shared" si="11"/>
        <v>9.0649330367395057E-17</v>
      </c>
      <c r="AE111">
        <f t="shared" si="11"/>
        <v>1.1669169592798449E-15</v>
      </c>
      <c r="AF111">
        <f t="shared" si="11"/>
        <v>6.7470228924362628E-15</v>
      </c>
      <c r="AG111">
        <f t="shared" si="11"/>
        <v>7.6626595558058653E-17</v>
      </c>
      <c r="AH111">
        <f t="shared" si="11"/>
        <v>1.1669169592798449E-15</v>
      </c>
      <c r="AI111">
        <f t="shared" si="11"/>
        <v>6.7470228924362628E-15</v>
      </c>
      <c r="AJ111">
        <f t="shared" si="11"/>
        <v>7.6626595558058653E-17</v>
      </c>
      <c r="AL111" t="s">
        <v>65</v>
      </c>
      <c r="AM111" s="8">
        <f t="shared" si="8"/>
        <v>1.4155343563970746E-15</v>
      </c>
      <c r="AN111" s="9">
        <f t="shared" si="6"/>
        <v>0</v>
      </c>
      <c r="AO111" s="9">
        <f t="shared" si="6"/>
        <v>0</v>
      </c>
      <c r="AP111" s="9">
        <f t="shared" si="6"/>
        <v>0</v>
      </c>
      <c r="AQ111" s="9">
        <f t="shared" si="6"/>
        <v>1.415534356397062E-15</v>
      </c>
      <c r="AR111" s="9">
        <f t="shared" si="6"/>
        <v>8.6042284408457205E-16</v>
      </c>
      <c r="AS111" s="9">
        <f t="shared" si="6"/>
        <v>1.1102230246251061E-15</v>
      </c>
      <c r="AT111" s="9">
        <f t="shared" si="6"/>
        <v>0</v>
      </c>
      <c r="AU111" s="9">
        <f t="shared" si="6"/>
        <v>1.3322676295502005E-15</v>
      </c>
      <c r="AV111" s="9">
        <f t="shared" si="6"/>
        <v>0</v>
      </c>
      <c r="AW111" s="9">
        <f t="shared" si="6"/>
        <v>1.998401444325206E-15</v>
      </c>
      <c r="AX111" s="9">
        <f t="shared" si="6"/>
        <v>5.4400928206625981E-15</v>
      </c>
      <c r="AY111" s="9">
        <f t="shared" si="6"/>
        <v>0</v>
      </c>
      <c r="AZ111" s="9">
        <f t="shared" si="6"/>
        <v>5.8564264548969687E-15</v>
      </c>
      <c r="BA111" s="9">
        <f t="shared" si="6"/>
        <v>1.7763568394002E-15</v>
      </c>
      <c r="BB111" s="9">
        <f t="shared" si="6"/>
        <v>8.6319840164601756E-15</v>
      </c>
      <c r="BC111" s="9">
        <f t="shared" si="6"/>
        <v>1.9706458687096781E-15</v>
      </c>
      <c r="BD111" s="9">
        <f t="shared" si="6"/>
        <v>7.0776717819844768E-15</v>
      </c>
      <c r="BE111" s="9">
        <f t="shared" si="6"/>
        <v>1.4432899320127035E-15</v>
      </c>
      <c r="BF111" s="9">
        <f t="shared" si="6"/>
        <v>7.0776717819844768E-15</v>
      </c>
      <c r="BG111" s="9">
        <f t="shared" si="6"/>
        <v>2.775557561562904E-15</v>
      </c>
      <c r="BH111" s="9">
        <f t="shared" si="6"/>
        <v>1.7402745910999505E-14</v>
      </c>
      <c r="BI111" s="9">
        <f t="shared" si="6"/>
        <v>1.1102230246260401E-16</v>
      </c>
      <c r="BJ111" s="9">
        <f t="shared" si="6"/>
        <v>0</v>
      </c>
      <c r="BK111" s="9">
        <f t="shared" si="6"/>
        <v>1.7402745910999505E-14</v>
      </c>
      <c r="BL111" s="9">
        <f t="shared" si="6"/>
        <v>1.1102230246260401E-16</v>
      </c>
      <c r="BM111" s="9">
        <f t="shared" si="6"/>
        <v>2.5535129566378979E-15</v>
      </c>
      <c r="BN111" s="9">
        <f t="shared" si="6"/>
        <v>1.1657341758564005E-14</v>
      </c>
      <c r="BO111" s="9">
        <f t="shared" si="6"/>
        <v>1.1102230246250303E-16</v>
      </c>
      <c r="BP111" s="9">
        <f t="shared" si="6"/>
        <v>1.5543122344752065E-15</v>
      </c>
      <c r="BQ111" s="9">
        <f t="shared" si="6"/>
        <v>1.7402745910999505E-14</v>
      </c>
      <c r="BR111" s="9">
        <f t="shared" si="6"/>
        <v>1.1102230246260401E-16</v>
      </c>
      <c r="BS111" s="9">
        <f t="shared" si="6"/>
        <v>1.5543122344752065E-15</v>
      </c>
      <c r="BT111" s="9">
        <f t="shared" si="6"/>
        <v>1.7402745910999505E-14</v>
      </c>
      <c r="BU111" s="10">
        <f t="shared" si="6"/>
        <v>1.1102230246260401E-16</v>
      </c>
    </row>
    <row r="112" spans="1:110" x14ac:dyDescent="0.45">
      <c r="A112" t="s">
        <v>42</v>
      </c>
      <c r="B112">
        <f>_xlfn.VAR.S(A3:A102)</f>
        <v>7.0419780301925703E-31</v>
      </c>
      <c r="C112">
        <f t="shared" ref="C112:AJ112" si="12">_xlfn.VAR.S(B3:B102)</f>
        <v>6.4367349944745551E-58</v>
      </c>
      <c r="E112">
        <f t="shared" si="12"/>
        <v>6.4367349944745551E-58</v>
      </c>
      <c r="F112">
        <f t="shared" si="12"/>
        <v>4.7430759944661763E-31</v>
      </c>
      <c r="G112">
        <f t="shared" si="12"/>
        <v>1.6207879384590942E-31</v>
      </c>
      <c r="H112">
        <f t="shared" si="12"/>
        <v>2.9083767679294705E-31</v>
      </c>
      <c r="I112">
        <f t="shared" si="12"/>
        <v>6.4367349944745551E-58</v>
      </c>
      <c r="J112">
        <f t="shared" si="12"/>
        <v>2.9380088537000437E-31</v>
      </c>
      <c r="K112">
        <f t="shared" si="12"/>
        <v>6.4367349944745551E-58</v>
      </c>
      <c r="L112">
        <f t="shared" si="12"/>
        <v>1.0135605136013153E-30</v>
      </c>
      <c r="M112">
        <f t="shared" si="12"/>
        <v>9.1652788315872889E-30</v>
      </c>
      <c r="O112">
        <f t="shared" si="12"/>
        <v>8.352108410623804E-30</v>
      </c>
      <c r="P112">
        <f t="shared" si="12"/>
        <v>1.0659819144116546E-30</v>
      </c>
      <c r="Q112">
        <f t="shared" si="12"/>
        <v>1.5876148184387569E-29</v>
      </c>
      <c r="R112">
        <f t="shared" si="12"/>
        <v>8.2207249715089541E-31</v>
      </c>
      <c r="S112">
        <f t="shared" si="12"/>
        <v>8.9715235870616411E-30</v>
      </c>
      <c r="T112">
        <f t="shared" si="12"/>
        <v>6.9017734428553501E-31</v>
      </c>
      <c r="U112">
        <f t="shared" si="12"/>
        <v>8.9715235870616411E-30</v>
      </c>
      <c r="V112">
        <f t="shared" si="12"/>
        <v>1.1388432291755972E-30</v>
      </c>
      <c r="W112">
        <f t="shared" si="12"/>
        <v>4.5522317911058991E-29</v>
      </c>
      <c r="X112">
        <f t="shared" si="12"/>
        <v>5.8716351468182945E-33</v>
      </c>
      <c r="Z112">
        <f t="shared" si="12"/>
        <v>4.5522317911058991E-29</v>
      </c>
      <c r="AA112">
        <f t="shared" si="12"/>
        <v>5.8716351468182945E-33</v>
      </c>
      <c r="AB112">
        <f t="shared" si="12"/>
        <v>1.092796461942822E-30</v>
      </c>
      <c r="AC112" s="20">
        <f t="shared" si="12"/>
        <v>5.8604342183939558E-29</v>
      </c>
      <c r="AD112">
        <f t="shared" si="12"/>
        <v>8.2173010960571323E-33</v>
      </c>
      <c r="AE112">
        <f t="shared" si="12"/>
        <v>1.3616951898549194E-30</v>
      </c>
      <c r="AF112">
        <f t="shared" si="12"/>
        <v>4.5522317911058991E-29</v>
      </c>
      <c r="AG112">
        <f t="shared" si="12"/>
        <v>5.8716351468182945E-33</v>
      </c>
      <c r="AH112">
        <f t="shared" si="12"/>
        <v>1.3616951898549194E-30</v>
      </c>
      <c r="AI112">
        <f t="shared" si="12"/>
        <v>4.5522317911058991E-29</v>
      </c>
      <c r="AJ112">
        <f t="shared" si="12"/>
        <v>5.8716351468182945E-33</v>
      </c>
      <c r="AL112" t="s">
        <v>37</v>
      </c>
      <c r="AM112" s="11">
        <f>AM119-$AM121</f>
        <v>8.737455203799982E-14</v>
      </c>
      <c r="AN112" s="12">
        <f t="shared" ref="AN112:BU112" si="13">AN119-$AM121</f>
        <v>8.3266726846886728E-14</v>
      </c>
      <c r="AO112" s="12">
        <f t="shared" si="13"/>
        <v>8.6819440525687229E-14</v>
      </c>
      <c r="AP112" s="12">
        <f t="shared" si="13"/>
        <v>8.3266726846886728E-14</v>
      </c>
      <c r="AQ112" s="12">
        <f t="shared" si="13"/>
        <v>8.6861629000622984E-14</v>
      </c>
      <c r="AR112" s="12">
        <f t="shared" si="13"/>
        <v>8.5388363046945404E-14</v>
      </c>
      <c r="AS112" s="12">
        <f t="shared" si="13"/>
        <v>8.98192631382244E-14</v>
      </c>
      <c r="AT112" s="12">
        <f t="shared" si="13"/>
        <v>8.3266726846886728E-14</v>
      </c>
      <c r="AU112" s="12">
        <f t="shared" si="13"/>
        <v>8.9852569828963149E-14</v>
      </c>
      <c r="AV112" s="12">
        <f t="shared" si="13"/>
        <v>8.3266726846886728E-14</v>
      </c>
      <c r="AW112" s="12">
        <f t="shared" si="13"/>
        <v>8.9367402367201956E-14</v>
      </c>
      <c r="AX112" s="12">
        <f t="shared" si="13"/>
        <v>9.3747232199348191E-14</v>
      </c>
      <c r="AY112" s="12">
        <f t="shared" si="13"/>
        <v>8.6819440525687229E-14</v>
      </c>
      <c r="AZ112" s="12">
        <f t="shared" si="13"/>
        <v>9.3741681084225057E-14</v>
      </c>
      <c r="BA112" s="12">
        <f t="shared" si="13"/>
        <v>8.9995788599139803E-14</v>
      </c>
      <c r="BB112" s="12">
        <f t="shared" si="13"/>
        <v>9.5899954644096317E-14</v>
      </c>
      <c r="BC112" s="12">
        <f t="shared" si="13"/>
        <v>8.9134255532030695E-14</v>
      </c>
      <c r="BD112" s="12">
        <f t="shared" si="13"/>
        <v>9.3881569185327813E-14</v>
      </c>
      <c r="BE112" s="12">
        <f t="shared" si="13"/>
        <v>8.9060980812405413E-14</v>
      </c>
      <c r="BF112" s="12">
        <f t="shared" si="13"/>
        <v>9.3881569185327813E-14</v>
      </c>
      <c r="BG112" s="12">
        <f t="shared" si="13"/>
        <v>8.9805940461928897E-14</v>
      </c>
      <c r="BH112" s="12">
        <f t="shared" si="13"/>
        <v>9.9945607345830255E-14</v>
      </c>
      <c r="BI112" s="12">
        <f t="shared" si="13"/>
        <v>8.9237506273320817E-14</v>
      </c>
      <c r="BJ112" s="12">
        <f t="shared" si="13"/>
        <v>8.6819440525687229E-14</v>
      </c>
      <c r="BK112" s="12">
        <f t="shared" si="13"/>
        <v>9.9945607345830255E-14</v>
      </c>
      <c r="BL112" s="12">
        <f t="shared" si="13"/>
        <v>8.9237506273320817E-14</v>
      </c>
      <c r="BM112" s="12">
        <f t="shared" si="13"/>
        <v>8.9570573180708376E-14</v>
      </c>
      <c r="BN112" s="12">
        <f t="shared" si="13"/>
        <v>1.018718442935549E-13</v>
      </c>
      <c r="BO112" s="12">
        <f t="shared" si="13"/>
        <v>8.9261931179862573E-14</v>
      </c>
      <c r="BP112" s="12">
        <f t="shared" si="13"/>
        <v>8.9758200871870009E-14</v>
      </c>
      <c r="BQ112" s="12">
        <f t="shared" si="13"/>
        <v>9.9945607345830255E-14</v>
      </c>
      <c r="BR112" s="12">
        <f t="shared" si="13"/>
        <v>8.9237506273320817E-14</v>
      </c>
      <c r="BS112" s="12">
        <f t="shared" si="13"/>
        <v>8.9758200871870009E-14</v>
      </c>
      <c r="BT112" s="12">
        <f t="shared" si="13"/>
        <v>9.9945607345830255E-14</v>
      </c>
      <c r="BU112" s="13">
        <f t="shared" si="13"/>
        <v>8.9237506273320817E-14</v>
      </c>
      <c r="BW112" t="s">
        <v>72</v>
      </c>
    </row>
    <row r="113" spans="1:110" x14ac:dyDescent="0.45">
      <c r="A113" t="s">
        <v>43</v>
      </c>
      <c r="B113">
        <f>KURT(A3:A102)</f>
        <v>-0.19593533294813748</v>
      </c>
      <c r="C113">
        <f t="shared" ref="C113:AJ113" si="14">KURT(B3:B102)</f>
        <v>-2.0412371134020644</v>
      </c>
      <c r="E113">
        <f t="shared" si="14"/>
        <v>-2.0412371134020644</v>
      </c>
      <c r="F113">
        <f t="shared" si="14"/>
        <v>-0.39662931511110022</v>
      </c>
      <c r="G113">
        <f t="shared" si="14"/>
        <v>-0.24346283408471026</v>
      </c>
      <c r="H113">
        <f t="shared" si="14"/>
        <v>-1.8051621562015452E-2</v>
      </c>
      <c r="I113">
        <f t="shared" si="14"/>
        <v>-2.0412371134020644</v>
      </c>
      <c r="J113">
        <f t="shared" si="14"/>
        <v>-3.4330647969069261E-2</v>
      </c>
      <c r="K113">
        <f t="shared" si="14"/>
        <v>-2.0412371134020644</v>
      </c>
      <c r="L113">
        <f t="shared" si="14"/>
        <v>-0.22174748043577974</v>
      </c>
      <c r="M113">
        <f t="shared" si="14"/>
        <v>1.5608483260487778</v>
      </c>
      <c r="O113">
        <f t="shared" si="14"/>
        <v>2.2991055085710994</v>
      </c>
      <c r="P113">
        <f t="shared" si="14"/>
        <v>-0.56903281006806639</v>
      </c>
      <c r="Q113">
        <f t="shared" si="14"/>
        <v>1.8141983392698644</v>
      </c>
      <c r="R113">
        <f t="shared" si="14"/>
        <v>-0.10835797450498674</v>
      </c>
      <c r="S113">
        <f t="shared" si="14"/>
        <v>1.9574409729576092</v>
      </c>
      <c r="T113">
        <f t="shared" si="14"/>
        <v>-0.4145074108032345</v>
      </c>
      <c r="U113">
        <f t="shared" si="14"/>
        <v>1.9574409729576092</v>
      </c>
      <c r="V113">
        <f t="shared" si="14"/>
        <v>0.51355377205927111</v>
      </c>
      <c r="W113">
        <f t="shared" si="14"/>
        <v>1.7503015201261918</v>
      </c>
      <c r="X113">
        <f t="shared" si="14"/>
        <v>-0.86845619068828173</v>
      </c>
      <c r="Z113">
        <f t="shared" si="14"/>
        <v>1.7503015201261918</v>
      </c>
      <c r="AA113">
        <f t="shared" si="14"/>
        <v>-0.86845619068828173</v>
      </c>
      <c r="AB113">
        <f t="shared" si="14"/>
        <v>-0.32603931885889637</v>
      </c>
      <c r="AC113" s="20">
        <f t="shared" si="14"/>
        <v>7.1349750690207365</v>
      </c>
      <c r="AD113">
        <f t="shared" si="14"/>
        <v>-0.63006139663092364</v>
      </c>
      <c r="AE113">
        <f t="shared" si="14"/>
        <v>-0.42656220030037995</v>
      </c>
      <c r="AF113">
        <f t="shared" si="14"/>
        <v>1.7503015201261918</v>
      </c>
      <c r="AG113">
        <f t="shared" si="14"/>
        <v>-0.86845619068828173</v>
      </c>
      <c r="AH113">
        <f t="shared" si="14"/>
        <v>-0.42656220030037995</v>
      </c>
      <c r="AI113">
        <f t="shared" si="14"/>
        <v>1.7503015201261918</v>
      </c>
      <c r="AJ113">
        <f t="shared" si="14"/>
        <v>-0.86845619068828173</v>
      </c>
    </row>
    <row r="114" spans="1:110" x14ac:dyDescent="0.45">
      <c r="A114" t="s">
        <v>44</v>
      </c>
      <c r="B114">
        <f>SKEW(A3:A102)</f>
        <v>-5.9146455351355362E-2</v>
      </c>
      <c r="C114">
        <f t="shared" ref="C114:AJ114" si="15">SKEW(B3:B102)</f>
        <v>-1.0152933031700218</v>
      </c>
      <c r="E114">
        <f t="shared" si="15"/>
        <v>-1.0152933031700218</v>
      </c>
      <c r="F114">
        <f t="shared" si="15"/>
        <v>0.37271024044543649</v>
      </c>
      <c r="G114">
        <f t="shared" si="15"/>
        <v>0.12867632358214798</v>
      </c>
      <c r="H114">
        <f t="shared" si="15"/>
        <v>2.1568400118224539E-2</v>
      </c>
      <c r="I114">
        <f t="shared" si="15"/>
        <v>-1.0152933031700218</v>
      </c>
      <c r="J114">
        <f t="shared" si="15"/>
        <v>0.28443163443988428</v>
      </c>
      <c r="K114">
        <f t="shared" si="15"/>
        <v>-1.0152933031700218</v>
      </c>
      <c r="L114">
        <f t="shared" si="15"/>
        <v>0.30932754171710503</v>
      </c>
      <c r="M114">
        <f t="shared" si="15"/>
        <v>1.0382554061623963</v>
      </c>
      <c r="O114">
        <f t="shared" si="15"/>
        <v>1.2247382165508618</v>
      </c>
      <c r="P114">
        <f t="shared" si="15"/>
        <v>0.15740617148568115</v>
      </c>
      <c r="Q114">
        <f t="shared" si="15"/>
        <v>1.0436656928242141</v>
      </c>
      <c r="R114">
        <f t="shared" si="15"/>
        <v>0.23307419694722289</v>
      </c>
      <c r="S114">
        <f t="shared" si="15"/>
        <v>1.0608021620288783</v>
      </c>
      <c r="T114">
        <f t="shared" si="15"/>
        <v>0.40344805413742174</v>
      </c>
      <c r="U114">
        <f t="shared" si="15"/>
        <v>1.0608021620288783</v>
      </c>
      <c r="V114">
        <f t="shared" si="15"/>
        <v>0.46256140394970435</v>
      </c>
      <c r="W114">
        <f t="shared" si="15"/>
        <v>1.2419044878651033</v>
      </c>
      <c r="X114">
        <f t="shared" si="15"/>
        <v>0.31946409810150167</v>
      </c>
      <c r="Z114">
        <f t="shared" si="15"/>
        <v>1.2419044878651033</v>
      </c>
      <c r="AA114">
        <f t="shared" si="15"/>
        <v>0.31946409810150167</v>
      </c>
      <c r="AB114">
        <f t="shared" si="15"/>
        <v>0.36196374218956506</v>
      </c>
      <c r="AC114" s="20">
        <f t="shared" si="15"/>
        <v>2.0670100144197656</v>
      </c>
      <c r="AD114">
        <f t="shared" si="15"/>
        <v>0.34083809036759621</v>
      </c>
      <c r="AE114">
        <f t="shared" si="15"/>
        <v>-0.24127138303500162</v>
      </c>
      <c r="AF114">
        <f t="shared" si="15"/>
        <v>1.2419044878651033</v>
      </c>
      <c r="AG114">
        <f t="shared" si="15"/>
        <v>0.31946409810150167</v>
      </c>
      <c r="AH114">
        <f t="shared" si="15"/>
        <v>-0.24127138303500162</v>
      </c>
      <c r="AI114">
        <f t="shared" si="15"/>
        <v>1.2419044878651033</v>
      </c>
      <c r="AJ114">
        <f t="shared" si="15"/>
        <v>0.31946409810150167</v>
      </c>
      <c r="AL114" t="s">
        <v>58</v>
      </c>
      <c r="AM114" s="5">
        <f t="array" ref="AM114">MIN(IF(ISBLANK(A3:A102),"",IF(A3:A102&gt;=AM115-$AM104*(AM117-AM115),A3:A102,"")))</f>
        <v>8.5265128291211997E-14</v>
      </c>
      <c r="AN114" s="6">
        <f t="array" ref="AN114">MIN(IF(ISBLANK(B3:B102),"",IF(B3:B102&gt;=AN115-$AM104*(AN117-AN115),B3:B102,"")))</f>
        <v>8.3266726846886703E-14</v>
      </c>
      <c r="AO114" s="6">
        <f t="array" ref="AO114">MIN(IF(ISBLANK(C3:C102),"",IF(C3:C102&gt;=AO115-$AM104*(AO117-AO115),C3:C102,"")))</f>
        <v>8.6819440525687204E-14</v>
      </c>
      <c r="AP114" s="6">
        <f t="array" ref="AP114">MIN(IF(ISBLANK(D3:D102),"",IF(D3:D102&gt;=AP115-$AM104*(AP117-AP115),D3:D102,"")))</f>
        <v>8.3266726846886703E-14</v>
      </c>
      <c r="AQ114" s="6">
        <f t="array" ref="AQ114">MIN(IF(ISBLANK(E3:E102),"",IF(E3:E102&gt;=AQ115-$AM104*(AQ117-AQ115),E3:E102,"")))</f>
        <v>8.5487172896137003E-14</v>
      </c>
      <c r="AR114" s="6">
        <f t="array" ref="AR114">MIN(IF(ISBLANK(F3:F102),"",IF(F3:F102&gt;=AR115-$AM104*(AR117-AR115),F3:F102,"")))</f>
        <v>8.44879721739744E-14</v>
      </c>
      <c r="AS114" s="6">
        <f t="array" ref="AS114">MIN(IF(ISBLANK(G3:G102),"",IF(G3:G102&gt;=AS115-$AM104*(AS117-AS115),G3:G102,"")))</f>
        <v>8.8373752760162398E-14</v>
      </c>
      <c r="AT114" s="6">
        <f t="array" ref="AT114">MIN(IF(ISBLANK(H3:H102),"",IF(H3:H102&gt;=AT115-$AM104*(AT117-AT115),H3:H102,"")))</f>
        <v>8.3266726846886703E-14</v>
      </c>
      <c r="AU114" s="6">
        <f t="array" ref="AU114">MIN(IF(ISBLANK(I3:I102),"",IF(I3:I102&gt;=AU115-$AM104*(AU117-AU115),I3:I102,"")))</f>
        <v>8.8706819667549995E-14</v>
      </c>
      <c r="AV114" s="6">
        <f t="array" ref="AV114">MIN(IF(ISBLANK(J3:J102),"",IF(J3:J102&gt;=AV115-$AM104*(AV117-AV115),J3:J102,"")))</f>
        <v>8.3266726846886703E-14</v>
      </c>
      <c r="AW114" s="6">
        <f t="array" ref="AW114">MIN(IF(ISBLANK(K3:K102),"",IF(K3:K102&gt;=AW115-$AM104*(AW117-AW115),K3:K102,"")))</f>
        <v>8.7374552037999794E-14</v>
      </c>
      <c r="AX114" s="6">
        <f t="array" ref="AX114">MIN(IF(ISBLANK(L3:L102),"",IF(L3:L102&gt;=AX115-$AM104*(AX117-AX115),L3:L102,"")))</f>
        <v>8.9150908877399994E-14</v>
      </c>
      <c r="AY114" s="6">
        <f t="array" ref="AY114">MIN(IF(ISBLANK(M3:M102),"",IF(M3:M102&gt;=AY115-$AM104*(AY117-AY115),M3:M102,"")))</f>
        <v>8.6819440525687204E-14</v>
      </c>
      <c r="AZ114" s="6">
        <f t="array" ref="AZ114">MIN(IF(ISBLANK(N3:N102),"",IF(N3:N102&gt;=AZ115-$AM104*(AZ117-AZ115),N3:N102,"")))</f>
        <v>8.9150908877399994E-14</v>
      </c>
      <c r="BA114" s="6">
        <f t="array" ref="BA114">MIN(IF(ISBLANK(O3:O102),"",IF(O3:O102&gt;=BA115-$AM104*(BA117-BA115),O3:O102,"")))</f>
        <v>8.7818641247849794E-14</v>
      </c>
      <c r="BB114" s="6">
        <f t="array" ref="BB114">MIN(IF(ISBLANK(P3:P102),"",IF(P3:P102&gt;=BB115-$AM104*(BB117-BB115),P3:P102,"")))</f>
        <v>8.8262730457699894E-14</v>
      </c>
      <c r="BC114" s="6">
        <f t="array" ref="BC114">MIN(IF(ISBLANK(Q3:Q102),"",IF(Q3:Q102&gt;=BC115-$AM104*(BC117-BC115),Q3:Q102,"")))</f>
        <v>8.6930462828149694E-14</v>
      </c>
      <c r="BD114" s="6">
        <f t="array" ref="BD114">MIN(IF(ISBLANK(R3:R102),"",IF(R3:R102&gt;=BD115-$AM104*(BD117-BD115),R3:R102,"")))</f>
        <v>8.9150908877399994E-14</v>
      </c>
      <c r="BE114" s="6">
        <f t="array" ref="BE114">MIN(IF(ISBLANK(S3:S102),"",IF(S3:S102&gt;=BE115-$AM104*(BE117-BE115),S3:S102,"")))</f>
        <v>8.7485574340462298E-14</v>
      </c>
      <c r="BF114" s="6">
        <f t="array" ref="BF114">MIN(IF(ISBLANK(T3:T102),"",IF(T3:T102&gt;=BF115-$AM104*(BF117-BF115),T3:T102,"")))</f>
        <v>8.9150908877399994E-14</v>
      </c>
      <c r="BG114" s="6">
        <f t="array" ref="BG114">MIN(IF(ISBLANK(U3:U102),"",IF(U3:U102&gt;=BG115-$AM104*(BG117-BG115),U3:U102,"")))</f>
        <v>8.7374552037999794E-14</v>
      </c>
      <c r="BH114" s="6">
        <f t="array" ref="BH114">MIN(IF(ISBLANK(V3:V102),"",IF(V3:V102&gt;=BH115-$AM104*(BH117-BH115),V3:V102,"")))</f>
        <v>8.8928864272475001E-14</v>
      </c>
      <c r="BI114" s="6">
        <f t="array" ref="BI114">MIN(IF(ISBLANK(W3:W102),"",IF(W3:W102&gt;=BI115-$AM104*(BI117-BI115),W3:W102,"")))</f>
        <v>8.9150908877399994E-14</v>
      </c>
      <c r="BJ114" s="6">
        <f t="array" ref="BJ114">MIN(IF(ISBLANK(X3:X102),"",IF(X3:X102&gt;=BJ115-$AM104*(BJ117-BJ115),X3:X102,"")))</f>
        <v>8.6819440525687204E-14</v>
      </c>
      <c r="BK114" s="6">
        <f t="array" ref="BK114">MIN(IF(ISBLANK(Y3:Y102),"",IF(Y3:Y102&gt;=BK115-$AM104*(BK117-BK115),Y3:Y102,"")))</f>
        <v>8.8928864272475001E-14</v>
      </c>
      <c r="BL114" s="6">
        <f t="array" ref="BL114">MIN(IF(ISBLANK(Z3:Z102),"",IF(Z3:Z102&gt;=BL115-$AM104*(BL117-BL115),Z3:Z102,"")))</f>
        <v>8.9150908877399994E-14</v>
      </c>
      <c r="BM114" s="6">
        <f t="array" ref="BM114">MIN(IF(ISBLANK(AA3:AA102),"",IF(AA3:AA102&gt;=BM115-$AM104*(BM117-BM115),AA3:AA102,"")))</f>
        <v>8.7485574340462298E-14</v>
      </c>
      <c r="BN114" s="6">
        <f t="array" ref="BN114">MIN(IF(ISBLANK(AB3:AB102),"",IF(AB3:AB102&gt;=BN115-$AM104*(BN117-BN115),AB3:AB102,"")))</f>
        <v>9.0705221111875201E-14</v>
      </c>
      <c r="BO114" s="6">
        <f t="array" ref="BO114">MIN(IF(ISBLANK(AC3:AC102),"",IF(AC3:AC102&gt;=BO115-$AM104*(BO117-BO115),AC3:AC102,"")))</f>
        <v>8.9150908877399994E-14</v>
      </c>
      <c r="BP114" s="6">
        <f t="array" ref="BP114">MIN(IF(ISBLANK(AD3:AD102),"",IF(AD3:AD102&gt;=BP115-$AM104*(BP117-BP115),AD3:AD102,"")))</f>
        <v>8.6597395920762198E-14</v>
      </c>
      <c r="BQ114" s="6">
        <f t="array" ref="BQ114">MIN(IF(ISBLANK(AE3:AE102),"",IF(AE3:AE102&gt;=BQ115-$AM104*(BQ117-BQ115),AE3:AE102,"")))</f>
        <v>8.8928864272475001E-14</v>
      </c>
      <c r="BR114" s="6">
        <f t="array" ref="BR114">MIN(IF(ISBLANK(AF3:AF102),"",IF(AF3:AF102&gt;=BR115-$AM104*(BR117-BR115),AF3:AF102,"")))</f>
        <v>8.9150908877399994E-14</v>
      </c>
      <c r="BS114" s="6">
        <f t="array" ref="BS114">MIN(IF(ISBLANK(AG3:AG102),"",IF(AG3:AG102&gt;=BS115-$AM104*(BS117-BS115),AG3:AG102,"")))</f>
        <v>8.6597395920762198E-14</v>
      </c>
      <c r="BT114" s="6">
        <f t="array" ref="BT114">MIN(IF(ISBLANK(AH3:AH102),"",IF(AH3:AH102&gt;=BT115-$AM104*(BT117-BT115),AH3:AH102,"")))</f>
        <v>8.8928864272475001E-14</v>
      </c>
      <c r="BU114" s="7">
        <f t="array" ref="BU114">MIN(IF(ISBLANK(AI3:AI102),"",IF(AI3:AI102&gt;=BU115-$AM104*(BU117-BU115),AI3:AI102,"")))</f>
        <v>8.9150908877399994E-14</v>
      </c>
      <c r="BW114" s="15" t="s">
        <v>73</v>
      </c>
      <c r="BX114" s="15">
        <f>[1]!DAGOSTINO(A3:A102)</f>
        <v>0.14430066060492047</v>
      </c>
      <c r="BY114" s="15">
        <f>[1]!DAGOSTINO(B3:B102)</f>
        <v>815.61222668803362</v>
      </c>
      <c r="BZ114" s="15">
        <f>[1]!DAGOSTINO(C3:C102)</f>
        <v>815.61222668803362</v>
      </c>
      <c r="CA114" s="15">
        <f>[1]!DAGOSTINO(D3:D102)</f>
        <v>815.61222668803362</v>
      </c>
      <c r="CB114" s="15">
        <f>[1]!DAGOSTINO(E3:E102)</f>
        <v>3.1607105130987403</v>
      </c>
      <c r="CC114" s="15">
        <f>[1]!DAGOSTINO(F3:F102)</f>
        <v>0.46979053668747617</v>
      </c>
      <c r="CD114" s="15">
        <f>[1]!DAGOSTINO(G3:G102)</f>
        <v>3.0036092646143306E-2</v>
      </c>
      <c r="CE114" s="15">
        <f>[1]!DAGOSTINO(H3:H102)</f>
        <v>815.61222668803362</v>
      </c>
      <c r="CF114" s="15">
        <f>[1]!DAGOSTINO(I3:I102)</f>
        <v>1.4491382997283113</v>
      </c>
      <c r="CG114" s="15">
        <f>[1]!DAGOSTINO(J3:J102)</f>
        <v>815.61222668803362</v>
      </c>
      <c r="CH114" s="15">
        <f>[1]!DAGOSTINO(K3:K102)</f>
        <v>1.8141270717082745</v>
      </c>
      <c r="CI114" s="15">
        <f>[1]!DAGOSTINO(L3:L102)</f>
        <v>20.116062574386468</v>
      </c>
      <c r="CJ114" s="15">
        <f>[1]!DAGOSTINO(M3:M102)</f>
        <v>815.61222668803362</v>
      </c>
      <c r="CK114" s="15">
        <f>[1]!DAGOSTINO(N3:N102)</f>
        <v>27.284406554346191</v>
      </c>
      <c r="CL114" s="15">
        <f>[1]!DAGOSTINO(O3:O102)</f>
        <v>2.6109536418003501</v>
      </c>
      <c r="CM114" s="15">
        <f>[1]!DAGOSTINO(P3:P102)</f>
        <v>21.304764463729292</v>
      </c>
      <c r="CN114" s="15">
        <f>[1]!DAGOSTINO(Q3:Q102)</f>
        <v>0.97852986025273758</v>
      </c>
      <c r="CO114" s="15">
        <f>[1]!DAGOSTINO(R3:R102)</f>
        <v>22.275428185710432</v>
      </c>
      <c r="CP114" s="15">
        <f>[1]!DAGOSTINO(S3:S102)</f>
        <v>3.6550345363921108</v>
      </c>
      <c r="CQ114" s="15">
        <f>[1]!DAGOSTINO(T3:T102)</f>
        <v>22.275428185710432</v>
      </c>
      <c r="CR114" s="15">
        <f>[1]!DAGOSTINO(U3:U102)</f>
        <v>4.9014563788162722</v>
      </c>
      <c r="CS114" s="15">
        <f>[1]!DAGOSTINO(V3:V102)</f>
        <v>25.40268853435537</v>
      </c>
      <c r="CT114" s="15">
        <f>[1]!DAGOSTINO(W3:W102)</f>
        <v>10.307846892680452</v>
      </c>
      <c r="CU114" s="15">
        <f>[1]!DAGOSTINO(X3:X102)</f>
        <v>815.61222668803362</v>
      </c>
      <c r="CV114" s="15">
        <f>[1]!DAGOSTINO(Y3:Y102)</f>
        <v>25.40268853435537</v>
      </c>
      <c r="CW114" s="15">
        <f>[1]!DAGOSTINO(Z3:Z102)</f>
        <v>10.307846892680452</v>
      </c>
      <c r="CX114" s="15">
        <f>[1]!DAGOSTINO(AA3:AA102)</f>
        <v>2.7022192701363066</v>
      </c>
      <c r="CY114" s="15">
        <f>[1]!DAGOSTINO(AB3:AB102)</f>
        <v>60.543655702079661</v>
      </c>
      <c r="CZ114" s="15">
        <f>[1]!DAGOSTINO(AC3:AC102)</f>
        <v>4.9869994987680117</v>
      </c>
      <c r="DA114" s="15">
        <f>[1]!DAGOSTINO(AD3:AD102)</f>
        <v>1.9638953824135921</v>
      </c>
      <c r="DB114" s="15">
        <f>[1]!DAGOSTINO(AE3:AE102)</f>
        <v>25.40268853435537</v>
      </c>
      <c r="DC114" s="15">
        <f>[1]!DAGOSTINO(AF3:AF102)</f>
        <v>10.307846892680452</v>
      </c>
      <c r="DD114" s="15">
        <f>[1]!DAGOSTINO(AG3:AG102)</f>
        <v>1.9638953824135921</v>
      </c>
      <c r="DE114" s="15">
        <f>[1]!DAGOSTINO(AH3:AH102)</f>
        <v>25.40268853435537</v>
      </c>
      <c r="DF114" s="15">
        <f>[1]!DAGOSTINO(AI3:AI102)</f>
        <v>10.307846892680452</v>
      </c>
    </row>
    <row r="115" spans="1:110" x14ac:dyDescent="0.45">
      <c r="A115" t="s">
        <v>45</v>
      </c>
      <c r="B115">
        <f>B116-B117</f>
        <v>4.1078251911131044E-15</v>
      </c>
      <c r="C115">
        <f t="shared" ref="C115:AJ115" si="16">C116-C117</f>
        <v>0</v>
      </c>
      <c r="E115">
        <f t="shared" si="16"/>
        <v>0</v>
      </c>
      <c r="F115">
        <f t="shared" si="16"/>
        <v>3.2196467714129918E-15</v>
      </c>
      <c r="G115">
        <f t="shared" si="16"/>
        <v>1.9984014443252944E-15</v>
      </c>
      <c r="H115">
        <f t="shared" si="16"/>
        <v>2.886579864025407E-15</v>
      </c>
      <c r="I115">
        <f t="shared" si="16"/>
        <v>0</v>
      </c>
      <c r="J115">
        <f t="shared" si="16"/>
        <v>2.775557561562904E-15</v>
      </c>
      <c r="K115">
        <f t="shared" si="16"/>
        <v>0</v>
      </c>
      <c r="L115">
        <f t="shared" si="16"/>
        <v>4.662936703425607E-15</v>
      </c>
      <c r="M115">
        <f t="shared" si="16"/>
        <v>1.6764367671839005E-14</v>
      </c>
      <c r="O115">
        <f t="shared" si="16"/>
        <v>1.6764367671839005E-14</v>
      </c>
      <c r="P115">
        <f t="shared" si="16"/>
        <v>4.773959005888211E-15</v>
      </c>
      <c r="Q115">
        <f t="shared" si="16"/>
        <v>2.2981616609740109E-14</v>
      </c>
      <c r="R115">
        <f t="shared" si="16"/>
        <v>4.662936703425708E-15</v>
      </c>
      <c r="S115">
        <f t="shared" si="16"/>
        <v>1.6764367671839005E-14</v>
      </c>
      <c r="T115">
        <f t="shared" si="16"/>
        <v>3.5527136788005009E-15</v>
      </c>
      <c r="U115">
        <f t="shared" si="16"/>
        <v>1.6764367671839005E-14</v>
      </c>
      <c r="V115">
        <f t="shared" si="16"/>
        <v>5.9952043329758075E-15</v>
      </c>
      <c r="W115">
        <f t="shared" si="16"/>
        <v>3.5083047578154E-14</v>
      </c>
      <c r="X115">
        <f t="shared" si="16"/>
        <v>2.2204460492510704E-16</v>
      </c>
      <c r="Z115">
        <f t="shared" si="16"/>
        <v>3.5083047578154E-14</v>
      </c>
      <c r="AA115">
        <f t="shared" si="16"/>
        <v>2.2204460492510704E-16</v>
      </c>
      <c r="AB115">
        <f t="shared" si="16"/>
        <v>5.4400928206633049E-15</v>
      </c>
      <c r="AC115" s="20">
        <f t="shared" si="16"/>
        <v>4.9293902293356812E-14</v>
      </c>
      <c r="AD115">
        <f t="shared" si="16"/>
        <v>3.3306690738761007E-16</v>
      </c>
      <c r="AE115">
        <f t="shared" si="16"/>
        <v>5.551115123125707E-15</v>
      </c>
      <c r="AF115">
        <f t="shared" si="16"/>
        <v>3.5083047578154E-14</v>
      </c>
      <c r="AG115">
        <f t="shared" si="16"/>
        <v>2.2204460492510704E-16</v>
      </c>
      <c r="AH115">
        <f t="shared" si="16"/>
        <v>5.551115123125707E-15</v>
      </c>
      <c r="AI115">
        <f t="shared" si="16"/>
        <v>3.5083047578154E-14</v>
      </c>
      <c r="AJ115">
        <f t="shared" si="16"/>
        <v>2.2204460492510704E-16</v>
      </c>
      <c r="AL115" t="s">
        <v>59</v>
      </c>
      <c r="AM115" s="8">
        <f>_xlfn.QUARTILE.INC(A3:A102,1)</f>
        <v>8.6819440525687204E-14</v>
      </c>
      <c r="AN115" s="9">
        <f t="shared" ref="AN115:BU115" si="17">_xlfn.QUARTILE.INC(B3:B102,1)</f>
        <v>8.3266726846886703E-14</v>
      </c>
      <c r="AO115" s="9">
        <f t="shared" si="17"/>
        <v>8.6819440525687204E-14</v>
      </c>
      <c r="AP115" s="9">
        <f t="shared" si="17"/>
        <v>8.3266726846886703E-14</v>
      </c>
      <c r="AQ115" s="9">
        <f t="shared" si="17"/>
        <v>8.6375351315837103E-14</v>
      </c>
      <c r="AR115" s="9">
        <f t="shared" si="17"/>
        <v>8.5154105988749494E-14</v>
      </c>
      <c r="AS115" s="9">
        <f t="shared" si="17"/>
        <v>8.9456220209171976E-14</v>
      </c>
      <c r="AT115" s="9">
        <f t="shared" si="17"/>
        <v>8.3266726846886703E-14</v>
      </c>
      <c r="AU115" s="9">
        <f t="shared" si="17"/>
        <v>8.9483975784787605E-14</v>
      </c>
      <c r="AV115" s="9">
        <f t="shared" si="17"/>
        <v>8.3266726846886703E-14</v>
      </c>
      <c r="AW115" s="9">
        <f t="shared" si="17"/>
        <v>8.8790086394396869E-14</v>
      </c>
      <c r="AX115" s="9">
        <f t="shared" si="17"/>
        <v>9.1593399531575402E-14</v>
      </c>
      <c r="AY115" s="9">
        <f t="shared" si="17"/>
        <v>8.6819440525687204E-14</v>
      </c>
      <c r="AZ115" s="9">
        <f t="shared" si="17"/>
        <v>9.1704421834037905E-14</v>
      </c>
      <c r="BA115" s="9">
        <f t="shared" si="17"/>
        <v>8.9234175604246869E-14</v>
      </c>
      <c r="BB115" s="9">
        <f t="shared" si="17"/>
        <v>9.3425267522206847E-14</v>
      </c>
      <c r="BC115" s="9">
        <f t="shared" si="17"/>
        <v>8.8484775062624901E-14</v>
      </c>
      <c r="BD115" s="9">
        <f t="shared" si="17"/>
        <v>9.1926466438962898E-14</v>
      </c>
      <c r="BE115" s="9">
        <f t="shared" si="17"/>
        <v>8.8568041789471775E-14</v>
      </c>
      <c r="BF115" s="9">
        <f t="shared" si="17"/>
        <v>9.1926466438962898E-14</v>
      </c>
      <c r="BG115" s="9">
        <f t="shared" si="17"/>
        <v>8.9039886574937504E-14</v>
      </c>
      <c r="BH115" s="9">
        <f t="shared" si="17"/>
        <v>9.5229379937222777E-14</v>
      </c>
      <c r="BI115" s="9">
        <f t="shared" si="17"/>
        <v>8.9150908877399994E-14</v>
      </c>
      <c r="BJ115" s="9">
        <f t="shared" si="17"/>
        <v>8.6819440525687204E-14</v>
      </c>
      <c r="BK115" s="9">
        <f t="shared" si="17"/>
        <v>9.5229379937222777E-14</v>
      </c>
      <c r="BL115" s="9">
        <f t="shared" si="17"/>
        <v>8.9150908877399994E-14</v>
      </c>
      <c r="BM115" s="9">
        <f t="shared" si="17"/>
        <v>8.8706819667549995E-14</v>
      </c>
      <c r="BN115" s="9">
        <f t="shared" si="17"/>
        <v>9.7116759079085543E-14</v>
      </c>
      <c r="BO115" s="9">
        <f t="shared" si="17"/>
        <v>8.9150908877399994E-14</v>
      </c>
      <c r="BP115" s="9">
        <f t="shared" si="17"/>
        <v>8.8901108696859372E-14</v>
      </c>
      <c r="BQ115" s="9">
        <f t="shared" si="17"/>
        <v>9.5229379937222777E-14</v>
      </c>
      <c r="BR115" s="9">
        <f t="shared" si="17"/>
        <v>8.9150908877399994E-14</v>
      </c>
      <c r="BS115" s="9">
        <f t="shared" si="17"/>
        <v>8.8901108696859372E-14</v>
      </c>
      <c r="BT115" s="9">
        <f t="shared" si="17"/>
        <v>9.5229379937222777E-14</v>
      </c>
      <c r="BU115" s="10">
        <f t="shared" si="17"/>
        <v>8.9150908877399994E-14</v>
      </c>
      <c r="BW115" t="s">
        <v>69</v>
      </c>
      <c r="BX115">
        <f>[1]!DPTEST(A3:A102)</f>
        <v>0.9303910193342898</v>
      </c>
      <c r="BY115">
        <f>[1]!DPTEST(B3:B102)</f>
        <v>0</v>
      </c>
      <c r="BZ115">
        <f>[1]!DPTEST(C3:C102)</f>
        <v>0</v>
      </c>
      <c r="CA115">
        <f>[1]!DPTEST(D3:D102)</f>
        <v>0</v>
      </c>
      <c r="CB115">
        <f>[1]!DPTEST(E3:E102)</f>
        <v>0.20590193719847183</v>
      </c>
      <c r="CC115">
        <f>[1]!DPTEST(F3:F102)</f>
        <v>0.79065365175913604</v>
      </c>
      <c r="CD115">
        <f>[1]!DPTEST(G3:G102)</f>
        <v>0.98509416211514844</v>
      </c>
      <c r="CE115">
        <f>[1]!DPTEST(H3:H102)</f>
        <v>0</v>
      </c>
      <c r="CF115">
        <f>[1]!DPTEST(I3:I102)</f>
        <v>0.48453328522117667</v>
      </c>
      <c r="CG115">
        <f>[1]!DPTEST(J3:J102)</f>
        <v>0</v>
      </c>
      <c r="CH115">
        <f>[1]!DPTEST(K3:K102)</f>
        <v>0.4037079591325955</v>
      </c>
      <c r="CI115">
        <f>[1]!DPTEST(L3:L102)</f>
        <v>4.2840300960245159E-5</v>
      </c>
      <c r="CJ115">
        <f>[1]!DPTEST(M3:M102)</f>
        <v>0</v>
      </c>
      <c r="CK115">
        <f>[1]!DPTEST(N3:N102)</f>
        <v>1.1892314769612611E-6</v>
      </c>
      <c r="CL115">
        <f>[1]!DPTEST(O3:O102)</f>
        <v>0.27104326513508337</v>
      </c>
      <c r="CM115">
        <f>[1]!DPTEST(P3:P102)</f>
        <v>2.3644447895820875E-5</v>
      </c>
      <c r="CN115">
        <f>[1]!DPTEST(Q3:Q102)</f>
        <v>0.61307688294064455</v>
      </c>
      <c r="CO115">
        <f>[1]!DPTEST(R3:R102)</f>
        <v>1.4552989917371306E-5</v>
      </c>
      <c r="CP115">
        <f>[1]!DPTEST(S3:S102)</f>
        <v>0.16081232644225718</v>
      </c>
      <c r="CQ115">
        <f>[1]!DPTEST(T3:T102)</f>
        <v>1.4552989917371306E-5</v>
      </c>
      <c r="CR115">
        <f>[1]!DPTEST(U3:U102)</f>
        <v>8.6230771297149733E-2</v>
      </c>
      <c r="CS115">
        <f>[1]!DPTEST(V3:V102)</f>
        <v>3.0470267856630429E-6</v>
      </c>
      <c r="CT115">
        <f>[1]!DPTEST(W3:W102)</f>
        <v>5.7766956516409618E-3</v>
      </c>
      <c r="CU115">
        <f>[1]!DPTEST(X3:X102)</f>
        <v>0</v>
      </c>
      <c r="CV115">
        <f>[1]!DPTEST(Y3:Y102)</f>
        <v>3.0470267856630429E-6</v>
      </c>
      <c r="CW115">
        <f>[1]!DPTEST(Z3:Z102)</f>
        <v>5.7766956516409618E-3</v>
      </c>
      <c r="CX115">
        <f>[1]!DPTEST(AA3:AA102)</f>
        <v>0.25895275810255369</v>
      </c>
      <c r="CY115">
        <f>[1]!DPTEST(AB3:AB102)</f>
        <v>7.127631818093505E-14</v>
      </c>
      <c r="CZ115">
        <f>[1]!DPTEST(AC3:AC102)</f>
        <v>8.2620309629730548E-2</v>
      </c>
      <c r="DA115">
        <f>[1]!DPTEST(AD3:AD102)</f>
        <v>0.37458082013393135</v>
      </c>
      <c r="DB115">
        <f>[1]!DPTEST(AE3:AE102)</f>
        <v>3.0470267856630429E-6</v>
      </c>
      <c r="DC115">
        <f>[1]!DPTEST(AF3:AF102)</f>
        <v>5.7766956516409618E-3</v>
      </c>
      <c r="DD115">
        <f>[1]!DPTEST(AG3:AG102)</f>
        <v>0.37458082013393135</v>
      </c>
      <c r="DE115">
        <f>[1]!DPTEST(AH3:AH102)</f>
        <v>3.0470267856630429E-6</v>
      </c>
      <c r="DF115">
        <f>[1]!DPTEST(AI3:AI102)</f>
        <v>5.7766956516409618E-3</v>
      </c>
    </row>
    <row r="116" spans="1:110" x14ac:dyDescent="0.45">
      <c r="A116" t="s">
        <v>46</v>
      </c>
      <c r="B116">
        <f>MAX(A3:A102)</f>
        <v>8.9372953482325102E-14</v>
      </c>
      <c r="C116">
        <f t="shared" ref="C116:AJ116" si="18">MAX(B3:B102)</f>
        <v>8.3266726846886703E-14</v>
      </c>
      <c r="E116">
        <f t="shared" si="18"/>
        <v>8.3266726846886703E-14</v>
      </c>
      <c r="F116">
        <f t="shared" si="18"/>
        <v>8.8706819667549995E-14</v>
      </c>
      <c r="G116">
        <f t="shared" si="18"/>
        <v>8.6486373618299694E-14</v>
      </c>
      <c r="H116">
        <f t="shared" si="18"/>
        <v>9.1260332624187805E-14</v>
      </c>
      <c r="I116">
        <f t="shared" si="18"/>
        <v>8.3266726846886703E-14</v>
      </c>
      <c r="J116">
        <f t="shared" si="18"/>
        <v>9.1482377229112899E-14</v>
      </c>
      <c r="K116">
        <f t="shared" si="18"/>
        <v>8.3266726846886703E-14</v>
      </c>
      <c r="L116">
        <f t="shared" si="18"/>
        <v>9.2037488741425401E-14</v>
      </c>
      <c r="M116">
        <f t="shared" si="18"/>
        <v>1.05915276549239E-13</v>
      </c>
      <c r="O116">
        <f t="shared" si="18"/>
        <v>1.05915276549239E-13</v>
      </c>
      <c r="P116">
        <f t="shared" si="18"/>
        <v>9.2592600253738005E-14</v>
      </c>
      <c r="Q116">
        <f t="shared" si="18"/>
        <v>1.1124434706744E-13</v>
      </c>
      <c r="R116">
        <f t="shared" si="18"/>
        <v>9.1593399531575402E-14</v>
      </c>
      <c r="S116">
        <f t="shared" si="18"/>
        <v>1.05915276549239E-13</v>
      </c>
      <c r="T116">
        <f t="shared" si="18"/>
        <v>9.1038288019262798E-14</v>
      </c>
      <c r="U116">
        <f t="shared" si="18"/>
        <v>1.05915276549239E-13</v>
      </c>
      <c r="V116">
        <f t="shared" si="18"/>
        <v>9.3369756370975602E-14</v>
      </c>
      <c r="W116">
        <f t="shared" si="18"/>
        <v>1.24011911850629E-13</v>
      </c>
      <c r="X116">
        <f t="shared" si="18"/>
        <v>8.9372953482325102E-14</v>
      </c>
      <c r="Z116">
        <f t="shared" si="18"/>
        <v>1.24011911850629E-13</v>
      </c>
      <c r="AA116">
        <f t="shared" si="18"/>
        <v>8.9372953482325102E-14</v>
      </c>
      <c r="AB116">
        <f t="shared" si="18"/>
        <v>9.2925667161125602E-14</v>
      </c>
      <c r="AC116" s="20">
        <f t="shared" si="18"/>
        <v>1.3999912340523201E-13</v>
      </c>
      <c r="AD116">
        <f t="shared" si="18"/>
        <v>8.9483975784787605E-14</v>
      </c>
      <c r="AE116">
        <f t="shared" si="18"/>
        <v>9.2148511043887905E-14</v>
      </c>
      <c r="AF116">
        <f t="shared" si="18"/>
        <v>1.24011911850629E-13</v>
      </c>
      <c r="AG116">
        <f t="shared" si="18"/>
        <v>8.9372953482325102E-14</v>
      </c>
      <c r="AH116">
        <f t="shared" si="18"/>
        <v>9.2148511043887905E-14</v>
      </c>
      <c r="AI116">
        <f t="shared" si="18"/>
        <v>1.24011911850629E-13</v>
      </c>
      <c r="AJ116">
        <f t="shared" si="18"/>
        <v>8.9372953482325102E-14</v>
      </c>
      <c r="AL116" t="s">
        <v>39</v>
      </c>
      <c r="AM116" s="8">
        <f>MEDIAN(A3:A102)</f>
        <v>8.7430063189231052E-14</v>
      </c>
      <c r="AN116" s="9">
        <f t="shared" ref="AN116:BU116" si="19">MEDIAN(B3:B102)</f>
        <v>8.3266726846886703E-14</v>
      </c>
      <c r="AO116" s="9">
        <f t="shared" si="19"/>
        <v>8.6819440525687204E-14</v>
      </c>
      <c r="AP116" s="9">
        <f t="shared" si="19"/>
        <v>8.3266726846886703E-14</v>
      </c>
      <c r="AQ116" s="9">
        <f t="shared" si="19"/>
        <v>8.6819440525687204E-14</v>
      </c>
      <c r="AR116" s="9">
        <f t="shared" si="19"/>
        <v>8.53761505936745E-14</v>
      </c>
      <c r="AS116" s="9">
        <f t="shared" si="19"/>
        <v>8.9817042692175101E-14</v>
      </c>
      <c r="AT116" s="9">
        <f t="shared" si="19"/>
        <v>8.3266726846886703E-14</v>
      </c>
      <c r="AU116" s="9">
        <f t="shared" si="19"/>
        <v>8.9817042692175101E-14</v>
      </c>
      <c r="AV116" s="9">
        <f t="shared" si="19"/>
        <v>8.3266726846886703E-14</v>
      </c>
      <c r="AW116" s="9">
        <f t="shared" si="19"/>
        <v>8.9150908877399994E-14</v>
      </c>
      <c r="AX116" s="9">
        <f t="shared" si="19"/>
        <v>9.2870156009894294E-14</v>
      </c>
      <c r="AY116" s="9">
        <f t="shared" si="19"/>
        <v>8.6819440525687204E-14</v>
      </c>
      <c r="AZ116" s="9">
        <f t="shared" si="19"/>
        <v>9.2814644858662998E-14</v>
      </c>
      <c r="BA116" s="9">
        <f t="shared" si="19"/>
        <v>8.9928064994637604E-14</v>
      </c>
      <c r="BB116" s="9">
        <f t="shared" si="19"/>
        <v>9.50350909079134E-14</v>
      </c>
      <c r="BC116" s="9">
        <f t="shared" si="19"/>
        <v>8.9039886574937504E-14</v>
      </c>
      <c r="BD116" s="9">
        <f t="shared" si="19"/>
        <v>9.3425267522206847E-14</v>
      </c>
      <c r="BE116" s="9">
        <f t="shared" si="19"/>
        <v>8.8873353121243756E-14</v>
      </c>
      <c r="BF116" s="9">
        <f t="shared" si="19"/>
        <v>9.3425267522206847E-14</v>
      </c>
      <c r="BG116" s="9">
        <f t="shared" si="19"/>
        <v>8.9817042692175101E-14</v>
      </c>
      <c r="BH116" s="9">
        <f t="shared" si="19"/>
        <v>9.8365759981788794E-14</v>
      </c>
      <c r="BI116" s="9">
        <f t="shared" si="19"/>
        <v>8.9261931179862497E-14</v>
      </c>
      <c r="BJ116" s="9">
        <f t="shared" si="19"/>
        <v>8.6819440525687204E-14</v>
      </c>
      <c r="BK116" s="9">
        <f t="shared" si="19"/>
        <v>9.8365759981788794E-14</v>
      </c>
      <c r="BL116" s="9">
        <f t="shared" si="19"/>
        <v>8.9261931179862497E-14</v>
      </c>
      <c r="BM116" s="9">
        <f t="shared" si="19"/>
        <v>8.9483975784787605E-14</v>
      </c>
      <c r="BN116" s="9">
        <f t="shared" si="19"/>
        <v>1.0019762797242E-13</v>
      </c>
      <c r="BO116" s="9">
        <f t="shared" si="19"/>
        <v>8.9261931179862497E-14</v>
      </c>
      <c r="BP116" s="9">
        <f t="shared" si="19"/>
        <v>8.9761531540943856E-14</v>
      </c>
      <c r="BQ116" s="9">
        <f t="shared" si="19"/>
        <v>9.8365759981788794E-14</v>
      </c>
      <c r="BR116" s="9">
        <f t="shared" si="19"/>
        <v>8.9261931179862497E-14</v>
      </c>
      <c r="BS116" s="9">
        <f t="shared" si="19"/>
        <v>8.9761531540943856E-14</v>
      </c>
      <c r="BT116" s="9">
        <f t="shared" si="19"/>
        <v>9.8365759981788794E-14</v>
      </c>
      <c r="BU116" s="10">
        <f t="shared" si="19"/>
        <v>8.9261931179862497E-14</v>
      </c>
      <c r="BW116" t="s">
        <v>70</v>
      </c>
      <c r="BX116">
        <v>0.05</v>
      </c>
      <c r="BY116">
        <v>0.05</v>
      </c>
      <c r="BZ116">
        <v>0.05</v>
      </c>
      <c r="CA116">
        <v>0.05</v>
      </c>
      <c r="CB116">
        <v>0.05</v>
      </c>
      <c r="CC116">
        <v>0.05</v>
      </c>
      <c r="CD116">
        <v>0.05</v>
      </c>
      <c r="CE116">
        <v>0.05</v>
      </c>
      <c r="CF116">
        <v>0.05</v>
      </c>
      <c r="CG116">
        <v>0.05</v>
      </c>
      <c r="CH116">
        <v>0.05</v>
      </c>
      <c r="CI116">
        <v>0.05</v>
      </c>
      <c r="CJ116">
        <v>0.05</v>
      </c>
      <c r="CK116">
        <v>0.05</v>
      </c>
      <c r="CL116">
        <v>0.05</v>
      </c>
      <c r="CM116">
        <v>0.05</v>
      </c>
      <c r="CN116">
        <v>0.05</v>
      </c>
      <c r="CO116">
        <v>0.05</v>
      </c>
      <c r="CP116">
        <v>0.05</v>
      </c>
      <c r="CQ116">
        <v>0.05</v>
      </c>
      <c r="CR116">
        <v>0.05</v>
      </c>
      <c r="CS116">
        <v>0.05</v>
      </c>
      <c r="CT116">
        <v>0.05</v>
      </c>
      <c r="CU116">
        <v>0.05</v>
      </c>
      <c r="CV116">
        <v>0.05</v>
      </c>
      <c r="CW116">
        <v>0.05</v>
      </c>
      <c r="CX116">
        <v>0.05</v>
      </c>
      <c r="CY116">
        <v>0.05</v>
      </c>
      <c r="CZ116">
        <v>0.05</v>
      </c>
      <c r="DA116">
        <v>0.05</v>
      </c>
      <c r="DB116">
        <v>0.05</v>
      </c>
      <c r="DC116">
        <v>0.05</v>
      </c>
      <c r="DD116">
        <v>0.05</v>
      </c>
      <c r="DE116">
        <v>0.05</v>
      </c>
      <c r="DF116">
        <v>0.05</v>
      </c>
    </row>
    <row r="117" spans="1:110" x14ac:dyDescent="0.45">
      <c r="A117" t="s">
        <v>47</v>
      </c>
      <c r="B117">
        <f>MIN(A3:A102)</f>
        <v>8.5265128291211997E-14</v>
      </c>
      <c r="C117">
        <f t="shared" ref="C117:AJ117" si="20">MIN(B3:B102)</f>
        <v>8.3266726846886703E-14</v>
      </c>
      <c r="E117">
        <f t="shared" si="20"/>
        <v>8.3266726846886703E-14</v>
      </c>
      <c r="F117">
        <f t="shared" si="20"/>
        <v>8.5487172896137003E-14</v>
      </c>
      <c r="G117">
        <f t="shared" si="20"/>
        <v>8.44879721739744E-14</v>
      </c>
      <c r="H117">
        <f t="shared" si="20"/>
        <v>8.8373752760162398E-14</v>
      </c>
      <c r="I117">
        <f t="shared" si="20"/>
        <v>8.3266726846886703E-14</v>
      </c>
      <c r="J117">
        <f t="shared" si="20"/>
        <v>8.8706819667549995E-14</v>
      </c>
      <c r="K117">
        <f t="shared" si="20"/>
        <v>8.3266726846886703E-14</v>
      </c>
      <c r="L117">
        <f t="shared" si="20"/>
        <v>8.7374552037999794E-14</v>
      </c>
      <c r="M117">
        <f t="shared" si="20"/>
        <v>8.9150908877399994E-14</v>
      </c>
      <c r="O117">
        <f t="shared" si="20"/>
        <v>8.9150908877399994E-14</v>
      </c>
      <c r="P117">
        <f t="shared" si="20"/>
        <v>8.7818641247849794E-14</v>
      </c>
      <c r="Q117">
        <f t="shared" si="20"/>
        <v>8.8262730457699894E-14</v>
      </c>
      <c r="R117">
        <f t="shared" si="20"/>
        <v>8.6930462828149694E-14</v>
      </c>
      <c r="S117">
        <f t="shared" si="20"/>
        <v>8.9150908877399994E-14</v>
      </c>
      <c r="T117">
        <f t="shared" si="20"/>
        <v>8.7485574340462298E-14</v>
      </c>
      <c r="U117">
        <f t="shared" si="20"/>
        <v>8.9150908877399994E-14</v>
      </c>
      <c r="V117">
        <f t="shared" si="20"/>
        <v>8.7374552037999794E-14</v>
      </c>
      <c r="W117">
        <f t="shared" si="20"/>
        <v>8.8928864272475001E-14</v>
      </c>
      <c r="X117">
        <f t="shared" si="20"/>
        <v>8.9150908877399994E-14</v>
      </c>
      <c r="Z117">
        <f t="shared" si="20"/>
        <v>8.8928864272475001E-14</v>
      </c>
      <c r="AA117">
        <f t="shared" si="20"/>
        <v>8.9150908877399994E-14</v>
      </c>
      <c r="AB117">
        <f t="shared" si="20"/>
        <v>8.7485574340462298E-14</v>
      </c>
      <c r="AC117" s="20">
        <f t="shared" si="20"/>
        <v>9.0705221111875201E-14</v>
      </c>
      <c r="AD117">
        <f t="shared" si="20"/>
        <v>8.9150908877399994E-14</v>
      </c>
      <c r="AE117">
        <f t="shared" si="20"/>
        <v>8.6597395920762198E-14</v>
      </c>
      <c r="AF117">
        <f t="shared" si="20"/>
        <v>8.8928864272475001E-14</v>
      </c>
      <c r="AG117">
        <f t="shared" si="20"/>
        <v>8.9150908877399994E-14</v>
      </c>
      <c r="AH117">
        <f t="shared" si="20"/>
        <v>8.6597395920762198E-14</v>
      </c>
      <c r="AI117">
        <f t="shared" si="20"/>
        <v>8.8928864272475001E-14</v>
      </c>
      <c r="AJ117">
        <f t="shared" si="20"/>
        <v>8.9150908877399994E-14</v>
      </c>
      <c r="AL117" t="s">
        <v>60</v>
      </c>
      <c r="AM117" s="8">
        <f>_xlfn.QUARTILE.INC(A3:A102,3)</f>
        <v>8.7957419125928027E-14</v>
      </c>
      <c r="AN117" s="9">
        <f t="shared" ref="AN117:BU117" si="21">_xlfn.QUARTILE.INC(B3:B102,3)</f>
        <v>8.3266726846886703E-14</v>
      </c>
      <c r="AO117" s="9">
        <f t="shared" si="21"/>
        <v>8.6819440525687204E-14</v>
      </c>
      <c r="AP117" s="9">
        <f t="shared" si="21"/>
        <v>8.3266726846886703E-14</v>
      </c>
      <c r="AQ117" s="9">
        <f t="shared" si="21"/>
        <v>8.7291285311152933E-14</v>
      </c>
      <c r="AR117" s="9">
        <f t="shared" si="21"/>
        <v>8.5625950774215122E-14</v>
      </c>
      <c r="AS117" s="9">
        <f t="shared" si="21"/>
        <v>9.0150109599562698E-14</v>
      </c>
      <c r="AT117" s="9">
        <f t="shared" si="21"/>
        <v>8.3266726846886703E-14</v>
      </c>
      <c r="AU117" s="9">
        <f t="shared" si="21"/>
        <v>9.0150109599562698E-14</v>
      </c>
      <c r="AV117" s="9">
        <f t="shared" si="21"/>
        <v>8.3266726846886703E-14</v>
      </c>
      <c r="AW117" s="9">
        <f t="shared" si="21"/>
        <v>9.0039087297100195E-14</v>
      </c>
      <c r="AX117" s="9">
        <f t="shared" si="21"/>
        <v>9.5479180117763399E-14</v>
      </c>
      <c r="AY117" s="9">
        <f t="shared" si="21"/>
        <v>8.6819440525687204E-14</v>
      </c>
      <c r="AZ117" s="9">
        <f t="shared" si="21"/>
        <v>9.5062846483529029E-14</v>
      </c>
      <c r="BA117" s="9">
        <f t="shared" si="21"/>
        <v>9.0816243414337805E-14</v>
      </c>
      <c r="BB117" s="9">
        <f t="shared" si="21"/>
        <v>9.7616359440166826E-14</v>
      </c>
      <c r="BC117" s="9">
        <f t="shared" si="21"/>
        <v>8.9622753662865724E-14</v>
      </c>
      <c r="BD117" s="9">
        <f t="shared" si="21"/>
        <v>9.5395913390916525E-14</v>
      </c>
      <c r="BE117" s="9">
        <f t="shared" si="21"/>
        <v>8.9594998087250095E-14</v>
      </c>
      <c r="BF117" s="9">
        <f t="shared" si="21"/>
        <v>9.5395913390916525E-14</v>
      </c>
      <c r="BG117" s="9">
        <f t="shared" si="21"/>
        <v>9.0594198809412698E-14</v>
      </c>
      <c r="BH117" s="9">
        <f t="shared" si="21"/>
        <v>1.033895191682175E-13</v>
      </c>
      <c r="BI117" s="9">
        <f t="shared" si="21"/>
        <v>8.9261931179862497E-14</v>
      </c>
      <c r="BJ117" s="9">
        <f t="shared" si="21"/>
        <v>8.6819440525687204E-14</v>
      </c>
      <c r="BK117" s="9">
        <f t="shared" si="21"/>
        <v>1.033895191682175E-13</v>
      </c>
      <c r="BL117" s="9">
        <f t="shared" si="21"/>
        <v>8.9261931179862497E-14</v>
      </c>
      <c r="BM117" s="9">
        <f t="shared" si="21"/>
        <v>9.0372154204487705E-14</v>
      </c>
      <c r="BN117" s="9">
        <f t="shared" si="21"/>
        <v>1.05582209641852E-13</v>
      </c>
      <c r="BO117" s="9">
        <f t="shared" si="21"/>
        <v>8.9372953482325102E-14</v>
      </c>
      <c r="BP117" s="9">
        <f t="shared" si="21"/>
        <v>9.0594198809412698E-14</v>
      </c>
      <c r="BQ117" s="9">
        <f t="shared" si="21"/>
        <v>1.033895191682175E-13</v>
      </c>
      <c r="BR117" s="9">
        <f t="shared" si="21"/>
        <v>8.9261931179862497E-14</v>
      </c>
      <c r="BS117" s="9">
        <f t="shared" si="21"/>
        <v>9.0594198809412698E-14</v>
      </c>
      <c r="BT117" s="9">
        <f t="shared" si="21"/>
        <v>1.033895191682175E-13</v>
      </c>
      <c r="BU117" s="10">
        <f t="shared" si="21"/>
        <v>8.9261931179862497E-14</v>
      </c>
      <c r="BW117" s="1" t="s">
        <v>71</v>
      </c>
      <c r="BX117" s="14" t="str">
        <f>IF(BX115&lt;BX116,"no","yes")</f>
        <v>yes</v>
      </c>
      <c r="BY117" s="14" t="str">
        <f t="shared" ref="BY117:DF117" si="22">IF(BY115&lt;BY116,"no","yes")</f>
        <v>no</v>
      </c>
      <c r="BZ117" s="14" t="str">
        <f t="shared" si="22"/>
        <v>no</v>
      </c>
      <c r="CA117" s="14" t="str">
        <f t="shared" si="22"/>
        <v>no</v>
      </c>
      <c r="CB117" s="14" t="str">
        <f t="shared" si="22"/>
        <v>yes</v>
      </c>
      <c r="CC117" s="14" t="str">
        <f t="shared" si="22"/>
        <v>yes</v>
      </c>
      <c r="CD117" s="14" t="str">
        <f t="shared" si="22"/>
        <v>yes</v>
      </c>
      <c r="CE117" s="14" t="str">
        <f t="shared" si="22"/>
        <v>no</v>
      </c>
      <c r="CF117" s="14" t="str">
        <f t="shared" si="22"/>
        <v>yes</v>
      </c>
      <c r="CG117" s="14" t="str">
        <f t="shared" si="22"/>
        <v>no</v>
      </c>
      <c r="CH117" s="14" t="str">
        <f t="shared" si="22"/>
        <v>yes</v>
      </c>
      <c r="CI117" s="14" t="str">
        <f t="shared" si="22"/>
        <v>no</v>
      </c>
      <c r="CJ117" s="14" t="str">
        <f t="shared" si="22"/>
        <v>no</v>
      </c>
      <c r="CK117" s="14" t="str">
        <f t="shared" si="22"/>
        <v>no</v>
      </c>
      <c r="CL117" s="14" t="str">
        <f t="shared" si="22"/>
        <v>yes</v>
      </c>
      <c r="CM117" s="14" t="str">
        <f t="shared" si="22"/>
        <v>no</v>
      </c>
      <c r="CN117" s="14" t="str">
        <f t="shared" si="22"/>
        <v>yes</v>
      </c>
      <c r="CO117" s="14" t="str">
        <f t="shared" si="22"/>
        <v>no</v>
      </c>
      <c r="CP117" s="14" t="str">
        <f t="shared" si="22"/>
        <v>yes</v>
      </c>
      <c r="CQ117" s="14" t="str">
        <f t="shared" si="22"/>
        <v>no</v>
      </c>
      <c r="CR117" s="14" t="str">
        <f t="shared" si="22"/>
        <v>yes</v>
      </c>
      <c r="CS117" s="14" t="str">
        <f t="shared" si="22"/>
        <v>no</v>
      </c>
      <c r="CT117" s="14" t="str">
        <f t="shared" si="22"/>
        <v>no</v>
      </c>
      <c r="CU117" s="14" t="str">
        <f t="shared" si="22"/>
        <v>no</v>
      </c>
      <c r="CV117" s="14" t="str">
        <f t="shared" si="22"/>
        <v>no</v>
      </c>
      <c r="CW117" s="14" t="str">
        <f t="shared" si="22"/>
        <v>no</v>
      </c>
      <c r="CX117" s="14" t="str">
        <f t="shared" si="22"/>
        <v>yes</v>
      </c>
      <c r="CY117" s="14" t="str">
        <f t="shared" si="22"/>
        <v>no</v>
      </c>
      <c r="CZ117" s="14" t="str">
        <f t="shared" si="22"/>
        <v>yes</v>
      </c>
      <c r="DA117" s="14" t="str">
        <f t="shared" si="22"/>
        <v>yes</v>
      </c>
      <c r="DB117" s="14" t="str">
        <f t="shared" si="22"/>
        <v>no</v>
      </c>
      <c r="DC117" s="14" t="str">
        <f t="shared" si="22"/>
        <v>no</v>
      </c>
      <c r="DD117" s="14" t="str">
        <f t="shared" si="22"/>
        <v>yes</v>
      </c>
      <c r="DE117" s="14" t="str">
        <f t="shared" si="22"/>
        <v>no</v>
      </c>
      <c r="DF117" s="14" t="str">
        <f t="shared" si="22"/>
        <v>no</v>
      </c>
    </row>
    <row r="118" spans="1:110" x14ac:dyDescent="0.45">
      <c r="A118" t="s">
        <v>48</v>
      </c>
      <c r="B118">
        <f>SUM(A3:A102)</f>
        <v>8.737455203799982E-12</v>
      </c>
      <c r="C118">
        <f t="shared" ref="C118:AJ118" si="23">SUM(B3:B102)</f>
        <v>8.3266726846886724E-12</v>
      </c>
      <c r="E118">
        <f t="shared" si="23"/>
        <v>8.3266726846886724E-12</v>
      </c>
      <c r="F118">
        <f t="shared" si="23"/>
        <v>8.6861629000622981E-12</v>
      </c>
      <c r="G118">
        <f t="shared" si="23"/>
        <v>8.5388363046945399E-12</v>
      </c>
      <c r="H118">
        <f t="shared" si="23"/>
        <v>8.9819263138224398E-12</v>
      </c>
      <c r="I118">
        <f t="shared" si="23"/>
        <v>8.3266726846886724E-12</v>
      </c>
      <c r="J118">
        <f t="shared" si="23"/>
        <v>8.9852569828963153E-12</v>
      </c>
      <c r="K118">
        <f t="shared" si="23"/>
        <v>8.3266726846886724E-12</v>
      </c>
      <c r="L118">
        <f t="shared" si="23"/>
        <v>8.936740236720196E-12</v>
      </c>
      <c r="M118">
        <f t="shared" si="23"/>
        <v>9.3747232199348186E-12</v>
      </c>
      <c r="O118">
        <f t="shared" si="23"/>
        <v>9.374168108422506E-12</v>
      </c>
      <c r="P118">
        <f t="shared" si="23"/>
        <v>8.9995788599139798E-12</v>
      </c>
      <c r="Q118">
        <f t="shared" si="23"/>
        <v>9.5899954644096316E-12</v>
      </c>
      <c r="R118">
        <f t="shared" si="23"/>
        <v>8.9134255532030693E-12</v>
      </c>
      <c r="S118">
        <f t="shared" si="23"/>
        <v>9.3881569185327814E-12</v>
      </c>
      <c r="T118">
        <f t="shared" si="23"/>
        <v>8.9060980812405416E-12</v>
      </c>
      <c r="U118">
        <f t="shared" si="23"/>
        <v>9.3881569185327814E-12</v>
      </c>
      <c r="V118">
        <f t="shared" si="23"/>
        <v>8.9805940461928896E-12</v>
      </c>
      <c r="W118">
        <f t="shared" si="23"/>
        <v>9.9945607345830257E-12</v>
      </c>
      <c r="X118">
        <f t="shared" si="23"/>
        <v>8.9237506273320816E-12</v>
      </c>
      <c r="Z118">
        <f t="shared" si="23"/>
        <v>9.9945607345830257E-12</v>
      </c>
      <c r="AA118">
        <f t="shared" si="23"/>
        <v>8.9237506273320816E-12</v>
      </c>
      <c r="AB118">
        <f t="shared" si="23"/>
        <v>8.9570573180708379E-12</v>
      </c>
      <c r="AC118">
        <f t="shared" si="23"/>
        <v>1.018718442935549E-11</v>
      </c>
      <c r="AD118">
        <f t="shared" si="23"/>
        <v>8.926193117986257E-12</v>
      </c>
      <c r="AE118">
        <f t="shared" si="23"/>
        <v>8.9758200871870015E-12</v>
      </c>
      <c r="AF118">
        <f t="shared" si="23"/>
        <v>9.9945607345830257E-12</v>
      </c>
      <c r="AG118">
        <f t="shared" si="23"/>
        <v>8.9237506273320816E-12</v>
      </c>
      <c r="AH118">
        <f t="shared" si="23"/>
        <v>8.9758200871870015E-12</v>
      </c>
      <c r="AI118">
        <f t="shared" si="23"/>
        <v>9.9945607345830257E-12</v>
      </c>
      <c r="AJ118">
        <f t="shared" si="23"/>
        <v>8.9237506273320816E-12</v>
      </c>
      <c r="AL118" t="s">
        <v>61</v>
      </c>
      <c r="AM118" s="8">
        <f t="array" ref="AM118">MAX(IF(ISBLANK(A3:A102),"",IF(A3:A102&lt;=AM117+$AM104*(AM117-AM115),A3:A102,"")))</f>
        <v>8.9372953482325102E-14</v>
      </c>
      <c r="AN118" s="9">
        <f t="array" ref="AN118">MAX(IF(ISBLANK(B3:B102),"",IF(B3:B102&lt;=AN117+$AM104*(AN117-AN115),B3:B102,"")))</f>
        <v>8.3266726846886703E-14</v>
      </c>
      <c r="AO118" s="9">
        <f t="array" ref="AO118">MAX(IF(ISBLANK(C3:C102),"",IF(C3:C102&lt;=AO117+$AM104*(AO117-AO115),C3:C102,"")))</f>
        <v>8.6819440525687204E-14</v>
      </c>
      <c r="AP118" s="9">
        <f t="array" ref="AP118">MAX(IF(ISBLANK(D3:D102),"",IF(D3:D102&lt;=AP117+$AM104*(AP117-AP115),D3:D102,"")))</f>
        <v>8.3266726846886703E-14</v>
      </c>
      <c r="AQ118" s="9">
        <f t="array" ref="AQ118">MAX(IF(ISBLANK(E3:E102),"",IF(E3:E102&lt;=AQ117+$AM104*(AQ117-AQ115),E3:E102,"")))</f>
        <v>8.8706819667549995E-14</v>
      </c>
      <c r="AR118" s="9">
        <f t="array" ref="AR118">MAX(IF(ISBLANK(F3:F102),"",IF(F3:F102&lt;=AR117+$AM104*(AR117-AR115),F3:F102,"")))</f>
        <v>8.6486373618299694E-14</v>
      </c>
      <c r="AS118" s="9">
        <f t="array" ref="AS118">MAX(IF(ISBLANK(G3:G102),"",IF(G3:G102&lt;=AS117+$AM104*(AS117-AS115),G3:G102,"")))</f>
        <v>9.1260332624187805E-14</v>
      </c>
      <c r="AT118" s="9">
        <f t="array" ref="AT118">MAX(IF(ISBLANK(H3:H102),"",IF(H3:H102&lt;=AT117+$AM104*(AT117-AT115),H3:H102,"")))</f>
        <v>8.3266726846886703E-14</v>
      </c>
      <c r="AU118" s="9">
        <f t="array" ref="AU118">MAX(IF(ISBLANK(I3:I102),"",IF(I3:I102&lt;=AU117+$AM104*(AU117-AU115),I3:I102,"")))</f>
        <v>9.1482377229112899E-14</v>
      </c>
      <c r="AV118" s="9">
        <f t="array" ref="AV118">MAX(IF(ISBLANK(J3:J102),"",IF(J3:J102&lt;=AV117+$AM104*(AV117-AV115),J3:J102,"")))</f>
        <v>8.3266726846886703E-14</v>
      </c>
      <c r="AW118" s="9">
        <f t="array" ref="AW118">MAX(IF(ISBLANK(K3:K102),"",IF(K3:K102&lt;=AW117+$AM104*(AW117-AW115),K3:K102,"")))</f>
        <v>9.2037488741425401E-14</v>
      </c>
      <c r="AX118" s="9">
        <f t="array" ref="AX118">MAX(IF(ISBLANK(L3:L102),"",IF(L3:L102&lt;=AX117+$AM104*(AX117-AX115),L3:L102,"")))</f>
        <v>1.00919272938426E-13</v>
      </c>
      <c r="AY118" s="9">
        <f t="array" ref="AY118">MAX(IF(ISBLANK(M3:M102),"",IF(M3:M102&lt;=AY117+$AM104*(AY117-AY115),M3:M102,"")))</f>
        <v>8.6819440525687204E-14</v>
      </c>
      <c r="AZ118" s="9">
        <f t="array" ref="AZ118">MAX(IF(ISBLANK(N3:N102),"",IF(N3:N102&lt;=AZ117+$AM104*(AZ117-AZ115),N3:N102,"")))</f>
        <v>1.00919272938426E-13</v>
      </c>
      <c r="BA118" s="9">
        <f t="array" ref="BA118">MAX(IF(ISBLANK(O3:O102),"",IF(O3:O102&lt;=BA117+$AM104*(BA117-BA115),O3:O102,"")))</f>
        <v>9.2592600253738005E-14</v>
      </c>
      <c r="BB118" s="9">
        <f t="array" ref="BB118">MAX(IF(ISBLANK(P3:P102),"",IF(P3:P102&lt;=BB117+$AM104*(BB117-BB115),P3:P102,"")))</f>
        <v>1.06248343456627E-13</v>
      </c>
      <c r="BC118" s="9">
        <f t="array" ref="BC118">MAX(IF(ISBLANK(Q3:Q102),"",IF(Q3:Q102&lt;=BC117+$AM104*(BC117-BC115),Q3:Q102,"")))</f>
        <v>9.1593399531575402E-14</v>
      </c>
      <c r="BD118" s="9">
        <f t="array" ref="BD118">MAX(IF(ISBLANK(R3:R102),"",IF(R3:R102&lt;=BD117+$AM104*(BD117-BD115),R3:R102,"")))</f>
        <v>1.02473585172901E-13</v>
      </c>
      <c r="BE118" s="9">
        <f t="array" ref="BE118">MAX(IF(ISBLANK(S3:S102),"",IF(S3:S102&lt;=BE117+$AM104*(BE117-BE115),S3:S102,"")))</f>
        <v>9.1038288019262798E-14</v>
      </c>
      <c r="BF118" s="9">
        <f t="array" ref="BF118">MAX(IF(ISBLANK(T3:T102),"",IF(T3:T102&lt;=BF117+$AM104*(BF117-BF115),T3:T102,"")))</f>
        <v>1.02473585172901E-13</v>
      </c>
      <c r="BG118" s="9">
        <f t="array" ref="BG118">MAX(IF(ISBLANK(U3:U102),"",IF(U3:U102&lt;=BG117+$AM104*(BG117-BG115),U3:U102,"")))</f>
        <v>9.3369756370975602E-14</v>
      </c>
      <c r="BH118" s="9">
        <f t="array" ref="BH118">MAX(IF(ISBLANK(V3:V102),"",IF(V3:V102&lt;=BH117+$AM104*(BH117-BH115),V3:V102,"")))</f>
        <v>1.2079226507921701E-13</v>
      </c>
      <c r="BI118" s="9">
        <f t="array" ref="BI118">MAX(IF(ISBLANK(W3:W102),"",IF(W3:W102&lt;=BI117+$AM104*(BI117-BI115),W3:W102,"")))</f>
        <v>8.9372953482325102E-14</v>
      </c>
      <c r="BJ118" s="9">
        <f t="array" ref="BJ118">MAX(IF(ISBLANK(X3:X102),"",IF(X3:X102&lt;=BJ117+$AM104*(BJ117-BJ115),X3:X102,"")))</f>
        <v>8.6819440525687204E-14</v>
      </c>
      <c r="BK118" s="9">
        <f t="array" ref="BK118">MAX(IF(ISBLANK(Y3:Y102),"",IF(Y3:Y102&lt;=BK117+$AM104*(BK117-BK115),Y3:Y102,"")))</f>
        <v>1.2079226507921701E-13</v>
      </c>
      <c r="BL118" s="9">
        <f t="array" ref="BL118">MAX(IF(ISBLANK(Z3:Z102),"",IF(Z3:Z102&lt;=BL117+$AM104*(BL117-BL115),Z3:Z102,"")))</f>
        <v>8.9372953482325102E-14</v>
      </c>
      <c r="BM118" s="9">
        <f t="array" ref="BM118">MAX(IF(ISBLANK(AA3:AA102),"",IF(AA3:AA102&lt;=BM117+$AM104*(BM117-BM115),AA3:AA102,"")))</f>
        <v>9.2925667161125602E-14</v>
      </c>
      <c r="BN118" s="9">
        <f t="array" ref="BN118">MAX(IF(ISBLANK(AB3:AB102),"",IF(AB3:AB102&lt;=BN117+$AM104*(BN117-BN115),AB3:AB102,"")))</f>
        <v>1.17239551400416E-13</v>
      </c>
      <c r="BO118" s="9">
        <f t="array" ref="BO118">MAX(IF(ISBLANK(AC3:AC102),"",IF(AC3:AC102&lt;=BO117+$AM104*(BO117-BO115),AC3:AC102,"")))</f>
        <v>8.9483975784787605E-14</v>
      </c>
      <c r="BP118" s="9">
        <f t="array" ref="BP118">MAX(IF(ISBLANK(AD3:AD102),"",IF(AD3:AD102&lt;=BP117+$AM104*(BP117-BP115),AD3:AD102,"")))</f>
        <v>9.2148511043887905E-14</v>
      </c>
      <c r="BQ118" s="9">
        <f t="array" ref="BQ118">MAX(IF(ISBLANK(AE3:AE102),"",IF(AE3:AE102&lt;=BQ117+$AM104*(BQ117-BQ115),AE3:AE102,"")))</f>
        <v>1.2079226507921701E-13</v>
      </c>
      <c r="BR118" s="9">
        <f t="array" ref="BR118">MAX(IF(ISBLANK(AF3:AF102),"",IF(AF3:AF102&lt;=BR117+$AM104*(BR117-BR115),AF3:AF102,"")))</f>
        <v>8.9372953482325102E-14</v>
      </c>
      <c r="BS118" s="9">
        <f t="array" ref="BS118">MAX(IF(ISBLANK(AG3:AG102),"",IF(AG3:AG102&lt;=BS117+$AM104*(BS117-BS115),AG3:AG102,"")))</f>
        <v>9.2148511043887905E-14</v>
      </c>
      <c r="BT118" s="9">
        <f t="array" ref="BT118">MAX(IF(ISBLANK(AH3:AH102),"",IF(AH3:AH102&lt;=BT117+$AM104*(BT117-BT115),AH3:AH102,"")))</f>
        <v>1.2079226507921701E-13</v>
      </c>
      <c r="BU118" s="10">
        <f t="array" ref="BU118">MAX(IF(ISBLANK(AI3:AI102),"",IF(AI3:AI102&lt;=BU117+$AM104*(BU117-BU115),AI3:AI102,"")))</f>
        <v>8.9372953482325102E-14</v>
      </c>
    </row>
    <row r="119" spans="1:110" x14ac:dyDescent="0.45">
      <c r="A119" t="s">
        <v>49</v>
      </c>
      <c r="B119">
        <f>COUNT(A3:A102)</f>
        <v>100</v>
      </c>
      <c r="C119">
        <f t="shared" ref="C119:AJ119" si="24">COUNT(B3:B102)</f>
        <v>100</v>
      </c>
      <c r="E119">
        <f t="shared" si="24"/>
        <v>100</v>
      </c>
      <c r="F119">
        <f t="shared" si="24"/>
        <v>100</v>
      </c>
      <c r="G119">
        <f t="shared" si="24"/>
        <v>100</v>
      </c>
      <c r="H119">
        <f t="shared" si="24"/>
        <v>100</v>
      </c>
      <c r="I119">
        <f t="shared" si="24"/>
        <v>100</v>
      </c>
      <c r="J119">
        <f t="shared" si="24"/>
        <v>100</v>
      </c>
      <c r="K119">
        <f t="shared" si="24"/>
        <v>100</v>
      </c>
      <c r="L119">
        <f t="shared" si="24"/>
        <v>100</v>
      </c>
      <c r="M119">
        <f t="shared" si="24"/>
        <v>100</v>
      </c>
      <c r="O119">
        <f t="shared" si="24"/>
        <v>100</v>
      </c>
      <c r="P119">
        <f t="shared" si="24"/>
        <v>100</v>
      </c>
      <c r="Q119">
        <f t="shared" si="24"/>
        <v>100</v>
      </c>
      <c r="R119">
        <f t="shared" si="24"/>
        <v>100</v>
      </c>
      <c r="S119">
        <f t="shared" si="24"/>
        <v>100</v>
      </c>
      <c r="T119">
        <f t="shared" si="24"/>
        <v>100</v>
      </c>
      <c r="U119">
        <f t="shared" si="24"/>
        <v>100</v>
      </c>
      <c r="V119">
        <f t="shared" si="24"/>
        <v>100</v>
      </c>
      <c r="W119">
        <f t="shared" si="24"/>
        <v>100</v>
      </c>
      <c r="X119">
        <f t="shared" si="24"/>
        <v>100</v>
      </c>
      <c r="Z119">
        <f t="shared" si="24"/>
        <v>100</v>
      </c>
      <c r="AA119">
        <f t="shared" si="24"/>
        <v>100</v>
      </c>
      <c r="AB119">
        <f t="shared" si="24"/>
        <v>100</v>
      </c>
      <c r="AC119">
        <f t="shared" si="24"/>
        <v>100</v>
      </c>
      <c r="AD119">
        <f t="shared" si="24"/>
        <v>100</v>
      </c>
      <c r="AE119">
        <f t="shared" si="24"/>
        <v>100</v>
      </c>
      <c r="AF119">
        <f t="shared" si="24"/>
        <v>100</v>
      </c>
      <c r="AG119">
        <f t="shared" si="24"/>
        <v>100</v>
      </c>
      <c r="AH119">
        <f t="shared" si="24"/>
        <v>100</v>
      </c>
      <c r="AI119">
        <f t="shared" si="24"/>
        <v>100</v>
      </c>
      <c r="AJ119">
        <f t="shared" si="24"/>
        <v>100</v>
      </c>
      <c r="AL119" t="s">
        <v>37</v>
      </c>
      <c r="AM119" s="11">
        <f>AVERAGE(A3:A102)</f>
        <v>8.737455203799982E-14</v>
      </c>
      <c r="AN119" s="12">
        <f t="shared" ref="AN119:BU119" si="25">AVERAGE(B3:B102)</f>
        <v>8.3266726846886728E-14</v>
      </c>
      <c r="AO119" s="12">
        <f t="shared" si="25"/>
        <v>8.6819440525687229E-14</v>
      </c>
      <c r="AP119" s="12">
        <f t="shared" si="25"/>
        <v>8.3266726846886728E-14</v>
      </c>
      <c r="AQ119" s="12">
        <f t="shared" si="25"/>
        <v>8.6861629000622984E-14</v>
      </c>
      <c r="AR119" s="12">
        <f t="shared" si="25"/>
        <v>8.5388363046945404E-14</v>
      </c>
      <c r="AS119" s="12">
        <f t="shared" si="25"/>
        <v>8.98192631382244E-14</v>
      </c>
      <c r="AT119" s="12">
        <f t="shared" si="25"/>
        <v>8.3266726846886728E-14</v>
      </c>
      <c r="AU119" s="12">
        <f t="shared" si="25"/>
        <v>8.9852569828963149E-14</v>
      </c>
      <c r="AV119" s="12">
        <f t="shared" si="25"/>
        <v>8.3266726846886728E-14</v>
      </c>
      <c r="AW119" s="12">
        <f t="shared" si="25"/>
        <v>8.9367402367201956E-14</v>
      </c>
      <c r="AX119" s="12">
        <f t="shared" si="25"/>
        <v>9.3747232199348191E-14</v>
      </c>
      <c r="AY119" s="12">
        <f t="shared" si="25"/>
        <v>8.6819440525687229E-14</v>
      </c>
      <c r="AZ119" s="12">
        <f t="shared" si="25"/>
        <v>9.3741681084225057E-14</v>
      </c>
      <c r="BA119" s="12">
        <f t="shared" si="25"/>
        <v>8.9995788599139803E-14</v>
      </c>
      <c r="BB119" s="12">
        <f t="shared" si="25"/>
        <v>9.5899954644096317E-14</v>
      </c>
      <c r="BC119" s="12">
        <f t="shared" si="25"/>
        <v>8.9134255532030695E-14</v>
      </c>
      <c r="BD119" s="12">
        <f t="shared" si="25"/>
        <v>9.3881569185327813E-14</v>
      </c>
      <c r="BE119" s="12">
        <f t="shared" si="25"/>
        <v>8.9060980812405413E-14</v>
      </c>
      <c r="BF119" s="12">
        <f t="shared" si="25"/>
        <v>9.3881569185327813E-14</v>
      </c>
      <c r="BG119" s="12">
        <f t="shared" si="25"/>
        <v>8.9805940461928897E-14</v>
      </c>
      <c r="BH119" s="12">
        <f t="shared" si="25"/>
        <v>9.9945607345830255E-14</v>
      </c>
      <c r="BI119" s="12">
        <f t="shared" si="25"/>
        <v>8.9237506273320817E-14</v>
      </c>
      <c r="BJ119" s="12">
        <f t="shared" si="25"/>
        <v>8.6819440525687229E-14</v>
      </c>
      <c r="BK119" s="12">
        <f t="shared" si="25"/>
        <v>9.9945607345830255E-14</v>
      </c>
      <c r="BL119" s="12">
        <f t="shared" si="25"/>
        <v>8.9237506273320817E-14</v>
      </c>
      <c r="BM119" s="12">
        <f t="shared" si="25"/>
        <v>8.9570573180708376E-14</v>
      </c>
      <c r="BN119" s="12">
        <f t="shared" si="25"/>
        <v>1.018718442935549E-13</v>
      </c>
      <c r="BO119" s="12">
        <f t="shared" si="25"/>
        <v>8.9261931179862573E-14</v>
      </c>
      <c r="BP119" s="12">
        <f t="shared" si="25"/>
        <v>8.9758200871870009E-14</v>
      </c>
      <c r="BQ119" s="12">
        <f t="shared" si="25"/>
        <v>9.9945607345830255E-14</v>
      </c>
      <c r="BR119" s="12">
        <f t="shared" si="25"/>
        <v>8.9237506273320817E-14</v>
      </c>
      <c r="BS119" s="12">
        <f t="shared" si="25"/>
        <v>8.9758200871870009E-14</v>
      </c>
      <c r="BT119" s="12">
        <f t="shared" si="25"/>
        <v>9.9945607345830255E-14</v>
      </c>
      <c r="BU119" s="13">
        <f t="shared" si="25"/>
        <v>8.9237506273320817E-14</v>
      </c>
    </row>
    <row r="120" spans="1:110" x14ac:dyDescent="0.45">
      <c r="A120" t="s">
        <v>50</v>
      </c>
      <c r="B120">
        <f>GEOMEAN(A3:A102)</f>
        <v>8.7370560678763209E-14</v>
      </c>
      <c r="C120">
        <f t="shared" ref="C120:AJ120" si="26">GEOMEAN(B3:B102)</f>
        <v>8.3266726846886703E-14</v>
      </c>
      <c r="E120">
        <f t="shared" si="26"/>
        <v>8.3266726846886703E-14</v>
      </c>
      <c r="F120">
        <f t="shared" si="26"/>
        <v>8.6858931100959055E-14</v>
      </c>
      <c r="G120">
        <f t="shared" si="26"/>
        <v>8.5387423818840705E-14</v>
      </c>
      <c r="H120">
        <f t="shared" si="26"/>
        <v>8.9817660378488073E-14</v>
      </c>
      <c r="I120">
        <f t="shared" si="26"/>
        <v>8.3266726846886703E-14</v>
      </c>
      <c r="J120">
        <f t="shared" si="26"/>
        <v>8.9850953017224812E-14</v>
      </c>
      <c r="K120">
        <f t="shared" si="26"/>
        <v>8.3266726846886703E-14</v>
      </c>
      <c r="L120">
        <f t="shared" si="26"/>
        <v>8.9361800324286091E-14</v>
      </c>
      <c r="M120">
        <f t="shared" si="26"/>
        <v>9.3699807053404265E-14</v>
      </c>
      <c r="O120">
        <f t="shared" si="26"/>
        <v>9.3698576970736761E-14</v>
      </c>
      <c r="P120">
        <f t="shared" si="26"/>
        <v>8.998993161903889E-14</v>
      </c>
      <c r="Q120">
        <f t="shared" si="26"/>
        <v>9.5820061123341593E-14</v>
      </c>
      <c r="R120">
        <f t="shared" si="26"/>
        <v>8.9129696745032613E-14</v>
      </c>
      <c r="S120">
        <f t="shared" si="26"/>
        <v>9.3835216391012259E-14</v>
      </c>
      <c r="T120">
        <f t="shared" si="26"/>
        <v>8.9057153909926924E-14</v>
      </c>
      <c r="U120">
        <f t="shared" si="26"/>
        <v>9.3835216391012259E-14</v>
      </c>
      <c r="V120">
        <f t="shared" si="26"/>
        <v>8.979968456449007E-14</v>
      </c>
      <c r="W120">
        <f t="shared" si="26"/>
        <v>9.973066618580917E-14</v>
      </c>
      <c r="X120">
        <f t="shared" si="26"/>
        <v>8.9237473709208068E-14</v>
      </c>
      <c r="Z120">
        <f t="shared" si="26"/>
        <v>9.973066618580917E-14</v>
      </c>
      <c r="AA120">
        <f t="shared" si="26"/>
        <v>8.9237473709208068E-14</v>
      </c>
      <c r="AB120">
        <f t="shared" si="26"/>
        <v>8.9564549796907962E-14</v>
      </c>
      <c r="AC120">
        <f t="shared" si="26"/>
        <v>1.0161012804429787E-13</v>
      </c>
      <c r="AD120">
        <f t="shared" si="26"/>
        <v>8.9261885621269272E-14</v>
      </c>
      <c r="AE120">
        <f t="shared" si="26"/>
        <v>8.9750674691198248E-14</v>
      </c>
      <c r="AF120">
        <f t="shared" si="26"/>
        <v>9.973066618580917E-14</v>
      </c>
      <c r="AG120">
        <f t="shared" si="26"/>
        <v>8.9237473709208068E-14</v>
      </c>
      <c r="AH120">
        <f t="shared" si="26"/>
        <v>8.9750674691198248E-14</v>
      </c>
      <c r="AI120">
        <f t="shared" si="26"/>
        <v>9.973066618580917E-14</v>
      </c>
      <c r="AJ120">
        <f t="shared" si="26"/>
        <v>8.9237473709208068E-14</v>
      </c>
    </row>
    <row r="121" spans="1:110" x14ac:dyDescent="0.45">
      <c r="A121" t="s">
        <v>51</v>
      </c>
      <c r="B121">
        <f>HARMEAN(A3:A102)</f>
        <v>8.7366567380236741E-14</v>
      </c>
      <c r="C121">
        <f t="shared" ref="C121:AJ121" si="27">HARMEAN(B3:B102)</f>
        <v>8.3266726846886627E-14</v>
      </c>
      <c r="E121">
        <f t="shared" si="27"/>
        <v>8.3266726846886627E-14</v>
      </c>
      <c r="F121">
        <f t="shared" si="27"/>
        <v>8.6856238242907177E-14</v>
      </c>
      <c r="G121">
        <f t="shared" si="27"/>
        <v>8.5386484938217485E-14</v>
      </c>
      <c r="H121">
        <f t="shared" si="27"/>
        <v>8.9816057672820084E-14</v>
      </c>
      <c r="I121">
        <f t="shared" si="27"/>
        <v>8.3266726846886627E-14</v>
      </c>
      <c r="J121">
        <f t="shared" si="27"/>
        <v>8.9849337938477239E-14</v>
      </c>
      <c r="K121">
        <f t="shared" si="27"/>
        <v>8.3266726846886627E-14</v>
      </c>
      <c r="L121">
        <f t="shared" si="27"/>
        <v>8.9356210205839178E-14</v>
      </c>
      <c r="M121">
        <f t="shared" si="27"/>
        <v>9.3653312601977997E-14</v>
      </c>
      <c r="O121">
        <f t="shared" si="27"/>
        <v>9.3656427455765961E-14</v>
      </c>
      <c r="P121">
        <f t="shared" si="27"/>
        <v>8.9984080875143844E-14</v>
      </c>
      <c r="Q121">
        <f t="shared" si="27"/>
        <v>9.5742101818008859E-14</v>
      </c>
      <c r="R121">
        <f t="shared" si="27"/>
        <v>8.9125144408616568E-14</v>
      </c>
      <c r="S121">
        <f t="shared" si="27"/>
        <v>9.37897694331241E-14</v>
      </c>
      <c r="T121">
        <f t="shared" si="27"/>
        <v>8.9053336097637203E-14</v>
      </c>
      <c r="U121">
        <f t="shared" si="27"/>
        <v>9.37897694331241E-14</v>
      </c>
      <c r="V121">
        <f t="shared" si="27"/>
        <v>8.9793449560189748E-14</v>
      </c>
      <c r="W121">
        <f t="shared" si="27"/>
        <v>9.9525491854633885E-14</v>
      </c>
      <c r="X121">
        <f t="shared" si="27"/>
        <v>8.9237441150918034E-14</v>
      </c>
      <c r="Z121">
        <f t="shared" si="27"/>
        <v>9.9525491854633885E-14</v>
      </c>
      <c r="AA121">
        <f t="shared" si="27"/>
        <v>8.9237441150918034E-14</v>
      </c>
      <c r="AB121">
        <f t="shared" si="27"/>
        <v>8.9558542187925508E-14</v>
      </c>
      <c r="AC121">
        <f t="shared" si="27"/>
        <v>1.013679626589387E-13</v>
      </c>
      <c r="AD121">
        <f t="shared" si="27"/>
        <v>8.9261840072942105E-14</v>
      </c>
      <c r="AE121">
        <f t="shared" si="27"/>
        <v>8.9743131788461075E-14</v>
      </c>
      <c r="AF121">
        <f t="shared" si="27"/>
        <v>9.9525491854633885E-14</v>
      </c>
      <c r="AG121">
        <f t="shared" si="27"/>
        <v>8.9237441150918034E-14</v>
      </c>
      <c r="AH121">
        <f t="shared" si="27"/>
        <v>8.9743131788461075E-14</v>
      </c>
      <c r="AI121">
        <f t="shared" si="27"/>
        <v>9.9525491854633885E-14</v>
      </c>
      <c r="AJ121">
        <f t="shared" si="27"/>
        <v>8.9237441150918034E-14</v>
      </c>
      <c r="AL121" t="s">
        <v>56</v>
      </c>
      <c r="AM121" s="3">
        <f>IF(MIN(AM114:BU114)&gt;=0,0,MIN(AM114:BU114))</f>
        <v>0</v>
      </c>
    </row>
    <row r="122" spans="1:110" x14ac:dyDescent="0.45">
      <c r="A122" t="s">
        <v>52</v>
      </c>
      <c r="B122">
        <f>AVEDEV(A3:A102)</f>
        <v>6.683542608243434E-16</v>
      </c>
      <c r="C122">
        <f t="shared" ref="C122:AJ122" si="28">AVEDEV(B3:B102)</f>
        <v>2.5243548967072378E-29</v>
      </c>
      <c r="E122">
        <f t="shared" si="28"/>
        <v>2.5243548967072378E-29</v>
      </c>
      <c r="F122">
        <f t="shared" si="28"/>
        <v>5.5742077620379805E-16</v>
      </c>
      <c r="G122">
        <f t="shared" si="28"/>
        <v>3.2305269570543186E-16</v>
      </c>
      <c r="H122">
        <f t="shared" si="28"/>
        <v>4.3529624349503683E-16</v>
      </c>
      <c r="I122">
        <f t="shared" si="28"/>
        <v>2.5243548967072378E-29</v>
      </c>
      <c r="J122">
        <f t="shared" si="28"/>
        <v>4.2978953729289982E-16</v>
      </c>
      <c r="K122">
        <f t="shared" si="28"/>
        <v>2.5243548967072378E-29</v>
      </c>
      <c r="L122">
        <f t="shared" si="28"/>
        <v>8.0024875614981907E-16</v>
      </c>
      <c r="M122">
        <f t="shared" si="28"/>
        <v>2.4220625505222229E-15</v>
      </c>
      <c r="O122">
        <f t="shared" si="28"/>
        <v>2.2514212716373372E-15</v>
      </c>
      <c r="P122">
        <f t="shared" si="28"/>
        <v>8.5917939429692269E-16</v>
      </c>
      <c r="Q122">
        <f t="shared" si="28"/>
        <v>3.0465185929528317E-15</v>
      </c>
      <c r="R122">
        <f t="shared" si="28"/>
        <v>7.2841732645657062E-16</v>
      </c>
      <c r="S122">
        <f t="shared" si="28"/>
        <v>2.3176349728259731E-15</v>
      </c>
      <c r="T122">
        <f t="shared" si="28"/>
        <v>6.8753891468987484E-16</v>
      </c>
      <c r="U122">
        <f t="shared" si="28"/>
        <v>2.3176349728259731E-15</v>
      </c>
      <c r="V122">
        <f t="shared" si="28"/>
        <v>8.2178708282753674E-16</v>
      </c>
      <c r="W122">
        <f t="shared" si="28"/>
        <v>5.1848081383807189E-15</v>
      </c>
      <c r="X122">
        <f t="shared" si="28"/>
        <v>6.4082072981353712E-17</v>
      </c>
      <c r="Z122">
        <f t="shared" si="28"/>
        <v>5.1848081383807189E-15</v>
      </c>
      <c r="AA122">
        <f t="shared" si="28"/>
        <v>6.4082072981353712E-17</v>
      </c>
      <c r="AB122">
        <f t="shared" si="28"/>
        <v>8.8178353507829056E-16</v>
      </c>
      <c r="AC122">
        <f t="shared" si="28"/>
        <v>5.4879212285639726E-15</v>
      </c>
      <c r="AD122">
        <f t="shared" si="28"/>
        <v>6.661338147756392E-17</v>
      </c>
      <c r="AE122">
        <f t="shared" si="28"/>
        <v>9.7810648469476316E-16</v>
      </c>
      <c r="AF122">
        <f t="shared" si="28"/>
        <v>5.1848081383807189E-15</v>
      </c>
      <c r="AG122">
        <f t="shared" si="28"/>
        <v>6.4082072981353712E-17</v>
      </c>
      <c r="AH122">
        <f t="shared" si="28"/>
        <v>9.7810648469476316E-16</v>
      </c>
      <c r="AI122">
        <f t="shared" si="28"/>
        <v>5.1848081383807189E-15</v>
      </c>
      <c r="AJ122">
        <f t="shared" si="28"/>
        <v>6.4082072981353712E-17</v>
      </c>
    </row>
    <row r="123" spans="1:110" x14ac:dyDescent="0.45">
      <c r="A123" t="s">
        <v>53</v>
      </c>
      <c r="B123">
        <f>[1]!MAD(A3:A102)</f>
        <v>6.1062266354384872E-16</v>
      </c>
      <c r="C123">
        <f>[1]!MAD(B3:B102)</f>
        <v>0</v>
      </c>
      <c r="E123">
        <f>[1]!MAD(D3:D102)</f>
        <v>0</v>
      </c>
      <c r="F123">
        <f>[1]!MAD(E3:E102)</f>
        <v>4.4408920985010048E-16</v>
      </c>
      <c r="G123">
        <f>[1]!MAD(F3:F102)</f>
        <v>2.2204460492500606E-16</v>
      </c>
      <c r="H123">
        <f>[1]!MAD(G3:G102)</f>
        <v>3.3306690738759745E-16</v>
      </c>
      <c r="I123">
        <f>[1]!MAD(H3:H102)</f>
        <v>0</v>
      </c>
      <c r="J123">
        <f>[1]!MAD(I3:I102)</f>
        <v>3.3306690738759745E-16</v>
      </c>
      <c r="K123">
        <f>[1]!MAD(J3:J102)</f>
        <v>0</v>
      </c>
      <c r="L123">
        <f>[1]!MAD(K3:K102)</f>
        <v>5.5511151231260351E-16</v>
      </c>
      <c r="M123">
        <f>[1]!MAD(L3:L102)</f>
        <v>1.8318679906314957E-15</v>
      </c>
      <c r="O123">
        <f>[1]!MAD(N3:N102)</f>
        <v>1.6098233857065022E-15</v>
      </c>
      <c r="P123">
        <f>[1]!MAD(O3:O102)</f>
        <v>7.7715611723760958E-16</v>
      </c>
      <c r="Q123">
        <f>[1]!MAD(P3:P102)</f>
        <v>2.4980018054065959E-15</v>
      </c>
      <c r="R123">
        <f>[1]!MAD(Q3:Q102)</f>
        <v>5.5511151231260351E-16</v>
      </c>
      <c r="S123">
        <f>[1]!MAD(R3:R102)</f>
        <v>1.7208456881689989E-15</v>
      </c>
      <c r="T123">
        <f>[1]!MAD(S3:S102)</f>
        <v>6.1062266354384872E-16</v>
      </c>
      <c r="U123">
        <f>[1]!MAD(T3:T102)</f>
        <v>1.7208456881689989E-15</v>
      </c>
      <c r="V123">
        <f>[1]!MAD(U3:U102)</f>
        <v>7.7715611723759696E-16</v>
      </c>
      <c r="W123">
        <f>[1]!MAD(V3:V102)</f>
        <v>3.5527136788004883E-15</v>
      </c>
      <c r="X123">
        <f>[1]!MAD(W3:W102)</f>
        <v>1.1102230246250303E-16</v>
      </c>
      <c r="Z123">
        <f>[1]!MAD(Y3:Y102)</f>
        <v>3.5527136788004883E-15</v>
      </c>
      <c r="AA123">
        <f>[1]!MAD(Z3:Z102)</f>
        <v>1.1102230246250303E-16</v>
      </c>
      <c r="AB123">
        <f>[1]!MAD(AA3:AA102)</f>
        <v>8.3266726846885478E-16</v>
      </c>
      <c r="AC123">
        <f>[1]!MAD(AB3:AB102)</f>
        <v>3.8857805861880037E-15</v>
      </c>
      <c r="AD123">
        <f>[1]!MAD(AC3:AC102)</f>
        <v>1.1102230246250303E-16</v>
      </c>
      <c r="AE123">
        <f>[1]!MAD(AD3:AD102)</f>
        <v>8.3266726846885478E-16</v>
      </c>
      <c r="AF123">
        <f>[1]!MAD(AE3:AE102)</f>
        <v>3.5527136788004883E-15</v>
      </c>
      <c r="AG123">
        <f>[1]!MAD(AF3:AF102)</f>
        <v>1.1102230246250303E-16</v>
      </c>
      <c r="AH123">
        <f>[1]!MAD(AG3:AG102)</f>
        <v>8.3266726846885478E-16</v>
      </c>
      <c r="AI123">
        <f>[1]!MAD(AH3:AH102)</f>
        <v>3.5527136788004883E-15</v>
      </c>
      <c r="AJ123">
        <f>[1]!MAD(AI3:AI102)</f>
        <v>1.1102230246250303E-16</v>
      </c>
      <c r="AL123" t="s">
        <v>57</v>
      </c>
      <c r="AM123" t="s">
        <v>66</v>
      </c>
      <c r="AN123" t="s">
        <v>66</v>
      </c>
      <c r="AO123" t="s">
        <v>66</v>
      </c>
      <c r="AP123" t="s">
        <v>66</v>
      </c>
      <c r="AQ123" t="s">
        <v>66</v>
      </c>
      <c r="AR123" t="s">
        <v>66</v>
      </c>
      <c r="AS123">
        <f>G84</f>
        <v>8.9928064994637604E-14</v>
      </c>
      <c r="AT123" t="s">
        <v>66</v>
      </c>
      <c r="AU123" t="s">
        <v>66</v>
      </c>
      <c r="AV123" t="s">
        <v>66</v>
      </c>
      <c r="AW123" t="s">
        <v>66</v>
      </c>
      <c r="AX123" t="s">
        <v>66</v>
      </c>
      <c r="AY123" t="s">
        <v>66</v>
      </c>
      <c r="AZ123" t="s">
        <v>66</v>
      </c>
      <c r="BA123" t="s">
        <v>66</v>
      </c>
      <c r="BB123">
        <f>P28</f>
        <v>1.01363362148276E-13</v>
      </c>
      <c r="BC123" t="s">
        <v>66</v>
      </c>
      <c r="BD123" t="s">
        <v>66</v>
      </c>
      <c r="BE123" t="s">
        <v>66</v>
      </c>
      <c r="BF123" t="s">
        <v>66</v>
      </c>
      <c r="BG123" t="s">
        <v>66</v>
      </c>
      <c r="BH123">
        <f>V56</f>
        <v>1.24011911850629E-13</v>
      </c>
      <c r="BI123" t="s">
        <v>66</v>
      </c>
      <c r="BJ123" t="s">
        <v>66</v>
      </c>
      <c r="BK123">
        <f>Y56</f>
        <v>1.24011911850629E-13</v>
      </c>
      <c r="BL123" t="s">
        <v>66</v>
      </c>
      <c r="BM123">
        <f>AA43</f>
        <v>8.7929663550312398E-14</v>
      </c>
      <c r="BN123">
        <f>AB56</f>
        <v>1.3999912340523201E-13</v>
      </c>
      <c r="BO123" t="s">
        <v>66</v>
      </c>
      <c r="BP123" t="s">
        <v>66</v>
      </c>
      <c r="BQ123">
        <f>AE56</f>
        <v>1.24011911850629E-13</v>
      </c>
      <c r="BR123" t="s">
        <v>66</v>
      </c>
      <c r="BS123" t="s">
        <v>66</v>
      </c>
      <c r="BT123">
        <f>AH56</f>
        <v>1.24011911850629E-13</v>
      </c>
      <c r="BU123" t="s">
        <v>66</v>
      </c>
    </row>
    <row r="124" spans="1:110" x14ac:dyDescent="0.45">
      <c r="A124" s="1" t="s">
        <v>54</v>
      </c>
      <c r="B124" s="1">
        <f>[1]!IQR(A3:A102,FALSE)</f>
        <v>1.1379786002408233E-15</v>
      </c>
      <c r="C124" s="1">
        <f>[1]!IQR(B3:B102,FALSE)</f>
        <v>0</v>
      </c>
      <c r="D124" s="1"/>
      <c r="E124" s="1">
        <f>[1]!IQR(D3:D102,FALSE)</f>
        <v>0</v>
      </c>
      <c r="F124" s="1">
        <f>[1]!IQR(E3:E102,FALSE)</f>
        <v>9.1593399531582988E-16</v>
      </c>
      <c r="G124" s="1">
        <f>[1]!IQR(F3:F102,FALSE)</f>
        <v>4.7184478546562842E-16</v>
      </c>
      <c r="H124" s="1">
        <f>[1]!IQR(G3:G102,FALSE)</f>
        <v>6.9388939039072284E-16</v>
      </c>
      <c r="I124" s="1">
        <f>[1]!IQR(H3:H102,FALSE)</f>
        <v>0</v>
      </c>
      <c r="J124" s="1">
        <f>[1]!IQR(I3:I102,FALSE)</f>
        <v>6.6613381477509392E-16</v>
      </c>
      <c r="K124" s="1">
        <f>[1]!IQR(J3:J102,FALSE)</f>
        <v>0</v>
      </c>
      <c r="L124" s="1">
        <f>[1]!IQR(K3:K102,FALSE)</f>
        <v>1.2490009027033264E-15</v>
      </c>
      <c r="M124" s="1">
        <f>[1]!IQR(L3:L102,FALSE)</f>
        <v>3.8857805861879974E-15</v>
      </c>
      <c r="N124" s="1"/>
      <c r="O124" s="1">
        <f>[1]!IQR(N3:N102,FALSE)</f>
        <v>3.3584246494911238E-15</v>
      </c>
      <c r="P124" s="1">
        <f>[1]!IQR(O3:O102,FALSE)</f>
        <v>1.5820678100909364E-15</v>
      </c>
      <c r="Q124" s="1">
        <f>[1]!IQR(P3:P102,FALSE)</f>
        <v>4.1910919179599786E-15</v>
      </c>
      <c r="R124" s="1">
        <f>[1]!IQR(Q3:Q102,FALSE)</f>
        <v>1.1379786002408233E-15</v>
      </c>
      <c r="S124" s="1">
        <f>[1]!IQR(R3:R102,FALSE)</f>
        <v>3.4694469519536268E-15</v>
      </c>
      <c r="T124" s="1">
        <f>[1]!IQR(S3:S102,FALSE)</f>
        <v>1.0269562977783203E-15</v>
      </c>
      <c r="U124" s="1">
        <f>[1]!IQR(T3:T102,FALSE)</f>
        <v>3.4694469519536268E-15</v>
      </c>
      <c r="V124" s="1">
        <f>[1]!IQR(U3:U102,FALSE)</f>
        <v>1.5543122344751939E-15</v>
      </c>
      <c r="W124" s="1">
        <f>[1]!IQR(V3:V102,FALSE)</f>
        <v>8.1601392309947239E-15</v>
      </c>
      <c r="X124" s="1">
        <f>[1]!IQR(W3:W102,FALSE)</f>
        <v>1.1102230246250303E-16</v>
      </c>
      <c r="Y124" s="1"/>
      <c r="Z124" s="1">
        <f>[1]!IQR(Y3:Y102,FALSE)</f>
        <v>8.1601392309947239E-15</v>
      </c>
      <c r="AA124" s="1">
        <f>[1]!IQR(Z3:Z102,FALSE)</f>
        <v>1.1102230246250303E-16</v>
      </c>
      <c r="AB124" s="1">
        <f>[1]!IQR(AA3:AA102,FALSE)</f>
        <v>1.6653345369377096E-15</v>
      </c>
      <c r="AC124" s="1">
        <f>[1]!IQR(AB3:AB102,FALSE)</f>
        <v>8.4654505627664526E-15</v>
      </c>
      <c r="AD124" s="1">
        <f>[1]!IQR(AC3:AC102,FALSE)</f>
        <v>2.2204460492510704E-16</v>
      </c>
      <c r="AE124" s="1">
        <f>[1]!IQR(AD3:AD102,FALSE)</f>
        <v>1.6930901125533259E-15</v>
      </c>
      <c r="AF124" s="1">
        <f>[1]!IQR(AE3:AE102,FALSE)</f>
        <v>8.1601392309947239E-15</v>
      </c>
      <c r="AG124" s="1">
        <f>[1]!IQR(AF3:AF102,FALSE)</f>
        <v>1.1102230246250303E-16</v>
      </c>
      <c r="AH124" s="1">
        <f>[1]!IQR(AG3:AG102,FALSE)</f>
        <v>1.6930901125533259E-15</v>
      </c>
      <c r="AI124" s="1">
        <f>[1]!IQR(AH3:AH102,FALSE)</f>
        <v>8.1601392309947239E-15</v>
      </c>
      <c r="AJ124" s="1">
        <f>[1]!IQR(AI3:AI102,FALSE)</f>
        <v>1.1102230246250303E-16</v>
      </c>
      <c r="BB124">
        <f>P56</f>
        <v>1.1124434706744E-13</v>
      </c>
    </row>
    <row r="126" spans="1:110" x14ac:dyDescent="0.45">
      <c r="A126" t="s">
        <v>74</v>
      </c>
    </row>
    <row r="128" spans="1:110" x14ac:dyDescent="0.45">
      <c r="B128" t="str">
        <f>A2</f>
        <v>UF Bitdiff Cbrt</v>
      </c>
      <c r="C128" t="str">
        <f t="shared" ref="C128:AJ128" si="29">B2</f>
        <v>UF BitdiffVA Cbrt</v>
      </c>
      <c r="D128" t="str">
        <f t="shared" si="29"/>
        <v>UF HardLog Cbrt</v>
      </c>
      <c r="E128" t="str">
        <f t="shared" si="29"/>
        <v>UF HardLogVA Cbrt</v>
      </c>
      <c r="F128" t="str">
        <f t="shared" si="29"/>
        <v>UF Log Cbrt</v>
      </c>
      <c r="G128" t="str">
        <f t="shared" si="29"/>
        <v>UF LogVA Cbrt</v>
      </c>
      <c r="H128" t="str">
        <f t="shared" si="29"/>
        <v>UF Mul Cbrt</v>
      </c>
      <c r="I128" t="str">
        <f t="shared" si="29"/>
        <v>UF MulVA Cbrt</v>
      </c>
      <c r="J128" t="str">
        <f t="shared" si="29"/>
        <v>UF NoLog Cbrt</v>
      </c>
      <c r="K128" t="str">
        <f t="shared" si="29"/>
        <v>UF NoLogVA Cbrt</v>
      </c>
      <c r="L128" t="str">
        <f t="shared" si="29"/>
        <v>UFDistr Bitdiff Cbrt</v>
      </c>
      <c r="M128" t="str">
        <f t="shared" si="29"/>
        <v>UFDistr BitdiffVA Cbrt</v>
      </c>
      <c r="N128" t="str">
        <f t="shared" si="29"/>
        <v>UFDistr HardLog Cbrt</v>
      </c>
      <c r="O128" t="str">
        <f t="shared" si="29"/>
        <v>UFDistr HardLogVA Cbrt</v>
      </c>
      <c r="P128" t="str">
        <f t="shared" si="29"/>
        <v>UFDistr Log Cbrt</v>
      </c>
      <c r="Q128" t="str">
        <f t="shared" si="29"/>
        <v>UFDistr LogVA Cbrt</v>
      </c>
      <c r="R128" t="str">
        <f t="shared" si="29"/>
        <v>UFDistr Mul Cbrt</v>
      </c>
      <c r="S128" t="str">
        <f t="shared" si="29"/>
        <v>UFDistr MulVA Cbrt</v>
      </c>
      <c r="T128" t="str">
        <f t="shared" si="29"/>
        <v>UFDistr NoLog Cbrt</v>
      </c>
      <c r="U128" t="str">
        <f t="shared" si="29"/>
        <v>UFDistr NoLogVA Cbrt</v>
      </c>
      <c r="V128" t="str">
        <f t="shared" si="29"/>
        <v>UFCenter Bitdiff Cbrt</v>
      </c>
      <c r="W128" t="str">
        <f t="shared" si="29"/>
        <v>UFCenter BitdiffVA Cbrt</v>
      </c>
      <c r="X128" t="str">
        <f t="shared" si="29"/>
        <v>UFCenter BitdiffFN Cbrt</v>
      </c>
      <c r="Y128" t="str">
        <f t="shared" si="29"/>
        <v>UFCenter HardLog Cbrt</v>
      </c>
      <c r="Z128" t="str">
        <f t="shared" si="29"/>
        <v>UFCenter HardLogVA Cbrt</v>
      </c>
      <c r="AA128" t="str">
        <f t="shared" si="29"/>
        <v>UFCenter HardLogFN Cbrt</v>
      </c>
      <c r="AB128" t="str">
        <f t="shared" si="29"/>
        <v>UFCenter Log Cbrt</v>
      </c>
      <c r="AC128" t="str">
        <f t="shared" si="29"/>
        <v>UFCenter LogVA Cbrt</v>
      </c>
      <c r="AD128" t="str">
        <f t="shared" si="29"/>
        <v>UFCenter LogFN Cbrt</v>
      </c>
      <c r="AE128" t="str">
        <f t="shared" si="29"/>
        <v>UFCenter Mul Cbrt</v>
      </c>
      <c r="AF128" t="str">
        <f t="shared" si="29"/>
        <v>UFCenter MulVA Cbrt</v>
      </c>
      <c r="AG128" t="str">
        <f t="shared" si="29"/>
        <v>UFCenter MulFN Cbrt</v>
      </c>
      <c r="AH128" t="str">
        <f t="shared" si="29"/>
        <v>UFCenter NoLog Cbrt</v>
      </c>
      <c r="AI128" t="str">
        <f t="shared" si="29"/>
        <v>UFCenter NoLogVA Cbrt</v>
      </c>
      <c r="AJ128" t="str">
        <f t="shared" si="29"/>
        <v>UFCenter NoLogFN Cbrt</v>
      </c>
    </row>
    <row r="129" spans="1:37" x14ac:dyDescent="0.45">
      <c r="A129" t="s">
        <v>75</v>
      </c>
      <c r="B129" s="5">
        <f>MEDIAN(A3:A102)</f>
        <v>8.7430063189231052E-14</v>
      </c>
      <c r="C129" s="6">
        <f t="shared" ref="C129:AJ129" si="30">MEDIAN(B3:B102)</f>
        <v>8.3266726846886703E-14</v>
      </c>
      <c r="D129" s="6">
        <f t="shared" si="30"/>
        <v>8.6819440525687204E-14</v>
      </c>
      <c r="E129" s="6">
        <f t="shared" si="30"/>
        <v>8.3266726846886703E-14</v>
      </c>
      <c r="F129" s="6">
        <f t="shared" si="30"/>
        <v>8.6819440525687204E-14</v>
      </c>
      <c r="G129" s="6">
        <f t="shared" si="30"/>
        <v>8.53761505936745E-14</v>
      </c>
      <c r="H129" s="6">
        <f t="shared" si="30"/>
        <v>8.9817042692175101E-14</v>
      </c>
      <c r="I129" s="6">
        <f t="shared" si="30"/>
        <v>8.3266726846886703E-14</v>
      </c>
      <c r="J129" s="6">
        <f t="shared" si="30"/>
        <v>8.9817042692175101E-14</v>
      </c>
      <c r="K129" s="6">
        <f t="shared" si="30"/>
        <v>8.3266726846886703E-14</v>
      </c>
      <c r="L129" s="6">
        <f t="shared" si="30"/>
        <v>8.9150908877399994E-14</v>
      </c>
      <c r="M129" s="6">
        <f t="shared" si="30"/>
        <v>9.2870156009894294E-14</v>
      </c>
      <c r="N129" s="6">
        <f t="shared" si="30"/>
        <v>8.6819440525687204E-14</v>
      </c>
      <c r="O129" s="6">
        <f t="shared" si="30"/>
        <v>9.2814644858662998E-14</v>
      </c>
      <c r="P129" s="6">
        <f t="shared" si="30"/>
        <v>8.9928064994637604E-14</v>
      </c>
      <c r="Q129" s="6">
        <f t="shared" si="30"/>
        <v>9.50350909079134E-14</v>
      </c>
      <c r="R129" s="6">
        <f t="shared" si="30"/>
        <v>8.9039886574937504E-14</v>
      </c>
      <c r="S129" s="6">
        <f t="shared" si="30"/>
        <v>9.3425267522206847E-14</v>
      </c>
      <c r="T129" s="6">
        <f t="shared" si="30"/>
        <v>8.8873353121243756E-14</v>
      </c>
      <c r="U129" s="6">
        <f t="shared" si="30"/>
        <v>9.3425267522206847E-14</v>
      </c>
      <c r="V129" s="6">
        <f t="shared" si="30"/>
        <v>8.9817042692175101E-14</v>
      </c>
      <c r="W129" s="6">
        <f t="shared" si="30"/>
        <v>9.8365759981788794E-14</v>
      </c>
      <c r="X129" s="6">
        <f t="shared" si="30"/>
        <v>8.9261931179862497E-14</v>
      </c>
      <c r="Y129" s="6">
        <f t="shared" si="30"/>
        <v>8.6819440525687204E-14</v>
      </c>
      <c r="Z129" s="6">
        <f t="shared" si="30"/>
        <v>9.8365759981788794E-14</v>
      </c>
      <c r="AA129" s="6">
        <f t="shared" si="30"/>
        <v>8.9261931179862497E-14</v>
      </c>
      <c r="AB129" s="6">
        <f t="shared" si="30"/>
        <v>8.9483975784787605E-14</v>
      </c>
      <c r="AC129" s="6">
        <f t="shared" si="30"/>
        <v>1.0019762797242E-13</v>
      </c>
      <c r="AD129" s="6">
        <f t="shared" si="30"/>
        <v>8.9261931179862497E-14</v>
      </c>
      <c r="AE129" s="6">
        <f t="shared" si="30"/>
        <v>8.9761531540943856E-14</v>
      </c>
      <c r="AF129" s="6">
        <f t="shared" si="30"/>
        <v>9.8365759981788794E-14</v>
      </c>
      <c r="AG129" s="6">
        <f t="shared" si="30"/>
        <v>8.9261931179862497E-14</v>
      </c>
      <c r="AH129" s="6">
        <f t="shared" si="30"/>
        <v>8.9761531540943856E-14</v>
      </c>
      <c r="AI129" s="6">
        <f t="shared" si="30"/>
        <v>9.8365759981788794E-14</v>
      </c>
      <c r="AJ129" s="7">
        <f t="shared" si="30"/>
        <v>8.9261931179862497E-14</v>
      </c>
    </row>
    <row r="130" spans="1:37" x14ac:dyDescent="0.45">
      <c r="A130" t="s">
        <v>76</v>
      </c>
      <c r="B130" s="8">
        <f>[1]!RANK_SUM(A3:AI102, 1,1)</f>
        <v>175050</v>
      </c>
      <c r="C130" s="9">
        <f>[1]!RANK_SUM(A3:AI102, 2,1)</f>
        <v>175050</v>
      </c>
      <c r="D130" s="9">
        <f>[1]!RANK_SUM(A3:AI102, 3,1)</f>
        <v>175050</v>
      </c>
      <c r="E130" s="9">
        <f>[1]!RANK_SUM(A3:AI102, 4,1)</f>
        <v>175050</v>
      </c>
      <c r="F130" s="9">
        <f>[1]!RANK_SUM(A3:AI102, 5,1)</f>
        <v>175050</v>
      </c>
      <c r="G130" s="9">
        <f>[1]!RANK_SUM(A3:AI102, 6,1)</f>
        <v>175050</v>
      </c>
      <c r="H130" s="9">
        <f>[1]!RANK_SUM(A3:AI102, 7,1)</f>
        <v>175050</v>
      </c>
      <c r="I130" s="9">
        <f>[1]!RANK_SUM(A3:AI102, 8,1)</f>
        <v>175050</v>
      </c>
      <c r="J130" s="9">
        <f>[1]!RANK_SUM(A3:AI102, 9,1)</f>
        <v>175050</v>
      </c>
      <c r="K130" s="9">
        <f>[1]!RANK_SUM(A3:AI102, 10,1)</f>
        <v>175050</v>
      </c>
      <c r="L130" s="9">
        <f>[1]!RANK_SUM(A3:AI102, 11,1)</f>
        <v>175050</v>
      </c>
      <c r="M130" s="9">
        <f>[1]!RANK_SUM(A3:AI102, 12,1)</f>
        <v>175050</v>
      </c>
      <c r="N130" s="9">
        <f>[1]!RANK_SUM(A3:AI102, 13,1)</f>
        <v>175050</v>
      </c>
      <c r="O130" s="9">
        <f>[1]!RANK_SUM(A3:AI102, 14,1)</f>
        <v>175050</v>
      </c>
      <c r="P130" s="9">
        <f>[1]!RANK_SUM(A3:AI102, 15,1)</f>
        <v>175050</v>
      </c>
      <c r="Q130" s="9">
        <f>[1]!RANK_SUM(A3:AI102, 16,1)</f>
        <v>175050</v>
      </c>
      <c r="R130" s="9">
        <f>[1]!RANK_SUM(A3:AI102, 17,1)</f>
        <v>175050</v>
      </c>
      <c r="S130" s="9">
        <f>[1]!RANK_SUM(A3:AI102, 18,1)</f>
        <v>175050</v>
      </c>
      <c r="T130" s="9">
        <f>[1]!RANK_SUM(A3:AI102, 19,1)</f>
        <v>175050</v>
      </c>
      <c r="U130" s="9">
        <f>[1]!RANK_SUM(A3:AI102, 20,1)</f>
        <v>175050</v>
      </c>
      <c r="V130" s="9">
        <f>[1]!RANK_SUM(A3:AI102, 21,1)</f>
        <v>175050</v>
      </c>
      <c r="W130" s="9">
        <f>[1]!RANK_SUM(A3:AI102, 22,1)</f>
        <v>175050</v>
      </c>
      <c r="X130" s="9">
        <f>[1]!RANK_SUM(A3:AI102, 23,1)</f>
        <v>175050</v>
      </c>
      <c r="Y130" s="9">
        <f>[1]!RANK_SUM(A3:AI102, 24,1)</f>
        <v>175050</v>
      </c>
      <c r="Z130" s="9">
        <f>[1]!RANK_SUM(A3:AI102, 25,1)</f>
        <v>175050</v>
      </c>
      <c r="AA130" s="9">
        <f>[1]!RANK_SUM(A3:AI102, 26,1)</f>
        <v>175050</v>
      </c>
      <c r="AB130" s="9">
        <f>[1]!RANK_SUM(A3:AI102, 27,1)</f>
        <v>175050</v>
      </c>
      <c r="AC130" s="9">
        <f>[1]!RANK_SUM(A3:AI102, 28,1)</f>
        <v>175050</v>
      </c>
      <c r="AD130" s="9">
        <f>[1]!RANK_SUM(A3:AI102, 29,1)</f>
        <v>175050</v>
      </c>
      <c r="AE130" s="9">
        <f>[1]!RANK_SUM(A3:AI102, 30,1)</f>
        <v>175050</v>
      </c>
      <c r="AF130" s="9">
        <f>[1]!RANK_SUM(A3:AI102, 31,1)</f>
        <v>175050</v>
      </c>
      <c r="AG130" s="9">
        <f>[1]!RANK_SUM(A3:AI102, 32,1)</f>
        <v>175050</v>
      </c>
      <c r="AH130" s="9">
        <f>[1]!RANK_SUM(A3:AI102, 33,1)</f>
        <v>175050</v>
      </c>
      <c r="AI130" s="9">
        <f>[1]!RANK_SUM(A3:AI102, 34,1)</f>
        <v>175050</v>
      </c>
      <c r="AJ130" s="10">
        <f>[1]!RANK_SUM(A3:AI102, 35,1)</f>
        <v>175050</v>
      </c>
    </row>
    <row r="131" spans="1:37" x14ac:dyDescent="0.45">
      <c r="A131" t="s">
        <v>77</v>
      </c>
      <c r="B131" s="8">
        <f>COUNT(A3:A102)</f>
        <v>100</v>
      </c>
      <c r="C131" s="9">
        <f t="shared" ref="C131:AJ131" si="31">COUNT(B3:B102)</f>
        <v>100</v>
      </c>
      <c r="D131" s="9">
        <f t="shared" si="31"/>
        <v>100</v>
      </c>
      <c r="E131" s="9">
        <f t="shared" si="31"/>
        <v>100</v>
      </c>
      <c r="F131" s="9">
        <f t="shared" si="31"/>
        <v>100</v>
      </c>
      <c r="G131" s="9">
        <f t="shared" si="31"/>
        <v>100</v>
      </c>
      <c r="H131" s="9">
        <f t="shared" si="31"/>
        <v>100</v>
      </c>
      <c r="I131" s="9">
        <f t="shared" si="31"/>
        <v>100</v>
      </c>
      <c r="J131" s="9">
        <f t="shared" si="31"/>
        <v>100</v>
      </c>
      <c r="K131" s="9">
        <f t="shared" si="31"/>
        <v>100</v>
      </c>
      <c r="L131" s="9">
        <f t="shared" si="31"/>
        <v>100</v>
      </c>
      <c r="M131" s="9">
        <f t="shared" si="31"/>
        <v>100</v>
      </c>
      <c r="N131" s="9">
        <f t="shared" si="31"/>
        <v>100</v>
      </c>
      <c r="O131" s="9">
        <f t="shared" si="31"/>
        <v>100</v>
      </c>
      <c r="P131" s="9">
        <f t="shared" si="31"/>
        <v>100</v>
      </c>
      <c r="Q131" s="9">
        <f t="shared" si="31"/>
        <v>100</v>
      </c>
      <c r="R131" s="9">
        <f t="shared" si="31"/>
        <v>100</v>
      </c>
      <c r="S131" s="9">
        <f t="shared" si="31"/>
        <v>100</v>
      </c>
      <c r="T131" s="9">
        <f t="shared" si="31"/>
        <v>100</v>
      </c>
      <c r="U131" s="9">
        <f t="shared" si="31"/>
        <v>100</v>
      </c>
      <c r="V131" s="9">
        <f t="shared" si="31"/>
        <v>100</v>
      </c>
      <c r="W131" s="9">
        <f t="shared" si="31"/>
        <v>100</v>
      </c>
      <c r="X131" s="9">
        <f t="shared" si="31"/>
        <v>100</v>
      </c>
      <c r="Y131" s="9">
        <f t="shared" si="31"/>
        <v>100</v>
      </c>
      <c r="Z131" s="9">
        <f t="shared" si="31"/>
        <v>100</v>
      </c>
      <c r="AA131" s="9">
        <f t="shared" si="31"/>
        <v>100</v>
      </c>
      <c r="AB131" s="9">
        <f t="shared" si="31"/>
        <v>100</v>
      </c>
      <c r="AC131" s="9">
        <f t="shared" si="31"/>
        <v>100</v>
      </c>
      <c r="AD131" s="9">
        <f t="shared" si="31"/>
        <v>100</v>
      </c>
      <c r="AE131" s="9">
        <f t="shared" si="31"/>
        <v>100</v>
      </c>
      <c r="AF131" s="9">
        <f t="shared" si="31"/>
        <v>100</v>
      </c>
      <c r="AG131" s="9">
        <f t="shared" si="31"/>
        <v>100</v>
      </c>
      <c r="AH131" s="9">
        <f t="shared" si="31"/>
        <v>100</v>
      </c>
      <c r="AI131" s="9">
        <f t="shared" si="31"/>
        <v>100</v>
      </c>
      <c r="AJ131" s="10">
        <f t="shared" si="31"/>
        <v>100</v>
      </c>
      <c r="AK131" s="16">
        <f>SUM(B131:AJ131)</f>
        <v>3500</v>
      </c>
    </row>
    <row r="132" spans="1:37" x14ac:dyDescent="0.45">
      <c r="A132" t="s">
        <v>78</v>
      </c>
      <c r="B132" s="11">
        <f>B130^2/B131</f>
        <v>306425025</v>
      </c>
      <c r="C132" s="12">
        <f t="shared" ref="C132:AJ132" si="32">C130^2/C131</f>
        <v>306425025</v>
      </c>
      <c r="D132" s="12">
        <f t="shared" si="32"/>
        <v>306425025</v>
      </c>
      <c r="E132" s="12">
        <f t="shared" si="32"/>
        <v>306425025</v>
      </c>
      <c r="F132" s="12">
        <f t="shared" si="32"/>
        <v>306425025</v>
      </c>
      <c r="G132" s="12">
        <f t="shared" si="32"/>
        <v>306425025</v>
      </c>
      <c r="H132" s="12">
        <f t="shared" si="32"/>
        <v>306425025</v>
      </c>
      <c r="I132" s="12">
        <f t="shared" si="32"/>
        <v>306425025</v>
      </c>
      <c r="J132" s="12">
        <f t="shared" si="32"/>
        <v>306425025</v>
      </c>
      <c r="K132" s="12">
        <f t="shared" si="32"/>
        <v>306425025</v>
      </c>
      <c r="L132" s="12">
        <f t="shared" si="32"/>
        <v>306425025</v>
      </c>
      <c r="M132" s="12">
        <f t="shared" si="32"/>
        <v>306425025</v>
      </c>
      <c r="N132" s="12">
        <f t="shared" si="32"/>
        <v>306425025</v>
      </c>
      <c r="O132" s="12">
        <f t="shared" si="32"/>
        <v>306425025</v>
      </c>
      <c r="P132" s="12">
        <f t="shared" si="32"/>
        <v>306425025</v>
      </c>
      <c r="Q132" s="12">
        <f t="shared" si="32"/>
        <v>306425025</v>
      </c>
      <c r="R132" s="12">
        <f t="shared" si="32"/>
        <v>306425025</v>
      </c>
      <c r="S132" s="12">
        <f t="shared" si="32"/>
        <v>306425025</v>
      </c>
      <c r="T132" s="12">
        <f t="shared" si="32"/>
        <v>306425025</v>
      </c>
      <c r="U132" s="12">
        <f t="shared" si="32"/>
        <v>306425025</v>
      </c>
      <c r="V132" s="12">
        <f t="shared" si="32"/>
        <v>306425025</v>
      </c>
      <c r="W132" s="12">
        <f t="shared" si="32"/>
        <v>306425025</v>
      </c>
      <c r="X132" s="12">
        <f t="shared" si="32"/>
        <v>306425025</v>
      </c>
      <c r="Y132" s="12">
        <f t="shared" si="32"/>
        <v>306425025</v>
      </c>
      <c r="Z132" s="12">
        <f t="shared" si="32"/>
        <v>306425025</v>
      </c>
      <c r="AA132" s="12">
        <f t="shared" si="32"/>
        <v>306425025</v>
      </c>
      <c r="AB132" s="12">
        <f t="shared" si="32"/>
        <v>306425025</v>
      </c>
      <c r="AC132" s="12">
        <f t="shared" si="32"/>
        <v>306425025</v>
      </c>
      <c r="AD132" s="12">
        <f t="shared" si="32"/>
        <v>306425025</v>
      </c>
      <c r="AE132" s="12">
        <f t="shared" si="32"/>
        <v>306425025</v>
      </c>
      <c r="AF132" s="12">
        <f t="shared" si="32"/>
        <v>306425025</v>
      </c>
      <c r="AG132" s="12">
        <f t="shared" si="32"/>
        <v>306425025</v>
      </c>
      <c r="AH132" s="12">
        <f t="shared" si="32"/>
        <v>306425025</v>
      </c>
      <c r="AI132" s="12">
        <f t="shared" si="32"/>
        <v>306425025</v>
      </c>
      <c r="AJ132" s="13">
        <f t="shared" si="32"/>
        <v>306425025</v>
      </c>
      <c r="AK132" s="17">
        <f>SUM(B132:AJ132)</f>
        <v>10724875875</v>
      </c>
    </row>
    <row r="133" spans="1:37" x14ac:dyDescent="0.45">
      <c r="A133" t="s">
        <v>79</v>
      </c>
      <c r="AK133" s="17">
        <f>12*AK132/(AK131*(AK131+1))-3*(AK131+1)</f>
        <v>0</v>
      </c>
    </row>
    <row r="134" spans="1:37" x14ac:dyDescent="0.45">
      <c r="A134" t="s">
        <v>80</v>
      </c>
      <c r="AK134" s="17">
        <f>AK133/(1-[1]!TiesCorrection(A3:AI102)/(3500*(3500^2-1)))</f>
        <v>0</v>
      </c>
    </row>
    <row r="135" spans="1:37" x14ac:dyDescent="0.45">
      <c r="A135" t="s">
        <v>81</v>
      </c>
      <c r="AK135" s="17">
        <f>COUNTA(B128:AJ128)-1</f>
        <v>34</v>
      </c>
    </row>
    <row r="136" spans="1:37" x14ac:dyDescent="0.45">
      <c r="A136" t="s">
        <v>69</v>
      </c>
      <c r="AK136" s="17">
        <f>_xlfn.CHISQ.DIST.RT(AK134,AK135)</f>
        <v>1</v>
      </c>
    </row>
    <row r="137" spans="1:37" x14ac:dyDescent="0.45">
      <c r="A137" t="s">
        <v>70</v>
      </c>
      <c r="AK137" s="17">
        <v>0.05</v>
      </c>
    </row>
    <row r="138" spans="1:37" x14ac:dyDescent="0.45">
      <c r="A138" t="s">
        <v>82</v>
      </c>
      <c r="AK138" s="18" t="str">
        <f>IF(AK136&lt;AK137,"yes","no")</f>
        <v>no</v>
      </c>
    </row>
  </sheetData>
  <conditionalFormatting sqref="B107:AJ107">
    <cfRule type="top10" dxfId="49" priority="12" rank="1"/>
    <cfRule type="top10" dxfId="48" priority="11" bottom="1" rank="1"/>
  </conditionalFormatting>
  <conditionalFormatting sqref="B109:AJ109">
    <cfRule type="top10" dxfId="47" priority="7" bottom="1" rank="1"/>
    <cfRule type="top10" dxfId="46" priority="8" rank="1"/>
  </conditionalFormatting>
  <conditionalFormatting sqref="B116:AJ116">
    <cfRule type="top10" dxfId="45" priority="5" bottom="1" rank="1"/>
    <cfRule type="top10" dxfId="44" priority="6" rank="1"/>
  </conditionalFormatting>
  <conditionalFormatting sqref="B117:AJ117">
    <cfRule type="top10" dxfId="43" priority="3" bottom="1" rank="1"/>
    <cfRule type="top10" dxfId="42" priority="4" rank="1"/>
  </conditionalFormatting>
  <conditionalFormatting sqref="B111:AJ111">
    <cfRule type="top10" dxfId="41" priority="1" bottom="1" rank="1"/>
    <cfRule type="top10" dxfId="4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38"/>
  <sheetViews>
    <sheetView zoomScale="70" zoomScaleNormal="70" workbookViewId="0">
      <selection activeCell="AF2" sqref="AF2"/>
    </sheetView>
  </sheetViews>
  <sheetFormatPr defaultRowHeight="14.25" x14ac:dyDescent="0.45"/>
  <sheetData>
    <row r="1" spans="1:35" x14ac:dyDescent="0.45">
      <c r="A1" t="s">
        <v>85</v>
      </c>
    </row>
    <row r="2" spans="1:35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</row>
    <row r="3" spans="1:35" x14ac:dyDescent="0.45">
      <c r="A3" s="19">
        <v>9.4702024000525802E-14</v>
      </c>
      <c r="B3" s="19">
        <v>1.03472785895064E-13</v>
      </c>
      <c r="C3" s="19">
        <v>9.4257934790675702E-14</v>
      </c>
      <c r="D3" s="19">
        <v>1.03472785895064E-13</v>
      </c>
      <c r="E3" s="19">
        <v>9.3258734068513099E-14</v>
      </c>
      <c r="F3" s="19">
        <v>1.08024700296027E-13</v>
      </c>
      <c r="G3" s="19">
        <v>9.3369756370975602E-14</v>
      </c>
      <c r="H3" s="19">
        <v>1.03472785895064E-13</v>
      </c>
      <c r="I3" s="19">
        <v>9.2481577951275502E-14</v>
      </c>
      <c r="J3" s="19">
        <v>1.03472785895064E-13</v>
      </c>
      <c r="K3" s="19">
        <v>9.3147711766050596E-14</v>
      </c>
      <c r="L3" s="19">
        <v>9.6478380839926103E-14</v>
      </c>
      <c r="M3" s="19">
        <v>9.4257934790675702E-14</v>
      </c>
      <c r="N3" s="19">
        <v>9.6478380839926103E-14</v>
      </c>
      <c r="O3" s="19">
        <v>9.3813845580825702E-14</v>
      </c>
      <c r="P3" s="19">
        <v>9.9809049913801497E-14</v>
      </c>
      <c r="Q3" s="19">
        <v>9.1926466438962898E-14</v>
      </c>
      <c r="R3" s="19">
        <v>9.6478380839926103E-14</v>
      </c>
      <c r="S3" s="19">
        <v>9.2148511043887905E-14</v>
      </c>
      <c r="T3" s="19">
        <v>9.6478380839926103E-14</v>
      </c>
      <c r="U3" s="19">
        <v>9.1593399531575402E-14</v>
      </c>
      <c r="V3" s="19">
        <v>1.05138120432002E-13</v>
      </c>
      <c r="W3" s="19">
        <v>9.1260332624187805E-14</v>
      </c>
      <c r="X3" s="19">
        <v>9.4257934790675702E-14</v>
      </c>
      <c r="Y3" s="19">
        <v>1.05138120432002E-13</v>
      </c>
      <c r="Z3" s="19">
        <v>9.1260332624187805E-14</v>
      </c>
      <c r="AA3" s="19">
        <v>9.3036689463588105E-14</v>
      </c>
      <c r="AB3" s="19">
        <v>1.06026298851702E-13</v>
      </c>
      <c r="AC3" s="19">
        <v>9.1260332624187805E-14</v>
      </c>
      <c r="AD3" s="19">
        <v>9.3702823278363199E-14</v>
      </c>
      <c r="AE3" s="19">
        <v>1.05138120432002E-13</v>
      </c>
      <c r="AF3" s="19">
        <v>9.1260332624187805E-14</v>
      </c>
      <c r="AG3" s="19">
        <v>9.3702823278363199E-14</v>
      </c>
      <c r="AH3" s="19">
        <v>1.05138120432002E-13</v>
      </c>
      <c r="AI3" s="19">
        <v>9.1260332624187805E-14</v>
      </c>
    </row>
    <row r="4" spans="1:35" x14ac:dyDescent="0.45">
      <c r="A4" s="19">
        <v>9.4368957093138306E-14</v>
      </c>
      <c r="B4" s="19">
        <v>1.0813572259848999E-13</v>
      </c>
      <c r="C4" s="19">
        <v>9.4257934790675702E-14</v>
      </c>
      <c r="D4" s="19">
        <v>1.0813572259848999E-13</v>
      </c>
      <c r="E4" s="19">
        <v>9.4146912488213199E-14</v>
      </c>
      <c r="F4" s="19">
        <v>9.8587804586713901E-14</v>
      </c>
      <c r="G4" s="19">
        <v>9.3813845580825702E-14</v>
      </c>
      <c r="H4" s="19">
        <v>1.0813572259848999E-13</v>
      </c>
      <c r="I4" s="19">
        <v>9.3036689463588105E-14</v>
      </c>
      <c r="J4" s="19">
        <v>1.0813572259848999E-13</v>
      </c>
      <c r="K4" s="19">
        <v>9.4146912488213199E-14</v>
      </c>
      <c r="L4" s="19">
        <v>1.01474384450739E-13</v>
      </c>
      <c r="M4" s="19">
        <v>9.4257934790675702E-14</v>
      </c>
      <c r="N4" s="19">
        <v>1.01474384450739E-13</v>
      </c>
      <c r="O4" s="19">
        <v>9.3702823278363199E-14</v>
      </c>
      <c r="P4" s="19">
        <v>9.7477581562088694E-14</v>
      </c>
      <c r="Q4" s="19">
        <v>9.3702823278363199E-14</v>
      </c>
      <c r="R4" s="19">
        <v>1.01474384450739E-13</v>
      </c>
      <c r="S4" s="19">
        <v>9.3702823278363199E-14</v>
      </c>
      <c r="T4" s="19">
        <v>1.01474384450739E-13</v>
      </c>
      <c r="U4" s="19">
        <v>9.3036689463588105E-14</v>
      </c>
      <c r="V4" s="19">
        <v>1.03916875104914E-13</v>
      </c>
      <c r="W4" s="19">
        <v>9.1260332624187805E-14</v>
      </c>
      <c r="X4" s="19">
        <v>9.4257934790675702E-14</v>
      </c>
      <c r="Y4" s="19">
        <v>1.03916875104914E-13</v>
      </c>
      <c r="Z4" s="19">
        <v>9.1260332624187805E-14</v>
      </c>
      <c r="AA4" s="19">
        <v>9.3591800975900696E-14</v>
      </c>
      <c r="AB4" s="19">
        <v>1.1390888232654101E-13</v>
      </c>
      <c r="AC4" s="19">
        <v>9.1260332624187805E-14</v>
      </c>
      <c r="AD4" s="19">
        <v>9.3924867883288205E-14</v>
      </c>
      <c r="AE4" s="19">
        <v>1.03916875104914E-13</v>
      </c>
      <c r="AF4" s="19">
        <v>9.1260332624187805E-14</v>
      </c>
      <c r="AG4" s="19">
        <v>9.3924867883288205E-14</v>
      </c>
      <c r="AH4" s="19">
        <v>1.03916875104914E-13</v>
      </c>
      <c r="AI4" s="19">
        <v>9.1260332624187805E-14</v>
      </c>
    </row>
    <row r="5" spans="1:35" x14ac:dyDescent="0.45">
      <c r="A5" s="19">
        <v>9.4146912488213199E-14</v>
      </c>
      <c r="B5" s="19">
        <v>1.04583008919689E-13</v>
      </c>
      <c r="C5" s="19">
        <v>9.4257934790675702E-14</v>
      </c>
      <c r="D5" s="19">
        <v>1.04583008919689E-13</v>
      </c>
      <c r="E5" s="19">
        <v>9.3702823278363199E-14</v>
      </c>
      <c r="F5" s="19">
        <v>1.14241949233928E-13</v>
      </c>
      <c r="G5" s="19">
        <v>9.3813845580825702E-14</v>
      </c>
      <c r="H5" s="19">
        <v>1.04583008919689E-13</v>
      </c>
      <c r="I5" s="19">
        <v>9.3369756370975602E-14</v>
      </c>
      <c r="J5" s="19">
        <v>1.04583008919689E-13</v>
      </c>
      <c r="K5" s="19">
        <v>9.4257934790675702E-14</v>
      </c>
      <c r="L5" s="19">
        <v>1.01252339845814E-13</v>
      </c>
      <c r="M5" s="19">
        <v>9.4257934790675702E-14</v>
      </c>
      <c r="N5" s="19">
        <v>1.01252339845814E-13</v>
      </c>
      <c r="O5" s="19">
        <v>9.4591001698063299E-14</v>
      </c>
      <c r="P5" s="19">
        <v>1.00475183728576E-13</v>
      </c>
      <c r="Q5" s="19">
        <v>9.2703622556200495E-14</v>
      </c>
      <c r="R5" s="19">
        <v>1.01252339845814E-13</v>
      </c>
      <c r="S5" s="19">
        <v>9.2925667161125602E-14</v>
      </c>
      <c r="T5" s="19">
        <v>1.01252339845814E-13</v>
      </c>
      <c r="U5" s="19">
        <v>9.3258734068513099E-14</v>
      </c>
      <c r="V5" s="19">
        <v>1.1035616864774E-13</v>
      </c>
      <c r="W5" s="19">
        <v>9.1704421834037905E-14</v>
      </c>
      <c r="X5" s="19">
        <v>9.4257934790675702E-14</v>
      </c>
      <c r="Y5" s="19">
        <v>1.1035616864774E-13</v>
      </c>
      <c r="Z5" s="19">
        <v>9.1704421834037905E-14</v>
      </c>
      <c r="AA5" s="19">
        <v>9.3924867883288205E-14</v>
      </c>
      <c r="AB5" s="19">
        <v>1.1257661469699E-13</v>
      </c>
      <c r="AC5" s="19">
        <v>9.1260332624187805E-14</v>
      </c>
      <c r="AD5" s="19">
        <v>9.3258734068513099E-14</v>
      </c>
      <c r="AE5" s="19">
        <v>1.1035616864774E-13</v>
      </c>
      <c r="AF5" s="19">
        <v>9.1704421834037905E-14</v>
      </c>
      <c r="AG5" s="19">
        <v>9.3258734068513099E-14</v>
      </c>
      <c r="AH5" s="19">
        <v>1.1035616864774E-13</v>
      </c>
      <c r="AI5" s="19">
        <v>9.1704421834037905E-14</v>
      </c>
    </row>
    <row r="6" spans="1:35" x14ac:dyDescent="0.45">
      <c r="A6" s="19">
        <v>9.2259533346350496E-14</v>
      </c>
      <c r="B6" s="19">
        <v>1.02140518265514E-13</v>
      </c>
      <c r="C6" s="19">
        <v>9.4257934790675702E-14</v>
      </c>
      <c r="D6" s="19">
        <v>1.02140518265514E-13</v>
      </c>
      <c r="E6" s="19">
        <v>9.4257934790675702E-14</v>
      </c>
      <c r="F6" s="19">
        <v>9.8032693074401297E-14</v>
      </c>
      <c r="G6" s="19">
        <v>9.4146912488213199E-14</v>
      </c>
      <c r="H6" s="19">
        <v>1.02140518265514E-13</v>
      </c>
      <c r="I6" s="19">
        <v>9.3036689463588105E-14</v>
      </c>
      <c r="J6" s="19">
        <v>1.02140518265514E-13</v>
      </c>
      <c r="K6" s="19">
        <v>9.3702823278363199E-14</v>
      </c>
      <c r="L6" s="19">
        <v>1.0014211682118899E-13</v>
      </c>
      <c r="M6" s="19">
        <v>9.4257934790675702E-14</v>
      </c>
      <c r="N6" s="19">
        <v>1.0014211682118899E-13</v>
      </c>
      <c r="O6" s="19">
        <v>9.3258734068513099E-14</v>
      </c>
      <c r="P6" s="19">
        <v>1.05804254246777E-13</v>
      </c>
      <c r="Q6" s="19">
        <v>9.2814644858662998E-14</v>
      </c>
      <c r="R6" s="19">
        <v>1.0014211682118899E-13</v>
      </c>
      <c r="S6" s="19">
        <v>9.2148511043887905E-14</v>
      </c>
      <c r="T6" s="19">
        <v>1.0014211682118899E-13</v>
      </c>
      <c r="U6" s="19">
        <v>9.3147711766050596E-14</v>
      </c>
      <c r="V6" s="19">
        <v>1.12021503184678E-13</v>
      </c>
      <c r="W6" s="19">
        <v>9.1704421834037905E-14</v>
      </c>
      <c r="X6" s="19">
        <v>9.4257934790675702E-14</v>
      </c>
      <c r="Y6" s="19">
        <v>1.12021503184678E-13</v>
      </c>
      <c r="Z6" s="19">
        <v>9.1704421834037905E-14</v>
      </c>
      <c r="AA6" s="19">
        <v>9.3480778673438105E-14</v>
      </c>
      <c r="AB6" s="19">
        <v>1.11355369369903E-13</v>
      </c>
      <c r="AC6" s="19">
        <v>9.1038288019262798E-14</v>
      </c>
      <c r="AD6" s="19">
        <v>9.3147711766050596E-14</v>
      </c>
      <c r="AE6" s="19">
        <v>1.12021503184678E-13</v>
      </c>
      <c r="AF6" s="19">
        <v>9.1704421834037905E-14</v>
      </c>
      <c r="AG6" s="19">
        <v>9.3147711766050596E-14</v>
      </c>
      <c r="AH6" s="19">
        <v>1.12021503184678E-13</v>
      </c>
      <c r="AI6" s="19">
        <v>9.1704421834037905E-14</v>
      </c>
    </row>
    <row r="7" spans="1:35" x14ac:dyDescent="0.45">
      <c r="A7" s="19">
        <v>9.2814644858662998E-14</v>
      </c>
      <c r="B7" s="19">
        <v>1.0735856648125199E-13</v>
      </c>
      <c r="C7" s="19">
        <v>9.4257934790675702E-14</v>
      </c>
      <c r="D7" s="19">
        <v>1.0735856648125199E-13</v>
      </c>
      <c r="E7" s="19">
        <v>9.3813845580825702E-14</v>
      </c>
      <c r="F7" s="19">
        <v>1.01918473660589E-13</v>
      </c>
      <c r="G7" s="19">
        <v>9.2814644858662998E-14</v>
      </c>
      <c r="H7" s="19">
        <v>1.0735856648125199E-13</v>
      </c>
      <c r="I7" s="19">
        <v>9.4146912488213199E-14</v>
      </c>
      <c r="J7" s="19">
        <v>1.0735856648125199E-13</v>
      </c>
      <c r="K7" s="19">
        <v>9.3036689463588105E-14</v>
      </c>
      <c r="L7" s="19">
        <v>9.8476782284251297E-14</v>
      </c>
      <c r="M7" s="19">
        <v>9.4257934790675702E-14</v>
      </c>
      <c r="N7" s="19">
        <v>9.6034291630076003E-14</v>
      </c>
      <c r="O7" s="19">
        <v>9.50350909079134E-14</v>
      </c>
      <c r="P7" s="19">
        <v>1.01696429055664E-13</v>
      </c>
      <c r="Q7" s="19">
        <v>9.2592600253738005E-14</v>
      </c>
      <c r="R7" s="19">
        <v>1.01807451358126E-13</v>
      </c>
      <c r="S7" s="19">
        <v>9.2148511043887905E-14</v>
      </c>
      <c r="T7" s="19">
        <v>1.01807451358126E-13</v>
      </c>
      <c r="U7" s="19">
        <v>9.3036689463588105E-14</v>
      </c>
      <c r="V7" s="19">
        <v>1.05471187339389E-13</v>
      </c>
      <c r="W7" s="19">
        <v>9.1482377229112899E-14</v>
      </c>
      <c r="X7" s="19">
        <v>9.4257934790675702E-14</v>
      </c>
      <c r="Y7" s="19">
        <v>1.05471187339389E-13</v>
      </c>
      <c r="Z7" s="19">
        <v>9.1482377229112899E-14</v>
      </c>
      <c r="AA7" s="19">
        <v>9.2814644858662998E-14</v>
      </c>
      <c r="AB7" s="19">
        <v>1.03361763592602E-13</v>
      </c>
      <c r="AC7" s="19">
        <v>9.1260332624187805E-14</v>
      </c>
      <c r="AD7" s="19">
        <v>9.1149310321725301E-14</v>
      </c>
      <c r="AE7" s="19">
        <v>1.05471187339389E-13</v>
      </c>
      <c r="AF7" s="19">
        <v>9.1482377229112899E-14</v>
      </c>
      <c r="AG7" s="19">
        <v>9.1149310321725301E-14</v>
      </c>
      <c r="AH7" s="19">
        <v>1.05471187339389E-13</v>
      </c>
      <c r="AI7" s="19">
        <v>9.1482377229112899E-14</v>
      </c>
    </row>
    <row r="8" spans="1:35" x14ac:dyDescent="0.45">
      <c r="A8" s="19">
        <v>9.2703622556200495E-14</v>
      </c>
      <c r="B8" s="19">
        <v>1.02473585172901E-13</v>
      </c>
      <c r="C8" s="19">
        <v>9.4257934790675702E-14</v>
      </c>
      <c r="D8" s="19">
        <v>1.02473585172901E-13</v>
      </c>
      <c r="E8" s="19">
        <v>9.4591001698063299E-14</v>
      </c>
      <c r="F8" s="19">
        <v>1.00697228333501E-13</v>
      </c>
      <c r="G8" s="19">
        <v>9.3591800975900696E-14</v>
      </c>
      <c r="H8" s="19">
        <v>1.02473585172901E-13</v>
      </c>
      <c r="I8" s="19">
        <v>9.3924867883288205E-14</v>
      </c>
      <c r="J8" s="19">
        <v>1.02473585172901E-13</v>
      </c>
      <c r="K8" s="19">
        <v>9.3480778673438105E-14</v>
      </c>
      <c r="L8" s="19">
        <v>9.5812247025150997E-14</v>
      </c>
      <c r="M8" s="19">
        <v>9.4257934790675702E-14</v>
      </c>
      <c r="N8" s="19">
        <v>9.5812247025150997E-14</v>
      </c>
      <c r="O8" s="19">
        <v>9.4257934790675702E-14</v>
      </c>
      <c r="P8" s="19">
        <v>1.00475183728576E-13</v>
      </c>
      <c r="Q8" s="19">
        <v>9.3036689463588105E-14</v>
      </c>
      <c r="R8" s="19">
        <v>9.5812247025150997E-14</v>
      </c>
      <c r="S8" s="19">
        <v>9.2592600253738005E-14</v>
      </c>
      <c r="T8" s="19">
        <v>9.5812247025150997E-14</v>
      </c>
      <c r="U8" s="19">
        <v>9.2592600253738005E-14</v>
      </c>
      <c r="V8" s="19">
        <v>1.01252339845814E-13</v>
      </c>
      <c r="W8" s="19">
        <v>9.1593399531575402E-14</v>
      </c>
      <c r="X8" s="19">
        <v>9.4257934790675702E-14</v>
      </c>
      <c r="Y8" s="19">
        <v>1.01252339845814E-13</v>
      </c>
      <c r="Z8" s="19">
        <v>9.1593399531575402E-14</v>
      </c>
      <c r="AA8" s="19">
        <v>9.3036689463588105E-14</v>
      </c>
      <c r="AB8" s="19">
        <v>1.05138120432002E-13</v>
      </c>
      <c r="AC8" s="19">
        <v>9.1704421834037905E-14</v>
      </c>
      <c r="AD8" s="19">
        <v>9.3591800975900696E-14</v>
      </c>
      <c r="AE8" s="19">
        <v>1.01252339845814E-13</v>
      </c>
      <c r="AF8" s="19">
        <v>9.1593399531575402E-14</v>
      </c>
      <c r="AG8" s="19">
        <v>9.3591800975900696E-14</v>
      </c>
      <c r="AH8" s="19">
        <v>1.01252339845814E-13</v>
      </c>
      <c r="AI8" s="19">
        <v>9.1593399531575402E-14</v>
      </c>
    </row>
    <row r="9" spans="1:35" x14ac:dyDescent="0.45">
      <c r="A9" s="19">
        <v>9.1815444136500395E-14</v>
      </c>
      <c r="B9" s="19">
        <v>9.50350909079134E-14</v>
      </c>
      <c r="C9" s="19">
        <v>9.4257934790675702E-14</v>
      </c>
      <c r="D9" s="19">
        <v>9.50350909079134E-14</v>
      </c>
      <c r="E9" s="19">
        <v>9.2703622556200495E-14</v>
      </c>
      <c r="F9" s="19">
        <v>9.8587804586713901E-14</v>
      </c>
      <c r="G9" s="19">
        <v>9.3924867883288205E-14</v>
      </c>
      <c r="H9" s="19">
        <v>9.50350909079134E-14</v>
      </c>
      <c r="I9" s="19">
        <v>9.3924867883288205E-14</v>
      </c>
      <c r="J9" s="19">
        <v>9.50350909079134E-14</v>
      </c>
      <c r="K9" s="19">
        <v>9.3702823278363199E-14</v>
      </c>
      <c r="L9" s="19">
        <v>9.9475983006414001E-14</v>
      </c>
      <c r="M9" s="19">
        <v>9.4257934790675702E-14</v>
      </c>
      <c r="N9" s="19">
        <v>9.9475983006414001E-14</v>
      </c>
      <c r="O9" s="19">
        <v>9.4035890185750696E-14</v>
      </c>
      <c r="P9" s="19">
        <v>9.6367358537463499E-14</v>
      </c>
      <c r="Q9" s="19">
        <v>9.2148511043887905E-14</v>
      </c>
      <c r="R9" s="19">
        <v>9.9475983006414001E-14</v>
      </c>
      <c r="S9" s="19">
        <v>9.2370555648812999E-14</v>
      </c>
      <c r="T9" s="19">
        <v>9.9475983006414001E-14</v>
      </c>
      <c r="U9" s="19">
        <v>9.3147711766050596E-14</v>
      </c>
      <c r="V9" s="19">
        <v>1.07025499573865E-13</v>
      </c>
      <c r="W9" s="19">
        <v>9.1704421834037905E-14</v>
      </c>
      <c r="X9" s="19">
        <v>9.4257934790675702E-14</v>
      </c>
      <c r="Y9" s="19">
        <v>1.07025499573865E-13</v>
      </c>
      <c r="Z9" s="19">
        <v>9.1704421834037905E-14</v>
      </c>
      <c r="AA9" s="19">
        <v>9.2814644858662998E-14</v>
      </c>
      <c r="AB9" s="19">
        <v>1.01252339845814E-13</v>
      </c>
      <c r="AC9" s="19">
        <v>9.1704421834037905E-14</v>
      </c>
      <c r="AD9" s="19">
        <v>9.3480778673438105E-14</v>
      </c>
      <c r="AE9" s="19">
        <v>1.07025499573865E-13</v>
      </c>
      <c r="AF9" s="19">
        <v>9.1704421834037905E-14</v>
      </c>
      <c r="AG9" s="19">
        <v>9.3480778673438105E-14</v>
      </c>
      <c r="AH9" s="19">
        <v>1.07025499573865E-13</v>
      </c>
      <c r="AI9" s="19">
        <v>9.1704421834037905E-14</v>
      </c>
    </row>
    <row r="10" spans="1:35" x14ac:dyDescent="0.45">
      <c r="A10" s="19">
        <v>9.3369756370975602E-14</v>
      </c>
      <c r="B10" s="19">
        <v>9.6034291630076003E-14</v>
      </c>
      <c r="C10" s="19">
        <v>9.4257934790675702E-14</v>
      </c>
      <c r="D10" s="19">
        <v>9.7366559259626203E-14</v>
      </c>
      <c r="E10" s="19">
        <v>9.3369756370975602E-14</v>
      </c>
      <c r="F10" s="19">
        <v>9.81437153768638E-14</v>
      </c>
      <c r="G10" s="19">
        <v>9.2925667161125602E-14</v>
      </c>
      <c r="H10" s="19">
        <v>9.6034291630076003E-14</v>
      </c>
      <c r="I10" s="19">
        <v>9.2259533346350496E-14</v>
      </c>
      <c r="J10" s="19">
        <v>9.6034291630076003E-14</v>
      </c>
      <c r="K10" s="19">
        <v>9.3924867883288205E-14</v>
      </c>
      <c r="L10" s="19">
        <v>9.6367358537463499E-14</v>
      </c>
      <c r="M10" s="19">
        <v>9.4257934790675702E-14</v>
      </c>
      <c r="N10" s="19">
        <v>9.4368957093138306E-14</v>
      </c>
      <c r="O10" s="19">
        <v>9.4591001698063299E-14</v>
      </c>
      <c r="P10" s="19">
        <v>9.5701224722688494E-14</v>
      </c>
      <c r="Q10" s="19">
        <v>9.3147711766050596E-14</v>
      </c>
      <c r="R10" s="19">
        <v>9.5701224722688494E-14</v>
      </c>
      <c r="S10" s="19">
        <v>9.4035890185750696E-14</v>
      </c>
      <c r="T10" s="19">
        <v>9.5701224722688494E-14</v>
      </c>
      <c r="U10" s="19">
        <v>9.1371354926650295E-14</v>
      </c>
      <c r="V10" s="19">
        <v>1.00919272938426E-13</v>
      </c>
      <c r="W10" s="19">
        <v>9.1704421834037905E-14</v>
      </c>
      <c r="X10" s="19">
        <v>9.4257934790675702E-14</v>
      </c>
      <c r="Y10" s="19">
        <v>1.00919272938426E-13</v>
      </c>
      <c r="Z10" s="19">
        <v>9.1704421834037905E-14</v>
      </c>
      <c r="AA10" s="19">
        <v>9.2481577951275502E-14</v>
      </c>
      <c r="AB10" s="19">
        <v>1.00808250635964E-13</v>
      </c>
      <c r="AC10" s="19">
        <v>9.1260332624187805E-14</v>
      </c>
      <c r="AD10" s="19">
        <v>9.3036689463588105E-14</v>
      </c>
      <c r="AE10" s="19">
        <v>1.00919272938426E-13</v>
      </c>
      <c r="AF10" s="19">
        <v>9.1704421834037905E-14</v>
      </c>
      <c r="AG10" s="19">
        <v>9.3036689463588105E-14</v>
      </c>
      <c r="AH10" s="19">
        <v>1.00919272938426E-13</v>
      </c>
      <c r="AI10" s="19">
        <v>9.1704421834037905E-14</v>
      </c>
    </row>
    <row r="11" spans="1:35" x14ac:dyDescent="0.45">
      <c r="A11" s="19">
        <v>9.4479979395600796E-14</v>
      </c>
      <c r="B11" s="19">
        <v>9.4813046302988305E-14</v>
      </c>
      <c r="C11" s="19">
        <v>9.4257934790675702E-14</v>
      </c>
      <c r="D11" s="19">
        <v>9.4813046302988305E-14</v>
      </c>
      <c r="E11" s="19">
        <v>9.3924867883288205E-14</v>
      </c>
      <c r="F11" s="19">
        <v>9.5812247025150997E-14</v>
      </c>
      <c r="G11" s="19">
        <v>9.2592600253738005E-14</v>
      </c>
      <c r="H11" s="19">
        <v>9.4813046302988305E-14</v>
      </c>
      <c r="I11" s="19">
        <v>9.3702823278363199E-14</v>
      </c>
      <c r="J11" s="19">
        <v>9.4813046302988305E-14</v>
      </c>
      <c r="K11" s="19">
        <v>9.4146912488213199E-14</v>
      </c>
      <c r="L11" s="19">
        <v>9.5257135512838406E-14</v>
      </c>
      <c r="M11" s="19">
        <v>9.4257934790675702E-14</v>
      </c>
      <c r="N11" s="19">
        <v>9.5257135512838406E-14</v>
      </c>
      <c r="O11" s="19">
        <v>9.4924068605450796E-14</v>
      </c>
      <c r="P11" s="19">
        <v>9.7588603864551197E-14</v>
      </c>
      <c r="Q11" s="19">
        <v>9.1926466438962898E-14</v>
      </c>
      <c r="R11" s="19">
        <v>9.5257135512838406E-14</v>
      </c>
      <c r="S11" s="19">
        <v>9.3480778673438105E-14</v>
      </c>
      <c r="T11" s="19">
        <v>9.5257135512838406E-14</v>
      </c>
      <c r="U11" s="19">
        <v>9.2925667161125602E-14</v>
      </c>
      <c r="V11" s="19">
        <v>9.9698027611338994E-14</v>
      </c>
      <c r="W11" s="19">
        <v>9.1704421834037905E-14</v>
      </c>
      <c r="X11" s="19">
        <v>9.4257934790675702E-14</v>
      </c>
      <c r="Y11" s="19">
        <v>9.9698027611338994E-14</v>
      </c>
      <c r="Z11" s="19">
        <v>9.1704421834037905E-14</v>
      </c>
      <c r="AA11" s="19">
        <v>9.2370555648812999E-14</v>
      </c>
      <c r="AB11" s="19">
        <v>1.00697228333501E-13</v>
      </c>
      <c r="AC11" s="19">
        <v>9.1260332624187805E-14</v>
      </c>
      <c r="AD11" s="19">
        <v>9.4702024000525802E-14</v>
      </c>
      <c r="AE11" s="19">
        <v>9.9698027611338994E-14</v>
      </c>
      <c r="AF11" s="19">
        <v>9.1704421834037905E-14</v>
      </c>
      <c r="AG11" s="19">
        <v>9.4702024000525802E-14</v>
      </c>
      <c r="AH11" s="19">
        <v>9.9698027611338994E-14</v>
      </c>
      <c r="AI11" s="19">
        <v>9.1704421834037905E-14</v>
      </c>
    </row>
    <row r="12" spans="1:35" x14ac:dyDescent="0.45">
      <c r="A12" s="19">
        <v>9.3591800975900696E-14</v>
      </c>
      <c r="B12" s="19">
        <v>1.01585406753201E-13</v>
      </c>
      <c r="C12" s="19">
        <v>9.4257934790675702E-14</v>
      </c>
      <c r="D12" s="19">
        <v>1.01585406753201E-13</v>
      </c>
      <c r="E12" s="19">
        <v>9.3369756370975602E-14</v>
      </c>
      <c r="F12" s="19">
        <v>9.9809049913801497E-14</v>
      </c>
      <c r="G12" s="19">
        <v>9.5368157815300896E-14</v>
      </c>
      <c r="H12" s="19">
        <v>1.01585406753201E-13</v>
      </c>
      <c r="I12" s="19">
        <v>9.1371354926650295E-14</v>
      </c>
      <c r="J12" s="19">
        <v>1.01585406753201E-13</v>
      </c>
      <c r="K12" s="19">
        <v>9.3591800975900696E-14</v>
      </c>
      <c r="L12" s="19">
        <v>9.7033492352238606E-14</v>
      </c>
      <c r="M12" s="19">
        <v>9.4257934790675702E-14</v>
      </c>
      <c r="N12" s="19">
        <v>9.7033492352238606E-14</v>
      </c>
      <c r="O12" s="19">
        <v>9.4035890185750696E-14</v>
      </c>
      <c r="P12" s="19">
        <v>1.01141317543351E-13</v>
      </c>
      <c r="Q12" s="19">
        <v>9.2370555648812999E-14</v>
      </c>
      <c r="R12" s="19">
        <v>9.7033492352238606E-14</v>
      </c>
      <c r="S12" s="19">
        <v>9.3036689463588105E-14</v>
      </c>
      <c r="T12" s="19">
        <v>9.7033492352238606E-14</v>
      </c>
      <c r="U12" s="19">
        <v>9.3813845580825702E-14</v>
      </c>
      <c r="V12" s="19">
        <v>1.0946799022804001E-13</v>
      </c>
      <c r="W12" s="19">
        <v>9.1260332624187805E-14</v>
      </c>
      <c r="X12" s="19">
        <v>9.4257934790675702E-14</v>
      </c>
      <c r="Y12" s="19">
        <v>1.0946799022804001E-13</v>
      </c>
      <c r="Z12" s="19">
        <v>9.1260332624187805E-14</v>
      </c>
      <c r="AA12" s="19">
        <v>9.4257934790675702E-14</v>
      </c>
      <c r="AB12" s="19">
        <v>1.05360165036927E-13</v>
      </c>
      <c r="AC12" s="19">
        <v>9.1704421834037905E-14</v>
      </c>
      <c r="AD12" s="19">
        <v>9.2592600253738005E-14</v>
      </c>
      <c r="AE12" s="19">
        <v>1.0946799022804001E-13</v>
      </c>
      <c r="AF12" s="19">
        <v>9.1260332624187805E-14</v>
      </c>
      <c r="AG12" s="19">
        <v>9.2592600253738005E-14</v>
      </c>
      <c r="AH12" s="19">
        <v>1.0946799022804001E-13</v>
      </c>
      <c r="AI12" s="19">
        <v>9.1260332624187805E-14</v>
      </c>
    </row>
    <row r="13" spans="1:35" x14ac:dyDescent="0.45">
      <c r="A13" s="19">
        <v>9.5590202420225902E-14</v>
      </c>
      <c r="B13" s="19">
        <v>1.01918473660589E-13</v>
      </c>
      <c r="C13" s="19">
        <v>9.4257934790675702E-14</v>
      </c>
      <c r="D13" s="19">
        <v>1.01918473660589E-13</v>
      </c>
      <c r="E13" s="19">
        <v>9.2592600253738005E-14</v>
      </c>
      <c r="F13" s="19">
        <v>1.04249942012302E-13</v>
      </c>
      <c r="G13" s="19">
        <v>9.3480778673438105E-14</v>
      </c>
      <c r="H13" s="19">
        <v>1.01918473660589E-13</v>
      </c>
      <c r="I13" s="19">
        <v>9.3702823278363199E-14</v>
      </c>
      <c r="J13" s="19">
        <v>1.01918473660589E-13</v>
      </c>
      <c r="K13" s="19">
        <v>9.4257934790675702E-14</v>
      </c>
      <c r="L13" s="19">
        <v>1.00919272938426E-13</v>
      </c>
      <c r="M13" s="19">
        <v>9.4257934790675702E-14</v>
      </c>
      <c r="N13" s="19">
        <v>1.00919272938426E-13</v>
      </c>
      <c r="O13" s="19">
        <v>9.5146113210375903E-14</v>
      </c>
      <c r="P13" s="19">
        <v>1.06581410364015E-13</v>
      </c>
      <c r="Q13" s="19">
        <v>9.2925667161125602E-14</v>
      </c>
      <c r="R13" s="19">
        <v>1.00919272938426E-13</v>
      </c>
      <c r="S13" s="19">
        <v>9.3147711766050596E-14</v>
      </c>
      <c r="T13" s="19">
        <v>1.00919272938426E-13</v>
      </c>
      <c r="U13" s="19">
        <v>9.3702823278363199E-14</v>
      </c>
      <c r="V13" s="19">
        <v>1.13464793116691E-13</v>
      </c>
      <c r="W13" s="19">
        <v>9.1038288019262798E-14</v>
      </c>
      <c r="X13" s="19">
        <v>9.4257934790675702E-14</v>
      </c>
      <c r="Y13" s="19">
        <v>1.13464793116691E-13</v>
      </c>
      <c r="Z13" s="19">
        <v>9.1038288019262798E-14</v>
      </c>
      <c r="AA13" s="19">
        <v>9.3813845580825702E-14</v>
      </c>
      <c r="AB13" s="19">
        <v>1.2267964422107899E-13</v>
      </c>
      <c r="AC13" s="19">
        <v>9.1260332624187805E-14</v>
      </c>
      <c r="AD13" s="19">
        <v>9.2703622556200495E-14</v>
      </c>
      <c r="AE13" s="19">
        <v>1.13464793116691E-13</v>
      </c>
      <c r="AF13" s="19">
        <v>9.1038288019262798E-14</v>
      </c>
      <c r="AG13" s="19">
        <v>9.2703622556200495E-14</v>
      </c>
      <c r="AH13" s="19">
        <v>1.13464793116691E-13</v>
      </c>
      <c r="AI13" s="19">
        <v>9.1038288019262798E-14</v>
      </c>
    </row>
    <row r="14" spans="1:35" x14ac:dyDescent="0.45">
      <c r="A14" s="19">
        <v>9.2481577951275502E-14</v>
      </c>
      <c r="B14" s="19">
        <v>9.9920072216264E-14</v>
      </c>
      <c r="C14" s="19">
        <v>9.4257934790675702E-14</v>
      </c>
      <c r="D14" s="19">
        <v>9.9920072216264E-14</v>
      </c>
      <c r="E14" s="19">
        <v>9.3480778673438105E-14</v>
      </c>
      <c r="F14" s="19">
        <v>9.8809849191638894E-14</v>
      </c>
      <c r="G14" s="19">
        <v>9.3147711766050596E-14</v>
      </c>
      <c r="H14" s="19">
        <v>9.9920072216264E-14</v>
      </c>
      <c r="I14" s="19">
        <v>9.3924867883288205E-14</v>
      </c>
      <c r="J14" s="19">
        <v>9.9920072216264E-14</v>
      </c>
      <c r="K14" s="19">
        <v>9.3147711766050596E-14</v>
      </c>
      <c r="L14" s="19">
        <v>9.9364960703951498E-14</v>
      </c>
      <c r="M14" s="19">
        <v>9.4257934790675702E-14</v>
      </c>
      <c r="N14" s="19">
        <v>9.9364960703951498E-14</v>
      </c>
      <c r="O14" s="19">
        <v>9.4702024000525802E-14</v>
      </c>
      <c r="P14" s="19">
        <v>1.00364161426114E-13</v>
      </c>
      <c r="Q14" s="19">
        <v>9.1815444136500395E-14</v>
      </c>
      <c r="R14" s="19">
        <v>1.03583808197527E-13</v>
      </c>
      <c r="S14" s="19">
        <v>9.1815444136500395E-14</v>
      </c>
      <c r="T14" s="19">
        <v>1.03583808197527E-13</v>
      </c>
      <c r="U14" s="19">
        <v>9.2814644858662998E-14</v>
      </c>
      <c r="V14" s="19">
        <v>1.1390888232654101E-13</v>
      </c>
      <c r="W14" s="19">
        <v>9.1704421834037905E-14</v>
      </c>
      <c r="X14" s="19">
        <v>9.4257934790675702E-14</v>
      </c>
      <c r="Y14" s="19">
        <v>1.1390888232654101E-13</v>
      </c>
      <c r="Z14" s="19">
        <v>9.1704421834037905E-14</v>
      </c>
      <c r="AA14" s="19">
        <v>9.2481577951275502E-14</v>
      </c>
      <c r="AB14" s="19">
        <v>1.11022302462515E-13</v>
      </c>
      <c r="AC14" s="19">
        <v>9.1704421834037905E-14</v>
      </c>
      <c r="AD14" s="19">
        <v>9.3480778673438105E-14</v>
      </c>
      <c r="AE14" s="19">
        <v>1.1390888232654101E-13</v>
      </c>
      <c r="AF14" s="19">
        <v>9.1704421834037905E-14</v>
      </c>
      <c r="AG14" s="19">
        <v>9.3480778673438105E-14</v>
      </c>
      <c r="AH14" s="19">
        <v>1.1390888232654101E-13</v>
      </c>
      <c r="AI14" s="19">
        <v>9.1704421834037905E-14</v>
      </c>
    </row>
    <row r="15" spans="1:35" x14ac:dyDescent="0.45">
      <c r="A15" s="19">
        <v>9.4257934790675702E-14</v>
      </c>
      <c r="B15" s="19">
        <v>9.5257135512838406E-14</v>
      </c>
      <c r="C15" s="19">
        <v>9.4257934790675702E-14</v>
      </c>
      <c r="D15" s="19">
        <v>9.5257135512838406E-14</v>
      </c>
      <c r="E15" s="19">
        <v>9.4479979395600796E-14</v>
      </c>
      <c r="F15" s="19">
        <v>9.8476782284251297E-14</v>
      </c>
      <c r="G15" s="19">
        <v>9.2814644858662998E-14</v>
      </c>
      <c r="H15" s="19">
        <v>9.5257135512838406E-14</v>
      </c>
      <c r="I15" s="19">
        <v>9.3480778673438105E-14</v>
      </c>
      <c r="J15" s="19">
        <v>9.5257135512838406E-14</v>
      </c>
      <c r="K15" s="19">
        <v>9.3591800975900696E-14</v>
      </c>
      <c r="L15" s="19">
        <v>9.8587804586713901E-14</v>
      </c>
      <c r="M15" s="19">
        <v>9.4257934790675702E-14</v>
      </c>
      <c r="N15" s="19">
        <v>9.8587804586713901E-14</v>
      </c>
      <c r="O15" s="19">
        <v>9.4813046302988305E-14</v>
      </c>
      <c r="P15" s="19">
        <v>9.5701224722688494E-14</v>
      </c>
      <c r="Q15" s="19">
        <v>9.2592600253738005E-14</v>
      </c>
      <c r="R15" s="19">
        <v>9.8587804586713901E-14</v>
      </c>
      <c r="S15" s="19">
        <v>9.3258734068513099E-14</v>
      </c>
      <c r="T15" s="19">
        <v>9.8587804586713901E-14</v>
      </c>
      <c r="U15" s="19">
        <v>9.2037488741425401E-14</v>
      </c>
      <c r="V15" s="19">
        <v>9.7144514654701197E-14</v>
      </c>
      <c r="W15" s="19">
        <v>9.1482377229112899E-14</v>
      </c>
      <c r="X15" s="19">
        <v>9.4257934790675702E-14</v>
      </c>
      <c r="Y15" s="19">
        <v>9.7144514654701197E-14</v>
      </c>
      <c r="Z15" s="19">
        <v>9.1482377229112899E-14</v>
      </c>
      <c r="AA15" s="19">
        <v>9.2925667161125602E-14</v>
      </c>
      <c r="AB15" s="19">
        <v>9.6922470049776103E-14</v>
      </c>
      <c r="AC15" s="19">
        <v>9.1260332624187805E-14</v>
      </c>
      <c r="AD15" s="19">
        <v>9.3147711766050596E-14</v>
      </c>
      <c r="AE15" s="19">
        <v>9.7144514654701197E-14</v>
      </c>
      <c r="AF15" s="19">
        <v>9.1482377229112899E-14</v>
      </c>
      <c r="AG15" s="19">
        <v>9.3147711766050596E-14</v>
      </c>
      <c r="AH15" s="19">
        <v>9.7144514654701197E-14</v>
      </c>
      <c r="AI15" s="19">
        <v>9.1482377229112899E-14</v>
      </c>
    </row>
    <row r="16" spans="1:35" x14ac:dyDescent="0.45">
      <c r="A16" s="19">
        <v>9.4257934790675702E-14</v>
      </c>
      <c r="B16" s="19">
        <v>1.03028696685214E-13</v>
      </c>
      <c r="C16" s="19">
        <v>9.4257934790675702E-14</v>
      </c>
      <c r="D16" s="19">
        <v>1.03028696685214E-13</v>
      </c>
      <c r="E16" s="19">
        <v>9.3147711766050596E-14</v>
      </c>
      <c r="F16" s="19">
        <v>1.00253139123651E-13</v>
      </c>
      <c r="G16" s="19">
        <v>9.3702823278363199E-14</v>
      </c>
      <c r="H16" s="19">
        <v>1.03028696685214E-13</v>
      </c>
      <c r="I16" s="19">
        <v>9.2481577951275502E-14</v>
      </c>
      <c r="J16" s="19">
        <v>1.03028696685214E-13</v>
      </c>
      <c r="K16" s="19">
        <v>9.2592600253738005E-14</v>
      </c>
      <c r="L16" s="19">
        <v>1.01363362148276E-13</v>
      </c>
      <c r="M16" s="19">
        <v>9.4257934790675702E-14</v>
      </c>
      <c r="N16" s="19">
        <v>1.02695629777826E-13</v>
      </c>
      <c r="O16" s="19">
        <v>9.4146912488213199E-14</v>
      </c>
      <c r="P16" s="19">
        <v>1.03916875104914E-13</v>
      </c>
      <c r="Q16" s="19">
        <v>9.3480778673438105E-14</v>
      </c>
      <c r="R16" s="19">
        <v>1.01363362148276E-13</v>
      </c>
      <c r="S16" s="19">
        <v>9.2814644858662998E-14</v>
      </c>
      <c r="T16" s="19">
        <v>1.01363362148276E-13</v>
      </c>
      <c r="U16" s="19">
        <v>9.3147711766050596E-14</v>
      </c>
      <c r="V16" s="19">
        <v>1.08357767203415E-13</v>
      </c>
      <c r="W16" s="19">
        <v>9.1260332624187805E-14</v>
      </c>
      <c r="X16" s="19">
        <v>9.4257934790675702E-14</v>
      </c>
      <c r="Y16" s="19">
        <v>1.08357767203415E-13</v>
      </c>
      <c r="Z16" s="19">
        <v>9.1260332624187805E-14</v>
      </c>
      <c r="AA16" s="19">
        <v>9.2814644858662998E-14</v>
      </c>
      <c r="AB16" s="19">
        <v>1.10023101740353E-13</v>
      </c>
      <c r="AC16" s="19">
        <v>9.1704421834037905E-14</v>
      </c>
      <c r="AD16" s="19">
        <v>9.2481577951275502E-14</v>
      </c>
      <c r="AE16" s="19">
        <v>1.08357767203415E-13</v>
      </c>
      <c r="AF16" s="19">
        <v>9.1260332624187805E-14</v>
      </c>
      <c r="AG16" s="19">
        <v>9.2481577951275502E-14</v>
      </c>
      <c r="AH16" s="19">
        <v>1.08357767203415E-13</v>
      </c>
      <c r="AI16" s="19">
        <v>9.1260332624187805E-14</v>
      </c>
    </row>
    <row r="17" spans="1:35" x14ac:dyDescent="0.45">
      <c r="A17" s="19">
        <v>9.3258734068513099E-14</v>
      </c>
      <c r="B17" s="19">
        <v>1.04583008919689E-13</v>
      </c>
      <c r="C17" s="19">
        <v>9.4257934790675702E-14</v>
      </c>
      <c r="D17" s="19">
        <v>1.04583008919689E-13</v>
      </c>
      <c r="E17" s="19">
        <v>9.4257934790675702E-14</v>
      </c>
      <c r="F17" s="19">
        <v>1.0103029524088901E-13</v>
      </c>
      <c r="G17" s="19">
        <v>9.4591001698063299E-14</v>
      </c>
      <c r="H17" s="19">
        <v>1.04583008919689E-13</v>
      </c>
      <c r="I17" s="19">
        <v>9.3147711766050596E-14</v>
      </c>
      <c r="J17" s="19">
        <v>1.04583008919689E-13</v>
      </c>
      <c r="K17" s="19">
        <v>9.3702823278363199E-14</v>
      </c>
      <c r="L17" s="19">
        <v>9.76996261670137E-14</v>
      </c>
      <c r="M17" s="19">
        <v>9.4257934790675702E-14</v>
      </c>
      <c r="N17" s="19">
        <v>9.76996261670137E-14</v>
      </c>
      <c r="O17" s="19">
        <v>9.2703622556200495E-14</v>
      </c>
      <c r="P17" s="19">
        <v>9.8032693074401297E-14</v>
      </c>
      <c r="Q17" s="19">
        <v>9.2037488741425401E-14</v>
      </c>
      <c r="R17" s="19">
        <v>9.76996261670137E-14</v>
      </c>
      <c r="S17" s="19">
        <v>9.2037488741425401E-14</v>
      </c>
      <c r="T17" s="19">
        <v>9.76996261670137E-14</v>
      </c>
      <c r="U17" s="19">
        <v>9.2481577951275502E-14</v>
      </c>
      <c r="V17" s="19">
        <v>1.09245945623115E-13</v>
      </c>
      <c r="W17" s="19">
        <v>9.1038288019262798E-14</v>
      </c>
      <c r="X17" s="19">
        <v>9.4257934790675702E-14</v>
      </c>
      <c r="Y17" s="19">
        <v>1.09245945623115E-13</v>
      </c>
      <c r="Z17" s="19">
        <v>9.1038288019262798E-14</v>
      </c>
      <c r="AA17" s="19">
        <v>9.1482377229112899E-14</v>
      </c>
      <c r="AB17" s="19">
        <v>1.03028696685214E-13</v>
      </c>
      <c r="AC17" s="19">
        <v>9.1260332624187805E-14</v>
      </c>
      <c r="AD17" s="19">
        <v>9.2703622556200495E-14</v>
      </c>
      <c r="AE17" s="19">
        <v>1.09245945623115E-13</v>
      </c>
      <c r="AF17" s="19">
        <v>9.1038288019262798E-14</v>
      </c>
      <c r="AG17" s="19">
        <v>9.2703622556200495E-14</v>
      </c>
      <c r="AH17" s="19">
        <v>1.09245945623115E-13</v>
      </c>
      <c r="AI17" s="19">
        <v>9.1038288019262798E-14</v>
      </c>
    </row>
    <row r="18" spans="1:35" x14ac:dyDescent="0.45">
      <c r="A18" s="19">
        <v>9.4479979395600796E-14</v>
      </c>
      <c r="B18" s="19">
        <v>1.05138120432002E-13</v>
      </c>
      <c r="C18" s="19">
        <v>9.4257934790675702E-14</v>
      </c>
      <c r="D18" s="19">
        <v>1.05138120432002E-13</v>
      </c>
      <c r="E18" s="19">
        <v>9.2037488741425401E-14</v>
      </c>
      <c r="F18" s="19">
        <v>1.02140518265514E-13</v>
      </c>
      <c r="G18" s="19">
        <v>9.3813845580825702E-14</v>
      </c>
      <c r="H18" s="19">
        <v>1.05138120432002E-13</v>
      </c>
      <c r="I18" s="19">
        <v>9.4035890185750696E-14</v>
      </c>
      <c r="J18" s="19">
        <v>1.05138120432002E-13</v>
      </c>
      <c r="K18" s="19">
        <v>9.3924867883288205E-14</v>
      </c>
      <c r="L18" s="19">
        <v>9.7366559259626203E-14</v>
      </c>
      <c r="M18" s="19">
        <v>9.4257934790675702E-14</v>
      </c>
      <c r="N18" s="19">
        <v>9.7366559259626203E-14</v>
      </c>
      <c r="O18" s="19">
        <v>9.3924867883288205E-14</v>
      </c>
      <c r="P18" s="19">
        <v>1.0103029524088901E-13</v>
      </c>
      <c r="Q18" s="19">
        <v>9.2481577951275502E-14</v>
      </c>
      <c r="R18" s="19">
        <v>9.7366559259626203E-14</v>
      </c>
      <c r="S18" s="19">
        <v>9.2481577951275502E-14</v>
      </c>
      <c r="T18" s="19">
        <v>9.7366559259626203E-14</v>
      </c>
      <c r="U18" s="19">
        <v>9.4479979395600796E-14</v>
      </c>
      <c r="V18" s="19">
        <v>1.0813572259848999E-13</v>
      </c>
      <c r="W18" s="19">
        <v>9.1482377229112899E-14</v>
      </c>
      <c r="X18" s="19">
        <v>9.4257934790675702E-14</v>
      </c>
      <c r="Y18" s="19">
        <v>1.0813572259848999E-13</v>
      </c>
      <c r="Z18" s="19">
        <v>9.1482377229112899E-14</v>
      </c>
      <c r="AA18" s="19">
        <v>9.2814644858662998E-14</v>
      </c>
      <c r="AB18" s="19">
        <v>1.10467190950203E-13</v>
      </c>
      <c r="AC18" s="19">
        <v>9.1704421834037905E-14</v>
      </c>
      <c r="AD18" s="19">
        <v>9.2925667161125602E-14</v>
      </c>
      <c r="AE18" s="19">
        <v>1.0813572259848999E-13</v>
      </c>
      <c r="AF18" s="19">
        <v>9.1482377229112899E-14</v>
      </c>
      <c r="AG18" s="19">
        <v>9.2925667161125602E-14</v>
      </c>
      <c r="AH18" s="19">
        <v>1.0813572259848999E-13</v>
      </c>
      <c r="AI18" s="19">
        <v>9.1482377229112899E-14</v>
      </c>
    </row>
    <row r="19" spans="1:35" x14ac:dyDescent="0.45">
      <c r="A19" s="19">
        <v>9.4591001698063299E-14</v>
      </c>
      <c r="B19" s="19">
        <v>1.01252339845814E-13</v>
      </c>
      <c r="C19" s="19">
        <v>9.4257934790675702E-14</v>
      </c>
      <c r="D19" s="19">
        <v>1.01252339845814E-13</v>
      </c>
      <c r="E19" s="19">
        <v>9.5257135512838406E-14</v>
      </c>
      <c r="F19" s="19">
        <v>1.08912878715727E-13</v>
      </c>
      <c r="G19" s="19">
        <v>9.3591800975900696E-14</v>
      </c>
      <c r="H19" s="19">
        <v>1.01252339845814E-13</v>
      </c>
      <c r="I19" s="19">
        <v>9.2259533346350496E-14</v>
      </c>
      <c r="J19" s="19">
        <v>1.01252339845814E-13</v>
      </c>
      <c r="K19" s="19">
        <v>9.3147711766050596E-14</v>
      </c>
      <c r="L19" s="19">
        <v>9.7477581562088694E-14</v>
      </c>
      <c r="M19" s="19">
        <v>9.4257934790675702E-14</v>
      </c>
      <c r="N19" s="19">
        <v>9.7477581562088694E-14</v>
      </c>
      <c r="O19" s="19">
        <v>9.5257135512838406E-14</v>
      </c>
      <c r="P19" s="19">
        <v>1.04583008919689E-13</v>
      </c>
      <c r="Q19" s="19">
        <v>9.2370555648812999E-14</v>
      </c>
      <c r="R19" s="19">
        <v>9.7477581562088694E-14</v>
      </c>
      <c r="S19" s="19">
        <v>9.2370555648812999E-14</v>
      </c>
      <c r="T19" s="19">
        <v>9.7477581562088694E-14</v>
      </c>
      <c r="U19" s="19">
        <v>9.2481577951275502E-14</v>
      </c>
      <c r="V19" s="19">
        <v>1.04138919709839E-13</v>
      </c>
      <c r="W19" s="19">
        <v>9.1704421834037905E-14</v>
      </c>
      <c r="X19" s="19">
        <v>9.4257934790675702E-14</v>
      </c>
      <c r="Y19" s="19">
        <v>1.04138919709839E-13</v>
      </c>
      <c r="Z19" s="19">
        <v>9.1704421834037905E-14</v>
      </c>
      <c r="AA19" s="19">
        <v>9.3036689463588105E-14</v>
      </c>
      <c r="AB19" s="19">
        <v>1.09134923320652E-13</v>
      </c>
      <c r="AC19" s="19">
        <v>9.1149310321725301E-14</v>
      </c>
      <c r="AD19" s="19">
        <v>9.2370555648812999E-14</v>
      </c>
      <c r="AE19" s="19">
        <v>1.04138919709839E-13</v>
      </c>
      <c r="AF19" s="19">
        <v>9.1704421834037905E-14</v>
      </c>
      <c r="AG19" s="19">
        <v>9.2370555648812999E-14</v>
      </c>
      <c r="AH19" s="19">
        <v>1.04138919709839E-13</v>
      </c>
      <c r="AI19" s="19">
        <v>9.1704421834037905E-14</v>
      </c>
    </row>
    <row r="20" spans="1:35" x14ac:dyDescent="0.45">
      <c r="A20" s="19">
        <v>9.2814644858662998E-14</v>
      </c>
      <c r="B20" s="19">
        <v>9.76996261670137E-14</v>
      </c>
      <c r="C20" s="19">
        <v>9.4257934790675702E-14</v>
      </c>
      <c r="D20" s="19">
        <v>9.76996261670137E-14</v>
      </c>
      <c r="E20" s="19">
        <v>9.2925667161125602E-14</v>
      </c>
      <c r="F20" s="19">
        <v>9.6478380839926103E-14</v>
      </c>
      <c r="G20" s="19">
        <v>9.4702024000525802E-14</v>
      </c>
      <c r="H20" s="19">
        <v>9.76996261670137E-14</v>
      </c>
      <c r="I20" s="19">
        <v>9.3591800975900696E-14</v>
      </c>
      <c r="J20" s="19">
        <v>9.76996261670137E-14</v>
      </c>
      <c r="K20" s="19">
        <v>9.2370555648812999E-14</v>
      </c>
      <c r="L20" s="19">
        <v>9.6700425444851097E-14</v>
      </c>
      <c r="M20" s="19">
        <v>9.4257934790675702E-14</v>
      </c>
      <c r="N20" s="19">
        <v>9.6700425444851097E-14</v>
      </c>
      <c r="O20" s="19">
        <v>9.4591001698063299E-14</v>
      </c>
      <c r="P20" s="19">
        <v>9.90318937965639E-14</v>
      </c>
      <c r="Q20" s="19">
        <v>9.2037488741425401E-14</v>
      </c>
      <c r="R20" s="19">
        <v>9.5590202420225902E-14</v>
      </c>
      <c r="S20" s="19">
        <v>9.2259533346350496E-14</v>
      </c>
      <c r="T20" s="19">
        <v>9.5590202420225902E-14</v>
      </c>
      <c r="U20" s="19">
        <v>9.2703622556200495E-14</v>
      </c>
      <c r="V20" s="19">
        <v>9.8920871494101397E-14</v>
      </c>
      <c r="W20" s="19">
        <v>9.1704421834037905E-14</v>
      </c>
      <c r="X20" s="19">
        <v>9.4257934790675702E-14</v>
      </c>
      <c r="Y20" s="19">
        <v>9.8920871494101397E-14</v>
      </c>
      <c r="Z20" s="19">
        <v>9.1704421834037905E-14</v>
      </c>
      <c r="AA20" s="19">
        <v>9.2925667161125602E-14</v>
      </c>
      <c r="AB20" s="19">
        <v>9.9142916099026403E-14</v>
      </c>
      <c r="AC20" s="19">
        <v>9.1260332624187805E-14</v>
      </c>
      <c r="AD20" s="19">
        <v>9.2037488741425401E-14</v>
      </c>
      <c r="AE20" s="19">
        <v>9.8920871494101397E-14</v>
      </c>
      <c r="AF20" s="19">
        <v>9.1704421834037905E-14</v>
      </c>
      <c r="AG20" s="19">
        <v>9.2037488741425401E-14</v>
      </c>
      <c r="AH20" s="19">
        <v>9.8920871494101397E-14</v>
      </c>
      <c r="AI20" s="19">
        <v>9.1704421834037905E-14</v>
      </c>
    </row>
    <row r="21" spans="1:35" x14ac:dyDescent="0.45">
      <c r="A21" s="19">
        <v>9.2370555648812999E-14</v>
      </c>
      <c r="B21" s="19">
        <v>1.0103029524088901E-13</v>
      </c>
      <c r="C21" s="19">
        <v>9.4257934790675702E-14</v>
      </c>
      <c r="D21" s="19">
        <v>1.0103029524088901E-13</v>
      </c>
      <c r="E21" s="19">
        <v>9.5146113210375903E-14</v>
      </c>
      <c r="F21" s="19">
        <v>1.02695629777826E-13</v>
      </c>
      <c r="G21" s="19">
        <v>9.3924867883288205E-14</v>
      </c>
      <c r="H21" s="19">
        <v>1.0103029524088901E-13</v>
      </c>
      <c r="I21" s="19">
        <v>9.3702823278363199E-14</v>
      </c>
      <c r="J21" s="19">
        <v>1.0103029524088901E-13</v>
      </c>
      <c r="K21" s="19">
        <v>9.3369756370975602E-14</v>
      </c>
      <c r="L21" s="19">
        <v>9.8920871494101397E-14</v>
      </c>
      <c r="M21" s="19">
        <v>9.4257934790675702E-14</v>
      </c>
      <c r="N21" s="19">
        <v>9.8032693074401297E-14</v>
      </c>
      <c r="O21" s="19">
        <v>9.5368157815300896E-14</v>
      </c>
      <c r="P21" s="19">
        <v>1.00031094518726E-13</v>
      </c>
      <c r="Q21" s="19">
        <v>9.2703622556200495E-14</v>
      </c>
      <c r="R21" s="19">
        <v>9.8920871494101397E-14</v>
      </c>
      <c r="S21" s="19">
        <v>9.2703622556200495E-14</v>
      </c>
      <c r="T21" s="19">
        <v>9.8920871494101397E-14</v>
      </c>
      <c r="U21" s="19">
        <v>9.4146912488213199E-14</v>
      </c>
      <c r="V21" s="19">
        <v>1.12354570092065E-13</v>
      </c>
      <c r="W21" s="19">
        <v>9.1260332624187805E-14</v>
      </c>
      <c r="X21" s="19">
        <v>9.4257934790675702E-14</v>
      </c>
      <c r="Y21" s="19">
        <v>1.12354570092065E-13</v>
      </c>
      <c r="Z21" s="19">
        <v>9.1260332624187805E-14</v>
      </c>
      <c r="AA21" s="19">
        <v>9.2925667161125602E-14</v>
      </c>
      <c r="AB21" s="19">
        <v>1.1446399383885301E-13</v>
      </c>
      <c r="AC21" s="19">
        <v>9.1260332624187805E-14</v>
      </c>
      <c r="AD21" s="19">
        <v>9.3258734068513099E-14</v>
      </c>
      <c r="AE21" s="19">
        <v>1.12354570092065E-13</v>
      </c>
      <c r="AF21" s="19">
        <v>9.1260332624187805E-14</v>
      </c>
      <c r="AG21" s="19">
        <v>9.3258734068513099E-14</v>
      </c>
      <c r="AH21" s="19">
        <v>1.12354570092065E-13</v>
      </c>
      <c r="AI21" s="19">
        <v>9.1260332624187805E-14</v>
      </c>
    </row>
    <row r="22" spans="1:35" x14ac:dyDescent="0.45">
      <c r="A22" s="19">
        <v>9.4146912488213199E-14</v>
      </c>
      <c r="B22" s="19">
        <v>1.00919272938426E-13</v>
      </c>
      <c r="C22" s="19">
        <v>9.4257934790675702E-14</v>
      </c>
      <c r="D22" s="19">
        <v>1.00919272938426E-13</v>
      </c>
      <c r="E22" s="19">
        <v>9.3702823278363199E-14</v>
      </c>
      <c r="F22" s="19">
        <v>1.03805852802452E-13</v>
      </c>
      <c r="G22" s="19">
        <v>9.4368957093138306E-14</v>
      </c>
      <c r="H22" s="19">
        <v>1.00919272938426E-13</v>
      </c>
      <c r="I22" s="19">
        <v>9.4591001698063299E-14</v>
      </c>
      <c r="J22" s="19">
        <v>1.00919272938426E-13</v>
      </c>
      <c r="K22" s="19">
        <v>9.3591800975900696E-14</v>
      </c>
      <c r="L22" s="19">
        <v>9.9475983006414001E-14</v>
      </c>
      <c r="M22" s="19">
        <v>9.4257934790675702E-14</v>
      </c>
      <c r="N22" s="19">
        <v>9.9475983006414001E-14</v>
      </c>
      <c r="O22" s="19">
        <v>9.50350909079134E-14</v>
      </c>
      <c r="P22" s="19">
        <v>1.04583008919689E-13</v>
      </c>
      <c r="Q22" s="19">
        <v>9.2259533346350496E-14</v>
      </c>
      <c r="R22" s="19">
        <v>1.00031094518726E-13</v>
      </c>
      <c r="S22" s="19">
        <v>9.2259533346350496E-14</v>
      </c>
      <c r="T22" s="19">
        <v>1.00031094518726E-13</v>
      </c>
      <c r="U22" s="19">
        <v>9.3258734068513099E-14</v>
      </c>
      <c r="V22" s="19">
        <v>1.08357767203415E-13</v>
      </c>
      <c r="W22" s="19">
        <v>9.1704421834037905E-14</v>
      </c>
      <c r="X22" s="19">
        <v>9.4257934790675702E-14</v>
      </c>
      <c r="Y22" s="19">
        <v>1.08357767203415E-13</v>
      </c>
      <c r="Z22" s="19">
        <v>9.1704421834037905E-14</v>
      </c>
      <c r="AA22" s="19">
        <v>9.3702823278363199E-14</v>
      </c>
      <c r="AB22" s="19">
        <v>1.10911280160053E-13</v>
      </c>
      <c r="AC22" s="19">
        <v>9.1704421834037905E-14</v>
      </c>
      <c r="AD22" s="19">
        <v>9.2481577951275502E-14</v>
      </c>
      <c r="AE22" s="19">
        <v>1.08357767203415E-13</v>
      </c>
      <c r="AF22" s="19">
        <v>9.1704421834037905E-14</v>
      </c>
      <c r="AG22" s="19">
        <v>9.2481577951275502E-14</v>
      </c>
      <c r="AH22" s="19">
        <v>1.08357767203415E-13</v>
      </c>
      <c r="AI22" s="19">
        <v>9.1704421834037905E-14</v>
      </c>
    </row>
    <row r="23" spans="1:35" x14ac:dyDescent="0.45">
      <c r="A23" s="19">
        <v>9.4368957093138306E-14</v>
      </c>
      <c r="B23" s="19">
        <v>9.9920072216264E-14</v>
      </c>
      <c r="C23" s="19">
        <v>9.4257934790675702E-14</v>
      </c>
      <c r="D23" s="19">
        <v>9.9920072216264E-14</v>
      </c>
      <c r="E23" s="19">
        <v>9.3147711766050596E-14</v>
      </c>
      <c r="F23" s="19">
        <v>1.03250741290139E-13</v>
      </c>
      <c r="G23" s="19">
        <v>9.4035890185750696E-14</v>
      </c>
      <c r="H23" s="19">
        <v>9.9920072216264E-14</v>
      </c>
      <c r="I23" s="19">
        <v>9.5479180117763399E-14</v>
      </c>
      <c r="J23" s="19">
        <v>9.9920072216264E-14</v>
      </c>
      <c r="K23" s="19">
        <v>9.3258734068513099E-14</v>
      </c>
      <c r="L23" s="19">
        <v>9.72555369571637E-14</v>
      </c>
      <c r="M23" s="19">
        <v>9.4257934790675702E-14</v>
      </c>
      <c r="N23" s="19">
        <v>9.72555369571637E-14</v>
      </c>
      <c r="O23" s="19">
        <v>9.5146113210375903E-14</v>
      </c>
      <c r="P23" s="19">
        <v>9.9587005308876504E-14</v>
      </c>
      <c r="Q23" s="19">
        <v>9.1815444136500395E-14</v>
      </c>
      <c r="R23" s="19">
        <v>9.72555369571637E-14</v>
      </c>
      <c r="S23" s="19">
        <v>9.1593399531575402E-14</v>
      </c>
      <c r="T23" s="19">
        <v>9.72555369571637E-14</v>
      </c>
      <c r="U23" s="19">
        <v>9.3258734068513099E-14</v>
      </c>
      <c r="V23" s="19">
        <v>1.03361763592602E-13</v>
      </c>
      <c r="W23" s="19">
        <v>9.1704421834037905E-14</v>
      </c>
      <c r="X23" s="19">
        <v>9.4257934790675702E-14</v>
      </c>
      <c r="Y23" s="19">
        <v>1.03361763592602E-13</v>
      </c>
      <c r="Z23" s="19">
        <v>9.1704421834037905E-14</v>
      </c>
      <c r="AA23" s="19">
        <v>9.1371354926650295E-14</v>
      </c>
      <c r="AB23" s="19">
        <v>1.06692432666477E-13</v>
      </c>
      <c r="AC23" s="19">
        <v>9.1260332624187805E-14</v>
      </c>
      <c r="AD23" s="19">
        <v>9.2814644858662998E-14</v>
      </c>
      <c r="AE23" s="19">
        <v>1.03361763592602E-13</v>
      </c>
      <c r="AF23" s="19">
        <v>9.1704421834037905E-14</v>
      </c>
      <c r="AG23" s="19">
        <v>9.2814644858662998E-14</v>
      </c>
      <c r="AH23" s="19">
        <v>1.03361763592602E-13</v>
      </c>
      <c r="AI23" s="19">
        <v>9.1704421834037905E-14</v>
      </c>
    </row>
    <row r="24" spans="1:35" x14ac:dyDescent="0.45">
      <c r="A24" s="19">
        <v>9.50350909079134E-14</v>
      </c>
      <c r="B24" s="19">
        <v>1.01918473660589E-13</v>
      </c>
      <c r="C24" s="19">
        <v>9.4257934790675702E-14</v>
      </c>
      <c r="D24" s="19">
        <v>1.01918473660589E-13</v>
      </c>
      <c r="E24" s="19">
        <v>9.3924867883288205E-14</v>
      </c>
      <c r="F24" s="19">
        <v>9.90318937965639E-14</v>
      </c>
      <c r="G24" s="19">
        <v>9.3813845580825702E-14</v>
      </c>
      <c r="H24" s="19">
        <v>1.01918473660589E-13</v>
      </c>
      <c r="I24" s="19">
        <v>9.3480778673438105E-14</v>
      </c>
      <c r="J24" s="19">
        <v>1.01918473660589E-13</v>
      </c>
      <c r="K24" s="19">
        <v>9.2925667161125602E-14</v>
      </c>
      <c r="L24" s="19">
        <v>9.7144514654701197E-14</v>
      </c>
      <c r="M24" s="19">
        <v>9.4257934790675702E-14</v>
      </c>
      <c r="N24" s="19">
        <v>9.7144514654701197E-14</v>
      </c>
      <c r="O24" s="19">
        <v>9.3591800975900696E-14</v>
      </c>
      <c r="P24" s="19">
        <v>9.8254737679326303E-14</v>
      </c>
      <c r="Q24" s="19">
        <v>9.2037488741425401E-14</v>
      </c>
      <c r="R24" s="19">
        <v>9.7144514654701197E-14</v>
      </c>
      <c r="S24" s="19">
        <v>9.1149310321725301E-14</v>
      </c>
      <c r="T24" s="19">
        <v>9.7144514654701197E-14</v>
      </c>
      <c r="U24" s="19">
        <v>9.3924867883288205E-14</v>
      </c>
      <c r="V24" s="19">
        <v>1.05027098129539E-13</v>
      </c>
      <c r="W24" s="19">
        <v>9.1260332624187805E-14</v>
      </c>
      <c r="X24" s="19">
        <v>9.4257934790675702E-14</v>
      </c>
      <c r="Y24" s="19">
        <v>1.05027098129539E-13</v>
      </c>
      <c r="Z24" s="19">
        <v>9.1260332624187805E-14</v>
      </c>
      <c r="AA24" s="19">
        <v>9.2925667161125602E-14</v>
      </c>
      <c r="AB24" s="19">
        <v>1.03805852802452E-13</v>
      </c>
      <c r="AC24" s="19">
        <v>9.1704421834037905E-14</v>
      </c>
      <c r="AD24" s="19">
        <v>9.1149310321725301E-14</v>
      </c>
      <c r="AE24" s="19">
        <v>1.05027098129539E-13</v>
      </c>
      <c r="AF24" s="19">
        <v>9.1260332624187805E-14</v>
      </c>
      <c r="AG24" s="19">
        <v>9.1149310321725301E-14</v>
      </c>
      <c r="AH24" s="19">
        <v>1.05027098129539E-13</v>
      </c>
      <c r="AI24" s="19">
        <v>9.1260332624187805E-14</v>
      </c>
    </row>
    <row r="25" spans="1:35" x14ac:dyDescent="0.45">
      <c r="A25" s="19">
        <v>9.3591800975900696E-14</v>
      </c>
      <c r="B25" s="19">
        <v>9.9364960703951498E-14</v>
      </c>
      <c r="C25" s="19">
        <v>9.4257934790675702E-14</v>
      </c>
      <c r="D25" s="19">
        <v>9.9364960703951498E-14</v>
      </c>
      <c r="E25" s="19">
        <v>9.3369756370975602E-14</v>
      </c>
      <c r="F25" s="19">
        <v>1.04138919709839E-13</v>
      </c>
      <c r="G25" s="19">
        <v>9.4368957093138306E-14</v>
      </c>
      <c r="H25" s="19">
        <v>9.9364960703951498E-14</v>
      </c>
      <c r="I25" s="19">
        <v>9.4035890185750696E-14</v>
      </c>
      <c r="J25" s="19">
        <v>9.9364960703951498E-14</v>
      </c>
      <c r="K25" s="19">
        <v>9.4035890185750696E-14</v>
      </c>
      <c r="L25" s="19">
        <v>9.8698826889176404E-14</v>
      </c>
      <c r="M25" s="19">
        <v>9.4257934790675702E-14</v>
      </c>
      <c r="N25" s="19">
        <v>9.8698826889176404E-14</v>
      </c>
      <c r="O25" s="19">
        <v>9.4257934790675702E-14</v>
      </c>
      <c r="P25" s="19">
        <v>9.8809849191638894E-14</v>
      </c>
      <c r="Q25" s="19">
        <v>9.2148511043887905E-14</v>
      </c>
      <c r="R25" s="19">
        <v>9.8698826889176404E-14</v>
      </c>
      <c r="S25" s="19">
        <v>9.2370555648812999E-14</v>
      </c>
      <c r="T25" s="19">
        <v>9.8698826889176404E-14</v>
      </c>
      <c r="U25" s="19">
        <v>9.4257934790675702E-14</v>
      </c>
      <c r="V25" s="19">
        <v>1.02473585172901E-13</v>
      </c>
      <c r="W25" s="19">
        <v>9.1038288019262798E-14</v>
      </c>
      <c r="X25" s="19">
        <v>9.4257934790675702E-14</v>
      </c>
      <c r="Y25" s="19">
        <v>1.02473585172901E-13</v>
      </c>
      <c r="Z25" s="19">
        <v>9.1038288019262798E-14</v>
      </c>
      <c r="AA25" s="19">
        <v>9.1926466438962898E-14</v>
      </c>
      <c r="AB25" s="19">
        <v>1.05360165036927E-13</v>
      </c>
      <c r="AC25" s="19">
        <v>9.1260332624187805E-14</v>
      </c>
      <c r="AD25" s="19">
        <v>9.3147711766050596E-14</v>
      </c>
      <c r="AE25" s="19">
        <v>1.02473585172901E-13</v>
      </c>
      <c r="AF25" s="19">
        <v>9.1038288019262798E-14</v>
      </c>
      <c r="AG25" s="19">
        <v>9.3147711766050596E-14</v>
      </c>
      <c r="AH25" s="19">
        <v>1.02473585172901E-13</v>
      </c>
      <c r="AI25" s="19">
        <v>9.1038288019262798E-14</v>
      </c>
    </row>
    <row r="26" spans="1:35" x14ac:dyDescent="0.45">
      <c r="A26" s="19">
        <v>9.3147711766050596E-14</v>
      </c>
      <c r="B26" s="19">
        <v>1.00253139123651E-13</v>
      </c>
      <c r="C26" s="19">
        <v>9.4257934790675702E-14</v>
      </c>
      <c r="D26" s="19">
        <v>1.00253139123651E-13</v>
      </c>
      <c r="E26" s="19">
        <v>9.2592600253738005E-14</v>
      </c>
      <c r="F26" s="19">
        <v>1.02806652080289E-13</v>
      </c>
      <c r="G26" s="19">
        <v>9.3813845580825702E-14</v>
      </c>
      <c r="H26" s="19">
        <v>9.9587005308876504E-14</v>
      </c>
      <c r="I26" s="19">
        <v>9.3591800975900696E-14</v>
      </c>
      <c r="J26" s="19">
        <v>9.9587005308876504E-14</v>
      </c>
      <c r="K26" s="19">
        <v>9.2259533346350496E-14</v>
      </c>
      <c r="L26" s="19">
        <v>9.7144514654701197E-14</v>
      </c>
      <c r="M26" s="19">
        <v>9.4257934790675702E-14</v>
      </c>
      <c r="N26" s="19">
        <v>9.7810648469476203E-14</v>
      </c>
      <c r="O26" s="19">
        <v>9.2037488741425401E-14</v>
      </c>
      <c r="P26" s="19">
        <v>9.8365759981788794E-14</v>
      </c>
      <c r="Q26" s="19">
        <v>9.1926466438962898E-14</v>
      </c>
      <c r="R26" s="19">
        <v>9.8920871494101397E-14</v>
      </c>
      <c r="S26" s="19">
        <v>9.1704421834037905E-14</v>
      </c>
      <c r="T26" s="19">
        <v>9.8920871494101397E-14</v>
      </c>
      <c r="U26" s="19">
        <v>9.50350909079134E-14</v>
      </c>
      <c r="V26" s="19">
        <v>1.03472785895064E-13</v>
      </c>
      <c r="W26" s="19">
        <v>9.1260332624187805E-14</v>
      </c>
      <c r="X26" s="19">
        <v>9.4257934790675702E-14</v>
      </c>
      <c r="Y26" s="19">
        <v>1.03472785895064E-13</v>
      </c>
      <c r="Z26" s="19">
        <v>9.1260332624187805E-14</v>
      </c>
      <c r="AA26" s="19">
        <v>9.2814644858662998E-14</v>
      </c>
      <c r="AB26" s="19">
        <v>1.0647038806155199E-13</v>
      </c>
      <c r="AC26" s="19">
        <v>9.1260332624187805E-14</v>
      </c>
      <c r="AD26" s="19">
        <v>9.3258734068513099E-14</v>
      </c>
      <c r="AE26" s="19">
        <v>1.03472785895064E-13</v>
      </c>
      <c r="AF26" s="19">
        <v>9.1260332624187805E-14</v>
      </c>
      <c r="AG26" s="19">
        <v>9.3258734068513099E-14</v>
      </c>
      <c r="AH26" s="19">
        <v>1.03472785895064E-13</v>
      </c>
      <c r="AI26" s="19">
        <v>9.1260332624187805E-14</v>
      </c>
    </row>
    <row r="27" spans="1:35" x14ac:dyDescent="0.45">
      <c r="A27" s="19">
        <v>9.3924867883288205E-14</v>
      </c>
      <c r="B27" s="19">
        <v>1.01363362148276E-13</v>
      </c>
      <c r="C27" s="19">
        <v>9.4257934790675702E-14</v>
      </c>
      <c r="D27" s="19">
        <v>1.01363362148276E-13</v>
      </c>
      <c r="E27" s="19">
        <v>9.3480778673438105E-14</v>
      </c>
      <c r="F27" s="19">
        <v>1.0724754417879E-13</v>
      </c>
      <c r="G27" s="19">
        <v>9.4702024000525802E-14</v>
      </c>
      <c r="H27" s="19">
        <v>1.01363362148276E-13</v>
      </c>
      <c r="I27" s="19">
        <v>9.3258734068513099E-14</v>
      </c>
      <c r="J27" s="19">
        <v>1.01363362148276E-13</v>
      </c>
      <c r="K27" s="19">
        <v>9.2703622556200495E-14</v>
      </c>
      <c r="L27" s="19">
        <v>9.8920871494101397E-14</v>
      </c>
      <c r="M27" s="19">
        <v>9.4257934790675702E-14</v>
      </c>
      <c r="N27" s="19">
        <v>9.7144514654701197E-14</v>
      </c>
      <c r="O27" s="19">
        <v>9.4257934790675702E-14</v>
      </c>
      <c r="P27" s="19">
        <v>1.02584607475364E-13</v>
      </c>
      <c r="Q27" s="19">
        <v>9.2259533346350496E-14</v>
      </c>
      <c r="R27" s="19">
        <v>9.8920871494101397E-14</v>
      </c>
      <c r="S27" s="19">
        <v>9.2037488741425401E-14</v>
      </c>
      <c r="T27" s="19">
        <v>9.8920871494101397E-14</v>
      </c>
      <c r="U27" s="19">
        <v>9.3369756370975602E-14</v>
      </c>
      <c r="V27" s="19">
        <v>1.0780265569110201E-13</v>
      </c>
      <c r="W27" s="19">
        <v>9.1704421834037905E-14</v>
      </c>
      <c r="X27" s="19">
        <v>9.4257934790675702E-14</v>
      </c>
      <c r="Y27" s="19">
        <v>1.0780265569110201E-13</v>
      </c>
      <c r="Z27" s="19">
        <v>9.1704421834037905E-14</v>
      </c>
      <c r="AA27" s="19">
        <v>9.2703622556200495E-14</v>
      </c>
      <c r="AB27" s="19">
        <v>1.12909681604378E-13</v>
      </c>
      <c r="AC27" s="19">
        <v>9.1704421834037905E-14</v>
      </c>
      <c r="AD27" s="19">
        <v>9.4368957093138306E-14</v>
      </c>
      <c r="AE27" s="19">
        <v>1.0780265569110201E-13</v>
      </c>
      <c r="AF27" s="19">
        <v>9.1704421834037905E-14</v>
      </c>
      <c r="AG27" s="19">
        <v>9.4368957093138306E-14</v>
      </c>
      <c r="AH27" s="19">
        <v>1.0780265569110201E-13</v>
      </c>
      <c r="AI27" s="19">
        <v>9.1704421834037905E-14</v>
      </c>
    </row>
    <row r="28" spans="1:35" x14ac:dyDescent="0.45">
      <c r="A28" s="19">
        <v>9.3813845580825702E-14</v>
      </c>
      <c r="B28" s="19">
        <v>1.00697228333501E-13</v>
      </c>
      <c r="C28" s="19">
        <v>9.4257934790675702E-14</v>
      </c>
      <c r="D28" s="19">
        <v>1.00697228333501E-13</v>
      </c>
      <c r="E28" s="19">
        <v>9.3369756370975602E-14</v>
      </c>
      <c r="F28" s="19">
        <v>1.02251540567976E-13</v>
      </c>
      <c r="G28" s="19">
        <v>9.3480778673438105E-14</v>
      </c>
      <c r="H28" s="19">
        <v>1.00697228333501E-13</v>
      </c>
      <c r="I28" s="19">
        <v>9.3036689463588105E-14</v>
      </c>
      <c r="J28" s="19">
        <v>1.00697228333501E-13</v>
      </c>
      <c r="K28" s="19">
        <v>9.3036689463588105E-14</v>
      </c>
      <c r="L28" s="19">
        <v>1.01696429055664E-13</v>
      </c>
      <c r="M28" s="19">
        <v>9.4257934790675702E-14</v>
      </c>
      <c r="N28" s="19">
        <v>9.9475983006414001E-14</v>
      </c>
      <c r="O28" s="19">
        <v>9.5590202420225902E-14</v>
      </c>
      <c r="P28" s="19">
        <v>1.09356967925577E-13</v>
      </c>
      <c r="Q28" s="19">
        <v>9.2370555648812999E-14</v>
      </c>
      <c r="R28" s="19">
        <v>1.0058620603103901E-13</v>
      </c>
      <c r="S28" s="19">
        <v>9.2370555648812999E-14</v>
      </c>
      <c r="T28" s="19">
        <v>1.0058620603103901E-13</v>
      </c>
      <c r="U28" s="19">
        <v>9.2148511043887905E-14</v>
      </c>
      <c r="V28" s="19">
        <v>1.0824674490095201E-13</v>
      </c>
      <c r="W28" s="19">
        <v>9.1038288019262798E-14</v>
      </c>
      <c r="X28" s="19">
        <v>9.4257934790675702E-14</v>
      </c>
      <c r="Y28" s="19">
        <v>1.0824674490095201E-13</v>
      </c>
      <c r="Z28" s="19">
        <v>9.1038288019262798E-14</v>
      </c>
      <c r="AA28" s="19">
        <v>9.4146912488213199E-14</v>
      </c>
      <c r="AB28" s="19">
        <v>1.1579626146840299E-13</v>
      </c>
      <c r="AC28" s="19">
        <v>9.1704421834037905E-14</v>
      </c>
      <c r="AD28" s="19">
        <v>9.3813845580825702E-14</v>
      </c>
      <c r="AE28" s="19">
        <v>1.0824674490095201E-13</v>
      </c>
      <c r="AF28" s="19">
        <v>9.1038288019262798E-14</v>
      </c>
      <c r="AG28" s="19">
        <v>9.3813845580825702E-14</v>
      </c>
      <c r="AH28" s="19">
        <v>1.0824674490095201E-13</v>
      </c>
      <c r="AI28" s="19">
        <v>9.1038288019262798E-14</v>
      </c>
    </row>
    <row r="29" spans="1:35" x14ac:dyDescent="0.45">
      <c r="A29" s="19">
        <v>9.4591001698063299E-14</v>
      </c>
      <c r="B29" s="19">
        <v>1.0014211682118899E-13</v>
      </c>
      <c r="C29" s="19">
        <v>9.4257934790675702E-14</v>
      </c>
      <c r="D29" s="19">
        <v>1.0014211682118899E-13</v>
      </c>
      <c r="E29" s="19">
        <v>9.3258734068513099E-14</v>
      </c>
      <c r="F29" s="19">
        <v>1.0735856648125199E-13</v>
      </c>
      <c r="G29" s="19">
        <v>9.4257934790675702E-14</v>
      </c>
      <c r="H29" s="19">
        <v>1.0014211682118899E-13</v>
      </c>
      <c r="I29" s="19">
        <v>9.3036689463588105E-14</v>
      </c>
      <c r="J29" s="19">
        <v>1.0014211682118899E-13</v>
      </c>
      <c r="K29" s="19">
        <v>9.3147711766050596E-14</v>
      </c>
      <c r="L29" s="19">
        <v>9.6922470049776103E-14</v>
      </c>
      <c r="M29" s="19">
        <v>9.4257934790675702E-14</v>
      </c>
      <c r="N29" s="19">
        <v>9.6922470049776103E-14</v>
      </c>
      <c r="O29" s="19">
        <v>9.4146912488213199E-14</v>
      </c>
      <c r="P29" s="19">
        <v>1.0014211682118899E-13</v>
      </c>
      <c r="Q29" s="19">
        <v>9.2148511043887905E-14</v>
      </c>
      <c r="R29" s="19">
        <v>9.6922470049776103E-14</v>
      </c>
      <c r="S29" s="19">
        <v>9.1926466438962898E-14</v>
      </c>
      <c r="T29" s="19">
        <v>9.6922470049776103E-14</v>
      </c>
      <c r="U29" s="19">
        <v>9.2037488741425401E-14</v>
      </c>
      <c r="V29" s="19">
        <v>1.0724754417879E-13</v>
      </c>
      <c r="W29" s="19">
        <v>9.1260332624187805E-14</v>
      </c>
      <c r="X29" s="19">
        <v>9.4257934790675702E-14</v>
      </c>
      <c r="Y29" s="19">
        <v>1.0724754417879E-13</v>
      </c>
      <c r="Z29" s="19">
        <v>9.1260332624187805E-14</v>
      </c>
      <c r="AA29" s="19">
        <v>9.3480778673438105E-14</v>
      </c>
      <c r="AB29" s="19">
        <v>1.0902390101819001E-13</v>
      </c>
      <c r="AC29" s="19">
        <v>9.1038288019262798E-14</v>
      </c>
      <c r="AD29" s="19">
        <v>9.2259533346350496E-14</v>
      </c>
      <c r="AE29" s="19">
        <v>1.0724754417879E-13</v>
      </c>
      <c r="AF29" s="19">
        <v>9.1260332624187805E-14</v>
      </c>
      <c r="AG29" s="19">
        <v>9.2259533346350496E-14</v>
      </c>
      <c r="AH29" s="19">
        <v>1.0724754417879E-13</v>
      </c>
      <c r="AI29" s="19">
        <v>9.1260332624187805E-14</v>
      </c>
    </row>
    <row r="30" spans="1:35" x14ac:dyDescent="0.45">
      <c r="A30" s="19">
        <v>9.2925667161125602E-14</v>
      </c>
      <c r="B30" s="19">
        <v>1.00253139123651E-13</v>
      </c>
      <c r="C30" s="19">
        <v>9.4257934790675702E-14</v>
      </c>
      <c r="D30" s="19">
        <v>1.00253139123651E-13</v>
      </c>
      <c r="E30" s="19">
        <v>9.3702823278363199E-14</v>
      </c>
      <c r="F30" s="19">
        <v>1.04583008919689E-13</v>
      </c>
      <c r="G30" s="19">
        <v>9.4479979395600796E-14</v>
      </c>
      <c r="H30" s="19">
        <v>1.00253139123651E-13</v>
      </c>
      <c r="I30" s="19">
        <v>9.4479979395600796E-14</v>
      </c>
      <c r="J30" s="19">
        <v>1.00253139123651E-13</v>
      </c>
      <c r="K30" s="19">
        <v>9.3813845580825702E-14</v>
      </c>
      <c r="L30" s="19">
        <v>9.72555369571637E-14</v>
      </c>
      <c r="M30" s="19">
        <v>9.4257934790675702E-14</v>
      </c>
      <c r="N30" s="19">
        <v>9.5479180117763399E-14</v>
      </c>
      <c r="O30" s="19">
        <v>9.5146113210375903E-14</v>
      </c>
      <c r="P30" s="19">
        <v>1.03250741290139E-13</v>
      </c>
      <c r="Q30" s="19">
        <v>9.2148511043887905E-14</v>
      </c>
      <c r="R30" s="19">
        <v>1.0014211682118899E-13</v>
      </c>
      <c r="S30" s="19">
        <v>9.1704421834037905E-14</v>
      </c>
      <c r="T30" s="19">
        <v>1.0014211682118899E-13</v>
      </c>
      <c r="U30" s="19">
        <v>9.1371354926650295E-14</v>
      </c>
      <c r="V30" s="19">
        <v>1.1857181902996601E-13</v>
      </c>
      <c r="W30" s="19">
        <v>9.1260332624187805E-14</v>
      </c>
      <c r="X30" s="19">
        <v>9.4257934790675702E-14</v>
      </c>
      <c r="Y30" s="19">
        <v>1.1857181902996601E-13</v>
      </c>
      <c r="Z30" s="19">
        <v>9.1260332624187805E-14</v>
      </c>
      <c r="AA30" s="19">
        <v>9.2592600253738005E-14</v>
      </c>
      <c r="AB30" s="19">
        <v>1.12354570092065E-13</v>
      </c>
      <c r="AC30" s="19">
        <v>9.1704421834037905E-14</v>
      </c>
      <c r="AD30" s="19">
        <v>9.3480778673438105E-14</v>
      </c>
      <c r="AE30" s="19">
        <v>1.1857181902996601E-13</v>
      </c>
      <c r="AF30" s="19">
        <v>9.1260332624187805E-14</v>
      </c>
      <c r="AG30" s="19">
        <v>9.3480778673438105E-14</v>
      </c>
      <c r="AH30" s="19">
        <v>1.1857181902996601E-13</v>
      </c>
      <c r="AI30" s="19">
        <v>9.1260332624187805E-14</v>
      </c>
    </row>
    <row r="31" spans="1:35" x14ac:dyDescent="0.45">
      <c r="A31" s="19">
        <v>9.2592600253738005E-14</v>
      </c>
      <c r="B31" s="19">
        <v>1.00919272938426E-13</v>
      </c>
      <c r="C31" s="19">
        <v>9.4257934790675702E-14</v>
      </c>
      <c r="D31" s="19">
        <v>1.00919272938426E-13</v>
      </c>
      <c r="E31" s="19">
        <v>9.2925667161125602E-14</v>
      </c>
      <c r="F31" s="19">
        <v>1.02917674382752E-13</v>
      </c>
      <c r="G31" s="19">
        <v>9.3480778673438105E-14</v>
      </c>
      <c r="H31" s="19">
        <v>1.00919272938426E-13</v>
      </c>
      <c r="I31" s="19">
        <v>9.2592600253738005E-14</v>
      </c>
      <c r="J31" s="19">
        <v>1.00919272938426E-13</v>
      </c>
      <c r="K31" s="19">
        <v>9.2925667161125602E-14</v>
      </c>
      <c r="L31" s="19">
        <v>9.6256336235000996E-14</v>
      </c>
      <c r="M31" s="19">
        <v>9.4257934790675702E-14</v>
      </c>
      <c r="N31" s="19">
        <v>9.8365759981788794E-14</v>
      </c>
      <c r="O31" s="19">
        <v>9.4035890185750696E-14</v>
      </c>
      <c r="P31" s="19">
        <v>1.01585406753201E-13</v>
      </c>
      <c r="Q31" s="19">
        <v>9.1815444136500395E-14</v>
      </c>
      <c r="R31" s="19">
        <v>1.00475183728576E-13</v>
      </c>
      <c r="S31" s="19">
        <v>9.2037488741425401E-14</v>
      </c>
      <c r="T31" s="19">
        <v>1.00475183728576E-13</v>
      </c>
      <c r="U31" s="19">
        <v>9.3369756370975602E-14</v>
      </c>
      <c r="V31" s="19">
        <v>1.03361763592602E-13</v>
      </c>
      <c r="W31" s="19">
        <v>9.1038288019262798E-14</v>
      </c>
      <c r="X31" s="19">
        <v>9.4257934790675702E-14</v>
      </c>
      <c r="Y31" s="19">
        <v>1.03361763592602E-13</v>
      </c>
      <c r="Z31" s="19">
        <v>9.1038288019262798E-14</v>
      </c>
      <c r="AA31" s="19">
        <v>9.3813845580825702E-14</v>
      </c>
      <c r="AB31" s="19">
        <v>1.0902390101819001E-13</v>
      </c>
      <c r="AC31" s="19">
        <v>9.1260332624187805E-14</v>
      </c>
      <c r="AD31" s="19">
        <v>9.3369756370975602E-14</v>
      </c>
      <c r="AE31" s="19">
        <v>1.03361763592602E-13</v>
      </c>
      <c r="AF31" s="19">
        <v>9.1038288019262798E-14</v>
      </c>
      <c r="AG31" s="19">
        <v>9.3369756370975602E-14</v>
      </c>
      <c r="AH31" s="19">
        <v>1.03361763592602E-13</v>
      </c>
      <c r="AI31" s="19">
        <v>9.1038288019262798E-14</v>
      </c>
    </row>
    <row r="32" spans="1:35" x14ac:dyDescent="0.45">
      <c r="A32" s="19">
        <v>9.3480778673438105E-14</v>
      </c>
      <c r="B32" s="19">
        <v>1.0857981180833999E-13</v>
      </c>
      <c r="C32" s="19">
        <v>9.4257934790675702E-14</v>
      </c>
      <c r="D32" s="19">
        <v>1.0857981180833999E-13</v>
      </c>
      <c r="E32" s="19">
        <v>9.3702823278363199E-14</v>
      </c>
      <c r="F32" s="19">
        <v>1.01585406753201E-13</v>
      </c>
      <c r="G32" s="19">
        <v>9.3924867883288205E-14</v>
      </c>
      <c r="H32" s="19">
        <v>1.0857981180833999E-13</v>
      </c>
      <c r="I32" s="19">
        <v>9.3924867883288205E-14</v>
      </c>
      <c r="J32" s="19">
        <v>1.0857981180833999E-13</v>
      </c>
      <c r="K32" s="19">
        <v>9.5146113210375903E-14</v>
      </c>
      <c r="L32" s="19">
        <v>9.9809049913801497E-14</v>
      </c>
      <c r="M32" s="19">
        <v>9.4257934790675702E-14</v>
      </c>
      <c r="N32" s="19">
        <v>9.9809049913801497E-14</v>
      </c>
      <c r="O32" s="19">
        <v>9.3147711766050596E-14</v>
      </c>
      <c r="P32" s="19">
        <v>1.03250741290139E-13</v>
      </c>
      <c r="Q32" s="19">
        <v>9.2814644858662998E-14</v>
      </c>
      <c r="R32" s="19">
        <v>9.9809049913801497E-14</v>
      </c>
      <c r="S32" s="19">
        <v>9.2148511043887905E-14</v>
      </c>
      <c r="T32" s="19">
        <v>9.9809049913801497E-14</v>
      </c>
      <c r="U32" s="19">
        <v>9.2592600253738005E-14</v>
      </c>
      <c r="V32" s="19">
        <v>1.1912693054227899E-13</v>
      </c>
      <c r="W32" s="19">
        <v>9.1149310321725301E-14</v>
      </c>
      <c r="X32" s="19">
        <v>9.4257934790675702E-14</v>
      </c>
      <c r="Y32" s="19">
        <v>1.1912693054227899E-13</v>
      </c>
      <c r="Z32" s="19">
        <v>9.1149310321725301E-14</v>
      </c>
      <c r="AA32" s="19">
        <v>9.3258734068513099E-14</v>
      </c>
      <c r="AB32" s="19">
        <v>1.1912693054227899E-13</v>
      </c>
      <c r="AC32" s="19">
        <v>9.1260332624187805E-14</v>
      </c>
      <c r="AD32" s="19">
        <v>9.2814644858662998E-14</v>
      </c>
      <c r="AE32" s="19">
        <v>1.1912693054227899E-13</v>
      </c>
      <c r="AF32" s="19">
        <v>9.1149310321725301E-14</v>
      </c>
      <c r="AG32" s="19">
        <v>9.2814644858662998E-14</v>
      </c>
      <c r="AH32" s="19">
        <v>1.1912693054227899E-13</v>
      </c>
      <c r="AI32" s="19">
        <v>9.1149310321725301E-14</v>
      </c>
    </row>
    <row r="33" spans="1:35" x14ac:dyDescent="0.45">
      <c r="A33" s="19">
        <v>9.4813046302988305E-14</v>
      </c>
      <c r="B33" s="19">
        <v>1.00364161426114E-13</v>
      </c>
      <c r="C33" s="19">
        <v>9.4257934790675702E-14</v>
      </c>
      <c r="D33" s="19">
        <v>1.00364161426114E-13</v>
      </c>
      <c r="E33" s="19">
        <v>9.3813845580825702E-14</v>
      </c>
      <c r="F33" s="19">
        <v>1.06248343456627E-13</v>
      </c>
      <c r="G33" s="19">
        <v>9.4035890185750696E-14</v>
      </c>
      <c r="H33" s="19">
        <v>1.00364161426114E-13</v>
      </c>
      <c r="I33" s="19">
        <v>9.4591001698063299E-14</v>
      </c>
      <c r="J33" s="19">
        <v>1.00364161426114E-13</v>
      </c>
      <c r="K33" s="19">
        <v>9.4035890185750696E-14</v>
      </c>
      <c r="L33" s="19">
        <v>9.7921670771938794E-14</v>
      </c>
      <c r="M33" s="19">
        <v>9.4257934790675702E-14</v>
      </c>
      <c r="N33" s="19">
        <v>9.7921670771938794E-14</v>
      </c>
      <c r="O33" s="19">
        <v>9.5701224722688494E-14</v>
      </c>
      <c r="P33" s="19">
        <v>1.00253139123651E-13</v>
      </c>
      <c r="Q33" s="19">
        <v>9.2814644858662998E-14</v>
      </c>
      <c r="R33" s="19">
        <v>9.7921670771938794E-14</v>
      </c>
      <c r="S33" s="19">
        <v>9.3480778673438105E-14</v>
      </c>
      <c r="T33" s="19">
        <v>9.7921670771938794E-14</v>
      </c>
      <c r="U33" s="19">
        <v>9.1149310321725301E-14</v>
      </c>
      <c r="V33" s="19">
        <v>1.01141317543351E-13</v>
      </c>
      <c r="W33" s="19">
        <v>9.1704421834037905E-14</v>
      </c>
      <c r="X33" s="19">
        <v>9.4257934790675702E-14</v>
      </c>
      <c r="Y33" s="19">
        <v>1.01141317543351E-13</v>
      </c>
      <c r="Z33" s="19">
        <v>9.1704421834037905E-14</v>
      </c>
      <c r="AA33" s="19">
        <v>9.2037488741425401E-14</v>
      </c>
      <c r="AB33" s="19">
        <v>1.02917674382752E-13</v>
      </c>
      <c r="AC33" s="19">
        <v>9.1260332624187805E-14</v>
      </c>
      <c r="AD33" s="19">
        <v>9.3258734068513099E-14</v>
      </c>
      <c r="AE33" s="19">
        <v>1.01141317543351E-13</v>
      </c>
      <c r="AF33" s="19">
        <v>9.1704421834037905E-14</v>
      </c>
      <c r="AG33" s="19">
        <v>9.3258734068513099E-14</v>
      </c>
      <c r="AH33" s="19">
        <v>1.01141317543351E-13</v>
      </c>
      <c r="AI33" s="19">
        <v>9.1704421834037905E-14</v>
      </c>
    </row>
    <row r="34" spans="1:35" x14ac:dyDescent="0.45">
      <c r="A34" s="19">
        <v>9.3369756370975602E-14</v>
      </c>
      <c r="B34" s="19">
        <v>9.7033492352238606E-14</v>
      </c>
      <c r="C34" s="19">
        <v>9.4257934790675702E-14</v>
      </c>
      <c r="D34" s="19">
        <v>9.7033492352238606E-14</v>
      </c>
      <c r="E34" s="19">
        <v>9.3369756370975602E-14</v>
      </c>
      <c r="F34" s="19">
        <v>9.9253938401488995E-14</v>
      </c>
      <c r="G34" s="19">
        <v>9.3924867883288205E-14</v>
      </c>
      <c r="H34" s="19">
        <v>1.02029495963051E-13</v>
      </c>
      <c r="I34" s="19">
        <v>9.4035890185750696E-14</v>
      </c>
      <c r="J34" s="19">
        <v>1.02029495963051E-13</v>
      </c>
      <c r="K34" s="19">
        <v>9.2925667161125602E-14</v>
      </c>
      <c r="L34" s="19">
        <v>9.6589403142388594E-14</v>
      </c>
      <c r="M34" s="19">
        <v>9.4257934790675702E-14</v>
      </c>
      <c r="N34" s="19">
        <v>9.6589403142388594E-14</v>
      </c>
      <c r="O34" s="19">
        <v>9.4368957093138306E-14</v>
      </c>
      <c r="P34" s="19">
        <v>1.01474384450739E-13</v>
      </c>
      <c r="Q34" s="19">
        <v>9.1482377229112899E-14</v>
      </c>
      <c r="R34" s="19">
        <v>9.6589403142388594E-14</v>
      </c>
      <c r="S34" s="19">
        <v>9.2370555648812999E-14</v>
      </c>
      <c r="T34" s="19">
        <v>9.6589403142388594E-14</v>
      </c>
      <c r="U34" s="19">
        <v>9.2481577951275502E-14</v>
      </c>
      <c r="V34" s="19">
        <v>1.03694830499989E-13</v>
      </c>
      <c r="W34" s="19">
        <v>9.1260332624187805E-14</v>
      </c>
      <c r="X34" s="19">
        <v>9.4257934790675702E-14</v>
      </c>
      <c r="Y34" s="19">
        <v>1.03694830499989E-13</v>
      </c>
      <c r="Z34" s="19">
        <v>9.1260332624187805E-14</v>
      </c>
      <c r="AA34" s="19">
        <v>9.4479979395600796E-14</v>
      </c>
      <c r="AB34" s="19">
        <v>1.07136521876327E-13</v>
      </c>
      <c r="AC34" s="19">
        <v>9.1482377229112899E-14</v>
      </c>
      <c r="AD34" s="19">
        <v>9.2592600253738005E-14</v>
      </c>
      <c r="AE34" s="19">
        <v>1.03694830499989E-13</v>
      </c>
      <c r="AF34" s="19">
        <v>9.1260332624187805E-14</v>
      </c>
      <c r="AG34" s="19">
        <v>9.2592600253738005E-14</v>
      </c>
      <c r="AH34" s="19">
        <v>1.03694830499989E-13</v>
      </c>
      <c r="AI34" s="19">
        <v>9.1260332624187805E-14</v>
      </c>
    </row>
    <row r="35" spans="1:35" x14ac:dyDescent="0.45">
      <c r="A35" s="19">
        <v>9.4479979395600796E-14</v>
      </c>
      <c r="B35" s="19">
        <v>1.0103029524088901E-13</v>
      </c>
      <c r="C35" s="19">
        <v>9.4257934790675702E-14</v>
      </c>
      <c r="D35" s="19">
        <v>1.0103029524088901E-13</v>
      </c>
      <c r="E35" s="19">
        <v>9.3036689463588105E-14</v>
      </c>
      <c r="F35" s="19">
        <v>1.02584607475364E-13</v>
      </c>
      <c r="G35" s="19">
        <v>9.4368957093138306E-14</v>
      </c>
      <c r="H35" s="19">
        <v>1.0103029524088901E-13</v>
      </c>
      <c r="I35" s="19">
        <v>9.3591800975900696E-14</v>
      </c>
      <c r="J35" s="19">
        <v>1.0103029524088901E-13</v>
      </c>
      <c r="K35" s="19">
        <v>9.2814644858662998E-14</v>
      </c>
      <c r="L35" s="19">
        <v>9.7810648469476203E-14</v>
      </c>
      <c r="M35" s="19">
        <v>9.4257934790675702E-14</v>
      </c>
      <c r="N35" s="19">
        <v>9.7366559259626203E-14</v>
      </c>
      <c r="O35" s="19">
        <v>9.3813845580825702E-14</v>
      </c>
      <c r="P35" s="19">
        <v>9.6367358537463499E-14</v>
      </c>
      <c r="Q35" s="19">
        <v>9.2259533346350496E-14</v>
      </c>
      <c r="R35" s="19">
        <v>9.7810648469476203E-14</v>
      </c>
      <c r="S35" s="19">
        <v>9.2703622556200495E-14</v>
      </c>
      <c r="T35" s="19">
        <v>9.7810648469476203E-14</v>
      </c>
      <c r="U35" s="19">
        <v>9.3369756370975602E-14</v>
      </c>
      <c r="V35" s="19">
        <v>1.04360964314764E-13</v>
      </c>
      <c r="W35" s="19">
        <v>9.1704421834037905E-14</v>
      </c>
      <c r="X35" s="19">
        <v>9.4257934790675702E-14</v>
      </c>
      <c r="Y35" s="19">
        <v>1.04360964314764E-13</v>
      </c>
      <c r="Z35" s="19">
        <v>9.1704421834037905E-14</v>
      </c>
      <c r="AA35" s="19">
        <v>9.2148511043887905E-14</v>
      </c>
      <c r="AB35" s="19">
        <v>1.0613732115416401E-13</v>
      </c>
      <c r="AC35" s="19">
        <v>9.1704421834037905E-14</v>
      </c>
      <c r="AD35" s="19">
        <v>9.2148511043887905E-14</v>
      </c>
      <c r="AE35" s="19">
        <v>1.04360964314764E-13</v>
      </c>
      <c r="AF35" s="19">
        <v>9.1704421834037905E-14</v>
      </c>
      <c r="AG35" s="19">
        <v>9.2148511043887905E-14</v>
      </c>
      <c r="AH35" s="19">
        <v>1.04360964314764E-13</v>
      </c>
      <c r="AI35" s="19">
        <v>9.1704421834037905E-14</v>
      </c>
    </row>
    <row r="36" spans="1:35" x14ac:dyDescent="0.45">
      <c r="A36" s="19">
        <v>9.4702024000525802E-14</v>
      </c>
      <c r="B36" s="19">
        <v>9.9809049913801497E-14</v>
      </c>
      <c r="C36" s="19">
        <v>9.4257934790675702E-14</v>
      </c>
      <c r="D36" s="19">
        <v>9.9809049913801497E-14</v>
      </c>
      <c r="E36" s="19">
        <v>9.2592600253738005E-14</v>
      </c>
      <c r="F36" s="19">
        <v>1.00808250635964E-13</v>
      </c>
      <c r="G36" s="19">
        <v>9.3813845580825702E-14</v>
      </c>
      <c r="H36" s="19">
        <v>9.9809049913801497E-14</v>
      </c>
      <c r="I36" s="19">
        <v>9.4368957093138306E-14</v>
      </c>
      <c r="J36" s="19">
        <v>9.9809049913801497E-14</v>
      </c>
      <c r="K36" s="19">
        <v>9.3147711766050596E-14</v>
      </c>
      <c r="L36" s="19">
        <v>9.6256336235000996E-14</v>
      </c>
      <c r="M36" s="19">
        <v>9.4257934790675702E-14</v>
      </c>
      <c r="N36" s="19">
        <v>9.6256336235000996E-14</v>
      </c>
      <c r="O36" s="19">
        <v>9.3258734068513099E-14</v>
      </c>
      <c r="P36" s="19">
        <v>1.03028696685214E-13</v>
      </c>
      <c r="Q36" s="19">
        <v>9.4257934790675702E-14</v>
      </c>
      <c r="R36" s="19">
        <v>9.8920871494101397E-14</v>
      </c>
      <c r="S36" s="19">
        <v>9.3591800975900696E-14</v>
      </c>
      <c r="T36" s="19">
        <v>9.8920871494101397E-14</v>
      </c>
      <c r="U36" s="19">
        <v>9.2148511043887905E-14</v>
      </c>
      <c r="V36" s="19">
        <v>1.03694830499989E-13</v>
      </c>
      <c r="W36" s="19">
        <v>9.1260332624187805E-14</v>
      </c>
      <c r="X36" s="19">
        <v>9.4257934790675702E-14</v>
      </c>
      <c r="Y36" s="19">
        <v>1.03694830499989E-13</v>
      </c>
      <c r="Z36" s="19">
        <v>9.1260332624187805E-14</v>
      </c>
      <c r="AA36" s="19">
        <v>9.2259533346350496E-14</v>
      </c>
      <c r="AB36" s="19">
        <v>1.11799458579753E-13</v>
      </c>
      <c r="AC36" s="19">
        <v>9.1704421834037905E-14</v>
      </c>
      <c r="AD36" s="19">
        <v>9.3591800975900696E-14</v>
      </c>
      <c r="AE36" s="19">
        <v>1.03694830499989E-13</v>
      </c>
      <c r="AF36" s="19">
        <v>9.1260332624187805E-14</v>
      </c>
      <c r="AG36" s="19">
        <v>9.3591800975900696E-14</v>
      </c>
      <c r="AH36" s="19">
        <v>1.03694830499989E-13</v>
      </c>
      <c r="AI36" s="19">
        <v>9.1260332624187805E-14</v>
      </c>
    </row>
    <row r="37" spans="1:35" x14ac:dyDescent="0.45">
      <c r="A37" s="19">
        <v>9.3258734068513099E-14</v>
      </c>
      <c r="B37" s="19">
        <v>9.7144514654701197E-14</v>
      </c>
      <c r="C37" s="19">
        <v>9.4257934790675702E-14</v>
      </c>
      <c r="D37" s="19">
        <v>9.7144514654701197E-14</v>
      </c>
      <c r="E37" s="19">
        <v>9.4146912488213199E-14</v>
      </c>
      <c r="F37" s="19">
        <v>9.9253938401488995E-14</v>
      </c>
      <c r="G37" s="19">
        <v>9.3813845580825702E-14</v>
      </c>
      <c r="H37" s="19">
        <v>9.7144514654701197E-14</v>
      </c>
      <c r="I37" s="19">
        <v>9.2703622556200495E-14</v>
      </c>
      <c r="J37" s="19">
        <v>9.7144514654701197E-14</v>
      </c>
      <c r="K37" s="19">
        <v>9.4813046302988305E-14</v>
      </c>
      <c r="L37" s="19">
        <v>9.9809049913801497E-14</v>
      </c>
      <c r="M37" s="19">
        <v>9.4257934790675702E-14</v>
      </c>
      <c r="N37" s="19">
        <v>9.9142916099026403E-14</v>
      </c>
      <c r="O37" s="19">
        <v>9.4368957093138306E-14</v>
      </c>
      <c r="P37" s="19">
        <v>1.0103029524088901E-13</v>
      </c>
      <c r="Q37" s="19">
        <v>9.3036689463588105E-14</v>
      </c>
      <c r="R37" s="19">
        <v>1.00031094518726E-13</v>
      </c>
      <c r="S37" s="19">
        <v>9.2592600253738005E-14</v>
      </c>
      <c r="T37" s="19">
        <v>1.00031094518726E-13</v>
      </c>
      <c r="U37" s="19">
        <v>9.3702823278363199E-14</v>
      </c>
      <c r="V37" s="19">
        <v>1.02917674382752E-13</v>
      </c>
      <c r="W37" s="19">
        <v>9.1038288019262798E-14</v>
      </c>
      <c r="X37" s="19">
        <v>9.4257934790675702E-14</v>
      </c>
      <c r="Y37" s="19">
        <v>1.02917674382752E-13</v>
      </c>
      <c r="Z37" s="19">
        <v>9.1038288019262798E-14</v>
      </c>
      <c r="AA37" s="19">
        <v>9.2814644858662998E-14</v>
      </c>
      <c r="AB37" s="19">
        <v>1.03361763592602E-13</v>
      </c>
      <c r="AC37" s="19">
        <v>9.1260332624187805E-14</v>
      </c>
      <c r="AD37" s="19">
        <v>9.2925667161125602E-14</v>
      </c>
      <c r="AE37" s="19">
        <v>1.02917674382752E-13</v>
      </c>
      <c r="AF37" s="19">
        <v>9.1038288019262798E-14</v>
      </c>
      <c r="AG37" s="19">
        <v>9.2925667161125602E-14</v>
      </c>
      <c r="AH37" s="19">
        <v>1.02917674382752E-13</v>
      </c>
      <c r="AI37" s="19">
        <v>9.1038288019262798E-14</v>
      </c>
    </row>
    <row r="38" spans="1:35" x14ac:dyDescent="0.45">
      <c r="A38" s="19">
        <v>9.4035890185750696E-14</v>
      </c>
      <c r="B38" s="19">
        <v>9.7921670771938794E-14</v>
      </c>
      <c r="C38" s="19">
        <v>9.4257934790675702E-14</v>
      </c>
      <c r="D38" s="19">
        <v>9.7921670771938794E-14</v>
      </c>
      <c r="E38" s="19">
        <v>9.4924068605450796E-14</v>
      </c>
      <c r="F38" s="19">
        <v>1.0014211682118899E-13</v>
      </c>
      <c r="G38" s="19">
        <v>9.2370555648812999E-14</v>
      </c>
      <c r="H38" s="19">
        <v>9.7921670771938794E-14</v>
      </c>
      <c r="I38" s="19">
        <v>9.3369756370975602E-14</v>
      </c>
      <c r="J38" s="19">
        <v>9.7921670771938794E-14</v>
      </c>
      <c r="K38" s="19">
        <v>9.3258734068513099E-14</v>
      </c>
      <c r="L38" s="19">
        <v>9.72555369571637E-14</v>
      </c>
      <c r="M38" s="19">
        <v>9.4257934790675702E-14</v>
      </c>
      <c r="N38" s="19">
        <v>9.6367358537463499E-14</v>
      </c>
      <c r="O38" s="19">
        <v>9.4257934790675702E-14</v>
      </c>
      <c r="P38" s="19">
        <v>9.9920072216264E-14</v>
      </c>
      <c r="Q38" s="19">
        <v>9.0816243414337805E-14</v>
      </c>
      <c r="R38" s="19">
        <v>9.72555369571637E-14</v>
      </c>
      <c r="S38" s="19">
        <v>9.0372154204487705E-14</v>
      </c>
      <c r="T38" s="19">
        <v>9.72555369571637E-14</v>
      </c>
      <c r="U38" s="19">
        <v>9.2370555648812999E-14</v>
      </c>
      <c r="V38" s="19">
        <v>1.02584607475364E-13</v>
      </c>
      <c r="W38" s="19">
        <v>9.1260332624187805E-14</v>
      </c>
      <c r="X38" s="19">
        <v>9.4257934790675702E-14</v>
      </c>
      <c r="Y38" s="19">
        <v>1.02584607475364E-13</v>
      </c>
      <c r="Z38" s="19">
        <v>9.1260332624187805E-14</v>
      </c>
      <c r="AA38" s="19">
        <v>9.3591800975900696E-14</v>
      </c>
      <c r="AB38" s="19">
        <v>1.0613732115416401E-13</v>
      </c>
      <c r="AC38" s="19">
        <v>9.1260332624187805E-14</v>
      </c>
      <c r="AD38" s="19">
        <v>9.1482377229112899E-14</v>
      </c>
      <c r="AE38" s="19">
        <v>1.02584607475364E-13</v>
      </c>
      <c r="AF38" s="19">
        <v>9.1260332624187805E-14</v>
      </c>
      <c r="AG38" s="19">
        <v>9.1482377229112899E-14</v>
      </c>
      <c r="AH38" s="19">
        <v>1.02584607475364E-13</v>
      </c>
      <c r="AI38" s="19">
        <v>9.1260332624187805E-14</v>
      </c>
    </row>
    <row r="39" spans="1:35" x14ac:dyDescent="0.45">
      <c r="A39" s="19">
        <v>9.3924867883288205E-14</v>
      </c>
      <c r="B39" s="19">
        <v>9.5146113210375903E-14</v>
      </c>
      <c r="C39" s="19">
        <v>9.4257934790675702E-14</v>
      </c>
      <c r="D39" s="19">
        <v>9.5146113210375903E-14</v>
      </c>
      <c r="E39" s="19">
        <v>9.5257135512838406E-14</v>
      </c>
      <c r="F39" s="19">
        <v>1.02251540567976E-13</v>
      </c>
      <c r="G39" s="19">
        <v>9.4591001698063299E-14</v>
      </c>
      <c r="H39" s="19">
        <v>9.6700425444851097E-14</v>
      </c>
      <c r="I39" s="19">
        <v>9.3591800975900696E-14</v>
      </c>
      <c r="J39" s="19">
        <v>9.6700425444851097E-14</v>
      </c>
      <c r="K39" s="19">
        <v>9.3813845580825702E-14</v>
      </c>
      <c r="L39" s="19">
        <v>9.7810648469476203E-14</v>
      </c>
      <c r="M39" s="19">
        <v>9.4257934790675702E-14</v>
      </c>
      <c r="N39" s="19">
        <v>9.7810648469476203E-14</v>
      </c>
      <c r="O39" s="19">
        <v>9.5146113210375903E-14</v>
      </c>
      <c r="P39" s="19">
        <v>9.8809849191638894E-14</v>
      </c>
      <c r="Q39" s="19">
        <v>9.1482377229112899E-14</v>
      </c>
      <c r="R39" s="19">
        <v>9.7810648469476203E-14</v>
      </c>
      <c r="S39" s="19">
        <v>9.2148511043887905E-14</v>
      </c>
      <c r="T39" s="19">
        <v>9.7810648469476203E-14</v>
      </c>
      <c r="U39" s="19">
        <v>9.4035890185750696E-14</v>
      </c>
      <c r="V39" s="19">
        <v>1.00919272938426E-13</v>
      </c>
      <c r="W39" s="19">
        <v>9.1704421834037905E-14</v>
      </c>
      <c r="X39" s="19">
        <v>9.4257934790675702E-14</v>
      </c>
      <c r="Y39" s="19">
        <v>1.00919272938426E-13</v>
      </c>
      <c r="Z39" s="19">
        <v>9.1704421834037905E-14</v>
      </c>
      <c r="AA39" s="19">
        <v>9.4924068605450796E-14</v>
      </c>
      <c r="AB39" s="19">
        <v>1.06026298851702E-13</v>
      </c>
      <c r="AC39" s="19">
        <v>9.1482377229112899E-14</v>
      </c>
      <c r="AD39" s="19">
        <v>9.2370555648812999E-14</v>
      </c>
      <c r="AE39" s="19">
        <v>1.00919272938426E-13</v>
      </c>
      <c r="AF39" s="19">
        <v>9.1704421834037905E-14</v>
      </c>
      <c r="AG39" s="19">
        <v>9.2370555648812999E-14</v>
      </c>
      <c r="AH39" s="19">
        <v>1.00919272938426E-13</v>
      </c>
      <c r="AI39" s="19">
        <v>9.1704421834037905E-14</v>
      </c>
    </row>
    <row r="40" spans="1:35" x14ac:dyDescent="0.45">
      <c r="A40" s="19">
        <v>9.6478380839926103E-14</v>
      </c>
      <c r="B40" s="19">
        <v>9.9142916099026403E-14</v>
      </c>
      <c r="C40" s="19">
        <v>9.4257934790675702E-14</v>
      </c>
      <c r="D40" s="19">
        <v>9.9142916099026403E-14</v>
      </c>
      <c r="E40" s="19">
        <v>9.3702823278363199E-14</v>
      </c>
      <c r="F40" s="19">
        <v>1.02251540567976E-13</v>
      </c>
      <c r="G40" s="19">
        <v>9.4813046302988305E-14</v>
      </c>
      <c r="H40" s="19">
        <v>9.9142916099026403E-14</v>
      </c>
      <c r="I40" s="19">
        <v>9.2148511043887905E-14</v>
      </c>
      <c r="J40" s="19">
        <v>9.9142916099026403E-14</v>
      </c>
      <c r="K40" s="19">
        <v>9.2925667161125602E-14</v>
      </c>
      <c r="L40" s="19">
        <v>9.9253938401488995E-14</v>
      </c>
      <c r="M40" s="19">
        <v>9.4257934790675702E-14</v>
      </c>
      <c r="N40" s="19">
        <v>9.9253938401488995E-14</v>
      </c>
      <c r="O40" s="19">
        <v>9.6700425444851097E-14</v>
      </c>
      <c r="P40" s="19">
        <v>1.05138120432002E-13</v>
      </c>
      <c r="Q40" s="19">
        <v>9.1371354926650295E-14</v>
      </c>
      <c r="R40" s="19">
        <v>9.9253938401488995E-14</v>
      </c>
      <c r="S40" s="19">
        <v>9.1593399531575402E-14</v>
      </c>
      <c r="T40" s="19">
        <v>9.9253938401488995E-14</v>
      </c>
      <c r="U40" s="19">
        <v>9.2925667161125602E-14</v>
      </c>
      <c r="V40" s="19">
        <v>1.02473585172901E-13</v>
      </c>
      <c r="W40" s="19">
        <v>9.1260332624187805E-14</v>
      </c>
      <c r="X40" s="19">
        <v>9.4257934790675702E-14</v>
      </c>
      <c r="Y40" s="19">
        <v>1.02473585172901E-13</v>
      </c>
      <c r="Z40" s="19">
        <v>9.1260332624187805E-14</v>
      </c>
      <c r="AA40" s="19">
        <v>9.2037488741425401E-14</v>
      </c>
      <c r="AB40" s="19">
        <v>1.0569323194431399E-13</v>
      </c>
      <c r="AC40" s="19">
        <v>9.1038288019262798E-14</v>
      </c>
      <c r="AD40" s="19">
        <v>9.3813845580825702E-14</v>
      </c>
      <c r="AE40" s="19">
        <v>1.02473585172901E-13</v>
      </c>
      <c r="AF40" s="19">
        <v>9.1260332624187805E-14</v>
      </c>
      <c r="AG40" s="19">
        <v>9.3813845580825702E-14</v>
      </c>
      <c r="AH40" s="19">
        <v>1.02473585172901E-13</v>
      </c>
      <c r="AI40" s="19">
        <v>9.1260332624187805E-14</v>
      </c>
    </row>
    <row r="41" spans="1:35" x14ac:dyDescent="0.45">
      <c r="A41" s="19">
        <v>9.3480778673438105E-14</v>
      </c>
      <c r="B41" s="19">
        <v>9.7588603864551197E-14</v>
      </c>
      <c r="C41" s="19">
        <v>9.4257934790675702E-14</v>
      </c>
      <c r="D41" s="19">
        <v>9.7588603864551197E-14</v>
      </c>
      <c r="E41" s="19">
        <v>9.3258734068513099E-14</v>
      </c>
      <c r="F41" s="19">
        <v>1.03250741290139E-13</v>
      </c>
      <c r="G41" s="19">
        <v>9.50350909079134E-14</v>
      </c>
      <c r="H41" s="19">
        <v>9.7588603864551197E-14</v>
      </c>
      <c r="I41" s="19">
        <v>9.3036689463588105E-14</v>
      </c>
      <c r="J41" s="19">
        <v>9.7588603864551197E-14</v>
      </c>
      <c r="K41" s="19">
        <v>9.3924867883288205E-14</v>
      </c>
      <c r="L41" s="19">
        <v>9.6367358537463499E-14</v>
      </c>
      <c r="M41" s="19">
        <v>9.4257934790675702E-14</v>
      </c>
      <c r="N41" s="19">
        <v>9.6367358537463499E-14</v>
      </c>
      <c r="O41" s="19">
        <v>9.4257934790675702E-14</v>
      </c>
      <c r="P41" s="19">
        <v>1.00253139123651E-13</v>
      </c>
      <c r="Q41" s="19">
        <v>9.2037488741425401E-14</v>
      </c>
      <c r="R41" s="19">
        <v>9.6367358537463499E-14</v>
      </c>
      <c r="S41" s="19">
        <v>9.1815444136500395E-14</v>
      </c>
      <c r="T41" s="19">
        <v>9.6367358537463499E-14</v>
      </c>
      <c r="U41" s="19">
        <v>9.1371354926650295E-14</v>
      </c>
      <c r="V41" s="19">
        <v>1.08912878715727E-13</v>
      </c>
      <c r="W41" s="19">
        <v>9.1260332624187805E-14</v>
      </c>
      <c r="X41" s="19">
        <v>9.4257934790675702E-14</v>
      </c>
      <c r="Y41" s="19">
        <v>1.08912878715727E-13</v>
      </c>
      <c r="Z41" s="19">
        <v>9.1260332624187805E-14</v>
      </c>
      <c r="AA41" s="19">
        <v>9.3813845580825702E-14</v>
      </c>
      <c r="AB41" s="19">
        <v>1.05582209641852E-13</v>
      </c>
      <c r="AC41" s="19">
        <v>9.1704421834037905E-14</v>
      </c>
      <c r="AD41" s="19">
        <v>9.3036689463588105E-14</v>
      </c>
      <c r="AE41" s="19">
        <v>1.08912878715727E-13</v>
      </c>
      <c r="AF41" s="19">
        <v>9.1260332624187805E-14</v>
      </c>
      <c r="AG41" s="19">
        <v>9.3036689463588105E-14</v>
      </c>
      <c r="AH41" s="19">
        <v>1.08912878715727E-13</v>
      </c>
      <c r="AI41" s="19">
        <v>9.1260332624187805E-14</v>
      </c>
    </row>
    <row r="42" spans="1:35" x14ac:dyDescent="0.45">
      <c r="A42" s="19">
        <v>9.4146912488213199E-14</v>
      </c>
      <c r="B42" s="19">
        <v>9.81437153768638E-14</v>
      </c>
      <c r="C42" s="19">
        <v>9.4257934790675702E-14</v>
      </c>
      <c r="D42" s="19">
        <v>9.81437153768638E-14</v>
      </c>
      <c r="E42" s="19">
        <v>9.3147711766050596E-14</v>
      </c>
      <c r="F42" s="19">
        <v>1.00031094518726E-13</v>
      </c>
      <c r="G42" s="19">
        <v>9.3369756370975602E-14</v>
      </c>
      <c r="H42" s="19">
        <v>9.81437153768638E-14</v>
      </c>
      <c r="I42" s="19">
        <v>9.3702823278363199E-14</v>
      </c>
      <c r="J42" s="19">
        <v>9.81437153768638E-14</v>
      </c>
      <c r="K42" s="19">
        <v>9.4035890185750696E-14</v>
      </c>
      <c r="L42" s="19">
        <v>9.6367358537463499E-14</v>
      </c>
      <c r="M42" s="19">
        <v>9.4257934790675702E-14</v>
      </c>
      <c r="N42" s="19">
        <v>9.8587804586713901E-14</v>
      </c>
      <c r="O42" s="19">
        <v>9.3369756370975602E-14</v>
      </c>
      <c r="P42" s="19">
        <v>9.9698027611338994E-14</v>
      </c>
      <c r="Q42" s="19">
        <v>9.2148511043887905E-14</v>
      </c>
      <c r="R42" s="19">
        <v>9.8587804586713901E-14</v>
      </c>
      <c r="S42" s="19">
        <v>9.2592600253738005E-14</v>
      </c>
      <c r="T42" s="19">
        <v>9.8587804586713901E-14</v>
      </c>
      <c r="U42" s="19">
        <v>9.0039087297100195E-14</v>
      </c>
      <c r="V42" s="19">
        <v>1.01696429055664E-13</v>
      </c>
      <c r="W42" s="19">
        <v>9.1038288019262798E-14</v>
      </c>
      <c r="X42" s="19">
        <v>9.4257934790675702E-14</v>
      </c>
      <c r="Y42" s="19">
        <v>1.01696429055664E-13</v>
      </c>
      <c r="Z42" s="19">
        <v>9.1038288019262798E-14</v>
      </c>
      <c r="AA42" s="19">
        <v>9.3147711766050596E-14</v>
      </c>
      <c r="AB42" s="19">
        <v>1.02029495963051E-13</v>
      </c>
      <c r="AC42" s="19">
        <v>9.1260332624187805E-14</v>
      </c>
      <c r="AD42" s="19">
        <v>9.2259533346350496E-14</v>
      </c>
      <c r="AE42" s="19">
        <v>1.01696429055664E-13</v>
      </c>
      <c r="AF42" s="19">
        <v>9.1038288019262798E-14</v>
      </c>
      <c r="AG42" s="19">
        <v>9.2259533346350496E-14</v>
      </c>
      <c r="AH42" s="19">
        <v>1.01696429055664E-13</v>
      </c>
      <c r="AI42" s="19">
        <v>9.1038288019262798E-14</v>
      </c>
    </row>
    <row r="43" spans="1:35" x14ac:dyDescent="0.45">
      <c r="A43" s="19">
        <v>9.3369756370975602E-14</v>
      </c>
      <c r="B43" s="19">
        <v>9.5368157815300896E-14</v>
      </c>
      <c r="C43" s="19">
        <v>9.4257934790675702E-14</v>
      </c>
      <c r="D43" s="19">
        <v>9.5368157815300896E-14</v>
      </c>
      <c r="E43" s="19">
        <v>9.2925667161125602E-14</v>
      </c>
      <c r="F43" s="19">
        <v>9.8698826889176404E-14</v>
      </c>
      <c r="G43" s="19">
        <v>9.4479979395600796E-14</v>
      </c>
      <c r="H43" s="19">
        <v>9.5368157815300896E-14</v>
      </c>
      <c r="I43" s="19">
        <v>9.4368957093138306E-14</v>
      </c>
      <c r="J43" s="19">
        <v>9.5368157815300896E-14</v>
      </c>
      <c r="K43" s="19">
        <v>9.3591800975900696E-14</v>
      </c>
      <c r="L43" s="19">
        <v>9.8365759981788794E-14</v>
      </c>
      <c r="M43" s="19">
        <v>9.4257934790675702E-14</v>
      </c>
      <c r="N43" s="19">
        <v>9.8365759981788794E-14</v>
      </c>
      <c r="O43" s="19">
        <v>9.4591001698063299E-14</v>
      </c>
      <c r="P43" s="19">
        <v>1.02251540567976E-13</v>
      </c>
      <c r="Q43" s="19">
        <v>9.1704421834037905E-14</v>
      </c>
      <c r="R43" s="19">
        <v>9.8365759981788794E-14</v>
      </c>
      <c r="S43" s="19">
        <v>9.2814644858662998E-14</v>
      </c>
      <c r="T43" s="19">
        <v>9.8365759981788794E-14</v>
      </c>
      <c r="U43" s="19">
        <v>9.4035890185750696E-14</v>
      </c>
      <c r="V43" s="19">
        <v>9.81437153768638E-14</v>
      </c>
      <c r="W43" s="19">
        <v>9.1260332624187805E-14</v>
      </c>
      <c r="X43" s="19">
        <v>9.4257934790675702E-14</v>
      </c>
      <c r="Y43" s="19">
        <v>9.81437153768638E-14</v>
      </c>
      <c r="Z43" s="19">
        <v>9.1260332624187805E-14</v>
      </c>
      <c r="AA43" s="19">
        <v>9.6589403142388594E-14</v>
      </c>
      <c r="AB43" s="19">
        <v>1.01696429055664E-13</v>
      </c>
      <c r="AC43" s="19">
        <v>9.1260332624187805E-14</v>
      </c>
      <c r="AD43" s="19">
        <v>9.3258734068513099E-14</v>
      </c>
      <c r="AE43" s="19">
        <v>9.81437153768638E-14</v>
      </c>
      <c r="AF43" s="19">
        <v>9.1260332624187805E-14</v>
      </c>
      <c r="AG43" s="19">
        <v>9.3258734068513099E-14</v>
      </c>
      <c r="AH43" s="19">
        <v>9.81437153768638E-14</v>
      </c>
      <c r="AI43" s="19">
        <v>9.1260332624187805E-14</v>
      </c>
    </row>
    <row r="44" spans="1:35" x14ac:dyDescent="0.45">
      <c r="A44" s="19">
        <v>9.4479979395600796E-14</v>
      </c>
      <c r="B44" s="19">
        <v>1.02029495963051E-13</v>
      </c>
      <c r="C44" s="19">
        <v>9.4257934790675702E-14</v>
      </c>
      <c r="D44" s="19">
        <v>1.02029495963051E-13</v>
      </c>
      <c r="E44" s="19">
        <v>9.3147711766050596E-14</v>
      </c>
      <c r="F44" s="19">
        <v>1.01474384450739E-13</v>
      </c>
      <c r="G44" s="19">
        <v>9.4702024000525802E-14</v>
      </c>
      <c r="H44" s="19">
        <v>1.02029495963051E-13</v>
      </c>
      <c r="I44" s="19">
        <v>9.2814644858662998E-14</v>
      </c>
      <c r="J44" s="19">
        <v>1.02029495963051E-13</v>
      </c>
      <c r="K44" s="19">
        <v>9.3369756370975602E-14</v>
      </c>
      <c r="L44" s="19">
        <v>9.9364960703951498E-14</v>
      </c>
      <c r="M44" s="19">
        <v>9.4257934790675702E-14</v>
      </c>
      <c r="N44" s="19">
        <v>9.9364960703951498E-14</v>
      </c>
      <c r="O44" s="19">
        <v>9.5479180117763399E-14</v>
      </c>
      <c r="P44" s="19">
        <v>1.00031094518726E-13</v>
      </c>
      <c r="Q44" s="19">
        <v>9.1704421834037905E-14</v>
      </c>
      <c r="R44" s="19">
        <v>9.7810648469476203E-14</v>
      </c>
      <c r="S44" s="19">
        <v>9.2370555648812999E-14</v>
      </c>
      <c r="T44" s="19">
        <v>9.7810648469476203E-14</v>
      </c>
      <c r="U44" s="19">
        <v>9.3036689463588105E-14</v>
      </c>
      <c r="V44" s="19">
        <v>1.00364161426114E-13</v>
      </c>
      <c r="W44" s="19">
        <v>9.1038288019262798E-14</v>
      </c>
      <c r="X44" s="19">
        <v>9.4257934790675702E-14</v>
      </c>
      <c r="Y44" s="19">
        <v>1.00364161426114E-13</v>
      </c>
      <c r="Z44" s="19">
        <v>9.1038288019262798E-14</v>
      </c>
      <c r="AA44" s="19">
        <v>9.3813845580825702E-14</v>
      </c>
      <c r="AB44" s="19">
        <v>1.02806652080289E-13</v>
      </c>
      <c r="AC44" s="19">
        <v>9.1704421834037905E-14</v>
      </c>
      <c r="AD44" s="19">
        <v>9.2370555648812999E-14</v>
      </c>
      <c r="AE44" s="19">
        <v>1.00364161426114E-13</v>
      </c>
      <c r="AF44" s="19">
        <v>9.1038288019262798E-14</v>
      </c>
      <c r="AG44" s="19">
        <v>9.2370555648812999E-14</v>
      </c>
      <c r="AH44" s="19">
        <v>1.00364161426114E-13</v>
      </c>
      <c r="AI44" s="19">
        <v>9.1038288019262798E-14</v>
      </c>
    </row>
    <row r="45" spans="1:35" x14ac:dyDescent="0.45">
      <c r="A45" s="19">
        <v>9.3813845580825702E-14</v>
      </c>
      <c r="B45" s="19">
        <v>9.9253938401488995E-14</v>
      </c>
      <c r="C45" s="19">
        <v>9.4257934790675702E-14</v>
      </c>
      <c r="D45" s="19">
        <v>9.9253938401488995E-14</v>
      </c>
      <c r="E45" s="19">
        <v>9.3591800975900696E-14</v>
      </c>
      <c r="F45" s="19">
        <v>1.01252339845814E-13</v>
      </c>
      <c r="G45" s="19">
        <v>9.3924867883288205E-14</v>
      </c>
      <c r="H45" s="19">
        <v>9.9253938401488995E-14</v>
      </c>
      <c r="I45" s="19">
        <v>9.3813845580825702E-14</v>
      </c>
      <c r="J45" s="19">
        <v>9.9253938401488995E-14</v>
      </c>
      <c r="K45" s="19">
        <v>9.4257934790675702E-14</v>
      </c>
      <c r="L45" s="19">
        <v>9.7144514654701197E-14</v>
      </c>
      <c r="M45" s="19">
        <v>9.4257934790675702E-14</v>
      </c>
      <c r="N45" s="19">
        <v>9.7144514654701197E-14</v>
      </c>
      <c r="O45" s="19">
        <v>9.4702024000525802E-14</v>
      </c>
      <c r="P45" s="19">
        <v>9.76996261670137E-14</v>
      </c>
      <c r="Q45" s="19">
        <v>9.1704421834037905E-14</v>
      </c>
      <c r="R45" s="19">
        <v>9.7144514654701197E-14</v>
      </c>
      <c r="S45" s="19">
        <v>9.3036689463588105E-14</v>
      </c>
      <c r="T45" s="19">
        <v>9.7144514654701197E-14</v>
      </c>
      <c r="U45" s="19">
        <v>9.3036689463588105E-14</v>
      </c>
      <c r="V45" s="19">
        <v>1.02140518265514E-13</v>
      </c>
      <c r="W45" s="19">
        <v>9.1260332624187805E-14</v>
      </c>
      <c r="X45" s="19">
        <v>9.4257934790675702E-14</v>
      </c>
      <c r="Y45" s="19">
        <v>1.02140518265514E-13</v>
      </c>
      <c r="Z45" s="19">
        <v>9.1260332624187805E-14</v>
      </c>
      <c r="AA45" s="19">
        <v>9.3480778673438105E-14</v>
      </c>
      <c r="AB45" s="19">
        <v>1.0780265569110201E-13</v>
      </c>
      <c r="AC45" s="19">
        <v>9.1482377229112899E-14</v>
      </c>
      <c r="AD45" s="19">
        <v>9.3258734068513099E-14</v>
      </c>
      <c r="AE45" s="19">
        <v>1.02140518265514E-13</v>
      </c>
      <c r="AF45" s="19">
        <v>9.1260332624187805E-14</v>
      </c>
      <c r="AG45" s="19">
        <v>9.3258734068513099E-14</v>
      </c>
      <c r="AH45" s="19">
        <v>1.02140518265514E-13</v>
      </c>
      <c r="AI45" s="19">
        <v>9.1260332624187805E-14</v>
      </c>
    </row>
    <row r="46" spans="1:35" x14ac:dyDescent="0.45">
      <c r="A46" s="19">
        <v>9.3702823278363199E-14</v>
      </c>
      <c r="B46" s="19">
        <v>1.02140518265514E-13</v>
      </c>
      <c r="C46" s="19">
        <v>9.4257934790675702E-14</v>
      </c>
      <c r="D46" s="19">
        <v>1.02140518265514E-13</v>
      </c>
      <c r="E46" s="19">
        <v>9.4368957093138306E-14</v>
      </c>
      <c r="F46" s="19">
        <v>9.7921670771938794E-14</v>
      </c>
      <c r="G46" s="19">
        <v>9.3924867883288205E-14</v>
      </c>
      <c r="H46" s="19">
        <v>1.02140518265514E-13</v>
      </c>
      <c r="I46" s="19">
        <v>9.3036689463588105E-14</v>
      </c>
      <c r="J46" s="19">
        <v>1.02140518265514E-13</v>
      </c>
      <c r="K46" s="19">
        <v>9.2259533346350496E-14</v>
      </c>
      <c r="L46" s="19">
        <v>9.8476782284251297E-14</v>
      </c>
      <c r="M46" s="19">
        <v>9.4257934790675702E-14</v>
      </c>
      <c r="N46" s="19">
        <v>9.6700425444851097E-14</v>
      </c>
      <c r="O46" s="19">
        <v>9.59232693276135E-14</v>
      </c>
      <c r="P46" s="19">
        <v>1.03583808197527E-13</v>
      </c>
      <c r="Q46" s="19">
        <v>9.3480778673438105E-14</v>
      </c>
      <c r="R46" s="19">
        <v>9.8476782284251297E-14</v>
      </c>
      <c r="S46" s="19">
        <v>9.3036689463588105E-14</v>
      </c>
      <c r="T46" s="19">
        <v>9.8476782284251297E-14</v>
      </c>
      <c r="U46" s="19">
        <v>9.2481577951275502E-14</v>
      </c>
      <c r="V46" s="19">
        <v>1.04027897407377E-13</v>
      </c>
      <c r="W46" s="19">
        <v>9.1704421834037905E-14</v>
      </c>
      <c r="X46" s="19">
        <v>9.4257934790675702E-14</v>
      </c>
      <c r="Y46" s="19">
        <v>1.04027897407377E-13</v>
      </c>
      <c r="Z46" s="19">
        <v>9.1704421834037905E-14</v>
      </c>
      <c r="AA46" s="19">
        <v>9.4479979395600796E-14</v>
      </c>
      <c r="AB46" s="19">
        <v>1.09690034832965E-13</v>
      </c>
      <c r="AC46" s="19">
        <v>9.1704421834037905E-14</v>
      </c>
      <c r="AD46" s="19">
        <v>9.2259533346350496E-14</v>
      </c>
      <c r="AE46" s="19">
        <v>1.04027897407377E-13</v>
      </c>
      <c r="AF46" s="19">
        <v>9.1704421834037905E-14</v>
      </c>
      <c r="AG46" s="19">
        <v>9.2259533346350496E-14</v>
      </c>
      <c r="AH46" s="19">
        <v>1.04027897407377E-13</v>
      </c>
      <c r="AI46" s="19">
        <v>9.1704421834037905E-14</v>
      </c>
    </row>
    <row r="47" spans="1:35" x14ac:dyDescent="0.45">
      <c r="A47" s="19">
        <v>9.4146912488213199E-14</v>
      </c>
      <c r="B47" s="19">
        <v>9.7921670771938794E-14</v>
      </c>
      <c r="C47" s="19">
        <v>9.4257934790675702E-14</v>
      </c>
      <c r="D47" s="19">
        <v>9.7921670771938794E-14</v>
      </c>
      <c r="E47" s="19">
        <v>9.3036689463588105E-14</v>
      </c>
      <c r="F47" s="19">
        <v>1.03028696685214E-13</v>
      </c>
      <c r="G47" s="19">
        <v>9.3924867883288205E-14</v>
      </c>
      <c r="H47" s="19">
        <v>9.7921670771938794E-14</v>
      </c>
      <c r="I47" s="19">
        <v>9.4035890185750696E-14</v>
      </c>
      <c r="J47" s="19">
        <v>9.7921670771938794E-14</v>
      </c>
      <c r="K47" s="19">
        <v>9.4368957093138306E-14</v>
      </c>
      <c r="L47" s="19">
        <v>9.6256336235000996E-14</v>
      </c>
      <c r="M47" s="19">
        <v>9.4257934790675702E-14</v>
      </c>
      <c r="N47" s="19">
        <v>1.00031094518726E-13</v>
      </c>
      <c r="O47" s="19">
        <v>9.4257934790675702E-14</v>
      </c>
      <c r="P47" s="19">
        <v>9.9142916099026403E-14</v>
      </c>
      <c r="Q47" s="19">
        <v>9.3702823278363199E-14</v>
      </c>
      <c r="R47" s="19">
        <v>9.9142916099026403E-14</v>
      </c>
      <c r="S47" s="19">
        <v>9.3702823278363199E-14</v>
      </c>
      <c r="T47" s="19">
        <v>9.9142916099026403E-14</v>
      </c>
      <c r="U47" s="19">
        <v>9.3369756370975602E-14</v>
      </c>
      <c r="V47" s="19">
        <v>1.01141317543351E-13</v>
      </c>
      <c r="W47" s="19">
        <v>9.1038288019262798E-14</v>
      </c>
      <c r="X47" s="19">
        <v>9.4257934790675702E-14</v>
      </c>
      <c r="Y47" s="19">
        <v>1.01141317543351E-13</v>
      </c>
      <c r="Z47" s="19">
        <v>9.1038288019262798E-14</v>
      </c>
      <c r="AA47" s="19">
        <v>9.3369756370975602E-14</v>
      </c>
      <c r="AB47" s="19">
        <v>1.0613732115416401E-13</v>
      </c>
      <c r="AC47" s="19">
        <v>9.1038288019262798E-14</v>
      </c>
      <c r="AD47" s="19">
        <v>9.3702823278363199E-14</v>
      </c>
      <c r="AE47" s="19">
        <v>1.01141317543351E-13</v>
      </c>
      <c r="AF47" s="19">
        <v>9.1038288019262798E-14</v>
      </c>
      <c r="AG47" s="19">
        <v>9.3702823278363199E-14</v>
      </c>
      <c r="AH47" s="19">
        <v>1.01141317543351E-13</v>
      </c>
      <c r="AI47" s="19">
        <v>9.1038288019262798E-14</v>
      </c>
    </row>
    <row r="48" spans="1:35" x14ac:dyDescent="0.45">
      <c r="A48" s="19">
        <v>9.3369756370975602E-14</v>
      </c>
      <c r="B48" s="19">
        <v>1.05915276549239E-13</v>
      </c>
      <c r="C48" s="19">
        <v>9.4257934790675702E-14</v>
      </c>
      <c r="D48" s="19">
        <v>1.05915276549239E-13</v>
      </c>
      <c r="E48" s="19">
        <v>9.3813845580825702E-14</v>
      </c>
      <c r="F48" s="19">
        <v>1.0824674490095201E-13</v>
      </c>
      <c r="G48" s="19">
        <v>9.5257135512838406E-14</v>
      </c>
      <c r="H48" s="19">
        <v>1.0635936575909E-13</v>
      </c>
      <c r="I48" s="19">
        <v>9.2703622556200495E-14</v>
      </c>
      <c r="J48" s="19">
        <v>1.0635936575909E-13</v>
      </c>
      <c r="K48" s="19">
        <v>9.4591001698063299E-14</v>
      </c>
      <c r="L48" s="19">
        <v>9.5590202420225902E-14</v>
      </c>
      <c r="M48" s="19">
        <v>9.4257934790675702E-14</v>
      </c>
      <c r="N48" s="19">
        <v>1.00253139123651E-13</v>
      </c>
      <c r="O48" s="19">
        <v>9.4146912488213199E-14</v>
      </c>
      <c r="P48" s="19">
        <v>1.00697228333501E-13</v>
      </c>
      <c r="Q48" s="19">
        <v>9.1926466438962898E-14</v>
      </c>
      <c r="R48" s="19">
        <v>9.5590202420225902E-14</v>
      </c>
      <c r="S48" s="19">
        <v>9.2814644858662998E-14</v>
      </c>
      <c r="T48" s="19">
        <v>9.5590202420225902E-14</v>
      </c>
      <c r="U48" s="19">
        <v>9.4479979395600796E-14</v>
      </c>
      <c r="V48" s="19">
        <v>1.0524914273446399E-13</v>
      </c>
      <c r="W48" s="19">
        <v>9.1704421834037905E-14</v>
      </c>
      <c r="X48" s="19">
        <v>9.4257934790675702E-14</v>
      </c>
      <c r="Y48" s="19">
        <v>1.0524914273446399E-13</v>
      </c>
      <c r="Z48" s="19">
        <v>9.1704421834037905E-14</v>
      </c>
      <c r="AA48" s="19">
        <v>9.3258734068513099E-14</v>
      </c>
      <c r="AB48" s="19">
        <v>1.02584607475364E-13</v>
      </c>
      <c r="AC48" s="19">
        <v>9.1593399531575402E-14</v>
      </c>
      <c r="AD48" s="19">
        <v>9.3591800975900696E-14</v>
      </c>
      <c r="AE48" s="19">
        <v>1.0524914273446399E-13</v>
      </c>
      <c r="AF48" s="19">
        <v>9.1704421834037905E-14</v>
      </c>
      <c r="AG48" s="19">
        <v>9.3591800975900696E-14</v>
      </c>
      <c r="AH48" s="19">
        <v>1.0524914273446399E-13</v>
      </c>
      <c r="AI48" s="19">
        <v>9.1704421834037905E-14</v>
      </c>
    </row>
    <row r="49" spans="1:35" x14ac:dyDescent="0.45">
      <c r="A49" s="19">
        <v>9.3924867883288205E-14</v>
      </c>
      <c r="B49" s="19">
        <v>9.8698826889176404E-14</v>
      </c>
      <c r="C49" s="19">
        <v>9.4257934790675702E-14</v>
      </c>
      <c r="D49" s="19">
        <v>9.8698826889176404E-14</v>
      </c>
      <c r="E49" s="19">
        <v>9.4035890185750696E-14</v>
      </c>
      <c r="F49" s="19">
        <v>1.01141317543351E-13</v>
      </c>
      <c r="G49" s="19">
        <v>9.3702823278363199E-14</v>
      </c>
      <c r="H49" s="19">
        <v>9.8698826889176404E-14</v>
      </c>
      <c r="I49" s="19">
        <v>9.3480778673438105E-14</v>
      </c>
      <c r="J49" s="19">
        <v>9.8698826889176404E-14</v>
      </c>
      <c r="K49" s="19">
        <v>9.2259533346350496E-14</v>
      </c>
      <c r="L49" s="19">
        <v>9.68114477473136E-14</v>
      </c>
      <c r="M49" s="19">
        <v>9.4257934790675702E-14</v>
      </c>
      <c r="N49" s="19">
        <v>9.68114477473136E-14</v>
      </c>
      <c r="O49" s="19">
        <v>9.5479180117763399E-14</v>
      </c>
      <c r="P49" s="19">
        <v>1.01585406753201E-13</v>
      </c>
      <c r="Q49" s="19">
        <v>9.0816243414337805E-14</v>
      </c>
      <c r="R49" s="19">
        <v>9.68114477473136E-14</v>
      </c>
      <c r="S49" s="19">
        <v>9.1704421834037905E-14</v>
      </c>
      <c r="T49" s="19">
        <v>9.68114477473136E-14</v>
      </c>
      <c r="U49" s="19">
        <v>9.3147711766050596E-14</v>
      </c>
      <c r="V49" s="19">
        <v>9.9253938401488995E-14</v>
      </c>
      <c r="W49" s="19">
        <v>9.1704421834037905E-14</v>
      </c>
      <c r="X49" s="19">
        <v>9.4257934790675702E-14</v>
      </c>
      <c r="Y49" s="19">
        <v>9.9253938401488995E-14</v>
      </c>
      <c r="Z49" s="19">
        <v>9.1704421834037905E-14</v>
      </c>
      <c r="AA49" s="19">
        <v>9.3147711766050596E-14</v>
      </c>
      <c r="AB49" s="19">
        <v>1.0103029524088901E-13</v>
      </c>
      <c r="AC49" s="19">
        <v>9.1260332624187805E-14</v>
      </c>
      <c r="AD49" s="19">
        <v>9.1926466438962898E-14</v>
      </c>
      <c r="AE49" s="19">
        <v>9.9253938401488995E-14</v>
      </c>
      <c r="AF49" s="19">
        <v>9.1704421834037905E-14</v>
      </c>
      <c r="AG49" s="19">
        <v>9.1926466438962898E-14</v>
      </c>
      <c r="AH49" s="19">
        <v>9.9253938401488995E-14</v>
      </c>
      <c r="AI49" s="19">
        <v>9.1704421834037905E-14</v>
      </c>
    </row>
    <row r="50" spans="1:35" x14ac:dyDescent="0.45">
      <c r="A50" s="19">
        <v>9.1815444136500395E-14</v>
      </c>
      <c r="B50" s="19">
        <v>9.7921670771938794E-14</v>
      </c>
      <c r="C50" s="19">
        <v>9.4257934790675702E-14</v>
      </c>
      <c r="D50" s="19">
        <v>9.7921670771938794E-14</v>
      </c>
      <c r="E50" s="19">
        <v>9.3258734068513099E-14</v>
      </c>
      <c r="F50" s="19">
        <v>1.01696429055664E-13</v>
      </c>
      <c r="G50" s="19">
        <v>9.3258734068513099E-14</v>
      </c>
      <c r="H50" s="19">
        <v>9.7921670771938794E-14</v>
      </c>
      <c r="I50" s="19">
        <v>9.3813845580825702E-14</v>
      </c>
      <c r="J50" s="19">
        <v>9.7921670771938794E-14</v>
      </c>
      <c r="K50" s="19">
        <v>9.4035890185750696E-14</v>
      </c>
      <c r="L50" s="19">
        <v>9.7588603864551197E-14</v>
      </c>
      <c r="M50" s="19">
        <v>9.4257934790675702E-14</v>
      </c>
      <c r="N50" s="19">
        <v>9.7588603864551197E-14</v>
      </c>
      <c r="O50" s="19">
        <v>9.3924867883288205E-14</v>
      </c>
      <c r="P50" s="19">
        <v>9.8587804586713901E-14</v>
      </c>
      <c r="Q50" s="19">
        <v>9.3591800975900696E-14</v>
      </c>
      <c r="R50" s="19">
        <v>9.7588603864551197E-14</v>
      </c>
      <c r="S50" s="19">
        <v>9.3813845580825702E-14</v>
      </c>
      <c r="T50" s="19">
        <v>9.7588603864551197E-14</v>
      </c>
      <c r="U50" s="19">
        <v>9.2259533346350496E-14</v>
      </c>
      <c r="V50" s="19">
        <v>1.07025499573865E-13</v>
      </c>
      <c r="W50" s="19">
        <v>9.1260332624187805E-14</v>
      </c>
      <c r="X50" s="19">
        <v>9.4257934790675702E-14</v>
      </c>
      <c r="Y50" s="19">
        <v>1.07025499573865E-13</v>
      </c>
      <c r="Z50" s="19">
        <v>9.1260332624187805E-14</v>
      </c>
      <c r="AA50" s="19">
        <v>9.4146912488213199E-14</v>
      </c>
      <c r="AB50" s="19">
        <v>1.0613732115416401E-13</v>
      </c>
      <c r="AC50" s="19">
        <v>9.1260332624187805E-14</v>
      </c>
      <c r="AD50" s="19">
        <v>9.1260332624187805E-14</v>
      </c>
      <c r="AE50" s="19">
        <v>1.07025499573865E-13</v>
      </c>
      <c r="AF50" s="19">
        <v>9.1260332624187805E-14</v>
      </c>
      <c r="AG50" s="19">
        <v>9.1260332624187805E-14</v>
      </c>
      <c r="AH50" s="19">
        <v>1.07025499573865E-13</v>
      </c>
      <c r="AI50" s="19">
        <v>9.1260332624187805E-14</v>
      </c>
    </row>
    <row r="51" spans="1:35" x14ac:dyDescent="0.45">
      <c r="A51" s="19">
        <v>9.3813845580825702E-14</v>
      </c>
      <c r="B51" s="19">
        <v>1.03250741290139E-13</v>
      </c>
      <c r="C51" s="19">
        <v>9.4257934790675702E-14</v>
      </c>
      <c r="D51" s="19">
        <v>1.03250741290139E-13</v>
      </c>
      <c r="E51" s="19">
        <v>9.3369756370975602E-14</v>
      </c>
      <c r="F51" s="19">
        <v>9.8698826889176404E-14</v>
      </c>
      <c r="G51" s="19">
        <v>9.2814644858662998E-14</v>
      </c>
      <c r="H51" s="19">
        <v>1.03250741290139E-13</v>
      </c>
      <c r="I51" s="19">
        <v>9.4146912488213199E-14</v>
      </c>
      <c r="J51" s="19">
        <v>1.03250741290139E-13</v>
      </c>
      <c r="K51" s="19">
        <v>9.3258734068513099E-14</v>
      </c>
      <c r="L51" s="19">
        <v>9.8809849191638894E-14</v>
      </c>
      <c r="M51" s="19">
        <v>9.4257934790675702E-14</v>
      </c>
      <c r="N51" s="19">
        <v>9.8809849191638894E-14</v>
      </c>
      <c r="O51" s="19">
        <v>9.4368957093138306E-14</v>
      </c>
      <c r="P51" s="19">
        <v>9.5812247025150997E-14</v>
      </c>
      <c r="Q51" s="19">
        <v>9.2370555648812999E-14</v>
      </c>
      <c r="R51" s="19">
        <v>9.8809849191638894E-14</v>
      </c>
      <c r="S51" s="19">
        <v>9.2148511043887905E-14</v>
      </c>
      <c r="T51" s="19">
        <v>9.8809849191638894E-14</v>
      </c>
      <c r="U51" s="19">
        <v>9.3591800975900696E-14</v>
      </c>
      <c r="V51" s="19">
        <v>9.9142916099026403E-14</v>
      </c>
      <c r="W51" s="19">
        <v>9.1704421834037905E-14</v>
      </c>
      <c r="X51" s="19">
        <v>9.4257934790675702E-14</v>
      </c>
      <c r="Y51" s="19">
        <v>9.9142916099026403E-14</v>
      </c>
      <c r="Z51" s="19">
        <v>9.1704421834037905E-14</v>
      </c>
      <c r="AA51" s="19">
        <v>9.4146912488213199E-14</v>
      </c>
      <c r="AB51" s="19">
        <v>1.04249942012302E-13</v>
      </c>
      <c r="AC51" s="19">
        <v>9.1704421834037905E-14</v>
      </c>
      <c r="AD51" s="19">
        <v>9.5146113210375903E-14</v>
      </c>
      <c r="AE51" s="19">
        <v>9.9142916099026403E-14</v>
      </c>
      <c r="AF51" s="19">
        <v>9.1704421834037905E-14</v>
      </c>
      <c r="AG51" s="19">
        <v>9.5146113210375903E-14</v>
      </c>
      <c r="AH51" s="19">
        <v>9.9142916099026403E-14</v>
      </c>
      <c r="AI51" s="19">
        <v>9.1704421834037905E-14</v>
      </c>
    </row>
    <row r="52" spans="1:35" x14ac:dyDescent="0.45">
      <c r="A52" s="19">
        <v>9.4146912488213199E-14</v>
      </c>
      <c r="B52" s="19">
        <v>1.00253139123651E-13</v>
      </c>
      <c r="C52" s="19">
        <v>9.4257934790675702E-14</v>
      </c>
      <c r="D52" s="19">
        <v>1.00253139123651E-13</v>
      </c>
      <c r="E52" s="19">
        <v>9.3480778673438105E-14</v>
      </c>
      <c r="F52" s="19">
        <v>1.01141317543351E-13</v>
      </c>
      <c r="G52" s="19">
        <v>9.3147711766050596E-14</v>
      </c>
      <c r="H52" s="19">
        <v>1.00031094518726E-13</v>
      </c>
      <c r="I52" s="19">
        <v>9.4591001698063299E-14</v>
      </c>
      <c r="J52" s="19">
        <v>1.00031094518726E-13</v>
      </c>
      <c r="K52" s="19">
        <v>9.1926466438962898E-14</v>
      </c>
      <c r="L52" s="19">
        <v>9.7810648469476203E-14</v>
      </c>
      <c r="M52" s="19">
        <v>9.4257934790675702E-14</v>
      </c>
      <c r="N52" s="19">
        <v>9.8254737679326303E-14</v>
      </c>
      <c r="O52" s="19">
        <v>9.3591800975900696E-14</v>
      </c>
      <c r="P52" s="19">
        <v>9.9587005308876504E-14</v>
      </c>
      <c r="Q52" s="19">
        <v>9.3036689463588105E-14</v>
      </c>
      <c r="R52" s="19">
        <v>9.7810648469476203E-14</v>
      </c>
      <c r="S52" s="19">
        <v>9.3258734068513099E-14</v>
      </c>
      <c r="T52" s="19">
        <v>9.7810648469476203E-14</v>
      </c>
      <c r="U52" s="19">
        <v>9.3258734068513099E-14</v>
      </c>
      <c r="V52" s="19">
        <v>1.01474384450739E-13</v>
      </c>
      <c r="W52" s="19">
        <v>9.1482377229112899E-14</v>
      </c>
      <c r="X52" s="19">
        <v>9.4257934790675702E-14</v>
      </c>
      <c r="Y52" s="19">
        <v>1.01474384450739E-13</v>
      </c>
      <c r="Z52" s="19">
        <v>9.1482377229112899E-14</v>
      </c>
      <c r="AA52" s="19">
        <v>9.4368957093138306E-14</v>
      </c>
      <c r="AB52" s="19">
        <v>1.0058620603103901E-13</v>
      </c>
      <c r="AC52" s="19">
        <v>9.1038288019262798E-14</v>
      </c>
      <c r="AD52" s="19">
        <v>9.2148511043887905E-14</v>
      </c>
      <c r="AE52" s="19">
        <v>1.01474384450739E-13</v>
      </c>
      <c r="AF52" s="19">
        <v>9.1482377229112899E-14</v>
      </c>
      <c r="AG52" s="19">
        <v>9.2148511043887905E-14</v>
      </c>
      <c r="AH52" s="19">
        <v>1.01474384450739E-13</v>
      </c>
      <c r="AI52" s="19">
        <v>9.1482377229112899E-14</v>
      </c>
    </row>
    <row r="53" spans="1:35" x14ac:dyDescent="0.45">
      <c r="A53" s="19">
        <v>9.4368957093138306E-14</v>
      </c>
      <c r="B53" s="19">
        <v>9.9920072216264E-14</v>
      </c>
      <c r="C53" s="19">
        <v>9.4257934790675702E-14</v>
      </c>
      <c r="D53" s="19">
        <v>9.9920072216264E-14</v>
      </c>
      <c r="E53" s="19">
        <v>9.3924867883288205E-14</v>
      </c>
      <c r="F53" s="19">
        <v>9.8920871494101397E-14</v>
      </c>
      <c r="G53" s="19">
        <v>9.4257934790675702E-14</v>
      </c>
      <c r="H53" s="19">
        <v>9.9920072216264E-14</v>
      </c>
      <c r="I53" s="19">
        <v>9.3480778673438105E-14</v>
      </c>
      <c r="J53" s="19">
        <v>9.9920072216264E-14</v>
      </c>
      <c r="K53" s="19">
        <v>9.4035890185750696E-14</v>
      </c>
      <c r="L53" s="19">
        <v>9.6256336235000996E-14</v>
      </c>
      <c r="M53" s="19">
        <v>9.4257934790675702E-14</v>
      </c>
      <c r="N53" s="19">
        <v>9.7144514654701197E-14</v>
      </c>
      <c r="O53" s="19">
        <v>9.3369756370975602E-14</v>
      </c>
      <c r="P53" s="19">
        <v>1.00475183728576E-13</v>
      </c>
      <c r="Q53" s="19">
        <v>9.1926466438962898E-14</v>
      </c>
      <c r="R53" s="19">
        <v>9.7588603864551197E-14</v>
      </c>
      <c r="S53" s="19">
        <v>9.1926466438962898E-14</v>
      </c>
      <c r="T53" s="19">
        <v>9.7588603864551197E-14</v>
      </c>
      <c r="U53" s="19">
        <v>9.2592600253738005E-14</v>
      </c>
      <c r="V53" s="19">
        <v>9.68114477473136E-14</v>
      </c>
      <c r="W53" s="19">
        <v>9.1260332624187805E-14</v>
      </c>
      <c r="X53" s="19">
        <v>9.4257934790675702E-14</v>
      </c>
      <c r="Y53" s="19">
        <v>9.68114477473136E-14</v>
      </c>
      <c r="Z53" s="19">
        <v>9.1260332624187805E-14</v>
      </c>
      <c r="AA53" s="19">
        <v>9.3924867883288205E-14</v>
      </c>
      <c r="AB53" s="19">
        <v>9.8920871494101397E-14</v>
      </c>
      <c r="AC53" s="19">
        <v>9.1260332624187805E-14</v>
      </c>
      <c r="AD53" s="19">
        <v>9.2481577951275502E-14</v>
      </c>
      <c r="AE53" s="19">
        <v>9.68114477473136E-14</v>
      </c>
      <c r="AF53" s="19">
        <v>9.1260332624187805E-14</v>
      </c>
      <c r="AG53" s="19">
        <v>9.2481577951275502E-14</v>
      </c>
      <c r="AH53" s="19">
        <v>9.68114477473136E-14</v>
      </c>
      <c r="AI53" s="19">
        <v>9.1260332624187805E-14</v>
      </c>
    </row>
    <row r="54" spans="1:35" x14ac:dyDescent="0.45">
      <c r="A54" s="19">
        <v>9.4146912488213199E-14</v>
      </c>
      <c r="B54" s="19">
        <v>9.6367358537463499E-14</v>
      </c>
      <c r="C54" s="19">
        <v>9.4257934790675702E-14</v>
      </c>
      <c r="D54" s="19">
        <v>9.6367358537463499E-14</v>
      </c>
      <c r="E54" s="19">
        <v>9.2814644858662998E-14</v>
      </c>
      <c r="F54" s="19">
        <v>1.08357767203415E-13</v>
      </c>
      <c r="G54" s="19">
        <v>9.3480778673438105E-14</v>
      </c>
      <c r="H54" s="19">
        <v>9.6367358537463499E-14</v>
      </c>
      <c r="I54" s="19">
        <v>9.2148511043887905E-14</v>
      </c>
      <c r="J54" s="19">
        <v>9.6367358537463499E-14</v>
      </c>
      <c r="K54" s="19">
        <v>9.3924867883288205E-14</v>
      </c>
      <c r="L54" s="19">
        <v>9.6145313932538506E-14</v>
      </c>
      <c r="M54" s="19">
        <v>9.4257934790675702E-14</v>
      </c>
      <c r="N54" s="19">
        <v>9.6145313932538506E-14</v>
      </c>
      <c r="O54" s="19">
        <v>9.5701224722688494E-14</v>
      </c>
      <c r="P54" s="19">
        <v>1.0058620603103901E-13</v>
      </c>
      <c r="Q54" s="19">
        <v>9.2703622556200495E-14</v>
      </c>
      <c r="R54" s="19">
        <v>9.7921670771938794E-14</v>
      </c>
      <c r="S54" s="19">
        <v>9.2703622556200495E-14</v>
      </c>
      <c r="T54" s="19">
        <v>9.7921670771938794E-14</v>
      </c>
      <c r="U54" s="19">
        <v>9.4257934790675702E-14</v>
      </c>
      <c r="V54" s="19">
        <v>1.0813572259848999E-13</v>
      </c>
      <c r="W54" s="19">
        <v>9.1149310321725301E-14</v>
      </c>
      <c r="X54" s="19">
        <v>9.4257934790675702E-14</v>
      </c>
      <c r="Y54" s="19">
        <v>1.0813572259848999E-13</v>
      </c>
      <c r="Z54" s="19">
        <v>9.1149310321725301E-14</v>
      </c>
      <c r="AA54" s="19">
        <v>9.3480778673438105E-14</v>
      </c>
      <c r="AB54" s="19">
        <v>1.12465592394528E-13</v>
      </c>
      <c r="AC54" s="19">
        <v>9.1704421834037905E-14</v>
      </c>
      <c r="AD54" s="19">
        <v>9.3591800975900696E-14</v>
      </c>
      <c r="AE54" s="19">
        <v>1.0813572259848999E-13</v>
      </c>
      <c r="AF54" s="19">
        <v>9.1149310321725301E-14</v>
      </c>
      <c r="AG54" s="19">
        <v>9.3591800975900696E-14</v>
      </c>
      <c r="AH54" s="19">
        <v>1.0813572259848999E-13</v>
      </c>
      <c r="AI54" s="19">
        <v>9.1149310321725301E-14</v>
      </c>
    </row>
    <row r="55" spans="1:35" x14ac:dyDescent="0.45">
      <c r="A55" s="19">
        <v>9.4257934790675702E-14</v>
      </c>
      <c r="B55" s="19">
        <v>1.06692432666477E-13</v>
      </c>
      <c r="C55" s="19">
        <v>9.4257934790675702E-14</v>
      </c>
      <c r="D55" s="19">
        <v>1.06692432666477E-13</v>
      </c>
      <c r="E55" s="19">
        <v>9.3591800975900696E-14</v>
      </c>
      <c r="F55" s="19">
        <v>1.04027897407377E-13</v>
      </c>
      <c r="G55" s="19">
        <v>9.2481577951275502E-14</v>
      </c>
      <c r="H55" s="19">
        <v>1.06692432666477E-13</v>
      </c>
      <c r="I55" s="19">
        <v>9.4257934790675702E-14</v>
      </c>
      <c r="J55" s="19">
        <v>1.06692432666477E-13</v>
      </c>
      <c r="K55" s="19">
        <v>9.4591001698063299E-14</v>
      </c>
      <c r="L55" s="19">
        <v>1.03361763592602E-13</v>
      </c>
      <c r="M55" s="19">
        <v>9.4257934790675702E-14</v>
      </c>
      <c r="N55" s="19">
        <v>1.03361763592602E-13</v>
      </c>
      <c r="O55" s="19">
        <v>9.2259533346350496E-14</v>
      </c>
      <c r="P55" s="19">
        <v>1.0769163338864E-13</v>
      </c>
      <c r="Q55" s="19">
        <v>9.2925667161125602E-14</v>
      </c>
      <c r="R55" s="19">
        <v>1.03361763592602E-13</v>
      </c>
      <c r="S55" s="19">
        <v>9.2481577951275502E-14</v>
      </c>
      <c r="T55" s="19">
        <v>1.03361763592602E-13</v>
      </c>
      <c r="U55" s="19">
        <v>9.3147711766050596E-14</v>
      </c>
      <c r="V55" s="19">
        <v>1.1302070390684E-13</v>
      </c>
      <c r="W55" s="19">
        <v>9.1704421834037905E-14</v>
      </c>
      <c r="X55" s="19">
        <v>9.4257934790675702E-14</v>
      </c>
      <c r="Y55" s="19">
        <v>1.1302070390684E-13</v>
      </c>
      <c r="Z55" s="19">
        <v>9.1704421834037905E-14</v>
      </c>
      <c r="AA55" s="19">
        <v>9.2925667161125602E-14</v>
      </c>
      <c r="AB55" s="19">
        <v>1.1823875212257899E-13</v>
      </c>
      <c r="AC55" s="19">
        <v>9.1260332624187805E-14</v>
      </c>
      <c r="AD55" s="19">
        <v>9.4702024000525802E-14</v>
      </c>
      <c r="AE55" s="19">
        <v>1.1302070390684E-13</v>
      </c>
      <c r="AF55" s="19">
        <v>9.1704421834037905E-14</v>
      </c>
      <c r="AG55" s="19">
        <v>9.4702024000525802E-14</v>
      </c>
      <c r="AH55" s="19">
        <v>1.1302070390684E-13</v>
      </c>
      <c r="AI55" s="19">
        <v>9.1704421834037905E-14</v>
      </c>
    </row>
    <row r="56" spans="1:35" x14ac:dyDescent="0.45">
      <c r="A56" s="19">
        <v>9.2703622556200495E-14</v>
      </c>
      <c r="B56" s="19">
        <v>1.14352971536391E-13</v>
      </c>
      <c r="C56" s="19">
        <v>9.4257934790675702E-14</v>
      </c>
      <c r="D56" s="19">
        <v>1.09356967925577E-13</v>
      </c>
      <c r="E56" s="19">
        <v>9.5368157815300896E-14</v>
      </c>
      <c r="F56" s="19">
        <v>1.1068923555512801E-13</v>
      </c>
      <c r="G56" s="19">
        <v>9.3369756370975602E-14</v>
      </c>
      <c r="H56" s="19">
        <v>1.07136521876327E-13</v>
      </c>
      <c r="I56" s="19">
        <v>9.3480778673438105E-14</v>
      </c>
      <c r="J56" s="19">
        <v>1.07136521876327E-13</v>
      </c>
      <c r="K56" s="19">
        <v>9.3258734068513099E-14</v>
      </c>
      <c r="L56" s="19">
        <v>1.06248343456627E-13</v>
      </c>
      <c r="M56" s="19">
        <v>9.4257934790675702E-14</v>
      </c>
      <c r="N56" s="19">
        <v>1.06248343456627E-13</v>
      </c>
      <c r="O56" s="19">
        <v>9.4035890185750696E-14</v>
      </c>
      <c r="P56" s="19">
        <v>1.1035616864774E-13</v>
      </c>
      <c r="Q56" s="19">
        <v>9.1704421834037905E-14</v>
      </c>
      <c r="R56" s="19">
        <v>1.06248343456627E-13</v>
      </c>
      <c r="S56" s="19">
        <v>9.1926466438962898E-14</v>
      </c>
      <c r="T56" s="19">
        <v>1.06248343456627E-13</v>
      </c>
      <c r="U56" s="19">
        <v>9.2037488741425401E-14</v>
      </c>
      <c r="V56" s="19">
        <v>1.29118937763905E-13</v>
      </c>
      <c r="W56" s="19">
        <v>9.1260332624187805E-14</v>
      </c>
      <c r="X56" s="19">
        <v>9.4257934790675702E-14</v>
      </c>
      <c r="Y56" s="19">
        <v>1.29118937763905E-13</v>
      </c>
      <c r="Z56" s="19">
        <v>9.1260332624187805E-14</v>
      </c>
      <c r="AA56" s="19">
        <v>9.4257934790675702E-14</v>
      </c>
      <c r="AB56" s="19">
        <v>1.3988810110276899E-13</v>
      </c>
      <c r="AC56" s="19">
        <v>9.1704421834037905E-14</v>
      </c>
      <c r="AD56" s="19">
        <v>9.2814644858662998E-14</v>
      </c>
      <c r="AE56" s="19">
        <v>1.29118937763905E-13</v>
      </c>
      <c r="AF56" s="19">
        <v>9.1260332624187805E-14</v>
      </c>
      <c r="AG56" s="19">
        <v>9.2814644858662998E-14</v>
      </c>
      <c r="AH56" s="19">
        <v>1.29118937763905E-13</v>
      </c>
      <c r="AI56" s="19">
        <v>9.1260332624187805E-14</v>
      </c>
    </row>
    <row r="57" spans="1:35" x14ac:dyDescent="0.45">
      <c r="A57" s="19">
        <v>9.2037488741425401E-14</v>
      </c>
      <c r="B57" s="19">
        <v>1.00919272938426E-13</v>
      </c>
      <c r="C57" s="19">
        <v>9.4257934790675702E-14</v>
      </c>
      <c r="D57" s="19">
        <v>1.00919272938426E-13</v>
      </c>
      <c r="E57" s="19">
        <v>9.2592600253738005E-14</v>
      </c>
      <c r="F57" s="19">
        <v>1.05360165036927E-13</v>
      </c>
      <c r="G57" s="19">
        <v>9.3702823278363199E-14</v>
      </c>
      <c r="H57" s="19">
        <v>1.04471986617227E-13</v>
      </c>
      <c r="I57" s="19">
        <v>9.2703622556200495E-14</v>
      </c>
      <c r="J57" s="19">
        <v>1.04471986617227E-13</v>
      </c>
      <c r="K57" s="19">
        <v>9.4479979395600796E-14</v>
      </c>
      <c r="L57" s="19">
        <v>9.8476782284251297E-14</v>
      </c>
      <c r="M57" s="19">
        <v>9.4257934790675702E-14</v>
      </c>
      <c r="N57" s="19">
        <v>9.8476782284251297E-14</v>
      </c>
      <c r="O57" s="19">
        <v>9.5257135512838406E-14</v>
      </c>
      <c r="P57" s="19">
        <v>1.03250741290139E-13</v>
      </c>
      <c r="Q57" s="19">
        <v>9.2481577951275502E-14</v>
      </c>
      <c r="R57" s="19">
        <v>9.7810648469476203E-14</v>
      </c>
      <c r="S57" s="19">
        <v>9.2703622556200495E-14</v>
      </c>
      <c r="T57" s="19">
        <v>9.7810648469476203E-14</v>
      </c>
      <c r="U57" s="19">
        <v>9.4368957093138306E-14</v>
      </c>
      <c r="V57" s="19">
        <v>1.0647038806155199E-13</v>
      </c>
      <c r="W57" s="19">
        <v>9.1260332624187805E-14</v>
      </c>
      <c r="X57" s="19">
        <v>9.4257934790675702E-14</v>
      </c>
      <c r="Y57" s="19">
        <v>1.0647038806155199E-13</v>
      </c>
      <c r="Z57" s="19">
        <v>9.1260332624187805E-14</v>
      </c>
      <c r="AA57" s="19">
        <v>9.4813046302988305E-14</v>
      </c>
      <c r="AB57" s="19">
        <v>1.09690034832965E-13</v>
      </c>
      <c r="AC57" s="19">
        <v>9.1260332624187805E-14</v>
      </c>
      <c r="AD57" s="19">
        <v>9.2259533346350496E-14</v>
      </c>
      <c r="AE57" s="19">
        <v>1.0647038806155199E-13</v>
      </c>
      <c r="AF57" s="19">
        <v>9.1260332624187805E-14</v>
      </c>
      <c r="AG57" s="19">
        <v>9.2259533346350496E-14</v>
      </c>
      <c r="AH57" s="19">
        <v>1.0647038806155199E-13</v>
      </c>
      <c r="AI57" s="19">
        <v>9.1260332624187805E-14</v>
      </c>
    </row>
    <row r="58" spans="1:35" x14ac:dyDescent="0.45">
      <c r="A58" s="19">
        <v>9.4035890185750696E-14</v>
      </c>
      <c r="B58" s="19">
        <v>9.6589403142388594E-14</v>
      </c>
      <c r="C58" s="19">
        <v>9.4257934790675702E-14</v>
      </c>
      <c r="D58" s="19">
        <v>9.6589403142388594E-14</v>
      </c>
      <c r="E58" s="19">
        <v>9.2370555648812999E-14</v>
      </c>
      <c r="F58" s="19">
        <v>9.6589403142388594E-14</v>
      </c>
      <c r="G58" s="19">
        <v>9.4257934790675702E-14</v>
      </c>
      <c r="H58" s="19">
        <v>9.6589403142388594E-14</v>
      </c>
      <c r="I58" s="19">
        <v>9.4591001698063299E-14</v>
      </c>
      <c r="J58" s="19">
        <v>9.6589403142388594E-14</v>
      </c>
      <c r="K58" s="19">
        <v>9.3036689463588105E-14</v>
      </c>
      <c r="L58" s="19">
        <v>9.50350909079134E-14</v>
      </c>
      <c r="M58" s="19">
        <v>9.4257934790675702E-14</v>
      </c>
      <c r="N58" s="19">
        <v>9.50350909079134E-14</v>
      </c>
      <c r="O58" s="19">
        <v>9.3591800975900696E-14</v>
      </c>
      <c r="P58" s="19">
        <v>9.50350909079134E-14</v>
      </c>
      <c r="Q58" s="19">
        <v>9.2592600253738005E-14</v>
      </c>
      <c r="R58" s="19">
        <v>9.50350909079134E-14</v>
      </c>
      <c r="S58" s="19">
        <v>9.2148511043887905E-14</v>
      </c>
      <c r="T58" s="19">
        <v>9.50350909079134E-14</v>
      </c>
      <c r="U58" s="19">
        <v>9.4257934790675702E-14</v>
      </c>
      <c r="V58" s="19">
        <v>9.50350909079134E-14</v>
      </c>
      <c r="W58" s="19">
        <v>9.1038288019262798E-14</v>
      </c>
      <c r="X58" s="19">
        <v>9.4257934790675702E-14</v>
      </c>
      <c r="Y58" s="19">
        <v>9.50350909079134E-14</v>
      </c>
      <c r="Z58" s="19">
        <v>9.1038288019262798E-14</v>
      </c>
      <c r="AA58" s="19">
        <v>9.2259533346350496E-14</v>
      </c>
      <c r="AB58" s="19">
        <v>9.9475983006414001E-14</v>
      </c>
      <c r="AC58" s="19">
        <v>9.1260332624187805E-14</v>
      </c>
      <c r="AD58" s="19">
        <v>9.4479979395600796E-14</v>
      </c>
      <c r="AE58" s="19">
        <v>9.50350909079134E-14</v>
      </c>
      <c r="AF58" s="19">
        <v>9.1038288019262798E-14</v>
      </c>
      <c r="AG58" s="19">
        <v>9.4479979395600796E-14</v>
      </c>
      <c r="AH58" s="19">
        <v>9.50350909079134E-14</v>
      </c>
      <c r="AI58" s="19">
        <v>9.1038288019262798E-14</v>
      </c>
    </row>
    <row r="59" spans="1:35" x14ac:dyDescent="0.45">
      <c r="A59" s="19">
        <v>9.3258734068513099E-14</v>
      </c>
      <c r="B59" s="19">
        <v>1.00253139123651E-13</v>
      </c>
      <c r="C59" s="19">
        <v>9.4257934790675702E-14</v>
      </c>
      <c r="D59" s="19">
        <v>1.00253139123651E-13</v>
      </c>
      <c r="E59" s="19">
        <v>9.2481577951275502E-14</v>
      </c>
      <c r="F59" s="19">
        <v>9.68114477473136E-14</v>
      </c>
      <c r="G59" s="19">
        <v>9.2037488741425401E-14</v>
      </c>
      <c r="H59" s="19">
        <v>1.00253139123651E-13</v>
      </c>
      <c r="I59" s="19">
        <v>9.2370555648812999E-14</v>
      </c>
      <c r="J59" s="19">
        <v>1.00253139123651E-13</v>
      </c>
      <c r="K59" s="19">
        <v>9.3036689463588105E-14</v>
      </c>
      <c r="L59" s="19">
        <v>9.6034291630076003E-14</v>
      </c>
      <c r="M59" s="19">
        <v>9.4257934790675702E-14</v>
      </c>
      <c r="N59" s="19">
        <v>9.6034291630076003E-14</v>
      </c>
      <c r="O59" s="19">
        <v>9.3924867883288205E-14</v>
      </c>
      <c r="P59" s="19">
        <v>9.9142916099026403E-14</v>
      </c>
      <c r="Q59" s="19">
        <v>9.3480778673438105E-14</v>
      </c>
      <c r="R59" s="19">
        <v>9.6034291630076003E-14</v>
      </c>
      <c r="S59" s="19">
        <v>9.3480778673438105E-14</v>
      </c>
      <c r="T59" s="19">
        <v>9.6034291630076003E-14</v>
      </c>
      <c r="U59" s="19">
        <v>9.1926466438962898E-14</v>
      </c>
      <c r="V59" s="19">
        <v>1.06581410364015E-13</v>
      </c>
      <c r="W59" s="19">
        <v>9.1038288019262798E-14</v>
      </c>
      <c r="X59" s="19">
        <v>9.4257934790675702E-14</v>
      </c>
      <c r="Y59" s="19">
        <v>1.06581410364015E-13</v>
      </c>
      <c r="Z59" s="19">
        <v>9.1038288019262798E-14</v>
      </c>
      <c r="AA59" s="19">
        <v>9.2481577951275502E-14</v>
      </c>
      <c r="AB59" s="19">
        <v>1.02140518265514E-13</v>
      </c>
      <c r="AC59" s="19">
        <v>9.1482377229112899E-14</v>
      </c>
      <c r="AD59" s="19">
        <v>9.2925667161125602E-14</v>
      </c>
      <c r="AE59" s="19">
        <v>1.06581410364015E-13</v>
      </c>
      <c r="AF59" s="19">
        <v>9.1038288019262798E-14</v>
      </c>
      <c r="AG59" s="19">
        <v>9.2925667161125602E-14</v>
      </c>
      <c r="AH59" s="19">
        <v>1.06581410364015E-13</v>
      </c>
      <c r="AI59" s="19">
        <v>9.1038288019262798E-14</v>
      </c>
    </row>
    <row r="60" spans="1:35" x14ac:dyDescent="0.45">
      <c r="A60" s="19">
        <v>9.2370555648812999E-14</v>
      </c>
      <c r="B60" s="19">
        <v>1.02584607475364E-13</v>
      </c>
      <c r="C60" s="19">
        <v>9.4257934790675702E-14</v>
      </c>
      <c r="D60" s="19">
        <v>1.02584607475364E-13</v>
      </c>
      <c r="E60" s="19">
        <v>9.3480778673438105E-14</v>
      </c>
      <c r="F60" s="19">
        <v>1.07136521876327E-13</v>
      </c>
      <c r="G60" s="19">
        <v>9.3147711766050596E-14</v>
      </c>
      <c r="H60" s="19">
        <v>1.04027897407377E-13</v>
      </c>
      <c r="I60" s="19">
        <v>9.4035890185750696E-14</v>
      </c>
      <c r="J60" s="19">
        <v>1.04027897407377E-13</v>
      </c>
      <c r="K60" s="19">
        <v>9.3147711766050596E-14</v>
      </c>
      <c r="L60" s="19">
        <v>1.03916875104914E-13</v>
      </c>
      <c r="M60" s="19">
        <v>9.4257934790675702E-14</v>
      </c>
      <c r="N60" s="19">
        <v>1.03916875104914E-13</v>
      </c>
      <c r="O60" s="19">
        <v>9.4146912488213199E-14</v>
      </c>
      <c r="P60" s="19">
        <v>1.03361763592602E-13</v>
      </c>
      <c r="Q60" s="19">
        <v>9.2037488741425401E-14</v>
      </c>
      <c r="R60" s="19">
        <v>9.90318937965639E-14</v>
      </c>
      <c r="S60" s="19">
        <v>9.2037488741425401E-14</v>
      </c>
      <c r="T60" s="19">
        <v>9.90318937965639E-14</v>
      </c>
      <c r="U60" s="19">
        <v>9.4368957093138306E-14</v>
      </c>
      <c r="V60" s="19">
        <v>1.06026298851702E-13</v>
      </c>
      <c r="W60" s="19">
        <v>9.1260332624187805E-14</v>
      </c>
      <c r="X60" s="19">
        <v>9.4257934790675702E-14</v>
      </c>
      <c r="Y60" s="19">
        <v>1.06026298851702E-13</v>
      </c>
      <c r="Z60" s="19">
        <v>9.1260332624187805E-14</v>
      </c>
      <c r="AA60" s="19">
        <v>9.3480778673438105E-14</v>
      </c>
      <c r="AB60" s="19">
        <v>1.13686837721616E-13</v>
      </c>
      <c r="AC60" s="19">
        <v>9.1260332624187805E-14</v>
      </c>
      <c r="AD60" s="19">
        <v>9.50350909079134E-14</v>
      </c>
      <c r="AE60" s="19">
        <v>1.06026298851702E-13</v>
      </c>
      <c r="AF60" s="19">
        <v>9.1260332624187805E-14</v>
      </c>
      <c r="AG60" s="19">
        <v>9.50350909079134E-14</v>
      </c>
      <c r="AH60" s="19">
        <v>1.06026298851702E-13</v>
      </c>
      <c r="AI60" s="19">
        <v>9.1260332624187805E-14</v>
      </c>
    </row>
    <row r="61" spans="1:35" x14ac:dyDescent="0.45">
      <c r="A61" s="19">
        <v>9.2814644858662998E-14</v>
      </c>
      <c r="B61" s="19">
        <v>9.6700425444851097E-14</v>
      </c>
      <c r="C61" s="19">
        <v>9.4257934790675702E-14</v>
      </c>
      <c r="D61" s="19">
        <v>9.6700425444851097E-14</v>
      </c>
      <c r="E61" s="19">
        <v>9.3036689463588105E-14</v>
      </c>
      <c r="F61" s="19">
        <v>9.7144514654701197E-14</v>
      </c>
      <c r="G61" s="19">
        <v>9.3369756370975602E-14</v>
      </c>
      <c r="H61" s="19">
        <v>9.6700425444851097E-14</v>
      </c>
      <c r="I61" s="19">
        <v>9.3813845580825702E-14</v>
      </c>
      <c r="J61" s="19">
        <v>9.6700425444851097E-14</v>
      </c>
      <c r="K61" s="19">
        <v>9.3591800975900696E-14</v>
      </c>
      <c r="L61" s="19">
        <v>9.6700425444851097E-14</v>
      </c>
      <c r="M61" s="19">
        <v>9.4257934790675702E-14</v>
      </c>
      <c r="N61" s="19">
        <v>9.6700425444851097E-14</v>
      </c>
      <c r="O61" s="19">
        <v>9.4257934790675702E-14</v>
      </c>
      <c r="P61" s="19">
        <v>9.7921670771938794E-14</v>
      </c>
      <c r="Q61" s="19">
        <v>9.1260332624187805E-14</v>
      </c>
      <c r="R61" s="19">
        <v>9.6700425444851097E-14</v>
      </c>
      <c r="S61" s="19">
        <v>9.2370555648812999E-14</v>
      </c>
      <c r="T61" s="19">
        <v>9.6700425444851097E-14</v>
      </c>
      <c r="U61" s="19">
        <v>9.3369756370975602E-14</v>
      </c>
      <c r="V61" s="19">
        <v>1.04360964314764E-13</v>
      </c>
      <c r="W61" s="19">
        <v>9.1260332624187805E-14</v>
      </c>
      <c r="X61" s="19">
        <v>9.4257934790675702E-14</v>
      </c>
      <c r="Y61" s="19">
        <v>1.04360964314764E-13</v>
      </c>
      <c r="Z61" s="19">
        <v>9.1260332624187805E-14</v>
      </c>
      <c r="AA61" s="19">
        <v>9.2592600253738005E-14</v>
      </c>
      <c r="AB61" s="19">
        <v>1.01252339845814E-13</v>
      </c>
      <c r="AC61" s="19">
        <v>9.1260332624187805E-14</v>
      </c>
      <c r="AD61" s="19">
        <v>9.3480778673438105E-14</v>
      </c>
      <c r="AE61" s="19">
        <v>1.04360964314764E-13</v>
      </c>
      <c r="AF61" s="19">
        <v>9.1260332624187805E-14</v>
      </c>
      <c r="AG61" s="19">
        <v>9.3480778673438105E-14</v>
      </c>
      <c r="AH61" s="19">
        <v>1.04360964314764E-13</v>
      </c>
      <c r="AI61" s="19">
        <v>9.1260332624187805E-14</v>
      </c>
    </row>
    <row r="62" spans="1:35" x14ac:dyDescent="0.45">
      <c r="A62" s="19">
        <v>9.3480778673438105E-14</v>
      </c>
      <c r="B62" s="19">
        <v>1.00364161426114E-13</v>
      </c>
      <c r="C62" s="19">
        <v>9.4257934790675702E-14</v>
      </c>
      <c r="D62" s="19">
        <v>1.00364161426114E-13</v>
      </c>
      <c r="E62" s="19">
        <v>9.4035890185750696E-14</v>
      </c>
      <c r="F62" s="19">
        <v>1.0824674490095201E-13</v>
      </c>
      <c r="G62" s="19">
        <v>9.4035890185750696E-14</v>
      </c>
      <c r="H62" s="19">
        <v>1.00364161426114E-13</v>
      </c>
      <c r="I62" s="19">
        <v>9.3480778673438105E-14</v>
      </c>
      <c r="J62" s="19">
        <v>1.00364161426114E-13</v>
      </c>
      <c r="K62" s="19">
        <v>9.2592600253738005E-14</v>
      </c>
      <c r="L62" s="19">
        <v>9.81437153768638E-14</v>
      </c>
      <c r="M62" s="19">
        <v>9.4257934790675702E-14</v>
      </c>
      <c r="N62" s="19">
        <v>9.6145313932538506E-14</v>
      </c>
      <c r="O62" s="19">
        <v>9.3147711766050596E-14</v>
      </c>
      <c r="P62" s="19">
        <v>1.04471986617227E-13</v>
      </c>
      <c r="Q62" s="19">
        <v>9.1926466438962898E-14</v>
      </c>
      <c r="R62" s="19">
        <v>9.81437153768638E-14</v>
      </c>
      <c r="S62" s="19">
        <v>9.2370555648812999E-14</v>
      </c>
      <c r="T62" s="19">
        <v>9.81437153768638E-14</v>
      </c>
      <c r="U62" s="19">
        <v>9.3813845580825702E-14</v>
      </c>
      <c r="V62" s="19">
        <v>1.06026298851702E-13</v>
      </c>
      <c r="W62" s="19">
        <v>9.1149310321725301E-14</v>
      </c>
      <c r="X62" s="19">
        <v>9.4257934790675702E-14</v>
      </c>
      <c r="Y62" s="19">
        <v>1.06026298851702E-13</v>
      </c>
      <c r="Z62" s="19">
        <v>9.1149310321725301E-14</v>
      </c>
      <c r="AA62" s="19">
        <v>9.4257934790675702E-14</v>
      </c>
      <c r="AB62" s="19">
        <v>1.02917674382752E-13</v>
      </c>
      <c r="AC62" s="19">
        <v>9.1260332624187805E-14</v>
      </c>
      <c r="AD62" s="19">
        <v>9.3591800975900696E-14</v>
      </c>
      <c r="AE62" s="19">
        <v>1.06026298851702E-13</v>
      </c>
      <c r="AF62" s="19">
        <v>9.1149310321725301E-14</v>
      </c>
      <c r="AG62" s="19">
        <v>9.3591800975900696E-14</v>
      </c>
      <c r="AH62" s="19">
        <v>1.06026298851702E-13</v>
      </c>
      <c r="AI62" s="19">
        <v>9.1149310321725301E-14</v>
      </c>
    </row>
    <row r="63" spans="1:35" x14ac:dyDescent="0.45">
      <c r="A63" s="19">
        <v>9.4035890185750696E-14</v>
      </c>
      <c r="B63" s="19">
        <v>9.6922470049776103E-14</v>
      </c>
      <c r="C63" s="19">
        <v>9.4257934790675702E-14</v>
      </c>
      <c r="D63" s="19">
        <v>9.6922470049776103E-14</v>
      </c>
      <c r="E63" s="19">
        <v>9.3036689463588105E-14</v>
      </c>
      <c r="F63" s="19">
        <v>9.5257135512838406E-14</v>
      </c>
      <c r="G63" s="19">
        <v>9.4146912488213199E-14</v>
      </c>
      <c r="H63" s="19">
        <v>9.6922470049776103E-14</v>
      </c>
      <c r="I63" s="19">
        <v>9.50350909079134E-14</v>
      </c>
      <c r="J63" s="19">
        <v>9.6922470049776103E-14</v>
      </c>
      <c r="K63" s="19">
        <v>9.3036689463588105E-14</v>
      </c>
      <c r="L63" s="19">
        <v>9.5701224722688494E-14</v>
      </c>
      <c r="M63" s="19">
        <v>9.4257934790675702E-14</v>
      </c>
      <c r="N63" s="19">
        <v>9.5701224722688494E-14</v>
      </c>
      <c r="O63" s="19">
        <v>9.3480778673438105E-14</v>
      </c>
      <c r="P63" s="19">
        <v>9.7033492352238606E-14</v>
      </c>
      <c r="Q63" s="19">
        <v>9.1704421834037905E-14</v>
      </c>
      <c r="R63" s="19">
        <v>9.5701224722688494E-14</v>
      </c>
      <c r="S63" s="19">
        <v>9.1260332624187805E-14</v>
      </c>
      <c r="T63" s="19">
        <v>9.5701224722688494E-14</v>
      </c>
      <c r="U63" s="19">
        <v>9.1482377229112899E-14</v>
      </c>
      <c r="V63" s="19">
        <v>1.00364161426114E-13</v>
      </c>
      <c r="W63" s="19">
        <v>9.1704421834037905E-14</v>
      </c>
      <c r="X63" s="19">
        <v>9.4257934790675702E-14</v>
      </c>
      <c r="Y63" s="19">
        <v>1.00364161426114E-13</v>
      </c>
      <c r="Z63" s="19">
        <v>9.1704421834037905E-14</v>
      </c>
      <c r="AA63" s="19">
        <v>9.1593399531575402E-14</v>
      </c>
      <c r="AB63" s="19">
        <v>9.8920871494101397E-14</v>
      </c>
      <c r="AC63" s="19">
        <v>9.1260332624187805E-14</v>
      </c>
      <c r="AD63" s="19">
        <v>9.3924867883288205E-14</v>
      </c>
      <c r="AE63" s="19">
        <v>1.00364161426114E-13</v>
      </c>
      <c r="AF63" s="19">
        <v>9.1704421834037905E-14</v>
      </c>
      <c r="AG63" s="19">
        <v>9.3924867883288205E-14</v>
      </c>
      <c r="AH63" s="19">
        <v>1.00364161426114E-13</v>
      </c>
      <c r="AI63" s="19">
        <v>9.1704421834037905E-14</v>
      </c>
    </row>
    <row r="64" spans="1:35" x14ac:dyDescent="0.45">
      <c r="A64" s="19">
        <v>9.3924867883288205E-14</v>
      </c>
      <c r="B64" s="19">
        <v>1.03916875104914E-13</v>
      </c>
      <c r="C64" s="19">
        <v>9.4257934790675702E-14</v>
      </c>
      <c r="D64" s="19">
        <v>1.03916875104914E-13</v>
      </c>
      <c r="E64" s="19">
        <v>9.3702823278363199E-14</v>
      </c>
      <c r="F64" s="19">
        <v>1.06248343456627E-13</v>
      </c>
      <c r="G64" s="19">
        <v>9.3480778673438105E-14</v>
      </c>
      <c r="H64" s="19">
        <v>1.03916875104914E-13</v>
      </c>
      <c r="I64" s="19">
        <v>9.3480778673438105E-14</v>
      </c>
      <c r="J64" s="19">
        <v>1.03916875104914E-13</v>
      </c>
      <c r="K64" s="19">
        <v>9.3480778673438105E-14</v>
      </c>
      <c r="L64" s="19">
        <v>1.03472785895064E-13</v>
      </c>
      <c r="M64" s="19">
        <v>9.4257934790675702E-14</v>
      </c>
      <c r="N64" s="19">
        <v>1.03472785895064E-13</v>
      </c>
      <c r="O64" s="19">
        <v>9.4257934790675702E-14</v>
      </c>
      <c r="P64" s="19">
        <v>1.02251540567976E-13</v>
      </c>
      <c r="Q64" s="19">
        <v>9.2481577951275502E-14</v>
      </c>
      <c r="R64" s="19">
        <v>9.81437153768638E-14</v>
      </c>
      <c r="S64" s="19">
        <v>9.3369756370975602E-14</v>
      </c>
      <c r="T64" s="19">
        <v>9.81437153768638E-14</v>
      </c>
      <c r="U64" s="19">
        <v>9.3258734068513099E-14</v>
      </c>
      <c r="V64" s="19">
        <v>1.05915276549239E-13</v>
      </c>
      <c r="W64" s="19">
        <v>9.1038288019262798E-14</v>
      </c>
      <c r="X64" s="19">
        <v>9.4257934790675702E-14</v>
      </c>
      <c r="Y64" s="19">
        <v>1.05915276549239E-13</v>
      </c>
      <c r="Z64" s="19">
        <v>9.1038288019262798E-14</v>
      </c>
      <c r="AA64" s="19">
        <v>9.4146912488213199E-14</v>
      </c>
      <c r="AB64" s="19">
        <v>1.1080025785759E-13</v>
      </c>
      <c r="AC64" s="19">
        <v>9.1482377229112899E-14</v>
      </c>
      <c r="AD64" s="19">
        <v>9.2481577951275502E-14</v>
      </c>
      <c r="AE64" s="19">
        <v>1.05915276549239E-13</v>
      </c>
      <c r="AF64" s="19">
        <v>9.1038288019262798E-14</v>
      </c>
      <c r="AG64" s="19">
        <v>9.2481577951275502E-14</v>
      </c>
      <c r="AH64" s="19">
        <v>1.05915276549239E-13</v>
      </c>
      <c r="AI64" s="19">
        <v>9.1038288019262798E-14</v>
      </c>
    </row>
    <row r="65" spans="1:35" x14ac:dyDescent="0.45">
      <c r="A65" s="19">
        <v>9.3147711766050596E-14</v>
      </c>
      <c r="B65" s="19">
        <v>1.0103029524088901E-13</v>
      </c>
      <c r="C65" s="19">
        <v>9.4257934790675702E-14</v>
      </c>
      <c r="D65" s="19">
        <v>1.0103029524088901E-13</v>
      </c>
      <c r="E65" s="19">
        <v>9.2370555648812999E-14</v>
      </c>
      <c r="F65" s="19">
        <v>1.00253139123651E-13</v>
      </c>
      <c r="G65" s="19">
        <v>9.3702823278363199E-14</v>
      </c>
      <c r="H65" s="19">
        <v>1.0103029524088901E-13</v>
      </c>
      <c r="I65" s="19">
        <v>9.4591001698063299E-14</v>
      </c>
      <c r="J65" s="19">
        <v>1.0103029524088901E-13</v>
      </c>
      <c r="K65" s="19">
        <v>9.4257934790675702E-14</v>
      </c>
      <c r="L65" s="19">
        <v>9.9698027611338994E-14</v>
      </c>
      <c r="M65" s="19">
        <v>9.4257934790675702E-14</v>
      </c>
      <c r="N65" s="19">
        <v>9.7033492352238606E-14</v>
      </c>
      <c r="O65" s="19">
        <v>9.50350909079134E-14</v>
      </c>
      <c r="P65" s="19">
        <v>1.01474384450739E-13</v>
      </c>
      <c r="Q65" s="19">
        <v>9.1926466438962898E-14</v>
      </c>
      <c r="R65" s="19">
        <v>1.00364161426114E-13</v>
      </c>
      <c r="S65" s="19">
        <v>9.1926466438962898E-14</v>
      </c>
      <c r="T65" s="19">
        <v>1.00364161426114E-13</v>
      </c>
      <c r="U65" s="19">
        <v>9.2703622556200495E-14</v>
      </c>
      <c r="V65" s="19">
        <v>1.03139718987677E-13</v>
      </c>
      <c r="W65" s="19">
        <v>9.1260332624187805E-14</v>
      </c>
      <c r="X65" s="19">
        <v>9.4257934790675702E-14</v>
      </c>
      <c r="Y65" s="19">
        <v>1.03139718987677E-13</v>
      </c>
      <c r="Z65" s="19">
        <v>9.1260332624187805E-14</v>
      </c>
      <c r="AA65" s="19">
        <v>9.2703622556200495E-14</v>
      </c>
      <c r="AB65" s="19">
        <v>1.0647038806155199E-13</v>
      </c>
      <c r="AC65" s="19">
        <v>9.1260332624187805E-14</v>
      </c>
      <c r="AD65" s="19">
        <v>9.3147711766050596E-14</v>
      </c>
      <c r="AE65" s="19">
        <v>1.03139718987677E-13</v>
      </c>
      <c r="AF65" s="19">
        <v>9.1260332624187805E-14</v>
      </c>
      <c r="AG65" s="19">
        <v>9.3147711766050596E-14</v>
      </c>
      <c r="AH65" s="19">
        <v>1.03139718987677E-13</v>
      </c>
      <c r="AI65" s="19">
        <v>9.1260332624187805E-14</v>
      </c>
    </row>
    <row r="66" spans="1:35" x14ac:dyDescent="0.45">
      <c r="A66" s="19">
        <v>9.3924867883288205E-14</v>
      </c>
      <c r="B66" s="19">
        <v>9.6478380839926103E-14</v>
      </c>
      <c r="C66" s="19">
        <v>9.4257934790675702E-14</v>
      </c>
      <c r="D66" s="19">
        <v>9.6478380839926103E-14</v>
      </c>
      <c r="E66" s="19">
        <v>9.2814644858662998E-14</v>
      </c>
      <c r="F66" s="19">
        <v>9.7477581562088694E-14</v>
      </c>
      <c r="G66" s="19">
        <v>9.3147711766050596E-14</v>
      </c>
      <c r="H66" s="19">
        <v>9.6478380839926103E-14</v>
      </c>
      <c r="I66" s="19">
        <v>9.4035890185750696E-14</v>
      </c>
      <c r="J66" s="19">
        <v>9.6478380839926103E-14</v>
      </c>
      <c r="K66" s="19">
        <v>9.3702823278363199E-14</v>
      </c>
      <c r="L66" s="19">
        <v>9.7366559259626203E-14</v>
      </c>
      <c r="M66" s="19">
        <v>9.4257934790675702E-14</v>
      </c>
      <c r="N66" s="19">
        <v>9.7366559259626203E-14</v>
      </c>
      <c r="O66" s="19">
        <v>9.5257135512838406E-14</v>
      </c>
      <c r="P66" s="19">
        <v>9.6700425444851097E-14</v>
      </c>
      <c r="Q66" s="19">
        <v>9.3591800975900696E-14</v>
      </c>
      <c r="R66" s="19">
        <v>9.7366559259626203E-14</v>
      </c>
      <c r="S66" s="19">
        <v>9.2925667161125602E-14</v>
      </c>
      <c r="T66" s="19">
        <v>9.7366559259626203E-14</v>
      </c>
      <c r="U66" s="19">
        <v>9.3702823278363199E-14</v>
      </c>
      <c r="V66" s="19">
        <v>9.9587005308876504E-14</v>
      </c>
      <c r="W66" s="19">
        <v>9.1038288019262798E-14</v>
      </c>
      <c r="X66" s="19">
        <v>9.4257934790675702E-14</v>
      </c>
      <c r="Y66" s="19">
        <v>9.9587005308876504E-14</v>
      </c>
      <c r="Z66" s="19">
        <v>9.1038288019262798E-14</v>
      </c>
      <c r="AA66" s="19">
        <v>9.4479979395600796E-14</v>
      </c>
      <c r="AB66" s="19">
        <v>1.00919272938426E-13</v>
      </c>
      <c r="AC66" s="19">
        <v>9.1260332624187805E-14</v>
      </c>
      <c r="AD66" s="19">
        <v>9.2481577951275502E-14</v>
      </c>
      <c r="AE66" s="19">
        <v>9.9587005308876504E-14</v>
      </c>
      <c r="AF66" s="19">
        <v>9.1038288019262798E-14</v>
      </c>
      <c r="AG66" s="19">
        <v>9.2481577951275502E-14</v>
      </c>
      <c r="AH66" s="19">
        <v>9.9587005308876504E-14</v>
      </c>
      <c r="AI66" s="19">
        <v>9.1038288019262798E-14</v>
      </c>
    </row>
    <row r="67" spans="1:35" x14ac:dyDescent="0.45">
      <c r="A67" s="19">
        <v>9.2925667161125602E-14</v>
      </c>
      <c r="B67" s="19">
        <v>9.68114477473136E-14</v>
      </c>
      <c r="C67" s="19">
        <v>9.4257934790675702E-14</v>
      </c>
      <c r="D67" s="19">
        <v>9.81437153768638E-14</v>
      </c>
      <c r="E67" s="19">
        <v>9.3258734068513099E-14</v>
      </c>
      <c r="F67" s="19">
        <v>9.81437153768638E-14</v>
      </c>
      <c r="G67" s="19">
        <v>9.3591800975900696E-14</v>
      </c>
      <c r="H67" s="19">
        <v>9.68114477473136E-14</v>
      </c>
      <c r="I67" s="19">
        <v>9.50350909079134E-14</v>
      </c>
      <c r="J67" s="19">
        <v>9.68114477473136E-14</v>
      </c>
      <c r="K67" s="19">
        <v>9.3480778673438105E-14</v>
      </c>
      <c r="L67" s="19">
        <v>9.7588603864551197E-14</v>
      </c>
      <c r="M67" s="19">
        <v>9.4257934790675702E-14</v>
      </c>
      <c r="N67" s="19">
        <v>9.7588603864551197E-14</v>
      </c>
      <c r="O67" s="19">
        <v>9.2814644858662998E-14</v>
      </c>
      <c r="P67" s="19">
        <v>9.8587804586713901E-14</v>
      </c>
      <c r="Q67" s="19">
        <v>9.3036689463588105E-14</v>
      </c>
      <c r="R67" s="19">
        <v>9.5812247025150997E-14</v>
      </c>
      <c r="S67" s="19">
        <v>9.2148511043887905E-14</v>
      </c>
      <c r="T67" s="19">
        <v>9.5812247025150997E-14</v>
      </c>
      <c r="U67" s="19">
        <v>9.3702823278363199E-14</v>
      </c>
      <c r="V67" s="19">
        <v>9.9920072216264E-14</v>
      </c>
      <c r="W67" s="19">
        <v>9.1260332624187805E-14</v>
      </c>
      <c r="X67" s="19">
        <v>9.4257934790675702E-14</v>
      </c>
      <c r="Y67" s="19">
        <v>9.9920072216264E-14</v>
      </c>
      <c r="Z67" s="19">
        <v>9.1260332624187805E-14</v>
      </c>
      <c r="AA67" s="19">
        <v>9.5146113210375903E-14</v>
      </c>
      <c r="AB67" s="19">
        <v>1.0014211682118899E-13</v>
      </c>
      <c r="AC67" s="19">
        <v>9.1260332624187805E-14</v>
      </c>
      <c r="AD67" s="19">
        <v>9.1815444136500395E-14</v>
      </c>
      <c r="AE67" s="19">
        <v>9.9920072216264E-14</v>
      </c>
      <c r="AF67" s="19">
        <v>9.1260332624187805E-14</v>
      </c>
      <c r="AG67" s="19">
        <v>9.1815444136500395E-14</v>
      </c>
      <c r="AH67" s="19">
        <v>9.9920072216264E-14</v>
      </c>
      <c r="AI67" s="19">
        <v>9.1260332624187805E-14</v>
      </c>
    </row>
    <row r="68" spans="1:35" x14ac:dyDescent="0.45">
      <c r="A68" s="19">
        <v>9.2481577951275502E-14</v>
      </c>
      <c r="B68" s="19">
        <v>9.59232693276135E-14</v>
      </c>
      <c r="C68" s="19">
        <v>9.4257934790675702E-14</v>
      </c>
      <c r="D68" s="19">
        <v>9.59232693276135E-14</v>
      </c>
      <c r="E68" s="19">
        <v>9.4924068605450796E-14</v>
      </c>
      <c r="F68" s="19">
        <v>9.7366559259626203E-14</v>
      </c>
      <c r="G68" s="19">
        <v>9.4035890185750696E-14</v>
      </c>
      <c r="H68" s="19">
        <v>9.59232693276135E-14</v>
      </c>
      <c r="I68" s="19">
        <v>9.3036689463588105E-14</v>
      </c>
      <c r="J68" s="19">
        <v>9.59232693276135E-14</v>
      </c>
      <c r="K68" s="19">
        <v>9.3147711766050596E-14</v>
      </c>
      <c r="L68" s="19">
        <v>9.6589403142388594E-14</v>
      </c>
      <c r="M68" s="19">
        <v>9.4257934790675702E-14</v>
      </c>
      <c r="N68" s="19">
        <v>9.6589403142388594E-14</v>
      </c>
      <c r="O68" s="19">
        <v>9.2814644858662998E-14</v>
      </c>
      <c r="P68" s="19">
        <v>9.4591001698063299E-14</v>
      </c>
      <c r="Q68" s="19">
        <v>9.1593399531575402E-14</v>
      </c>
      <c r="R68" s="19">
        <v>9.6589403142388594E-14</v>
      </c>
      <c r="S68" s="19">
        <v>9.2925667161125602E-14</v>
      </c>
      <c r="T68" s="19">
        <v>9.6589403142388594E-14</v>
      </c>
      <c r="U68" s="19">
        <v>9.1704421834037905E-14</v>
      </c>
      <c r="V68" s="19">
        <v>9.5479180117763399E-14</v>
      </c>
      <c r="W68" s="19">
        <v>9.1260332624187805E-14</v>
      </c>
      <c r="X68" s="19">
        <v>9.4257934790675702E-14</v>
      </c>
      <c r="Y68" s="19">
        <v>9.5479180117763399E-14</v>
      </c>
      <c r="Z68" s="19">
        <v>9.1260332624187805E-14</v>
      </c>
      <c r="AA68" s="19">
        <v>9.2592600253738005E-14</v>
      </c>
      <c r="AB68" s="19">
        <v>9.6922470049776103E-14</v>
      </c>
      <c r="AC68" s="19">
        <v>9.1260332624187805E-14</v>
      </c>
      <c r="AD68" s="19">
        <v>9.1149310321725301E-14</v>
      </c>
      <c r="AE68" s="19">
        <v>9.5479180117763399E-14</v>
      </c>
      <c r="AF68" s="19">
        <v>9.1260332624187805E-14</v>
      </c>
      <c r="AG68" s="19">
        <v>9.1149310321725301E-14</v>
      </c>
      <c r="AH68" s="19">
        <v>9.5479180117763399E-14</v>
      </c>
      <c r="AI68" s="19">
        <v>9.1260332624187805E-14</v>
      </c>
    </row>
    <row r="69" spans="1:35" x14ac:dyDescent="0.45">
      <c r="A69" s="19">
        <v>9.3480778673438105E-14</v>
      </c>
      <c r="B69" s="19">
        <v>1.04471986617227E-13</v>
      </c>
      <c r="C69" s="19">
        <v>9.4257934790675702E-14</v>
      </c>
      <c r="D69" s="19">
        <v>1.04471986617227E-13</v>
      </c>
      <c r="E69" s="19">
        <v>9.2592600253738005E-14</v>
      </c>
      <c r="F69" s="19">
        <v>1.00808250635964E-13</v>
      </c>
      <c r="G69" s="19">
        <v>9.1926466438962898E-14</v>
      </c>
      <c r="H69" s="19">
        <v>1.04694031222152E-13</v>
      </c>
      <c r="I69" s="19">
        <v>9.4702024000525802E-14</v>
      </c>
      <c r="J69" s="19">
        <v>1.04694031222152E-13</v>
      </c>
      <c r="K69" s="19">
        <v>9.3480778673438105E-14</v>
      </c>
      <c r="L69" s="19">
        <v>9.8476782284251297E-14</v>
      </c>
      <c r="M69" s="19">
        <v>9.4257934790675702E-14</v>
      </c>
      <c r="N69" s="19">
        <v>9.8476782284251297E-14</v>
      </c>
      <c r="O69" s="19">
        <v>9.3702823278363199E-14</v>
      </c>
      <c r="P69" s="19">
        <v>1.02695629777826E-13</v>
      </c>
      <c r="Q69" s="19">
        <v>9.3258734068513099E-14</v>
      </c>
      <c r="R69" s="19">
        <v>9.9142916099026403E-14</v>
      </c>
      <c r="S69" s="19">
        <v>9.1482377229112899E-14</v>
      </c>
      <c r="T69" s="19">
        <v>9.9142916099026403E-14</v>
      </c>
      <c r="U69" s="19">
        <v>9.2592600253738005E-14</v>
      </c>
      <c r="V69" s="19">
        <v>9.8032693074401297E-14</v>
      </c>
      <c r="W69" s="19">
        <v>9.1371354926650295E-14</v>
      </c>
      <c r="X69" s="19">
        <v>9.4257934790675702E-14</v>
      </c>
      <c r="Y69" s="19">
        <v>9.8032693074401297E-14</v>
      </c>
      <c r="Z69" s="19">
        <v>9.1371354926650295E-14</v>
      </c>
      <c r="AA69" s="19">
        <v>9.50350909079134E-14</v>
      </c>
      <c r="AB69" s="19">
        <v>1.02917674382752E-13</v>
      </c>
      <c r="AC69" s="19">
        <v>9.1704421834037905E-14</v>
      </c>
      <c r="AD69" s="19">
        <v>9.3480778673438105E-14</v>
      </c>
      <c r="AE69" s="19">
        <v>9.8032693074401297E-14</v>
      </c>
      <c r="AF69" s="19">
        <v>9.1371354926650295E-14</v>
      </c>
      <c r="AG69" s="19">
        <v>9.3480778673438105E-14</v>
      </c>
      <c r="AH69" s="19">
        <v>9.8032693074401297E-14</v>
      </c>
      <c r="AI69" s="19">
        <v>9.1371354926650295E-14</v>
      </c>
    </row>
    <row r="70" spans="1:35" x14ac:dyDescent="0.45">
      <c r="A70" s="19">
        <v>9.3702823278363199E-14</v>
      </c>
      <c r="B70" s="19">
        <v>1.02029495963051E-13</v>
      </c>
      <c r="C70" s="19">
        <v>9.4257934790675702E-14</v>
      </c>
      <c r="D70" s="19">
        <v>1.02029495963051E-13</v>
      </c>
      <c r="E70" s="19">
        <v>9.3036689463588105E-14</v>
      </c>
      <c r="F70" s="19">
        <v>1.03250741290139E-13</v>
      </c>
      <c r="G70" s="19">
        <v>9.4035890185750696E-14</v>
      </c>
      <c r="H70" s="19">
        <v>1.02029495963051E-13</v>
      </c>
      <c r="I70" s="19">
        <v>9.2814644858662998E-14</v>
      </c>
      <c r="J70" s="19">
        <v>1.02029495963051E-13</v>
      </c>
      <c r="K70" s="19">
        <v>9.3702823278363199E-14</v>
      </c>
      <c r="L70" s="19">
        <v>9.6034291630076003E-14</v>
      </c>
      <c r="M70" s="19">
        <v>9.4257934790675702E-14</v>
      </c>
      <c r="N70" s="19">
        <v>9.6034291630076003E-14</v>
      </c>
      <c r="O70" s="19">
        <v>9.4146912488213199E-14</v>
      </c>
      <c r="P70" s="19">
        <v>1.00031094518726E-13</v>
      </c>
      <c r="Q70" s="19">
        <v>9.1815444136500395E-14</v>
      </c>
      <c r="R70" s="19">
        <v>9.6034291630076003E-14</v>
      </c>
      <c r="S70" s="19">
        <v>9.2259533346350496E-14</v>
      </c>
      <c r="T70" s="19">
        <v>9.6034291630076003E-14</v>
      </c>
      <c r="U70" s="19">
        <v>9.3924867883288205E-14</v>
      </c>
      <c r="V70" s="19">
        <v>1.0724754417879E-13</v>
      </c>
      <c r="W70" s="19">
        <v>9.1260332624187805E-14</v>
      </c>
      <c r="X70" s="19">
        <v>9.4257934790675702E-14</v>
      </c>
      <c r="Y70" s="19">
        <v>1.0724754417879E-13</v>
      </c>
      <c r="Z70" s="19">
        <v>9.1260332624187805E-14</v>
      </c>
      <c r="AA70" s="19">
        <v>9.3258734068513099E-14</v>
      </c>
      <c r="AB70" s="19">
        <v>1.13686837721616E-13</v>
      </c>
      <c r="AC70" s="19">
        <v>9.1260332624187805E-14</v>
      </c>
      <c r="AD70" s="19">
        <v>9.2481577951275502E-14</v>
      </c>
      <c r="AE70" s="19">
        <v>1.0724754417879E-13</v>
      </c>
      <c r="AF70" s="19">
        <v>9.1260332624187805E-14</v>
      </c>
      <c r="AG70" s="19">
        <v>9.2481577951275502E-14</v>
      </c>
      <c r="AH70" s="19">
        <v>1.0724754417879E-13</v>
      </c>
      <c r="AI70" s="19">
        <v>9.1260332624187805E-14</v>
      </c>
    </row>
    <row r="71" spans="1:35" x14ac:dyDescent="0.45">
      <c r="A71" s="19">
        <v>9.1815444136500395E-14</v>
      </c>
      <c r="B71" s="19">
        <v>9.9809049913801497E-14</v>
      </c>
      <c r="C71" s="19">
        <v>9.4257934790675702E-14</v>
      </c>
      <c r="D71" s="19">
        <v>9.9809049913801497E-14</v>
      </c>
      <c r="E71" s="19">
        <v>9.3702823278363199E-14</v>
      </c>
      <c r="F71" s="19">
        <v>1.01807451358126E-13</v>
      </c>
      <c r="G71" s="19">
        <v>9.4257934790675702E-14</v>
      </c>
      <c r="H71" s="19">
        <v>9.9809049913801497E-14</v>
      </c>
      <c r="I71" s="19">
        <v>9.3036689463588105E-14</v>
      </c>
      <c r="J71" s="19">
        <v>9.9809049913801497E-14</v>
      </c>
      <c r="K71" s="19">
        <v>9.3702823278363199E-14</v>
      </c>
      <c r="L71" s="19">
        <v>1.02362562870439E-13</v>
      </c>
      <c r="M71" s="19">
        <v>9.4257934790675702E-14</v>
      </c>
      <c r="N71" s="19">
        <v>1.02362562870439E-13</v>
      </c>
      <c r="O71" s="19">
        <v>9.2703622556200495E-14</v>
      </c>
      <c r="P71" s="19">
        <v>1.02140518265514E-13</v>
      </c>
      <c r="Q71" s="19">
        <v>9.2148511043887905E-14</v>
      </c>
      <c r="R71" s="19">
        <v>1.02362562870439E-13</v>
      </c>
      <c r="S71" s="19">
        <v>9.3258734068513099E-14</v>
      </c>
      <c r="T71" s="19">
        <v>1.02362562870439E-13</v>
      </c>
      <c r="U71" s="19">
        <v>9.2703622556200495E-14</v>
      </c>
      <c r="V71" s="19">
        <v>1.04583008919689E-13</v>
      </c>
      <c r="W71" s="19">
        <v>9.1260332624187805E-14</v>
      </c>
      <c r="X71" s="19">
        <v>9.4257934790675702E-14</v>
      </c>
      <c r="Y71" s="19">
        <v>1.04583008919689E-13</v>
      </c>
      <c r="Z71" s="19">
        <v>9.1260332624187805E-14</v>
      </c>
      <c r="AA71" s="19">
        <v>9.2037488741425401E-14</v>
      </c>
      <c r="AB71" s="19">
        <v>1.05027098129539E-13</v>
      </c>
      <c r="AC71" s="19">
        <v>9.1260332624187805E-14</v>
      </c>
      <c r="AD71" s="19">
        <v>9.2814644858662998E-14</v>
      </c>
      <c r="AE71" s="19">
        <v>1.04583008919689E-13</v>
      </c>
      <c r="AF71" s="19">
        <v>9.1260332624187805E-14</v>
      </c>
      <c r="AG71" s="19">
        <v>9.2814644858662998E-14</v>
      </c>
      <c r="AH71" s="19">
        <v>1.04583008919689E-13</v>
      </c>
      <c r="AI71" s="19">
        <v>9.1260332624187805E-14</v>
      </c>
    </row>
    <row r="72" spans="1:35" x14ac:dyDescent="0.45">
      <c r="A72" s="19">
        <v>9.4368957093138306E-14</v>
      </c>
      <c r="B72" s="19">
        <v>1.07469588783715E-13</v>
      </c>
      <c r="C72" s="19">
        <v>9.4257934790675702E-14</v>
      </c>
      <c r="D72" s="19">
        <v>1.0813572259848999E-13</v>
      </c>
      <c r="E72" s="19">
        <v>9.2814644858662998E-14</v>
      </c>
      <c r="F72" s="19">
        <v>1.07580611086177E-13</v>
      </c>
      <c r="G72" s="19">
        <v>9.3258734068513099E-14</v>
      </c>
      <c r="H72" s="19">
        <v>1.03250741290139E-13</v>
      </c>
      <c r="I72" s="19">
        <v>9.4368957093138306E-14</v>
      </c>
      <c r="J72" s="19">
        <v>1.03250741290139E-13</v>
      </c>
      <c r="K72" s="19">
        <v>9.4035890185750696E-14</v>
      </c>
      <c r="L72" s="19">
        <v>9.76996261670137E-14</v>
      </c>
      <c r="M72" s="19">
        <v>9.4257934790675702E-14</v>
      </c>
      <c r="N72" s="19">
        <v>9.8809849191638894E-14</v>
      </c>
      <c r="O72" s="19">
        <v>9.4702024000525802E-14</v>
      </c>
      <c r="P72" s="19">
        <v>1.06248343456627E-13</v>
      </c>
      <c r="Q72" s="19">
        <v>9.1482377229112899E-14</v>
      </c>
      <c r="R72" s="19">
        <v>9.76996261670137E-14</v>
      </c>
      <c r="S72" s="19">
        <v>9.1704421834037905E-14</v>
      </c>
      <c r="T72" s="19">
        <v>9.76996261670137E-14</v>
      </c>
      <c r="U72" s="19">
        <v>9.2925667161125602E-14</v>
      </c>
      <c r="V72" s="19">
        <v>1.1068923555512801E-13</v>
      </c>
      <c r="W72" s="19">
        <v>9.1260332624187805E-14</v>
      </c>
      <c r="X72" s="19">
        <v>9.4257934790675702E-14</v>
      </c>
      <c r="Y72" s="19">
        <v>1.1068923555512801E-13</v>
      </c>
      <c r="Z72" s="19">
        <v>9.1260332624187805E-14</v>
      </c>
      <c r="AA72" s="19">
        <v>9.3258734068513099E-14</v>
      </c>
      <c r="AB72" s="19">
        <v>1.1379786002407799E-13</v>
      </c>
      <c r="AC72" s="19">
        <v>9.1260332624187805E-14</v>
      </c>
      <c r="AD72" s="19">
        <v>9.3258734068513099E-14</v>
      </c>
      <c r="AE72" s="19">
        <v>1.1068923555512801E-13</v>
      </c>
      <c r="AF72" s="19">
        <v>9.1260332624187805E-14</v>
      </c>
      <c r="AG72" s="19">
        <v>9.3258734068513099E-14</v>
      </c>
      <c r="AH72" s="19">
        <v>1.1068923555512801E-13</v>
      </c>
      <c r="AI72" s="19">
        <v>9.1260332624187805E-14</v>
      </c>
    </row>
    <row r="73" spans="1:35" x14ac:dyDescent="0.45">
      <c r="A73" s="19">
        <v>9.3591800975900696E-14</v>
      </c>
      <c r="B73" s="19">
        <v>1.0103029524088901E-13</v>
      </c>
      <c r="C73" s="19">
        <v>9.4257934790675702E-14</v>
      </c>
      <c r="D73" s="19">
        <v>1.0103029524088901E-13</v>
      </c>
      <c r="E73" s="19">
        <v>9.5368157815300896E-14</v>
      </c>
      <c r="F73" s="19">
        <v>1.04916075827077E-13</v>
      </c>
      <c r="G73" s="19">
        <v>9.2703622556200495E-14</v>
      </c>
      <c r="H73" s="19">
        <v>9.90318937965639E-14</v>
      </c>
      <c r="I73" s="19">
        <v>9.3258734068513099E-14</v>
      </c>
      <c r="J73" s="19">
        <v>9.90318937965639E-14</v>
      </c>
      <c r="K73" s="19">
        <v>9.3147711766050596E-14</v>
      </c>
      <c r="L73" s="19">
        <v>9.9475983006414001E-14</v>
      </c>
      <c r="M73" s="19">
        <v>9.4257934790675702E-14</v>
      </c>
      <c r="N73" s="19">
        <v>9.9475983006414001E-14</v>
      </c>
      <c r="O73" s="19">
        <v>9.50350909079134E-14</v>
      </c>
      <c r="P73" s="19">
        <v>1.02473585172901E-13</v>
      </c>
      <c r="Q73" s="19">
        <v>9.2592600253738005E-14</v>
      </c>
      <c r="R73" s="19">
        <v>9.9475983006414001E-14</v>
      </c>
      <c r="S73" s="19">
        <v>9.1926466438962898E-14</v>
      </c>
      <c r="T73" s="19">
        <v>9.9475983006414001E-14</v>
      </c>
      <c r="U73" s="19">
        <v>9.3813845580825702E-14</v>
      </c>
      <c r="V73" s="19">
        <v>1.05471187339389E-13</v>
      </c>
      <c r="W73" s="19">
        <v>9.1704421834037905E-14</v>
      </c>
      <c r="X73" s="19">
        <v>9.4257934790675702E-14</v>
      </c>
      <c r="Y73" s="19">
        <v>1.05471187339389E-13</v>
      </c>
      <c r="Z73" s="19">
        <v>9.1704421834037905E-14</v>
      </c>
      <c r="AA73" s="19">
        <v>9.3480778673438105E-14</v>
      </c>
      <c r="AB73" s="19">
        <v>1.07913677993565E-13</v>
      </c>
      <c r="AC73" s="19">
        <v>9.1038288019262798E-14</v>
      </c>
      <c r="AD73" s="19">
        <v>9.2592600253738005E-14</v>
      </c>
      <c r="AE73" s="19">
        <v>1.05471187339389E-13</v>
      </c>
      <c r="AF73" s="19">
        <v>9.1704421834037905E-14</v>
      </c>
      <c r="AG73" s="19">
        <v>9.2592600253738005E-14</v>
      </c>
      <c r="AH73" s="19">
        <v>1.05471187339389E-13</v>
      </c>
      <c r="AI73" s="19">
        <v>9.1704421834037905E-14</v>
      </c>
    </row>
    <row r="74" spans="1:35" x14ac:dyDescent="0.45">
      <c r="A74" s="19">
        <v>9.1593399531575402E-14</v>
      </c>
      <c r="B74" s="19">
        <v>1.00697228333501E-13</v>
      </c>
      <c r="C74" s="19">
        <v>9.4257934790675702E-14</v>
      </c>
      <c r="D74" s="19">
        <v>1.00697228333501E-13</v>
      </c>
      <c r="E74" s="19">
        <v>9.1926466438962898E-14</v>
      </c>
      <c r="F74" s="19">
        <v>1.02473585172901E-13</v>
      </c>
      <c r="G74" s="19">
        <v>9.2925667161125602E-14</v>
      </c>
      <c r="H74" s="19">
        <v>1.00697228333501E-13</v>
      </c>
      <c r="I74" s="19">
        <v>9.4702024000525802E-14</v>
      </c>
      <c r="J74" s="19">
        <v>1.00697228333501E-13</v>
      </c>
      <c r="K74" s="19">
        <v>9.3702823278363199E-14</v>
      </c>
      <c r="L74" s="19">
        <v>9.6478380839926103E-14</v>
      </c>
      <c r="M74" s="19">
        <v>9.4257934790675702E-14</v>
      </c>
      <c r="N74" s="19">
        <v>9.6478380839926103E-14</v>
      </c>
      <c r="O74" s="19">
        <v>9.4035890185750696E-14</v>
      </c>
      <c r="P74" s="19">
        <v>9.6922470049776103E-14</v>
      </c>
      <c r="Q74" s="19">
        <v>9.1593399531575402E-14</v>
      </c>
      <c r="R74" s="19">
        <v>9.6478380839926103E-14</v>
      </c>
      <c r="S74" s="19">
        <v>9.1593399531575402E-14</v>
      </c>
      <c r="T74" s="19">
        <v>9.6478380839926103E-14</v>
      </c>
      <c r="U74" s="19">
        <v>9.1593399531575402E-14</v>
      </c>
      <c r="V74" s="19">
        <v>1.00697228333501E-13</v>
      </c>
      <c r="W74" s="19">
        <v>9.1260332624187805E-14</v>
      </c>
      <c r="X74" s="19">
        <v>9.4257934790675702E-14</v>
      </c>
      <c r="Y74" s="19">
        <v>1.00697228333501E-13</v>
      </c>
      <c r="Z74" s="19">
        <v>9.1260332624187805E-14</v>
      </c>
      <c r="AA74" s="19">
        <v>9.3147711766050596E-14</v>
      </c>
      <c r="AB74" s="19">
        <v>9.8809849191638894E-14</v>
      </c>
      <c r="AC74" s="19">
        <v>9.1260332624187805E-14</v>
      </c>
      <c r="AD74" s="19">
        <v>9.2592600253738005E-14</v>
      </c>
      <c r="AE74" s="19">
        <v>1.00697228333501E-13</v>
      </c>
      <c r="AF74" s="19">
        <v>9.1260332624187805E-14</v>
      </c>
      <c r="AG74" s="19">
        <v>9.2592600253738005E-14</v>
      </c>
      <c r="AH74" s="19">
        <v>1.00697228333501E-13</v>
      </c>
      <c r="AI74" s="19">
        <v>9.1260332624187805E-14</v>
      </c>
    </row>
    <row r="75" spans="1:35" x14ac:dyDescent="0.45">
      <c r="A75" s="19">
        <v>9.2703622556200495E-14</v>
      </c>
      <c r="B75" s="19">
        <v>1.08912878715727E-13</v>
      </c>
      <c r="C75" s="19">
        <v>9.4257934790675702E-14</v>
      </c>
      <c r="D75" s="19">
        <v>1.08912878715727E-13</v>
      </c>
      <c r="E75" s="19">
        <v>9.3924867883288205E-14</v>
      </c>
      <c r="F75" s="19">
        <v>1.02251540567976E-13</v>
      </c>
      <c r="G75" s="19">
        <v>9.3591800975900696E-14</v>
      </c>
      <c r="H75" s="19">
        <v>1.08912878715727E-13</v>
      </c>
      <c r="I75" s="19">
        <v>9.4479979395600796E-14</v>
      </c>
      <c r="J75" s="19">
        <v>1.08912878715727E-13</v>
      </c>
      <c r="K75" s="19">
        <v>9.3813845580825702E-14</v>
      </c>
      <c r="L75" s="19">
        <v>1.03361763592602E-13</v>
      </c>
      <c r="M75" s="19">
        <v>9.4257934790675702E-14</v>
      </c>
      <c r="N75" s="19">
        <v>1.03361763592602E-13</v>
      </c>
      <c r="O75" s="19">
        <v>9.3813845580825702E-14</v>
      </c>
      <c r="P75" s="19">
        <v>1.05027098129539E-13</v>
      </c>
      <c r="Q75" s="19">
        <v>9.1482377229112899E-14</v>
      </c>
      <c r="R75" s="19">
        <v>1.03361763592602E-13</v>
      </c>
      <c r="S75" s="19">
        <v>9.1704421834037905E-14</v>
      </c>
      <c r="T75" s="19">
        <v>1.03361763592602E-13</v>
      </c>
      <c r="U75" s="19">
        <v>9.2481577951275502E-14</v>
      </c>
      <c r="V75" s="19">
        <v>1.0813572259848999E-13</v>
      </c>
      <c r="W75" s="19">
        <v>9.1260332624187805E-14</v>
      </c>
      <c r="X75" s="19">
        <v>9.4257934790675702E-14</v>
      </c>
      <c r="Y75" s="19">
        <v>1.0813572259848999E-13</v>
      </c>
      <c r="Z75" s="19">
        <v>9.1260332624187805E-14</v>
      </c>
      <c r="AA75" s="19">
        <v>9.2703622556200495E-14</v>
      </c>
      <c r="AB75" s="19">
        <v>1.10023101740353E-13</v>
      </c>
      <c r="AC75" s="19">
        <v>9.1260332624187805E-14</v>
      </c>
      <c r="AD75" s="19">
        <v>9.3702823278363199E-14</v>
      </c>
      <c r="AE75" s="19">
        <v>1.0813572259848999E-13</v>
      </c>
      <c r="AF75" s="19">
        <v>9.1260332624187805E-14</v>
      </c>
      <c r="AG75" s="19">
        <v>9.3702823278363199E-14</v>
      </c>
      <c r="AH75" s="19">
        <v>1.0813572259848999E-13</v>
      </c>
      <c r="AI75" s="19">
        <v>9.1260332624187805E-14</v>
      </c>
    </row>
    <row r="76" spans="1:35" x14ac:dyDescent="0.45">
      <c r="A76" s="19">
        <v>9.3591800975900696E-14</v>
      </c>
      <c r="B76" s="19">
        <v>9.76996261670137E-14</v>
      </c>
      <c r="C76" s="19">
        <v>9.4257934790675702E-14</v>
      </c>
      <c r="D76" s="19">
        <v>9.76996261670137E-14</v>
      </c>
      <c r="E76" s="19">
        <v>9.2703622556200495E-14</v>
      </c>
      <c r="F76" s="19">
        <v>1.0014211682118899E-13</v>
      </c>
      <c r="G76" s="19">
        <v>9.2370555648812999E-14</v>
      </c>
      <c r="H76" s="19">
        <v>9.76996261670137E-14</v>
      </c>
      <c r="I76" s="19">
        <v>9.2703622556200495E-14</v>
      </c>
      <c r="J76" s="19">
        <v>9.76996261670137E-14</v>
      </c>
      <c r="K76" s="19">
        <v>9.2703622556200495E-14</v>
      </c>
      <c r="L76" s="19">
        <v>9.4813046302988305E-14</v>
      </c>
      <c r="M76" s="19">
        <v>9.4257934790675702E-14</v>
      </c>
      <c r="N76" s="19">
        <v>9.4813046302988305E-14</v>
      </c>
      <c r="O76" s="19">
        <v>9.3591800975900696E-14</v>
      </c>
      <c r="P76" s="19">
        <v>9.9809049913801497E-14</v>
      </c>
      <c r="Q76" s="19">
        <v>9.2481577951275502E-14</v>
      </c>
      <c r="R76" s="19">
        <v>9.4813046302988305E-14</v>
      </c>
      <c r="S76" s="19">
        <v>9.2259533346350496E-14</v>
      </c>
      <c r="T76" s="19">
        <v>9.4813046302988305E-14</v>
      </c>
      <c r="U76" s="19">
        <v>9.3258734068513099E-14</v>
      </c>
      <c r="V76" s="19">
        <v>1.05915276549239E-13</v>
      </c>
      <c r="W76" s="19">
        <v>9.1038288019262798E-14</v>
      </c>
      <c r="X76" s="19">
        <v>9.4257934790675702E-14</v>
      </c>
      <c r="Y76" s="19">
        <v>1.05915276549239E-13</v>
      </c>
      <c r="Z76" s="19">
        <v>9.1038288019262798E-14</v>
      </c>
      <c r="AA76" s="19">
        <v>9.3813845580825702E-14</v>
      </c>
      <c r="AB76" s="19">
        <v>1.02806652080289E-13</v>
      </c>
      <c r="AC76" s="19">
        <v>9.1149310321725301E-14</v>
      </c>
      <c r="AD76" s="19">
        <v>9.3591800975900696E-14</v>
      </c>
      <c r="AE76" s="19">
        <v>1.05915276549239E-13</v>
      </c>
      <c r="AF76" s="19">
        <v>9.1038288019262798E-14</v>
      </c>
      <c r="AG76" s="19">
        <v>9.3591800975900696E-14</v>
      </c>
      <c r="AH76" s="19">
        <v>1.05915276549239E-13</v>
      </c>
      <c r="AI76" s="19">
        <v>9.1038288019262798E-14</v>
      </c>
    </row>
    <row r="77" spans="1:35" x14ac:dyDescent="0.45">
      <c r="A77" s="19">
        <v>9.3591800975900696E-14</v>
      </c>
      <c r="B77" s="19">
        <v>1.01918473660589E-13</v>
      </c>
      <c r="C77" s="19">
        <v>9.4257934790675702E-14</v>
      </c>
      <c r="D77" s="19">
        <v>1.01918473660589E-13</v>
      </c>
      <c r="E77" s="19">
        <v>9.4035890185750696E-14</v>
      </c>
      <c r="F77" s="19">
        <v>1.02695629777826E-13</v>
      </c>
      <c r="G77" s="19">
        <v>9.3369756370975602E-14</v>
      </c>
      <c r="H77" s="19">
        <v>1.01918473660589E-13</v>
      </c>
      <c r="I77" s="19">
        <v>9.3369756370975602E-14</v>
      </c>
      <c r="J77" s="19">
        <v>1.01918473660589E-13</v>
      </c>
      <c r="K77" s="19">
        <v>9.4035890185750696E-14</v>
      </c>
      <c r="L77" s="19">
        <v>9.8587804586713901E-14</v>
      </c>
      <c r="M77" s="19">
        <v>9.4257934790675702E-14</v>
      </c>
      <c r="N77" s="19">
        <v>9.8587804586713901E-14</v>
      </c>
      <c r="O77" s="19">
        <v>9.4591001698063299E-14</v>
      </c>
      <c r="P77" s="19">
        <v>9.9698027611338994E-14</v>
      </c>
      <c r="Q77" s="19">
        <v>9.2592600253738005E-14</v>
      </c>
      <c r="R77" s="19">
        <v>9.4813046302988305E-14</v>
      </c>
      <c r="S77" s="19">
        <v>9.2814644858662998E-14</v>
      </c>
      <c r="T77" s="19">
        <v>9.4813046302988305E-14</v>
      </c>
      <c r="U77" s="19">
        <v>9.3036689463588105E-14</v>
      </c>
      <c r="V77" s="19">
        <v>9.9475983006414001E-14</v>
      </c>
      <c r="W77" s="19">
        <v>9.1704421834037905E-14</v>
      </c>
      <c r="X77" s="19">
        <v>9.4257934790675702E-14</v>
      </c>
      <c r="Y77" s="19">
        <v>9.9475983006414001E-14</v>
      </c>
      <c r="Z77" s="19">
        <v>9.1704421834037905E-14</v>
      </c>
      <c r="AA77" s="19">
        <v>9.2814644858662998E-14</v>
      </c>
      <c r="AB77" s="19">
        <v>1.04138919709839E-13</v>
      </c>
      <c r="AC77" s="19">
        <v>9.1149310321725301E-14</v>
      </c>
      <c r="AD77" s="19">
        <v>9.3369756370975602E-14</v>
      </c>
      <c r="AE77" s="19">
        <v>9.9475983006414001E-14</v>
      </c>
      <c r="AF77" s="19">
        <v>9.1704421834037905E-14</v>
      </c>
      <c r="AG77" s="19">
        <v>9.3369756370975602E-14</v>
      </c>
      <c r="AH77" s="19">
        <v>9.9475983006414001E-14</v>
      </c>
      <c r="AI77" s="19">
        <v>9.1704421834037905E-14</v>
      </c>
    </row>
    <row r="78" spans="1:35" x14ac:dyDescent="0.45">
      <c r="A78" s="19">
        <v>9.3147711766050596E-14</v>
      </c>
      <c r="B78" s="19">
        <v>1.02251540567976E-13</v>
      </c>
      <c r="C78" s="19">
        <v>9.4257934790675702E-14</v>
      </c>
      <c r="D78" s="19">
        <v>1.02251540567976E-13</v>
      </c>
      <c r="E78" s="19">
        <v>9.4813046302988305E-14</v>
      </c>
      <c r="F78" s="19">
        <v>1.00697228333501E-13</v>
      </c>
      <c r="G78" s="19">
        <v>9.2259533346350496E-14</v>
      </c>
      <c r="H78" s="19">
        <v>1.02251540567976E-13</v>
      </c>
      <c r="I78" s="19">
        <v>9.4146912488213199E-14</v>
      </c>
      <c r="J78" s="19">
        <v>1.02251540567976E-13</v>
      </c>
      <c r="K78" s="19">
        <v>9.3702823278363199E-14</v>
      </c>
      <c r="L78" s="19">
        <v>9.8698826889176404E-14</v>
      </c>
      <c r="M78" s="19">
        <v>9.4257934790675702E-14</v>
      </c>
      <c r="N78" s="19">
        <v>9.8698826889176404E-14</v>
      </c>
      <c r="O78" s="19">
        <v>9.4479979395600796E-14</v>
      </c>
      <c r="P78" s="19">
        <v>9.8809849191638894E-14</v>
      </c>
      <c r="Q78" s="19">
        <v>9.2592600253738005E-14</v>
      </c>
      <c r="R78" s="19">
        <v>9.8698826889176404E-14</v>
      </c>
      <c r="S78" s="19">
        <v>9.2148511043887905E-14</v>
      </c>
      <c r="T78" s="19">
        <v>9.8698826889176404E-14</v>
      </c>
      <c r="U78" s="19">
        <v>9.3480778673438105E-14</v>
      </c>
      <c r="V78" s="19">
        <v>1.09245945623115E-13</v>
      </c>
      <c r="W78" s="19">
        <v>9.1704421834037905E-14</v>
      </c>
      <c r="X78" s="19">
        <v>9.4257934790675702E-14</v>
      </c>
      <c r="Y78" s="19">
        <v>1.09245945623115E-13</v>
      </c>
      <c r="Z78" s="19">
        <v>9.1704421834037905E-14</v>
      </c>
      <c r="AA78" s="19">
        <v>9.3369756370975602E-14</v>
      </c>
      <c r="AB78" s="19">
        <v>1.05804254246777E-13</v>
      </c>
      <c r="AC78" s="19">
        <v>9.1704421834037905E-14</v>
      </c>
      <c r="AD78" s="19">
        <v>9.1593399531575402E-14</v>
      </c>
      <c r="AE78" s="19">
        <v>1.09245945623115E-13</v>
      </c>
      <c r="AF78" s="19">
        <v>9.1704421834037905E-14</v>
      </c>
      <c r="AG78" s="19">
        <v>9.1593399531575402E-14</v>
      </c>
      <c r="AH78" s="19">
        <v>1.09245945623115E-13</v>
      </c>
      <c r="AI78" s="19">
        <v>9.1704421834037905E-14</v>
      </c>
    </row>
    <row r="79" spans="1:35" x14ac:dyDescent="0.45">
      <c r="A79" s="19">
        <v>9.4146912488213199E-14</v>
      </c>
      <c r="B79" s="19">
        <v>1.02362562870439E-13</v>
      </c>
      <c r="C79" s="19">
        <v>9.4257934790675702E-14</v>
      </c>
      <c r="D79" s="19">
        <v>1.02362562870439E-13</v>
      </c>
      <c r="E79" s="19">
        <v>9.3147711766050596E-14</v>
      </c>
      <c r="F79" s="19">
        <v>1.06026298851702E-13</v>
      </c>
      <c r="G79" s="19">
        <v>9.5590202420225902E-14</v>
      </c>
      <c r="H79" s="19">
        <v>1.02362562870439E-13</v>
      </c>
      <c r="I79" s="19">
        <v>9.3258734068513099E-14</v>
      </c>
      <c r="J79" s="19">
        <v>1.02362562870439E-13</v>
      </c>
      <c r="K79" s="19">
        <v>9.4479979395600796E-14</v>
      </c>
      <c r="L79" s="19">
        <v>9.8809849191638894E-14</v>
      </c>
      <c r="M79" s="19">
        <v>9.4257934790675702E-14</v>
      </c>
      <c r="N79" s="19">
        <v>9.81437153768638E-14</v>
      </c>
      <c r="O79" s="19">
        <v>9.5812247025150997E-14</v>
      </c>
      <c r="P79" s="19">
        <v>9.9587005308876504E-14</v>
      </c>
      <c r="Q79" s="19">
        <v>9.2037488741425401E-14</v>
      </c>
      <c r="R79" s="19">
        <v>9.81437153768638E-14</v>
      </c>
      <c r="S79" s="19">
        <v>9.1593399531575402E-14</v>
      </c>
      <c r="T79" s="19">
        <v>9.81437153768638E-14</v>
      </c>
      <c r="U79" s="19">
        <v>9.4368957093138306E-14</v>
      </c>
      <c r="V79" s="19">
        <v>1.10578213252665E-13</v>
      </c>
      <c r="W79" s="19">
        <v>9.1704421834037905E-14</v>
      </c>
      <c r="X79" s="19">
        <v>9.4257934790675702E-14</v>
      </c>
      <c r="Y79" s="19">
        <v>1.10578213252665E-13</v>
      </c>
      <c r="Z79" s="19">
        <v>9.1704421834037905E-14</v>
      </c>
      <c r="AA79" s="19">
        <v>9.4591001698063299E-14</v>
      </c>
      <c r="AB79" s="19">
        <v>1.12354570092065E-13</v>
      </c>
      <c r="AC79" s="19">
        <v>9.1260332624187805E-14</v>
      </c>
      <c r="AD79" s="19">
        <v>9.4035890185750696E-14</v>
      </c>
      <c r="AE79" s="19">
        <v>1.10578213252665E-13</v>
      </c>
      <c r="AF79" s="19">
        <v>9.1704421834037905E-14</v>
      </c>
      <c r="AG79" s="19">
        <v>9.4035890185750696E-14</v>
      </c>
      <c r="AH79" s="19">
        <v>1.10578213252665E-13</v>
      </c>
      <c r="AI79" s="19">
        <v>9.1704421834037905E-14</v>
      </c>
    </row>
    <row r="80" spans="1:35" x14ac:dyDescent="0.45">
      <c r="A80" s="19">
        <v>9.3924867883288205E-14</v>
      </c>
      <c r="B80" s="19">
        <v>1.01696429055664E-13</v>
      </c>
      <c r="C80" s="19">
        <v>9.4257934790675702E-14</v>
      </c>
      <c r="D80" s="19">
        <v>1.01696429055664E-13</v>
      </c>
      <c r="E80" s="19">
        <v>9.3591800975900696E-14</v>
      </c>
      <c r="F80" s="19">
        <v>1.03028696685214E-13</v>
      </c>
      <c r="G80" s="19">
        <v>9.3258734068513099E-14</v>
      </c>
      <c r="H80" s="19">
        <v>1.03250741290139E-13</v>
      </c>
      <c r="I80" s="19">
        <v>9.1815444136500395E-14</v>
      </c>
      <c r="J80" s="19">
        <v>1.03250741290139E-13</v>
      </c>
      <c r="K80" s="19">
        <v>9.3036689463588105E-14</v>
      </c>
      <c r="L80" s="19">
        <v>1.0103029524088901E-13</v>
      </c>
      <c r="M80" s="19">
        <v>9.4257934790675702E-14</v>
      </c>
      <c r="N80" s="19">
        <v>1.0103029524088901E-13</v>
      </c>
      <c r="O80" s="19">
        <v>9.5146113210375903E-14</v>
      </c>
      <c r="P80" s="19">
        <v>1.00808250635964E-13</v>
      </c>
      <c r="Q80" s="19">
        <v>9.1926466438962898E-14</v>
      </c>
      <c r="R80" s="19">
        <v>1.0103029524088901E-13</v>
      </c>
      <c r="S80" s="19">
        <v>9.2148511043887905E-14</v>
      </c>
      <c r="T80" s="19">
        <v>1.0103029524088901E-13</v>
      </c>
      <c r="U80" s="19">
        <v>9.3813845580825702E-14</v>
      </c>
      <c r="V80" s="19">
        <v>1.16906484493028E-13</v>
      </c>
      <c r="W80" s="19">
        <v>9.1704421834037905E-14</v>
      </c>
      <c r="X80" s="19">
        <v>9.4257934790675702E-14</v>
      </c>
      <c r="Y80" s="19">
        <v>1.16906484493028E-13</v>
      </c>
      <c r="Z80" s="19">
        <v>9.1704421834037905E-14</v>
      </c>
      <c r="AA80" s="19">
        <v>9.1926466438962898E-14</v>
      </c>
      <c r="AB80" s="19">
        <v>1.05915276549239E-13</v>
      </c>
      <c r="AC80" s="19">
        <v>9.1482377229112899E-14</v>
      </c>
      <c r="AD80" s="19">
        <v>9.4591001698063299E-14</v>
      </c>
      <c r="AE80" s="19">
        <v>1.16906484493028E-13</v>
      </c>
      <c r="AF80" s="19">
        <v>9.1704421834037905E-14</v>
      </c>
      <c r="AG80" s="19">
        <v>9.4591001698063299E-14</v>
      </c>
      <c r="AH80" s="19">
        <v>1.16906484493028E-13</v>
      </c>
      <c r="AI80" s="19">
        <v>9.1704421834037905E-14</v>
      </c>
    </row>
    <row r="81" spans="1:35" x14ac:dyDescent="0.45">
      <c r="A81" s="19">
        <v>9.3036689463588105E-14</v>
      </c>
      <c r="B81" s="19">
        <v>1.01141317543351E-13</v>
      </c>
      <c r="C81" s="19">
        <v>9.4257934790675702E-14</v>
      </c>
      <c r="D81" s="19">
        <v>1.01141317543351E-13</v>
      </c>
      <c r="E81" s="19">
        <v>9.4257934790675702E-14</v>
      </c>
      <c r="F81" s="19">
        <v>1.01252339845814E-13</v>
      </c>
      <c r="G81" s="19">
        <v>9.4035890185750696E-14</v>
      </c>
      <c r="H81" s="19">
        <v>1.0058620603103901E-13</v>
      </c>
      <c r="I81" s="19">
        <v>9.4813046302988305E-14</v>
      </c>
      <c r="J81" s="19">
        <v>1.0058620603103901E-13</v>
      </c>
      <c r="K81" s="19">
        <v>9.3702823278363199E-14</v>
      </c>
      <c r="L81" s="19">
        <v>1.0014211682118899E-13</v>
      </c>
      <c r="M81" s="19">
        <v>9.4257934790675702E-14</v>
      </c>
      <c r="N81" s="19">
        <v>1.0014211682118899E-13</v>
      </c>
      <c r="O81" s="19">
        <v>9.4257934790675702E-14</v>
      </c>
      <c r="P81" s="19">
        <v>1.01807451358126E-13</v>
      </c>
      <c r="Q81" s="19">
        <v>9.1149310321725301E-14</v>
      </c>
      <c r="R81" s="19">
        <v>1.05804254246777E-13</v>
      </c>
      <c r="S81" s="19">
        <v>9.0927265716800295E-14</v>
      </c>
      <c r="T81" s="19">
        <v>1.05804254246777E-13</v>
      </c>
      <c r="U81" s="19">
        <v>9.2814644858662998E-14</v>
      </c>
      <c r="V81" s="19">
        <v>1.16129328375791E-13</v>
      </c>
      <c r="W81" s="19">
        <v>9.1704421834037905E-14</v>
      </c>
      <c r="X81" s="19">
        <v>9.4257934790675702E-14</v>
      </c>
      <c r="Y81" s="19">
        <v>1.16129328375791E-13</v>
      </c>
      <c r="Z81" s="19">
        <v>9.1704421834037905E-14</v>
      </c>
      <c r="AA81" s="19">
        <v>9.3591800975900696E-14</v>
      </c>
      <c r="AB81" s="19">
        <v>1.11910480882215E-13</v>
      </c>
      <c r="AC81" s="19">
        <v>9.1260332624187805E-14</v>
      </c>
      <c r="AD81" s="19">
        <v>9.2259533346350496E-14</v>
      </c>
      <c r="AE81" s="19">
        <v>1.16129328375791E-13</v>
      </c>
      <c r="AF81" s="19">
        <v>9.1704421834037905E-14</v>
      </c>
      <c r="AG81" s="19">
        <v>9.2259533346350496E-14</v>
      </c>
      <c r="AH81" s="19">
        <v>1.16129328375791E-13</v>
      </c>
      <c r="AI81" s="19">
        <v>9.1704421834037905E-14</v>
      </c>
    </row>
    <row r="82" spans="1:35" x14ac:dyDescent="0.45">
      <c r="A82" s="19">
        <v>9.2259533346350496E-14</v>
      </c>
      <c r="B82" s="19">
        <v>9.9253938401488995E-14</v>
      </c>
      <c r="C82" s="19">
        <v>9.4257934790675702E-14</v>
      </c>
      <c r="D82" s="19">
        <v>9.9253938401488995E-14</v>
      </c>
      <c r="E82" s="19">
        <v>9.3147711766050596E-14</v>
      </c>
      <c r="F82" s="19">
        <v>1.00919272938426E-13</v>
      </c>
      <c r="G82" s="19">
        <v>9.3369756370975602E-14</v>
      </c>
      <c r="H82" s="19">
        <v>9.9253938401488995E-14</v>
      </c>
      <c r="I82" s="19">
        <v>9.3591800975900696E-14</v>
      </c>
      <c r="J82" s="19">
        <v>9.9253938401488995E-14</v>
      </c>
      <c r="K82" s="19">
        <v>9.3369756370975602E-14</v>
      </c>
      <c r="L82" s="19">
        <v>9.9809049913801497E-14</v>
      </c>
      <c r="M82" s="19">
        <v>9.4257934790675702E-14</v>
      </c>
      <c r="N82" s="19">
        <v>9.9809049913801497E-14</v>
      </c>
      <c r="O82" s="19">
        <v>9.5368157815300896E-14</v>
      </c>
      <c r="P82" s="19">
        <v>1.01474384450739E-13</v>
      </c>
      <c r="Q82" s="19">
        <v>9.2037488741425401E-14</v>
      </c>
      <c r="R82" s="19">
        <v>9.9809049913801497E-14</v>
      </c>
      <c r="S82" s="19">
        <v>9.2037488741425401E-14</v>
      </c>
      <c r="T82" s="19">
        <v>9.9809049913801497E-14</v>
      </c>
      <c r="U82" s="19">
        <v>9.4368957093138306E-14</v>
      </c>
      <c r="V82" s="19">
        <v>1.02806652080289E-13</v>
      </c>
      <c r="W82" s="19">
        <v>9.1260332624187805E-14</v>
      </c>
      <c r="X82" s="19">
        <v>9.4257934790675702E-14</v>
      </c>
      <c r="Y82" s="19">
        <v>1.02806652080289E-13</v>
      </c>
      <c r="Z82" s="19">
        <v>9.1260332624187805E-14</v>
      </c>
      <c r="AA82" s="19">
        <v>9.3369756370975602E-14</v>
      </c>
      <c r="AB82" s="19">
        <v>1.04916075827077E-13</v>
      </c>
      <c r="AC82" s="19">
        <v>9.1704421834037905E-14</v>
      </c>
      <c r="AD82" s="19">
        <v>9.3702823278363199E-14</v>
      </c>
      <c r="AE82" s="19">
        <v>1.02806652080289E-13</v>
      </c>
      <c r="AF82" s="19">
        <v>9.1260332624187805E-14</v>
      </c>
      <c r="AG82" s="19">
        <v>9.3702823278363199E-14</v>
      </c>
      <c r="AH82" s="19">
        <v>1.02806652080289E-13</v>
      </c>
      <c r="AI82" s="19">
        <v>9.1260332624187805E-14</v>
      </c>
    </row>
    <row r="83" spans="1:35" x14ac:dyDescent="0.45">
      <c r="A83" s="19">
        <v>9.3591800975900696E-14</v>
      </c>
      <c r="B83" s="19">
        <v>9.6034291630076003E-14</v>
      </c>
      <c r="C83" s="19">
        <v>9.4257934790675702E-14</v>
      </c>
      <c r="D83" s="19">
        <v>9.6034291630076003E-14</v>
      </c>
      <c r="E83" s="19">
        <v>9.1704421834037905E-14</v>
      </c>
      <c r="F83" s="19">
        <v>9.2925667161125602E-14</v>
      </c>
      <c r="G83" s="19">
        <v>9.3591800975900696E-14</v>
      </c>
      <c r="H83" s="19">
        <v>9.6034291630076003E-14</v>
      </c>
      <c r="I83" s="19">
        <v>9.4702024000525802E-14</v>
      </c>
      <c r="J83" s="19">
        <v>9.6034291630076003E-14</v>
      </c>
      <c r="K83" s="19">
        <v>9.2037488741425401E-14</v>
      </c>
      <c r="L83" s="19">
        <v>9.3036689463588105E-14</v>
      </c>
      <c r="M83" s="19">
        <v>9.4257934790675702E-14</v>
      </c>
      <c r="N83" s="19">
        <v>9.4368957093138306E-14</v>
      </c>
      <c r="O83" s="19">
        <v>9.4702024000525802E-14</v>
      </c>
      <c r="P83" s="19">
        <v>1.00919272938426E-13</v>
      </c>
      <c r="Q83" s="19">
        <v>9.1815444136500395E-14</v>
      </c>
      <c r="R83" s="19">
        <v>9.3036689463588105E-14</v>
      </c>
      <c r="S83" s="19">
        <v>9.1815444136500395E-14</v>
      </c>
      <c r="T83" s="19">
        <v>9.3036689463588105E-14</v>
      </c>
      <c r="U83" s="19">
        <v>9.4146912488213199E-14</v>
      </c>
      <c r="V83" s="19">
        <v>1.00364161426114E-13</v>
      </c>
      <c r="W83" s="19">
        <v>9.1704421834037905E-14</v>
      </c>
      <c r="X83" s="19">
        <v>9.4257934790675702E-14</v>
      </c>
      <c r="Y83" s="19">
        <v>1.00364161426114E-13</v>
      </c>
      <c r="Z83" s="19">
        <v>9.1704421834037905E-14</v>
      </c>
      <c r="AA83" s="19">
        <v>9.3591800975900696E-14</v>
      </c>
      <c r="AB83" s="19">
        <v>1.0480505352461399E-13</v>
      </c>
      <c r="AC83" s="19">
        <v>9.0927265716800295E-14</v>
      </c>
      <c r="AD83" s="19">
        <v>9.3813845580825702E-14</v>
      </c>
      <c r="AE83" s="19">
        <v>1.00364161426114E-13</v>
      </c>
      <c r="AF83" s="19">
        <v>9.1704421834037905E-14</v>
      </c>
      <c r="AG83" s="19">
        <v>9.3813845580825702E-14</v>
      </c>
      <c r="AH83" s="19">
        <v>1.00364161426114E-13</v>
      </c>
      <c r="AI83" s="19">
        <v>9.1704421834037905E-14</v>
      </c>
    </row>
    <row r="84" spans="1:35" x14ac:dyDescent="0.45">
      <c r="A84" s="19">
        <v>9.3369756370975602E-14</v>
      </c>
      <c r="B84" s="19">
        <v>9.8698826889176404E-14</v>
      </c>
      <c r="C84" s="19">
        <v>9.4257934790675702E-14</v>
      </c>
      <c r="D84" s="19">
        <v>9.8698826889176404E-14</v>
      </c>
      <c r="E84" s="19">
        <v>9.2814644858662998E-14</v>
      </c>
      <c r="F84" s="19">
        <v>1.00697228333501E-13</v>
      </c>
      <c r="G84" s="19">
        <v>9.5812247025150997E-14</v>
      </c>
      <c r="H84" s="19">
        <v>9.8698826889176404E-14</v>
      </c>
      <c r="I84" s="19">
        <v>9.3702823278363199E-14</v>
      </c>
      <c r="J84" s="19">
        <v>9.8698826889176404E-14</v>
      </c>
      <c r="K84" s="19">
        <v>9.2592600253738005E-14</v>
      </c>
      <c r="L84" s="19">
        <v>9.9253938401488995E-14</v>
      </c>
      <c r="M84" s="19">
        <v>9.4257934790675702E-14</v>
      </c>
      <c r="N84" s="19">
        <v>9.9253938401488995E-14</v>
      </c>
      <c r="O84" s="19">
        <v>9.4368957093138306E-14</v>
      </c>
      <c r="P84" s="19">
        <v>9.8365759981788794E-14</v>
      </c>
      <c r="Q84" s="19">
        <v>9.2703622556200495E-14</v>
      </c>
      <c r="R84" s="19">
        <v>9.9698027611338994E-14</v>
      </c>
      <c r="S84" s="19">
        <v>9.2703622556200495E-14</v>
      </c>
      <c r="T84" s="19">
        <v>9.9698027611338994E-14</v>
      </c>
      <c r="U84" s="19">
        <v>9.2481577951275502E-14</v>
      </c>
      <c r="V84" s="19">
        <v>1.0524914273446399E-13</v>
      </c>
      <c r="W84" s="19">
        <v>9.1038288019262798E-14</v>
      </c>
      <c r="X84" s="19">
        <v>9.4257934790675702E-14</v>
      </c>
      <c r="Y84" s="19">
        <v>1.0524914273446399E-13</v>
      </c>
      <c r="Z84" s="19">
        <v>9.1038288019262798E-14</v>
      </c>
      <c r="AA84" s="19">
        <v>9.2592600253738005E-14</v>
      </c>
      <c r="AB84" s="19">
        <v>1.0480505352461399E-13</v>
      </c>
      <c r="AC84" s="19">
        <v>9.1038288019262798E-14</v>
      </c>
      <c r="AD84" s="19">
        <v>9.2703622556200495E-14</v>
      </c>
      <c r="AE84" s="19">
        <v>1.0524914273446399E-13</v>
      </c>
      <c r="AF84" s="19">
        <v>9.1038288019262798E-14</v>
      </c>
      <c r="AG84" s="19">
        <v>9.2703622556200495E-14</v>
      </c>
      <c r="AH84" s="19">
        <v>1.0524914273446399E-13</v>
      </c>
      <c r="AI84" s="19">
        <v>9.1038288019262798E-14</v>
      </c>
    </row>
    <row r="85" spans="1:35" x14ac:dyDescent="0.45">
      <c r="A85" s="19">
        <v>9.3591800975900696E-14</v>
      </c>
      <c r="B85" s="19">
        <v>1.0647038806155199E-13</v>
      </c>
      <c r="C85" s="19">
        <v>9.4257934790675702E-14</v>
      </c>
      <c r="D85" s="19">
        <v>1.0647038806155199E-13</v>
      </c>
      <c r="E85" s="19">
        <v>9.3813845580825702E-14</v>
      </c>
      <c r="F85" s="19">
        <v>1.09134923320652E-13</v>
      </c>
      <c r="G85" s="19">
        <v>9.4702024000525802E-14</v>
      </c>
      <c r="H85" s="19">
        <v>1.0647038806155199E-13</v>
      </c>
      <c r="I85" s="19">
        <v>9.4146912488213199E-14</v>
      </c>
      <c r="J85" s="19">
        <v>1.0647038806155199E-13</v>
      </c>
      <c r="K85" s="19">
        <v>9.3480778673438105E-14</v>
      </c>
      <c r="L85" s="19">
        <v>1.01918473660589E-13</v>
      </c>
      <c r="M85" s="19">
        <v>9.4257934790675702E-14</v>
      </c>
      <c r="N85" s="19">
        <v>1.01918473660589E-13</v>
      </c>
      <c r="O85" s="19">
        <v>9.4368957093138306E-14</v>
      </c>
      <c r="P85" s="19">
        <v>1.04249942012302E-13</v>
      </c>
      <c r="Q85" s="19">
        <v>9.3258734068513099E-14</v>
      </c>
      <c r="R85" s="19">
        <v>1.01918473660589E-13</v>
      </c>
      <c r="S85" s="19">
        <v>9.2814644858662998E-14</v>
      </c>
      <c r="T85" s="19">
        <v>1.01918473660589E-13</v>
      </c>
      <c r="U85" s="19">
        <v>9.3702823278363199E-14</v>
      </c>
      <c r="V85" s="19">
        <v>1.1113332476497801E-13</v>
      </c>
      <c r="W85" s="19">
        <v>9.1260332624187805E-14</v>
      </c>
      <c r="X85" s="19">
        <v>9.4257934790675702E-14</v>
      </c>
      <c r="Y85" s="19">
        <v>1.1113332476497801E-13</v>
      </c>
      <c r="Z85" s="19">
        <v>9.1260332624187805E-14</v>
      </c>
      <c r="AA85" s="19">
        <v>9.2925667161125602E-14</v>
      </c>
      <c r="AB85" s="19">
        <v>1.16018306073328E-13</v>
      </c>
      <c r="AC85" s="19">
        <v>9.1704421834037905E-14</v>
      </c>
      <c r="AD85" s="19">
        <v>9.1482377229112899E-14</v>
      </c>
      <c r="AE85" s="19">
        <v>1.1113332476497801E-13</v>
      </c>
      <c r="AF85" s="19">
        <v>9.1260332624187805E-14</v>
      </c>
      <c r="AG85" s="19">
        <v>9.1482377229112899E-14</v>
      </c>
      <c r="AH85" s="19">
        <v>1.1113332476497801E-13</v>
      </c>
      <c r="AI85" s="19">
        <v>9.1260332624187805E-14</v>
      </c>
    </row>
    <row r="86" spans="1:35" x14ac:dyDescent="0.45">
      <c r="A86" s="19">
        <v>9.3702823278363199E-14</v>
      </c>
      <c r="B86" s="19">
        <v>1.00919272938426E-13</v>
      </c>
      <c r="C86" s="19">
        <v>9.4257934790675702E-14</v>
      </c>
      <c r="D86" s="19">
        <v>1.05138120432002E-13</v>
      </c>
      <c r="E86" s="19">
        <v>9.2592600253738005E-14</v>
      </c>
      <c r="F86" s="19">
        <v>1.01696429055664E-13</v>
      </c>
      <c r="G86" s="19">
        <v>9.5812247025150997E-14</v>
      </c>
      <c r="H86" s="19">
        <v>1.05138120432002E-13</v>
      </c>
      <c r="I86" s="19">
        <v>9.4035890185750696E-14</v>
      </c>
      <c r="J86" s="19">
        <v>1.05138120432002E-13</v>
      </c>
      <c r="K86" s="19">
        <v>9.2592600253738005E-14</v>
      </c>
      <c r="L86" s="19">
        <v>1.04694031222152E-13</v>
      </c>
      <c r="M86" s="19">
        <v>9.4257934790675702E-14</v>
      </c>
      <c r="N86" s="19">
        <v>1.04916075827077E-13</v>
      </c>
      <c r="O86" s="19">
        <v>9.50350909079134E-14</v>
      </c>
      <c r="P86" s="19">
        <v>1.01696429055664E-13</v>
      </c>
      <c r="Q86" s="19">
        <v>9.2481577951275502E-14</v>
      </c>
      <c r="R86" s="19">
        <v>1.04694031222152E-13</v>
      </c>
      <c r="S86" s="19">
        <v>9.2481577951275502E-14</v>
      </c>
      <c r="T86" s="19">
        <v>1.04694031222152E-13</v>
      </c>
      <c r="U86" s="19">
        <v>9.2925667161125602E-14</v>
      </c>
      <c r="V86" s="19">
        <v>1.0813572259848999E-13</v>
      </c>
      <c r="W86" s="19">
        <v>9.1260332624187805E-14</v>
      </c>
      <c r="X86" s="19">
        <v>9.4257934790675702E-14</v>
      </c>
      <c r="Y86" s="19">
        <v>1.0813572259848999E-13</v>
      </c>
      <c r="Z86" s="19">
        <v>9.1260332624187805E-14</v>
      </c>
      <c r="AA86" s="19">
        <v>9.4368957093138306E-14</v>
      </c>
      <c r="AB86" s="19">
        <v>1.04360964314764E-13</v>
      </c>
      <c r="AC86" s="19">
        <v>9.1260332624187805E-14</v>
      </c>
      <c r="AD86" s="19">
        <v>9.4813046302988305E-14</v>
      </c>
      <c r="AE86" s="19">
        <v>1.0813572259848999E-13</v>
      </c>
      <c r="AF86" s="19">
        <v>9.1260332624187805E-14</v>
      </c>
      <c r="AG86" s="19">
        <v>9.4813046302988305E-14</v>
      </c>
      <c r="AH86" s="19">
        <v>1.0813572259848999E-13</v>
      </c>
      <c r="AI86" s="19">
        <v>9.1260332624187805E-14</v>
      </c>
    </row>
    <row r="87" spans="1:35" x14ac:dyDescent="0.45">
      <c r="A87" s="19">
        <v>9.4368957093138306E-14</v>
      </c>
      <c r="B87" s="19">
        <v>1.00253139123651E-13</v>
      </c>
      <c r="C87" s="19">
        <v>9.4257934790675702E-14</v>
      </c>
      <c r="D87" s="19">
        <v>1.00253139123651E-13</v>
      </c>
      <c r="E87" s="19">
        <v>9.3147711766050596E-14</v>
      </c>
      <c r="F87" s="19">
        <v>1.01585406753201E-13</v>
      </c>
      <c r="G87" s="19">
        <v>9.3480778673438105E-14</v>
      </c>
      <c r="H87" s="19">
        <v>1.00253139123651E-13</v>
      </c>
      <c r="I87" s="19">
        <v>9.2259533346350496E-14</v>
      </c>
      <c r="J87" s="19">
        <v>1.00253139123651E-13</v>
      </c>
      <c r="K87" s="19">
        <v>9.2703622556200495E-14</v>
      </c>
      <c r="L87" s="19">
        <v>9.7366559259626203E-14</v>
      </c>
      <c r="M87" s="19">
        <v>9.4257934790675702E-14</v>
      </c>
      <c r="N87" s="19">
        <v>9.7366559259626203E-14</v>
      </c>
      <c r="O87" s="19">
        <v>9.3702823278363199E-14</v>
      </c>
      <c r="P87" s="19">
        <v>1.0014211682118899E-13</v>
      </c>
      <c r="Q87" s="19">
        <v>9.1038288019262798E-14</v>
      </c>
      <c r="R87" s="19">
        <v>9.7366559259626203E-14</v>
      </c>
      <c r="S87" s="19">
        <v>9.1260332624187805E-14</v>
      </c>
      <c r="T87" s="19">
        <v>9.7366559259626203E-14</v>
      </c>
      <c r="U87" s="19">
        <v>9.4479979395600796E-14</v>
      </c>
      <c r="V87" s="19">
        <v>1.04694031222152E-13</v>
      </c>
      <c r="W87" s="19">
        <v>9.1260332624187805E-14</v>
      </c>
      <c r="X87" s="19">
        <v>9.4257934790675702E-14</v>
      </c>
      <c r="Y87" s="19">
        <v>1.04694031222152E-13</v>
      </c>
      <c r="Z87" s="19">
        <v>9.1260332624187805E-14</v>
      </c>
      <c r="AA87" s="19">
        <v>9.3924867883288205E-14</v>
      </c>
      <c r="AB87" s="19">
        <v>1.02584607475364E-13</v>
      </c>
      <c r="AC87" s="19">
        <v>9.1260332624187805E-14</v>
      </c>
      <c r="AD87" s="19">
        <v>9.3258734068513099E-14</v>
      </c>
      <c r="AE87" s="19">
        <v>1.04694031222152E-13</v>
      </c>
      <c r="AF87" s="19">
        <v>9.1260332624187805E-14</v>
      </c>
      <c r="AG87" s="19">
        <v>9.3258734068513099E-14</v>
      </c>
      <c r="AH87" s="19">
        <v>1.04694031222152E-13</v>
      </c>
      <c r="AI87" s="19">
        <v>9.1260332624187805E-14</v>
      </c>
    </row>
    <row r="88" spans="1:35" x14ac:dyDescent="0.45">
      <c r="A88" s="19">
        <v>9.4035890185750696E-14</v>
      </c>
      <c r="B88" s="19">
        <v>9.7477581562088694E-14</v>
      </c>
      <c r="C88" s="19">
        <v>9.4257934790675702E-14</v>
      </c>
      <c r="D88" s="19">
        <v>9.7477581562088694E-14</v>
      </c>
      <c r="E88" s="19">
        <v>9.4368957093138306E-14</v>
      </c>
      <c r="F88" s="19">
        <v>1.00364161426114E-13</v>
      </c>
      <c r="G88" s="19">
        <v>9.3591800975900696E-14</v>
      </c>
      <c r="H88" s="19">
        <v>9.7477581562088694E-14</v>
      </c>
      <c r="I88" s="19">
        <v>9.4924068605450796E-14</v>
      </c>
      <c r="J88" s="19">
        <v>9.7477581562088694E-14</v>
      </c>
      <c r="K88" s="19">
        <v>9.3258734068513099E-14</v>
      </c>
      <c r="L88" s="19">
        <v>9.72555369571637E-14</v>
      </c>
      <c r="M88" s="19">
        <v>9.4257934790675702E-14</v>
      </c>
      <c r="N88" s="19">
        <v>9.72555369571637E-14</v>
      </c>
      <c r="O88" s="19">
        <v>9.4035890185750696E-14</v>
      </c>
      <c r="P88" s="19">
        <v>1.02251540567976E-13</v>
      </c>
      <c r="Q88" s="19">
        <v>9.1482377229112899E-14</v>
      </c>
      <c r="R88" s="19">
        <v>9.72555369571637E-14</v>
      </c>
      <c r="S88" s="19">
        <v>9.1704421834037905E-14</v>
      </c>
      <c r="T88" s="19">
        <v>9.72555369571637E-14</v>
      </c>
      <c r="U88" s="19">
        <v>9.4035890185750696E-14</v>
      </c>
      <c r="V88" s="19">
        <v>1.1668443988810299E-13</v>
      </c>
      <c r="W88" s="19">
        <v>9.1260332624187805E-14</v>
      </c>
      <c r="X88" s="19">
        <v>9.4257934790675702E-14</v>
      </c>
      <c r="Y88" s="19">
        <v>1.1668443988810299E-13</v>
      </c>
      <c r="Z88" s="19">
        <v>9.1260332624187805E-14</v>
      </c>
      <c r="AA88" s="19">
        <v>9.2370555648812999E-14</v>
      </c>
      <c r="AB88" s="19">
        <v>1.08468789505877E-13</v>
      </c>
      <c r="AC88" s="19">
        <v>9.1704421834037905E-14</v>
      </c>
      <c r="AD88" s="19">
        <v>9.1704421834037905E-14</v>
      </c>
      <c r="AE88" s="19">
        <v>1.1668443988810299E-13</v>
      </c>
      <c r="AF88" s="19">
        <v>9.1260332624187805E-14</v>
      </c>
      <c r="AG88" s="19">
        <v>9.1704421834037905E-14</v>
      </c>
      <c r="AH88" s="19">
        <v>1.1668443988810299E-13</v>
      </c>
      <c r="AI88" s="19">
        <v>9.1260332624187805E-14</v>
      </c>
    </row>
    <row r="89" spans="1:35" x14ac:dyDescent="0.45">
      <c r="A89" s="19">
        <v>9.4813046302988305E-14</v>
      </c>
      <c r="B89" s="19">
        <v>9.5590202420225902E-14</v>
      </c>
      <c r="C89" s="19">
        <v>9.4257934790675702E-14</v>
      </c>
      <c r="D89" s="19">
        <v>9.4035890185750696E-14</v>
      </c>
      <c r="E89" s="19">
        <v>9.2592600253738005E-14</v>
      </c>
      <c r="F89" s="19">
        <v>9.8254737679326303E-14</v>
      </c>
      <c r="G89" s="19">
        <v>9.3258734068513099E-14</v>
      </c>
      <c r="H89" s="19">
        <v>9.5590202420225902E-14</v>
      </c>
      <c r="I89" s="19">
        <v>9.3591800975900696E-14</v>
      </c>
      <c r="J89" s="19">
        <v>9.5590202420225902E-14</v>
      </c>
      <c r="K89" s="19">
        <v>9.4479979395600796E-14</v>
      </c>
      <c r="L89" s="19">
        <v>9.6145313932538506E-14</v>
      </c>
      <c r="M89" s="19">
        <v>9.4257934790675702E-14</v>
      </c>
      <c r="N89" s="19">
        <v>9.6145313932538506E-14</v>
      </c>
      <c r="O89" s="19">
        <v>9.4924068605450796E-14</v>
      </c>
      <c r="P89" s="19">
        <v>9.76996261670137E-14</v>
      </c>
      <c r="Q89" s="19">
        <v>9.2703622556200495E-14</v>
      </c>
      <c r="R89" s="19">
        <v>9.6145313932538506E-14</v>
      </c>
      <c r="S89" s="19">
        <v>9.3369756370975602E-14</v>
      </c>
      <c r="T89" s="19">
        <v>9.6145313932538506E-14</v>
      </c>
      <c r="U89" s="19">
        <v>9.2925667161125602E-14</v>
      </c>
      <c r="V89" s="19">
        <v>9.9475983006414001E-14</v>
      </c>
      <c r="W89" s="19">
        <v>9.1593399531575402E-14</v>
      </c>
      <c r="X89" s="19">
        <v>9.4257934790675702E-14</v>
      </c>
      <c r="Y89" s="19">
        <v>9.9475983006414001E-14</v>
      </c>
      <c r="Z89" s="19">
        <v>9.1593399531575402E-14</v>
      </c>
      <c r="AA89" s="19">
        <v>9.2925667161125602E-14</v>
      </c>
      <c r="AB89" s="19">
        <v>1.0058620603103901E-13</v>
      </c>
      <c r="AC89" s="19">
        <v>9.1260332624187805E-14</v>
      </c>
      <c r="AD89" s="19">
        <v>9.4146912488213199E-14</v>
      </c>
      <c r="AE89" s="19">
        <v>9.9475983006414001E-14</v>
      </c>
      <c r="AF89" s="19">
        <v>9.1593399531575402E-14</v>
      </c>
      <c r="AG89" s="19">
        <v>9.4146912488213199E-14</v>
      </c>
      <c r="AH89" s="19">
        <v>9.9475983006414001E-14</v>
      </c>
      <c r="AI89" s="19">
        <v>9.1593399531575402E-14</v>
      </c>
    </row>
    <row r="90" spans="1:35" x14ac:dyDescent="0.45">
      <c r="A90" s="19">
        <v>9.3036689463588105E-14</v>
      </c>
      <c r="B90" s="19">
        <v>9.6922470049776103E-14</v>
      </c>
      <c r="C90" s="19">
        <v>9.4257934790675702E-14</v>
      </c>
      <c r="D90" s="19">
        <v>9.6922470049776103E-14</v>
      </c>
      <c r="E90" s="19">
        <v>9.3480778673438105E-14</v>
      </c>
      <c r="F90" s="19">
        <v>1.0014211682118899E-13</v>
      </c>
      <c r="G90" s="19">
        <v>9.4813046302988305E-14</v>
      </c>
      <c r="H90" s="19">
        <v>9.6922470049776103E-14</v>
      </c>
      <c r="I90" s="19">
        <v>9.2925667161125602E-14</v>
      </c>
      <c r="J90" s="19">
        <v>9.6922470049776103E-14</v>
      </c>
      <c r="K90" s="19">
        <v>9.3813845580825702E-14</v>
      </c>
      <c r="L90" s="19">
        <v>9.5812247025150997E-14</v>
      </c>
      <c r="M90" s="19">
        <v>9.4257934790675702E-14</v>
      </c>
      <c r="N90" s="19">
        <v>9.5812247025150997E-14</v>
      </c>
      <c r="O90" s="19">
        <v>9.2925667161125602E-14</v>
      </c>
      <c r="P90" s="19">
        <v>9.9809049913801497E-14</v>
      </c>
      <c r="Q90" s="19">
        <v>9.2925667161125602E-14</v>
      </c>
      <c r="R90" s="19">
        <v>1.0103029524088901E-13</v>
      </c>
      <c r="S90" s="19">
        <v>9.3591800975900696E-14</v>
      </c>
      <c r="T90" s="19">
        <v>1.0103029524088901E-13</v>
      </c>
      <c r="U90" s="19">
        <v>9.3702823278363199E-14</v>
      </c>
      <c r="V90" s="19">
        <v>1.01918473660589E-13</v>
      </c>
      <c r="W90" s="19">
        <v>9.1704421834037905E-14</v>
      </c>
      <c r="X90" s="19">
        <v>9.4257934790675702E-14</v>
      </c>
      <c r="Y90" s="19">
        <v>1.01918473660589E-13</v>
      </c>
      <c r="Z90" s="19">
        <v>9.1704421834037905E-14</v>
      </c>
      <c r="AA90" s="19">
        <v>9.2814644858662998E-14</v>
      </c>
      <c r="AB90" s="19">
        <v>1.00031094518726E-13</v>
      </c>
      <c r="AC90" s="19">
        <v>9.1260332624187805E-14</v>
      </c>
      <c r="AD90" s="19">
        <v>9.2592600253738005E-14</v>
      </c>
      <c r="AE90" s="19">
        <v>1.01918473660589E-13</v>
      </c>
      <c r="AF90" s="19">
        <v>9.1704421834037905E-14</v>
      </c>
      <c r="AG90" s="19">
        <v>9.2592600253738005E-14</v>
      </c>
      <c r="AH90" s="19">
        <v>1.01918473660589E-13</v>
      </c>
      <c r="AI90" s="19">
        <v>9.1704421834037905E-14</v>
      </c>
    </row>
    <row r="91" spans="1:35" x14ac:dyDescent="0.45">
      <c r="A91" s="19">
        <v>9.4257934790675702E-14</v>
      </c>
      <c r="B91" s="19">
        <v>1.05027098129539E-13</v>
      </c>
      <c r="C91" s="19">
        <v>9.4257934790675702E-14</v>
      </c>
      <c r="D91" s="19">
        <v>1.05027098129539E-13</v>
      </c>
      <c r="E91" s="19">
        <v>9.4368957093138306E-14</v>
      </c>
      <c r="F91" s="19">
        <v>1.11799458579753E-13</v>
      </c>
      <c r="G91" s="19">
        <v>9.2148511043887905E-14</v>
      </c>
      <c r="H91" s="19">
        <v>1.05027098129539E-13</v>
      </c>
      <c r="I91" s="19">
        <v>9.3591800975900696E-14</v>
      </c>
      <c r="J91" s="19">
        <v>1.05027098129539E-13</v>
      </c>
      <c r="K91" s="19">
        <v>9.4479979395600796E-14</v>
      </c>
      <c r="L91" s="19">
        <v>1.00919272938426E-13</v>
      </c>
      <c r="M91" s="19">
        <v>9.4257934790675702E-14</v>
      </c>
      <c r="N91" s="19">
        <v>1.00919272938426E-13</v>
      </c>
      <c r="O91" s="19">
        <v>9.3480778673438105E-14</v>
      </c>
      <c r="P91" s="19">
        <v>1.04583008919689E-13</v>
      </c>
      <c r="Q91" s="19">
        <v>9.2481577951275502E-14</v>
      </c>
      <c r="R91" s="19">
        <v>9.9364960703951498E-14</v>
      </c>
      <c r="S91" s="19">
        <v>9.2703622556200495E-14</v>
      </c>
      <c r="T91" s="19">
        <v>9.9364960703951498E-14</v>
      </c>
      <c r="U91" s="19">
        <v>9.3369756370975602E-14</v>
      </c>
      <c r="V91" s="19">
        <v>1.10467190950203E-13</v>
      </c>
      <c r="W91" s="19">
        <v>9.1593399531575402E-14</v>
      </c>
      <c r="X91" s="19">
        <v>9.4257934790675702E-14</v>
      </c>
      <c r="Y91" s="19">
        <v>1.10467190950203E-13</v>
      </c>
      <c r="Z91" s="19">
        <v>9.1593399531575402E-14</v>
      </c>
      <c r="AA91" s="19">
        <v>9.2592600253738005E-14</v>
      </c>
      <c r="AB91" s="19">
        <v>1.1801670751765399E-13</v>
      </c>
      <c r="AC91" s="19">
        <v>9.1482377229112899E-14</v>
      </c>
      <c r="AD91" s="19">
        <v>9.2925667161125602E-14</v>
      </c>
      <c r="AE91" s="19">
        <v>1.10467190950203E-13</v>
      </c>
      <c r="AF91" s="19">
        <v>9.1593399531575402E-14</v>
      </c>
      <c r="AG91" s="19">
        <v>9.2925667161125602E-14</v>
      </c>
      <c r="AH91" s="19">
        <v>1.10467190950203E-13</v>
      </c>
      <c r="AI91" s="19">
        <v>9.1593399531575402E-14</v>
      </c>
    </row>
    <row r="92" spans="1:35" x14ac:dyDescent="0.45">
      <c r="A92" s="19">
        <v>9.3591800975900696E-14</v>
      </c>
      <c r="B92" s="19">
        <v>9.7033492352238606E-14</v>
      </c>
      <c r="C92" s="19">
        <v>9.4257934790675702E-14</v>
      </c>
      <c r="D92" s="19">
        <v>9.7033492352238606E-14</v>
      </c>
      <c r="E92" s="19">
        <v>9.50350909079134E-14</v>
      </c>
      <c r="F92" s="19">
        <v>9.7477581562088694E-14</v>
      </c>
      <c r="G92" s="19">
        <v>9.3258734068513099E-14</v>
      </c>
      <c r="H92" s="19">
        <v>9.9142916099026403E-14</v>
      </c>
      <c r="I92" s="19">
        <v>9.3147711766050596E-14</v>
      </c>
      <c r="J92" s="19">
        <v>9.9142916099026403E-14</v>
      </c>
      <c r="K92" s="19">
        <v>9.3147711766050596E-14</v>
      </c>
      <c r="L92" s="19">
        <v>9.9698027611338994E-14</v>
      </c>
      <c r="M92" s="19">
        <v>9.4257934790675702E-14</v>
      </c>
      <c r="N92" s="19">
        <v>9.9698027611338994E-14</v>
      </c>
      <c r="O92" s="19">
        <v>9.3813845580825702E-14</v>
      </c>
      <c r="P92" s="19">
        <v>9.7477581562088694E-14</v>
      </c>
      <c r="Q92" s="19">
        <v>9.1371354926650295E-14</v>
      </c>
      <c r="R92" s="19">
        <v>9.9142916099026403E-14</v>
      </c>
      <c r="S92" s="19">
        <v>9.0927265716800295E-14</v>
      </c>
      <c r="T92" s="19">
        <v>9.9142916099026403E-14</v>
      </c>
      <c r="U92" s="19">
        <v>9.2814644858662998E-14</v>
      </c>
      <c r="V92" s="19">
        <v>9.8698826889176404E-14</v>
      </c>
      <c r="W92" s="19">
        <v>9.1371354926650295E-14</v>
      </c>
      <c r="X92" s="19">
        <v>9.4257934790675702E-14</v>
      </c>
      <c r="Y92" s="19">
        <v>9.8698826889176404E-14</v>
      </c>
      <c r="Z92" s="19">
        <v>9.1371354926650295E-14</v>
      </c>
      <c r="AA92" s="19">
        <v>9.1260332624187805E-14</v>
      </c>
      <c r="AB92" s="19">
        <v>1.04583008919689E-13</v>
      </c>
      <c r="AC92" s="19">
        <v>9.1260332624187805E-14</v>
      </c>
      <c r="AD92" s="19">
        <v>9.2370555648812999E-14</v>
      </c>
      <c r="AE92" s="19">
        <v>9.8698826889176404E-14</v>
      </c>
      <c r="AF92" s="19">
        <v>9.1371354926650295E-14</v>
      </c>
      <c r="AG92" s="19">
        <v>9.2370555648812999E-14</v>
      </c>
      <c r="AH92" s="19">
        <v>9.8698826889176404E-14</v>
      </c>
      <c r="AI92" s="19">
        <v>9.1371354926650295E-14</v>
      </c>
    </row>
    <row r="93" spans="1:35" x14ac:dyDescent="0.45">
      <c r="A93" s="19">
        <v>9.3258734068513099E-14</v>
      </c>
      <c r="B93" s="19">
        <v>1.0103029524088901E-13</v>
      </c>
      <c r="C93" s="19">
        <v>9.4257934790675702E-14</v>
      </c>
      <c r="D93" s="19">
        <v>1.0103029524088901E-13</v>
      </c>
      <c r="E93" s="19">
        <v>9.2037488741425401E-14</v>
      </c>
      <c r="F93" s="19">
        <v>1.01807451358126E-13</v>
      </c>
      <c r="G93" s="19">
        <v>9.4479979395600796E-14</v>
      </c>
      <c r="H93" s="19">
        <v>1.0103029524088901E-13</v>
      </c>
      <c r="I93" s="19">
        <v>9.4257934790675702E-14</v>
      </c>
      <c r="J93" s="19">
        <v>1.0103029524088901E-13</v>
      </c>
      <c r="K93" s="19">
        <v>9.3147711766050596E-14</v>
      </c>
      <c r="L93" s="19">
        <v>1.00031094518726E-13</v>
      </c>
      <c r="M93" s="19">
        <v>9.4257934790675702E-14</v>
      </c>
      <c r="N93" s="19">
        <v>1.00031094518726E-13</v>
      </c>
      <c r="O93" s="19">
        <v>9.4813046302988305E-14</v>
      </c>
      <c r="P93" s="19">
        <v>1.02140518265514E-13</v>
      </c>
      <c r="Q93" s="19">
        <v>9.1482377229112899E-14</v>
      </c>
      <c r="R93" s="19">
        <v>1.00031094518726E-13</v>
      </c>
      <c r="S93" s="19">
        <v>9.1260332624187805E-14</v>
      </c>
      <c r="T93" s="19">
        <v>1.00031094518726E-13</v>
      </c>
      <c r="U93" s="19">
        <v>9.3480778673438105E-14</v>
      </c>
      <c r="V93" s="19">
        <v>1.05471187339389E-13</v>
      </c>
      <c r="W93" s="19">
        <v>9.1260332624187805E-14</v>
      </c>
      <c r="X93" s="19">
        <v>9.4257934790675702E-14</v>
      </c>
      <c r="Y93" s="19">
        <v>1.05471187339389E-13</v>
      </c>
      <c r="Z93" s="19">
        <v>9.1260332624187805E-14</v>
      </c>
      <c r="AA93" s="19">
        <v>9.3258734068513099E-14</v>
      </c>
      <c r="AB93" s="19">
        <v>1.14352971536391E-13</v>
      </c>
      <c r="AC93" s="19">
        <v>9.1704421834037905E-14</v>
      </c>
      <c r="AD93" s="19">
        <v>9.3591800975900696E-14</v>
      </c>
      <c r="AE93" s="19">
        <v>1.05471187339389E-13</v>
      </c>
      <c r="AF93" s="19">
        <v>9.1260332624187805E-14</v>
      </c>
      <c r="AG93" s="19">
        <v>9.3591800975900696E-14</v>
      </c>
      <c r="AH93" s="19">
        <v>1.05471187339389E-13</v>
      </c>
      <c r="AI93" s="19">
        <v>9.1260332624187805E-14</v>
      </c>
    </row>
    <row r="94" spans="1:35" x14ac:dyDescent="0.45">
      <c r="A94" s="19">
        <v>9.3369756370975602E-14</v>
      </c>
      <c r="B94" s="19">
        <v>9.8809849191638894E-14</v>
      </c>
      <c r="C94" s="19">
        <v>9.4257934790675702E-14</v>
      </c>
      <c r="D94" s="19">
        <v>9.8809849191638894E-14</v>
      </c>
      <c r="E94" s="19">
        <v>9.3591800975900696E-14</v>
      </c>
      <c r="F94" s="19">
        <v>1.0103029524088901E-13</v>
      </c>
      <c r="G94" s="19">
        <v>9.3036689463588105E-14</v>
      </c>
      <c r="H94" s="19">
        <v>9.6700425444851097E-14</v>
      </c>
      <c r="I94" s="19">
        <v>9.2259533346350496E-14</v>
      </c>
      <c r="J94" s="19">
        <v>9.6700425444851097E-14</v>
      </c>
      <c r="K94" s="19">
        <v>9.4924068605450796E-14</v>
      </c>
      <c r="L94" s="19">
        <v>9.9253938401488995E-14</v>
      </c>
      <c r="M94" s="19">
        <v>9.4257934790675702E-14</v>
      </c>
      <c r="N94" s="19">
        <v>9.9253938401488995E-14</v>
      </c>
      <c r="O94" s="19">
        <v>9.2814644858662998E-14</v>
      </c>
      <c r="P94" s="19">
        <v>1.02917674382752E-13</v>
      </c>
      <c r="Q94" s="19">
        <v>9.1149310321725301E-14</v>
      </c>
      <c r="R94" s="19">
        <v>9.9253938401488995E-14</v>
      </c>
      <c r="S94" s="19">
        <v>9.1371354926650295E-14</v>
      </c>
      <c r="T94" s="19">
        <v>9.9253938401488995E-14</v>
      </c>
      <c r="U94" s="19">
        <v>9.3924867883288205E-14</v>
      </c>
      <c r="V94" s="19">
        <v>1.01696429055664E-13</v>
      </c>
      <c r="W94" s="19">
        <v>9.1704421834037905E-14</v>
      </c>
      <c r="X94" s="19">
        <v>9.4257934790675702E-14</v>
      </c>
      <c r="Y94" s="19">
        <v>1.01696429055664E-13</v>
      </c>
      <c r="Z94" s="19">
        <v>9.1704421834037905E-14</v>
      </c>
      <c r="AA94" s="19">
        <v>9.2148511043887905E-14</v>
      </c>
      <c r="AB94" s="19">
        <v>1.07025499573865E-13</v>
      </c>
      <c r="AC94" s="19">
        <v>9.1260332624187805E-14</v>
      </c>
      <c r="AD94" s="19">
        <v>9.0927265716800295E-14</v>
      </c>
      <c r="AE94" s="19">
        <v>1.01696429055664E-13</v>
      </c>
      <c r="AF94" s="19">
        <v>9.1704421834037905E-14</v>
      </c>
      <c r="AG94" s="19">
        <v>9.0927265716800295E-14</v>
      </c>
      <c r="AH94" s="19">
        <v>1.01696429055664E-13</v>
      </c>
      <c r="AI94" s="19">
        <v>9.1704421834037905E-14</v>
      </c>
    </row>
    <row r="95" spans="1:35" x14ac:dyDescent="0.45">
      <c r="A95" s="19">
        <v>9.2703622556200495E-14</v>
      </c>
      <c r="B95" s="19">
        <v>9.9364960703951498E-14</v>
      </c>
      <c r="C95" s="19">
        <v>9.4257934790675702E-14</v>
      </c>
      <c r="D95" s="19">
        <v>9.8032693074401297E-14</v>
      </c>
      <c r="E95" s="19">
        <v>9.3924867883288205E-14</v>
      </c>
      <c r="F95" s="19">
        <v>1.06026298851702E-13</v>
      </c>
      <c r="G95" s="19">
        <v>9.3369756370975602E-14</v>
      </c>
      <c r="H95" s="19">
        <v>9.9364960703951498E-14</v>
      </c>
      <c r="I95" s="19">
        <v>9.3258734068513099E-14</v>
      </c>
      <c r="J95" s="19">
        <v>9.9364960703951498E-14</v>
      </c>
      <c r="K95" s="19">
        <v>9.4146912488213199E-14</v>
      </c>
      <c r="L95" s="19">
        <v>9.8587804586713901E-14</v>
      </c>
      <c r="M95" s="19">
        <v>9.4257934790675702E-14</v>
      </c>
      <c r="N95" s="19">
        <v>9.9920072216264E-14</v>
      </c>
      <c r="O95" s="19">
        <v>9.3813845580825702E-14</v>
      </c>
      <c r="P95" s="19">
        <v>1.07469588783715E-13</v>
      </c>
      <c r="Q95" s="19">
        <v>9.3702823278363199E-14</v>
      </c>
      <c r="R95" s="19">
        <v>9.9920072216264E-14</v>
      </c>
      <c r="S95" s="19">
        <v>9.3924867883288205E-14</v>
      </c>
      <c r="T95" s="19">
        <v>9.9920072216264E-14</v>
      </c>
      <c r="U95" s="19">
        <v>9.3813845580825702E-14</v>
      </c>
      <c r="V95" s="19">
        <v>1.08690834110802E-13</v>
      </c>
      <c r="W95" s="19">
        <v>9.1260332624187805E-14</v>
      </c>
      <c r="X95" s="19">
        <v>9.4257934790675702E-14</v>
      </c>
      <c r="Y95" s="19">
        <v>1.08690834110802E-13</v>
      </c>
      <c r="Z95" s="19">
        <v>9.1260332624187805E-14</v>
      </c>
      <c r="AA95" s="19">
        <v>9.3369756370975602E-14</v>
      </c>
      <c r="AB95" s="19">
        <v>1.0735856648125199E-13</v>
      </c>
      <c r="AC95" s="19">
        <v>9.1704421834037905E-14</v>
      </c>
      <c r="AD95" s="19">
        <v>9.3369756370975602E-14</v>
      </c>
      <c r="AE95" s="19">
        <v>1.08690834110802E-13</v>
      </c>
      <c r="AF95" s="19">
        <v>9.1260332624187805E-14</v>
      </c>
      <c r="AG95" s="19">
        <v>9.3369756370975602E-14</v>
      </c>
      <c r="AH95" s="19">
        <v>1.08690834110802E-13</v>
      </c>
      <c r="AI95" s="19">
        <v>9.1260332624187805E-14</v>
      </c>
    </row>
    <row r="96" spans="1:35" x14ac:dyDescent="0.45">
      <c r="A96" s="19">
        <v>9.3591800975900696E-14</v>
      </c>
      <c r="B96" s="19">
        <v>9.68114477473136E-14</v>
      </c>
      <c r="C96" s="19">
        <v>9.4257934790675702E-14</v>
      </c>
      <c r="D96" s="19">
        <v>9.68114477473136E-14</v>
      </c>
      <c r="E96" s="19">
        <v>9.3480778673438105E-14</v>
      </c>
      <c r="F96" s="19">
        <v>9.7810648469476203E-14</v>
      </c>
      <c r="G96" s="19">
        <v>9.3147711766050596E-14</v>
      </c>
      <c r="H96" s="19">
        <v>9.68114477473136E-14</v>
      </c>
      <c r="I96" s="19">
        <v>9.4257934790675702E-14</v>
      </c>
      <c r="J96" s="19">
        <v>9.68114477473136E-14</v>
      </c>
      <c r="K96" s="19">
        <v>9.2148511043887905E-14</v>
      </c>
      <c r="L96" s="19">
        <v>1.01252339845814E-13</v>
      </c>
      <c r="M96" s="19">
        <v>9.4257934790675702E-14</v>
      </c>
      <c r="N96" s="19">
        <v>9.9698027611338994E-14</v>
      </c>
      <c r="O96" s="19">
        <v>9.4591001698063299E-14</v>
      </c>
      <c r="P96" s="19">
        <v>1.00031094518726E-13</v>
      </c>
      <c r="Q96" s="19">
        <v>9.2259533346350496E-14</v>
      </c>
      <c r="R96" s="19">
        <v>1.01252339845814E-13</v>
      </c>
      <c r="S96" s="19">
        <v>9.2259533346350496E-14</v>
      </c>
      <c r="T96" s="19">
        <v>1.01252339845814E-13</v>
      </c>
      <c r="U96" s="19">
        <v>9.4146912488213199E-14</v>
      </c>
      <c r="V96" s="19">
        <v>1.03361763592602E-13</v>
      </c>
      <c r="W96" s="19">
        <v>9.1260332624187805E-14</v>
      </c>
      <c r="X96" s="19">
        <v>9.4257934790675702E-14</v>
      </c>
      <c r="Y96" s="19">
        <v>1.03361763592602E-13</v>
      </c>
      <c r="Z96" s="19">
        <v>9.1260332624187805E-14</v>
      </c>
      <c r="AA96" s="19">
        <v>9.4035890185750696E-14</v>
      </c>
      <c r="AB96" s="19">
        <v>1.02584607475364E-13</v>
      </c>
      <c r="AC96" s="19">
        <v>9.1260332624187805E-14</v>
      </c>
      <c r="AD96" s="19">
        <v>9.1704421834037905E-14</v>
      </c>
      <c r="AE96" s="19">
        <v>1.03361763592602E-13</v>
      </c>
      <c r="AF96" s="19">
        <v>9.1260332624187805E-14</v>
      </c>
      <c r="AG96" s="19">
        <v>9.1704421834037905E-14</v>
      </c>
      <c r="AH96" s="19">
        <v>1.03361763592602E-13</v>
      </c>
      <c r="AI96" s="19">
        <v>9.1260332624187805E-14</v>
      </c>
    </row>
    <row r="97" spans="1:110" x14ac:dyDescent="0.45">
      <c r="A97" s="19">
        <v>9.3591800975900696E-14</v>
      </c>
      <c r="B97" s="19">
        <v>1.1035616864774E-13</v>
      </c>
      <c r="C97" s="19">
        <v>9.4257934790675702E-14</v>
      </c>
      <c r="D97" s="19">
        <v>1.1035616864774E-13</v>
      </c>
      <c r="E97" s="19">
        <v>9.2703622556200495E-14</v>
      </c>
      <c r="F97" s="19">
        <v>1.09356967925577E-13</v>
      </c>
      <c r="G97" s="19">
        <v>9.2925667161125602E-14</v>
      </c>
      <c r="H97" s="19">
        <v>1.1035616864774E-13</v>
      </c>
      <c r="I97" s="19">
        <v>9.4368957093138306E-14</v>
      </c>
      <c r="J97" s="19">
        <v>1.1035616864774E-13</v>
      </c>
      <c r="K97" s="19">
        <v>9.4035890185750696E-14</v>
      </c>
      <c r="L97" s="19">
        <v>1.03694830499989E-13</v>
      </c>
      <c r="M97" s="19">
        <v>9.4257934790675702E-14</v>
      </c>
      <c r="N97" s="19">
        <v>1.03694830499989E-13</v>
      </c>
      <c r="O97" s="19">
        <v>9.4035890185750696E-14</v>
      </c>
      <c r="P97" s="19">
        <v>1.08024700296027E-13</v>
      </c>
      <c r="Q97" s="19">
        <v>9.2703622556200495E-14</v>
      </c>
      <c r="R97" s="19">
        <v>9.9364960703951498E-14</v>
      </c>
      <c r="S97" s="19">
        <v>9.2037488741425401E-14</v>
      </c>
      <c r="T97" s="19">
        <v>9.9364960703951498E-14</v>
      </c>
      <c r="U97" s="19">
        <v>9.2259533346350496E-14</v>
      </c>
      <c r="V97" s="19">
        <v>1.13353770814228E-13</v>
      </c>
      <c r="W97" s="19">
        <v>9.1260332624187805E-14</v>
      </c>
      <c r="X97" s="19">
        <v>9.4257934790675702E-14</v>
      </c>
      <c r="Y97" s="19">
        <v>1.13353770814228E-13</v>
      </c>
      <c r="Z97" s="19">
        <v>9.1260332624187805E-14</v>
      </c>
      <c r="AA97" s="19">
        <v>9.2481577951275502E-14</v>
      </c>
      <c r="AB97" s="19">
        <v>1.2845280394913001E-13</v>
      </c>
      <c r="AC97" s="19">
        <v>9.1038288019262798E-14</v>
      </c>
      <c r="AD97" s="19">
        <v>9.2481577951275502E-14</v>
      </c>
      <c r="AE97" s="19">
        <v>1.13353770814228E-13</v>
      </c>
      <c r="AF97" s="19">
        <v>9.1260332624187805E-14</v>
      </c>
      <c r="AG97" s="19">
        <v>9.2481577951275502E-14</v>
      </c>
      <c r="AH97" s="19">
        <v>1.13353770814228E-13</v>
      </c>
      <c r="AI97" s="19">
        <v>9.1260332624187805E-14</v>
      </c>
    </row>
    <row r="98" spans="1:110" x14ac:dyDescent="0.45">
      <c r="A98" s="19">
        <v>9.3147711766050596E-14</v>
      </c>
      <c r="B98" s="19">
        <v>1.04471986617227E-13</v>
      </c>
      <c r="C98" s="19">
        <v>9.4257934790675702E-14</v>
      </c>
      <c r="D98" s="19">
        <v>1.04471986617227E-13</v>
      </c>
      <c r="E98" s="19">
        <v>9.4479979395600796E-14</v>
      </c>
      <c r="F98" s="19">
        <v>9.9587005308876504E-14</v>
      </c>
      <c r="G98" s="19">
        <v>9.4035890185750696E-14</v>
      </c>
      <c r="H98" s="19">
        <v>1.04471986617227E-13</v>
      </c>
      <c r="I98" s="19">
        <v>9.3369756370975602E-14</v>
      </c>
      <c r="J98" s="19">
        <v>1.04471986617227E-13</v>
      </c>
      <c r="K98" s="19">
        <v>9.4146912488213199E-14</v>
      </c>
      <c r="L98" s="19">
        <v>9.7144514654701197E-14</v>
      </c>
      <c r="M98" s="19">
        <v>9.4257934790675702E-14</v>
      </c>
      <c r="N98" s="19">
        <v>9.7144514654701197E-14</v>
      </c>
      <c r="O98" s="19">
        <v>9.4813046302988305E-14</v>
      </c>
      <c r="P98" s="19">
        <v>9.6478380839926103E-14</v>
      </c>
      <c r="Q98" s="19">
        <v>9.2481577951275502E-14</v>
      </c>
      <c r="R98" s="19">
        <v>9.7144514654701197E-14</v>
      </c>
      <c r="S98" s="19">
        <v>9.2481577951275502E-14</v>
      </c>
      <c r="T98" s="19">
        <v>9.7144514654701197E-14</v>
      </c>
      <c r="U98" s="19">
        <v>9.4924068605450796E-14</v>
      </c>
      <c r="V98" s="19">
        <v>1.00919272938426E-13</v>
      </c>
      <c r="W98" s="19">
        <v>9.1260332624187805E-14</v>
      </c>
      <c r="X98" s="19">
        <v>9.4257934790675702E-14</v>
      </c>
      <c r="Y98" s="19">
        <v>1.00919272938426E-13</v>
      </c>
      <c r="Z98" s="19">
        <v>9.1260332624187805E-14</v>
      </c>
      <c r="AA98" s="19">
        <v>9.4257934790675702E-14</v>
      </c>
      <c r="AB98" s="19">
        <v>1.0524914273446399E-13</v>
      </c>
      <c r="AC98" s="19">
        <v>9.1260332624187805E-14</v>
      </c>
      <c r="AD98" s="19">
        <v>9.3036689463588105E-14</v>
      </c>
      <c r="AE98" s="19">
        <v>1.00919272938426E-13</v>
      </c>
      <c r="AF98" s="19">
        <v>9.1260332624187805E-14</v>
      </c>
      <c r="AG98" s="19">
        <v>9.3036689463588105E-14</v>
      </c>
      <c r="AH98" s="19">
        <v>1.00919272938426E-13</v>
      </c>
      <c r="AI98" s="19">
        <v>9.1260332624187805E-14</v>
      </c>
    </row>
    <row r="99" spans="1:110" x14ac:dyDescent="0.45">
      <c r="A99" s="19">
        <v>9.3369756370975602E-14</v>
      </c>
      <c r="B99" s="19">
        <v>9.8920871494101397E-14</v>
      </c>
      <c r="C99" s="19">
        <v>9.4257934790675702E-14</v>
      </c>
      <c r="D99" s="19">
        <v>1.02584607475364E-13</v>
      </c>
      <c r="E99" s="19">
        <v>9.50350909079134E-14</v>
      </c>
      <c r="F99" s="19">
        <v>1.02917674382752E-13</v>
      </c>
      <c r="G99" s="19">
        <v>9.3924867883288205E-14</v>
      </c>
      <c r="H99" s="19">
        <v>9.8920871494101397E-14</v>
      </c>
      <c r="I99" s="19">
        <v>9.4591001698063299E-14</v>
      </c>
      <c r="J99" s="19">
        <v>9.8920871494101397E-14</v>
      </c>
      <c r="K99" s="19">
        <v>9.1704421834037905E-14</v>
      </c>
      <c r="L99" s="19">
        <v>9.7477581562088694E-14</v>
      </c>
      <c r="M99" s="19">
        <v>9.4257934790675702E-14</v>
      </c>
      <c r="N99" s="19">
        <v>9.7477581562088694E-14</v>
      </c>
      <c r="O99" s="19">
        <v>9.5257135512838406E-14</v>
      </c>
      <c r="P99" s="19">
        <v>1.04471986617227E-13</v>
      </c>
      <c r="Q99" s="19">
        <v>9.1149310321725301E-14</v>
      </c>
      <c r="R99" s="19">
        <v>9.68114477473136E-14</v>
      </c>
      <c r="S99" s="19">
        <v>9.0927265716800295E-14</v>
      </c>
      <c r="T99" s="19">
        <v>9.68114477473136E-14</v>
      </c>
      <c r="U99" s="19">
        <v>9.2370555648812999E-14</v>
      </c>
      <c r="V99" s="19">
        <v>1.05360165036927E-13</v>
      </c>
      <c r="W99" s="19">
        <v>9.1260332624187805E-14</v>
      </c>
      <c r="X99" s="19">
        <v>9.4257934790675702E-14</v>
      </c>
      <c r="Y99" s="19">
        <v>1.05360165036927E-13</v>
      </c>
      <c r="Z99" s="19">
        <v>9.1260332624187805E-14</v>
      </c>
      <c r="AA99" s="19">
        <v>9.2814644858662998E-14</v>
      </c>
      <c r="AB99" s="19">
        <v>1.01918473660589E-13</v>
      </c>
      <c r="AC99" s="19">
        <v>9.1704421834037905E-14</v>
      </c>
      <c r="AD99" s="19">
        <v>9.3702823278363199E-14</v>
      </c>
      <c r="AE99" s="19">
        <v>1.05360165036927E-13</v>
      </c>
      <c r="AF99" s="19">
        <v>9.1260332624187805E-14</v>
      </c>
      <c r="AG99" s="19">
        <v>9.3702823278363199E-14</v>
      </c>
      <c r="AH99" s="19">
        <v>1.05360165036927E-13</v>
      </c>
      <c r="AI99" s="19">
        <v>9.1260332624187805E-14</v>
      </c>
    </row>
    <row r="100" spans="1:110" x14ac:dyDescent="0.45">
      <c r="A100" s="19">
        <v>9.4479979395600796E-14</v>
      </c>
      <c r="B100" s="19">
        <v>1.01807451358126E-13</v>
      </c>
      <c r="C100" s="19">
        <v>9.4257934790675702E-14</v>
      </c>
      <c r="D100" s="19">
        <v>1.01807451358126E-13</v>
      </c>
      <c r="E100" s="19">
        <v>9.4591001698063299E-14</v>
      </c>
      <c r="F100" s="19">
        <v>1.00808250635964E-13</v>
      </c>
      <c r="G100" s="19">
        <v>9.3702823278363199E-14</v>
      </c>
      <c r="H100" s="19">
        <v>1.01807451358126E-13</v>
      </c>
      <c r="I100" s="19">
        <v>9.3369756370975602E-14</v>
      </c>
      <c r="J100" s="19">
        <v>1.01807451358126E-13</v>
      </c>
      <c r="K100" s="19">
        <v>9.2037488741425401E-14</v>
      </c>
      <c r="L100" s="19">
        <v>9.5368157815300896E-14</v>
      </c>
      <c r="M100" s="19">
        <v>9.4257934790675702E-14</v>
      </c>
      <c r="N100" s="19">
        <v>9.5368157815300896E-14</v>
      </c>
      <c r="O100" s="19">
        <v>9.4591001698063299E-14</v>
      </c>
      <c r="P100" s="19">
        <v>1.0014211682118899E-13</v>
      </c>
      <c r="Q100" s="19">
        <v>9.2037488741425401E-14</v>
      </c>
      <c r="R100" s="19">
        <v>9.5368157815300896E-14</v>
      </c>
      <c r="S100" s="19">
        <v>9.1815444136500395E-14</v>
      </c>
      <c r="T100" s="19">
        <v>9.5368157815300896E-14</v>
      </c>
      <c r="U100" s="19">
        <v>9.3147711766050596E-14</v>
      </c>
      <c r="V100" s="19">
        <v>1.10134124042815E-13</v>
      </c>
      <c r="W100" s="19">
        <v>9.1038288019262798E-14</v>
      </c>
      <c r="X100" s="19">
        <v>9.4257934790675702E-14</v>
      </c>
      <c r="Y100" s="19">
        <v>1.10134124042815E-13</v>
      </c>
      <c r="Z100" s="19">
        <v>9.1038288019262798E-14</v>
      </c>
      <c r="AA100" s="19">
        <v>9.2370555648812999E-14</v>
      </c>
      <c r="AB100" s="19">
        <v>1.12243547789603E-13</v>
      </c>
      <c r="AC100" s="19">
        <v>9.1260332624187805E-14</v>
      </c>
      <c r="AD100" s="19">
        <v>9.3258734068513099E-14</v>
      </c>
      <c r="AE100" s="19">
        <v>1.10134124042815E-13</v>
      </c>
      <c r="AF100" s="19">
        <v>9.1038288019262798E-14</v>
      </c>
      <c r="AG100" s="19">
        <v>9.3258734068513099E-14</v>
      </c>
      <c r="AH100" s="19">
        <v>1.10134124042815E-13</v>
      </c>
      <c r="AI100" s="19">
        <v>9.1038288019262798E-14</v>
      </c>
    </row>
    <row r="101" spans="1:110" x14ac:dyDescent="0.45">
      <c r="A101" s="19">
        <v>9.4591001698063299E-14</v>
      </c>
      <c r="B101" s="19">
        <v>9.6367358537463499E-14</v>
      </c>
      <c r="C101" s="19">
        <v>9.4257934790675702E-14</v>
      </c>
      <c r="D101" s="19">
        <v>9.6367358537463499E-14</v>
      </c>
      <c r="E101" s="19">
        <v>9.3591800975900696E-14</v>
      </c>
      <c r="F101" s="19">
        <v>9.8920871494101397E-14</v>
      </c>
      <c r="G101" s="19">
        <v>9.4035890185750696E-14</v>
      </c>
      <c r="H101" s="19">
        <v>9.6367358537463499E-14</v>
      </c>
      <c r="I101" s="19">
        <v>9.3591800975900696E-14</v>
      </c>
      <c r="J101" s="19">
        <v>9.6367358537463499E-14</v>
      </c>
      <c r="K101" s="19">
        <v>9.3147711766050596E-14</v>
      </c>
      <c r="L101" s="19">
        <v>9.7477581562088694E-14</v>
      </c>
      <c r="M101" s="19">
        <v>9.4257934790675702E-14</v>
      </c>
      <c r="N101" s="19">
        <v>9.7477581562088694E-14</v>
      </c>
      <c r="O101" s="19">
        <v>9.4479979395600796E-14</v>
      </c>
      <c r="P101" s="19">
        <v>9.7477581562088694E-14</v>
      </c>
      <c r="Q101" s="19">
        <v>9.1038288019262798E-14</v>
      </c>
      <c r="R101" s="19">
        <v>9.7477581562088694E-14</v>
      </c>
      <c r="S101" s="19">
        <v>9.1482377229112899E-14</v>
      </c>
      <c r="T101" s="19">
        <v>9.7477581562088694E-14</v>
      </c>
      <c r="U101" s="19">
        <v>9.2925667161125602E-14</v>
      </c>
      <c r="V101" s="19">
        <v>1.03694830499989E-13</v>
      </c>
      <c r="W101" s="19">
        <v>9.1260332624187805E-14</v>
      </c>
      <c r="X101" s="19">
        <v>9.4257934790675702E-14</v>
      </c>
      <c r="Y101" s="19">
        <v>1.03694830499989E-13</v>
      </c>
      <c r="Z101" s="19">
        <v>9.1260332624187805E-14</v>
      </c>
      <c r="AA101" s="19">
        <v>9.2259533346350496E-14</v>
      </c>
      <c r="AB101" s="19">
        <v>1.0524914273446399E-13</v>
      </c>
      <c r="AC101" s="19">
        <v>9.1149310321725301E-14</v>
      </c>
      <c r="AD101" s="19">
        <v>9.4591001698063299E-14</v>
      </c>
      <c r="AE101" s="19">
        <v>1.03694830499989E-13</v>
      </c>
      <c r="AF101" s="19">
        <v>9.1260332624187805E-14</v>
      </c>
      <c r="AG101" s="19">
        <v>9.4591001698063299E-14</v>
      </c>
      <c r="AH101" s="19">
        <v>1.03694830499989E-13</v>
      </c>
      <c r="AI101" s="19">
        <v>9.1260332624187805E-14</v>
      </c>
    </row>
    <row r="102" spans="1:110" x14ac:dyDescent="0.45">
      <c r="A102" s="19">
        <v>9.5146113210375903E-14</v>
      </c>
      <c r="B102" s="19">
        <v>1.05138120432002E-13</v>
      </c>
      <c r="C102" s="19">
        <v>9.4257934790675702E-14</v>
      </c>
      <c r="D102" s="19">
        <v>1.05138120432002E-13</v>
      </c>
      <c r="E102" s="19">
        <v>9.3480778673438105E-14</v>
      </c>
      <c r="F102" s="19">
        <v>1.02029495963051E-13</v>
      </c>
      <c r="G102" s="19">
        <v>9.3702823278363199E-14</v>
      </c>
      <c r="H102" s="19">
        <v>1.05138120432002E-13</v>
      </c>
      <c r="I102" s="19">
        <v>9.3591800975900696E-14</v>
      </c>
      <c r="J102" s="19">
        <v>1.05138120432002E-13</v>
      </c>
      <c r="K102" s="19">
        <v>9.3702823278363199E-14</v>
      </c>
      <c r="L102" s="19">
        <v>1.01363362148276E-13</v>
      </c>
      <c r="M102" s="19">
        <v>9.4257934790675702E-14</v>
      </c>
      <c r="N102" s="19">
        <v>1.01363362148276E-13</v>
      </c>
      <c r="O102" s="19">
        <v>9.4924068605450796E-14</v>
      </c>
      <c r="P102" s="19">
        <v>9.8254737679326303E-14</v>
      </c>
      <c r="Q102" s="19">
        <v>9.0927265716800295E-14</v>
      </c>
      <c r="R102" s="19">
        <v>1.01363362148276E-13</v>
      </c>
      <c r="S102" s="19">
        <v>9.1593399531575402E-14</v>
      </c>
      <c r="T102" s="19">
        <v>1.01363362148276E-13</v>
      </c>
      <c r="U102" s="19">
        <v>9.3591800975900696E-14</v>
      </c>
      <c r="V102" s="19">
        <v>1.22901688826004E-13</v>
      </c>
      <c r="W102" s="19">
        <v>9.1704421834037905E-14</v>
      </c>
      <c r="X102" s="19">
        <v>9.4257934790675702E-14</v>
      </c>
      <c r="Y102" s="19">
        <v>1.22901688826004E-13</v>
      </c>
      <c r="Z102" s="19">
        <v>9.1704421834037905E-14</v>
      </c>
      <c r="AA102" s="19">
        <v>9.1815444136500395E-14</v>
      </c>
      <c r="AB102" s="19">
        <v>1.1590728377086599E-13</v>
      </c>
      <c r="AC102" s="19">
        <v>9.1704421834037905E-14</v>
      </c>
      <c r="AD102" s="19">
        <v>9.4813046302988305E-14</v>
      </c>
      <c r="AE102" s="19">
        <v>1.22901688826004E-13</v>
      </c>
      <c r="AF102" s="19">
        <v>9.1704421834037905E-14</v>
      </c>
      <c r="AG102" s="19">
        <v>9.4813046302988305E-14</v>
      </c>
      <c r="AH102" s="19">
        <v>1.22901688826004E-13</v>
      </c>
      <c r="AI102" s="19">
        <v>9.1704421834037905E-14</v>
      </c>
    </row>
    <row r="104" spans="1:110" x14ac:dyDescent="0.45">
      <c r="A104" t="s">
        <v>36</v>
      </c>
      <c r="AL104" t="s">
        <v>55</v>
      </c>
      <c r="AM104" s="3">
        <v>2.2000000000000002</v>
      </c>
      <c r="BW104" t="s">
        <v>67</v>
      </c>
    </row>
    <row r="106" spans="1:110" x14ac:dyDescent="0.45">
      <c r="A106" s="2"/>
      <c r="B106" s="2" t="str">
        <f>A2</f>
        <v>UF Bitdiff Cbrt</v>
      </c>
      <c r="C106" s="2" t="str">
        <f t="shared" ref="C106:AJ106" si="0">B2</f>
        <v>UF BitdiffVA Cbrt</v>
      </c>
      <c r="D106" s="2"/>
      <c r="E106" s="2" t="str">
        <f t="shared" si="0"/>
        <v>UF HardLogVA Cbrt</v>
      </c>
      <c r="F106" s="2" t="str">
        <f t="shared" si="0"/>
        <v>UF Log Cbrt</v>
      </c>
      <c r="G106" s="2" t="str">
        <f t="shared" si="0"/>
        <v>UF LogVA Cbrt</v>
      </c>
      <c r="H106" s="2" t="str">
        <f t="shared" si="0"/>
        <v>UF Mul Cbrt</v>
      </c>
      <c r="I106" s="2" t="str">
        <f t="shared" si="0"/>
        <v>UF MulVA Cbrt</v>
      </c>
      <c r="J106" s="2" t="str">
        <f t="shared" si="0"/>
        <v>UF NoLog Cbrt</v>
      </c>
      <c r="K106" s="2" t="str">
        <f t="shared" si="0"/>
        <v>UF NoLogVA Cbrt</v>
      </c>
      <c r="L106" s="2" t="str">
        <f t="shared" si="0"/>
        <v>UFDistr Bitdiff Cbrt</v>
      </c>
      <c r="M106" s="2" t="str">
        <f t="shared" si="0"/>
        <v>UFDistr BitdiffVA Cbrt</v>
      </c>
      <c r="N106" s="2"/>
      <c r="O106" s="2" t="str">
        <f t="shared" si="0"/>
        <v>UFDistr HardLogVA Cbrt</v>
      </c>
      <c r="P106" s="2" t="str">
        <f t="shared" si="0"/>
        <v>UFDistr Log Cbrt</v>
      </c>
      <c r="Q106" s="2" t="str">
        <f t="shared" si="0"/>
        <v>UFDistr LogVA Cbrt</v>
      </c>
      <c r="R106" s="2" t="str">
        <f t="shared" si="0"/>
        <v>UFDistr Mul Cbrt</v>
      </c>
      <c r="S106" s="2" t="str">
        <f t="shared" si="0"/>
        <v>UFDistr MulVA Cbrt</v>
      </c>
      <c r="T106" s="2" t="str">
        <f t="shared" si="0"/>
        <v>UFDistr NoLog Cbrt</v>
      </c>
      <c r="U106" s="2" t="str">
        <f t="shared" si="0"/>
        <v>UFDistr NoLogVA Cbrt</v>
      </c>
      <c r="V106" s="2" t="str">
        <f t="shared" si="0"/>
        <v>UFCenter Bitdiff Cbrt</v>
      </c>
      <c r="W106" s="2" t="str">
        <f t="shared" si="0"/>
        <v>UFCenter BitdiffVA Cbrt</v>
      </c>
      <c r="X106" s="2" t="str">
        <f t="shared" si="0"/>
        <v>UFCenter BitdiffFN Cbrt</v>
      </c>
      <c r="Y106" s="2"/>
      <c r="Z106" s="2" t="str">
        <f t="shared" si="0"/>
        <v>UFCenter HardLogVA Cbrt</v>
      </c>
      <c r="AA106" s="2" t="str">
        <f t="shared" si="0"/>
        <v>UFCenter HardLogFN Cbrt</v>
      </c>
      <c r="AB106" s="2" t="str">
        <f t="shared" si="0"/>
        <v>UFCenter Log Cbrt</v>
      </c>
      <c r="AC106" s="2" t="str">
        <f t="shared" si="0"/>
        <v>UFCenter LogVA Cbrt</v>
      </c>
      <c r="AD106" s="2" t="str">
        <f t="shared" si="0"/>
        <v>UFCenter LogFN Cbrt</v>
      </c>
      <c r="AE106" s="2" t="str">
        <f t="shared" si="0"/>
        <v>UFCenter Mul Cbrt</v>
      </c>
      <c r="AF106" s="2" t="str">
        <f t="shared" si="0"/>
        <v>UFCenter MulVA Cbrt</v>
      </c>
      <c r="AG106" s="2" t="str">
        <f t="shared" si="0"/>
        <v>UFCenter MulFN Cbrt</v>
      </c>
      <c r="AH106" s="2" t="str">
        <f t="shared" si="0"/>
        <v>UFCenter NoLog Cbrt</v>
      </c>
      <c r="AI106" s="2" t="str">
        <f t="shared" si="0"/>
        <v>UFCenter NoLogVA Cbrt</v>
      </c>
      <c r="AJ106" s="2" t="str">
        <f t="shared" si="0"/>
        <v>UFCenter NoLogFN Cbrt</v>
      </c>
      <c r="AM106" s="4" t="str">
        <f>A2</f>
        <v>UF Bitdiff Cbrt</v>
      </c>
      <c r="AN106" s="4" t="str">
        <f t="shared" ref="AN106:BU106" si="1">B2</f>
        <v>UF BitdiffVA Cbrt</v>
      </c>
      <c r="AO106" s="4" t="str">
        <f t="shared" si="1"/>
        <v>UF HardLog Cbrt</v>
      </c>
      <c r="AP106" s="4" t="str">
        <f t="shared" si="1"/>
        <v>UF HardLogVA Cbrt</v>
      </c>
      <c r="AQ106" s="4" t="str">
        <f t="shared" si="1"/>
        <v>UF Log Cbrt</v>
      </c>
      <c r="AR106" s="4" t="str">
        <f t="shared" si="1"/>
        <v>UF LogVA Cbrt</v>
      </c>
      <c r="AS106" s="4" t="str">
        <f t="shared" si="1"/>
        <v>UF Mul Cbrt</v>
      </c>
      <c r="AT106" s="4" t="str">
        <f t="shared" si="1"/>
        <v>UF MulVA Cbrt</v>
      </c>
      <c r="AU106" s="4" t="str">
        <f t="shared" si="1"/>
        <v>UF NoLog Cbrt</v>
      </c>
      <c r="AV106" s="4" t="str">
        <f t="shared" si="1"/>
        <v>UF NoLogVA Cbrt</v>
      </c>
      <c r="AW106" s="4" t="str">
        <f t="shared" si="1"/>
        <v>UFDistr Bitdiff Cbrt</v>
      </c>
      <c r="AX106" s="4" t="str">
        <f t="shared" si="1"/>
        <v>UFDistr BitdiffVA Cbrt</v>
      </c>
      <c r="AY106" s="4" t="str">
        <f t="shared" si="1"/>
        <v>UFDistr HardLog Cbrt</v>
      </c>
      <c r="AZ106" s="4" t="str">
        <f t="shared" si="1"/>
        <v>UFDistr HardLogVA Cbrt</v>
      </c>
      <c r="BA106" s="4" t="str">
        <f t="shared" si="1"/>
        <v>UFDistr Log Cbrt</v>
      </c>
      <c r="BB106" s="4" t="str">
        <f t="shared" si="1"/>
        <v>UFDistr LogVA Cbrt</v>
      </c>
      <c r="BC106" s="4" t="str">
        <f t="shared" si="1"/>
        <v>UFDistr Mul Cbrt</v>
      </c>
      <c r="BD106" s="4" t="str">
        <f t="shared" si="1"/>
        <v>UFDistr MulVA Cbrt</v>
      </c>
      <c r="BE106" s="4" t="str">
        <f t="shared" si="1"/>
        <v>UFDistr NoLog Cbrt</v>
      </c>
      <c r="BF106" s="4" t="str">
        <f t="shared" si="1"/>
        <v>UFDistr NoLogVA Cbrt</v>
      </c>
      <c r="BG106" s="4" t="str">
        <f t="shared" si="1"/>
        <v>UFCenter Bitdiff Cbrt</v>
      </c>
      <c r="BH106" s="4" t="str">
        <f t="shared" si="1"/>
        <v>UFCenter BitdiffVA Cbrt</v>
      </c>
      <c r="BI106" s="4" t="str">
        <f t="shared" si="1"/>
        <v>UFCenter BitdiffFN Cbrt</v>
      </c>
      <c r="BJ106" s="4" t="str">
        <f t="shared" si="1"/>
        <v>UFCenter HardLog Cbrt</v>
      </c>
      <c r="BK106" s="4" t="str">
        <f t="shared" si="1"/>
        <v>UFCenter HardLogVA Cbrt</v>
      </c>
      <c r="BL106" s="4" t="str">
        <f t="shared" si="1"/>
        <v>UFCenter HardLogFN Cbrt</v>
      </c>
      <c r="BM106" s="4" t="str">
        <f t="shared" si="1"/>
        <v>UFCenter Log Cbrt</v>
      </c>
      <c r="BN106" s="4" t="str">
        <f t="shared" si="1"/>
        <v>UFCenter LogVA Cbrt</v>
      </c>
      <c r="BO106" s="4" t="str">
        <f t="shared" si="1"/>
        <v>UFCenter LogFN Cbrt</v>
      </c>
      <c r="BP106" s="4" t="str">
        <f t="shared" si="1"/>
        <v>UFCenter Mul Cbrt</v>
      </c>
      <c r="BQ106" s="4" t="str">
        <f t="shared" si="1"/>
        <v>UFCenter MulVA Cbrt</v>
      </c>
      <c r="BR106" s="4" t="str">
        <f t="shared" si="1"/>
        <v>UFCenter MulFN Cbrt</v>
      </c>
      <c r="BS106" s="4" t="str">
        <f t="shared" si="1"/>
        <v>UFCenter NoLog Cbrt</v>
      </c>
      <c r="BT106" s="4" t="str">
        <f t="shared" si="1"/>
        <v>UFCenter NoLogVA Cbrt</v>
      </c>
      <c r="BU106" s="4" t="str">
        <f t="shared" si="1"/>
        <v>UFCenter NoLogFN Cbrt</v>
      </c>
      <c r="BW106" s="2"/>
      <c r="BX106" s="2" t="str">
        <f>A2</f>
        <v>UF Bitdiff Cbrt</v>
      </c>
      <c r="BY106" s="2" t="str">
        <f t="shared" ref="BY106:DF106" si="2">B2</f>
        <v>UF BitdiffVA Cbrt</v>
      </c>
      <c r="BZ106" s="2" t="str">
        <f t="shared" si="2"/>
        <v>UF HardLog Cbrt</v>
      </c>
      <c r="CA106" s="2" t="str">
        <f t="shared" si="2"/>
        <v>UF HardLogVA Cbrt</v>
      </c>
      <c r="CB106" s="2" t="str">
        <f t="shared" si="2"/>
        <v>UF Log Cbrt</v>
      </c>
      <c r="CC106" s="2" t="str">
        <f t="shared" si="2"/>
        <v>UF LogVA Cbrt</v>
      </c>
      <c r="CD106" s="2" t="str">
        <f t="shared" si="2"/>
        <v>UF Mul Cbrt</v>
      </c>
      <c r="CE106" s="2" t="str">
        <f t="shared" si="2"/>
        <v>UF MulVA Cbrt</v>
      </c>
      <c r="CF106" s="2" t="str">
        <f t="shared" si="2"/>
        <v>UF NoLog Cbrt</v>
      </c>
      <c r="CG106" s="2" t="str">
        <f t="shared" si="2"/>
        <v>UF NoLogVA Cbrt</v>
      </c>
      <c r="CH106" s="2" t="str">
        <f t="shared" si="2"/>
        <v>UFDistr Bitdiff Cbrt</v>
      </c>
      <c r="CI106" s="2" t="str">
        <f t="shared" si="2"/>
        <v>UFDistr BitdiffVA Cbrt</v>
      </c>
      <c r="CJ106" s="2" t="str">
        <f t="shared" si="2"/>
        <v>UFDistr HardLog Cbrt</v>
      </c>
      <c r="CK106" s="2" t="str">
        <f t="shared" si="2"/>
        <v>UFDistr HardLogVA Cbrt</v>
      </c>
      <c r="CL106" s="2" t="str">
        <f t="shared" si="2"/>
        <v>UFDistr Log Cbrt</v>
      </c>
      <c r="CM106" s="2" t="str">
        <f t="shared" si="2"/>
        <v>UFDistr LogVA Cbrt</v>
      </c>
      <c r="CN106" s="2" t="str">
        <f t="shared" si="2"/>
        <v>UFDistr Mul Cbrt</v>
      </c>
      <c r="CO106" s="2" t="str">
        <f t="shared" si="2"/>
        <v>UFDistr MulVA Cbrt</v>
      </c>
      <c r="CP106" s="2" t="str">
        <f t="shared" si="2"/>
        <v>UFDistr NoLog Cbrt</v>
      </c>
      <c r="CQ106" s="2" t="str">
        <f t="shared" si="2"/>
        <v>UFDistr NoLogVA Cbrt</v>
      </c>
      <c r="CR106" s="2" t="str">
        <f t="shared" si="2"/>
        <v>UFCenter Bitdiff Cbrt</v>
      </c>
      <c r="CS106" s="2" t="str">
        <f t="shared" si="2"/>
        <v>UFCenter BitdiffVA Cbrt</v>
      </c>
      <c r="CT106" s="2" t="str">
        <f t="shared" si="2"/>
        <v>UFCenter BitdiffFN Cbrt</v>
      </c>
      <c r="CU106" s="2" t="str">
        <f t="shared" si="2"/>
        <v>UFCenter HardLog Cbrt</v>
      </c>
      <c r="CV106" s="2" t="str">
        <f t="shared" si="2"/>
        <v>UFCenter HardLogVA Cbrt</v>
      </c>
      <c r="CW106" s="2" t="str">
        <f t="shared" si="2"/>
        <v>UFCenter HardLogFN Cbrt</v>
      </c>
      <c r="CX106" s="2" t="str">
        <f t="shared" si="2"/>
        <v>UFCenter Log Cbrt</v>
      </c>
      <c r="CY106" s="2" t="str">
        <f t="shared" si="2"/>
        <v>UFCenter LogVA Cbrt</v>
      </c>
      <c r="CZ106" s="2" t="str">
        <f t="shared" si="2"/>
        <v>UFCenter LogFN Cbrt</v>
      </c>
      <c r="DA106" s="2" t="str">
        <f t="shared" si="2"/>
        <v>UFCenter Mul Cbrt</v>
      </c>
      <c r="DB106" s="2" t="str">
        <f t="shared" si="2"/>
        <v>UFCenter MulVA Cbrt</v>
      </c>
      <c r="DC106" s="2" t="str">
        <f t="shared" si="2"/>
        <v>UFCenter MulFN Cbrt</v>
      </c>
      <c r="DD106" s="2" t="str">
        <f t="shared" si="2"/>
        <v>UFCenter NoLog Cbrt</v>
      </c>
      <c r="DE106" s="2" t="str">
        <f t="shared" si="2"/>
        <v>UFCenter NoLogVA Cbrt</v>
      </c>
      <c r="DF106" s="2" t="str">
        <f t="shared" si="2"/>
        <v>UFCenter NoLogFN Cbrt</v>
      </c>
    </row>
    <row r="107" spans="1:110" x14ac:dyDescent="0.45">
      <c r="A107" t="s">
        <v>37</v>
      </c>
      <c r="B107">
        <f>AVERAGE(A3:A102)</f>
        <v>9.3637320119910312E-14</v>
      </c>
      <c r="C107">
        <f t="shared" ref="C107:AJ107" si="3">AVERAGE(B3:B102)</f>
        <v>1.0069944877955067E-13</v>
      </c>
      <c r="E107">
        <f t="shared" si="3"/>
        <v>1.0073275547028943E-13</v>
      </c>
      <c r="F107">
        <f t="shared" si="3"/>
        <v>9.3536289824669439E-14</v>
      </c>
      <c r="G107">
        <f t="shared" si="3"/>
        <v>1.0195511102040163E-13</v>
      </c>
      <c r="H107">
        <f t="shared" si="3"/>
        <v>9.3741681084225095E-14</v>
      </c>
      <c r="I107">
        <f t="shared" si="3"/>
        <v>1.0073053502424018E-13</v>
      </c>
      <c r="J107">
        <f t="shared" si="3"/>
        <v>9.359624186799918E-14</v>
      </c>
      <c r="K107">
        <f t="shared" si="3"/>
        <v>1.0073053502424018E-13</v>
      </c>
      <c r="L107">
        <f t="shared" si="3"/>
        <v>9.346856622016729E-14</v>
      </c>
      <c r="M107">
        <f t="shared" si="3"/>
        <v>9.8466790277029692E-14</v>
      </c>
      <c r="O107">
        <f t="shared" si="3"/>
        <v>9.8450136931660305E-14</v>
      </c>
      <c r="P107">
        <f t="shared" si="3"/>
        <v>9.4312335718882411E-14</v>
      </c>
      <c r="Q107">
        <f t="shared" si="3"/>
        <v>1.0085599022602284E-13</v>
      </c>
      <c r="R107">
        <f t="shared" si="3"/>
        <v>9.226064356937512E-14</v>
      </c>
      <c r="S107">
        <f t="shared" si="3"/>
        <v>9.8601127263009327E-14</v>
      </c>
      <c r="T107">
        <f t="shared" si="3"/>
        <v>9.2338359181098873E-14</v>
      </c>
      <c r="U107">
        <f t="shared" si="3"/>
        <v>9.8601127263009327E-14</v>
      </c>
      <c r="V107">
        <f t="shared" si="3"/>
        <v>9.3118845967410381E-14</v>
      </c>
      <c r="W107">
        <f t="shared" si="3"/>
        <v>1.0562661856283699E-13</v>
      </c>
      <c r="X107">
        <f t="shared" si="3"/>
        <v>9.1375795818748867E-14</v>
      </c>
      <c r="Z107">
        <f t="shared" si="3"/>
        <v>1.0562661856283699E-13</v>
      </c>
      <c r="AA107">
        <f t="shared" si="3"/>
        <v>9.1375795818748867E-14</v>
      </c>
      <c r="AB107">
        <f t="shared" si="3"/>
        <v>9.3215435370552757E-14</v>
      </c>
      <c r="AC107" s="20">
        <f t="shared" si="3"/>
        <v>1.0725864640903604E-13</v>
      </c>
      <c r="AD107">
        <f t="shared" si="3"/>
        <v>9.1378016264798116E-14</v>
      </c>
      <c r="AE107">
        <f t="shared" si="3"/>
        <v>9.30278076793911E-14</v>
      </c>
      <c r="AF107">
        <f t="shared" si="3"/>
        <v>1.0562661856283699E-13</v>
      </c>
      <c r="AG107">
        <f t="shared" si="3"/>
        <v>9.1375795818748867E-14</v>
      </c>
      <c r="AH107">
        <f t="shared" si="3"/>
        <v>9.30278076793911E-14</v>
      </c>
      <c r="AI107">
        <f t="shared" si="3"/>
        <v>1.0562661856283699E-13</v>
      </c>
      <c r="AJ107">
        <f t="shared" si="3"/>
        <v>9.1375795818748867E-14</v>
      </c>
      <c r="AL107" t="s">
        <v>58</v>
      </c>
      <c r="AM107" s="5">
        <f>AM114-$AM121</f>
        <v>9.1593399531575402E-14</v>
      </c>
      <c r="AN107" s="6">
        <f t="shared" ref="AN107:BU107" si="4">AN114-$AM121</f>
        <v>9.4813046302988305E-14</v>
      </c>
      <c r="AO107" s="6">
        <f t="shared" si="4"/>
        <v>9.4257934790675702E-14</v>
      </c>
      <c r="AP107" s="6">
        <f t="shared" si="4"/>
        <v>9.4035890185750696E-14</v>
      </c>
      <c r="AQ107" s="6">
        <f t="shared" si="4"/>
        <v>9.1704421834037905E-14</v>
      </c>
      <c r="AR107" s="6">
        <f t="shared" si="4"/>
        <v>9.2925667161125602E-14</v>
      </c>
      <c r="AS107" s="6">
        <f t="shared" si="4"/>
        <v>9.1926466438962898E-14</v>
      </c>
      <c r="AT107" s="6">
        <f t="shared" si="4"/>
        <v>9.4813046302988305E-14</v>
      </c>
      <c r="AU107" s="6">
        <f t="shared" si="4"/>
        <v>9.1371354926650295E-14</v>
      </c>
      <c r="AV107" s="6">
        <f t="shared" si="4"/>
        <v>9.4813046302988305E-14</v>
      </c>
      <c r="AW107" s="6">
        <f t="shared" si="4"/>
        <v>9.1704421834037905E-14</v>
      </c>
      <c r="AX107" s="6">
        <f t="shared" si="4"/>
        <v>9.3036689463588105E-14</v>
      </c>
      <c r="AY107" s="6">
        <f t="shared" si="4"/>
        <v>9.4257934790675702E-14</v>
      </c>
      <c r="AZ107" s="6">
        <f t="shared" si="4"/>
        <v>9.4368957093138306E-14</v>
      </c>
      <c r="BA107" s="6">
        <f t="shared" si="4"/>
        <v>9.2037488741425401E-14</v>
      </c>
      <c r="BB107" s="6">
        <f t="shared" si="4"/>
        <v>9.4591001698063299E-14</v>
      </c>
      <c r="BC107" s="6">
        <f t="shared" si="4"/>
        <v>9.0816243414337805E-14</v>
      </c>
      <c r="BD107" s="6">
        <f t="shared" si="4"/>
        <v>9.3036689463588105E-14</v>
      </c>
      <c r="BE107" s="6">
        <f t="shared" si="4"/>
        <v>9.0372154204487705E-14</v>
      </c>
      <c r="BF107" s="6">
        <f t="shared" si="4"/>
        <v>9.3036689463588105E-14</v>
      </c>
      <c r="BG107" s="6">
        <f t="shared" si="4"/>
        <v>9.0039087297100195E-14</v>
      </c>
      <c r="BH107" s="6">
        <f t="shared" si="4"/>
        <v>9.50350909079134E-14</v>
      </c>
      <c r="BI107" s="6">
        <f t="shared" si="4"/>
        <v>9.1038288019262798E-14</v>
      </c>
      <c r="BJ107" s="6">
        <f t="shared" si="4"/>
        <v>9.4257934790675702E-14</v>
      </c>
      <c r="BK107" s="6">
        <f t="shared" si="4"/>
        <v>9.50350909079134E-14</v>
      </c>
      <c r="BL107" s="6">
        <f t="shared" si="4"/>
        <v>9.1038288019262798E-14</v>
      </c>
      <c r="BM107" s="6">
        <f t="shared" si="4"/>
        <v>9.1260332624187805E-14</v>
      </c>
      <c r="BN107" s="6">
        <f t="shared" si="4"/>
        <v>9.6922470049776103E-14</v>
      </c>
      <c r="BO107" s="6">
        <f t="shared" si="4"/>
        <v>9.0927265716800295E-14</v>
      </c>
      <c r="BP107" s="6">
        <f t="shared" si="4"/>
        <v>9.0927265716800295E-14</v>
      </c>
      <c r="BQ107" s="6">
        <f t="shared" si="4"/>
        <v>9.50350909079134E-14</v>
      </c>
      <c r="BR107" s="6">
        <f t="shared" si="4"/>
        <v>9.1038288019262798E-14</v>
      </c>
      <c r="BS107" s="6">
        <f t="shared" si="4"/>
        <v>9.0927265716800295E-14</v>
      </c>
      <c r="BT107" s="6">
        <f t="shared" si="4"/>
        <v>9.50350909079134E-14</v>
      </c>
      <c r="BU107" s="7">
        <f t="shared" si="4"/>
        <v>9.1038288019262798E-14</v>
      </c>
      <c r="BW107" t="s">
        <v>68</v>
      </c>
      <c r="BX107">
        <f>[1]!SHAPIRO(A3:A102)</f>
        <v>0.98387634283520053</v>
      </c>
      <c r="BY107">
        <f>[1]!SHAPIRO(B3:B102)</f>
        <v>0.94924075250287709</v>
      </c>
      <c r="BZ107">
        <f>[1]!SHAPIRO(C3:C102)</f>
        <v>3.5060484676489427E-33</v>
      </c>
      <c r="CA107">
        <f>[1]!SHAPIRO(D3:D102)</f>
        <v>0.96880853525009258</v>
      </c>
      <c r="CB107">
        <f>[1]!SHAPIRO(E3:E102)</f>
        <v>0.98022346337983379</v>
      </c>
      <c r="CC107">
        <f>[1]!SHAPIRO(F3:F102)</f>
        <v>0.96509119879682503</v>
      </c>
      <c r="CD107">
        <f>[1]!SHAPIRO(G3:G102)</f>
        <v>0.98400975847691474</v>
      </c>
      <c r="CE107">
        <f>[1]!SHAPIRO(H3:H102)</f>
        <v>0.9710761552229511</v>
      </c>
      <c r="CF107">
        <f>[1]!SHAPIRO(I3:I102)</f>
        <v>0.99030719024754421</v>
      </c>
      <c r="CG107">
        <f>[1]!SHAPIRO(J3:J102)</f>
        <v>0.9710761552229511</v>
      </c>
      <c r="CH107">
        <f>[1]!SHAPIRO(K3:K102)</f>
        <v>0.98935111922484942</v>
      </c>
      <c r="CI107">
        <f>[1]!SHAPIRO(L3:L102)</f>
        <v>0.95008890772549137</v>
      </c>
      <c r="CJ107">
        <f>[1]!SHAPIRO(M3:M102)</f>
        <v>3.5060484676489427E-33</v>
      </c>
      <c r="CK107">
        <f>[1]!SHAPIRO(N3:N102)</f>
        <v>0.94576419783821652</v>
      </c>
      <c r="CL107">
        <f>[1]!SHAPIRO(O3:O102)</f>
        <v>0.99233431077906364</v>
      </c>
      <c r="CM107">
        <f>[1]!SHAPIRO(P3:P102)</f>
        <v>0.97611294412942096</v>
      </c>
      <c r="CN107">
        <f>[1]!SHAPIRO(Q3:Q102)</f>
        <v>0.98618113801688045</v>
      </c>
      <c r="CO107">
        <f>[1]!SHAPIRO(R3:R102)</f>
        <v>0.96540565963836011</v>
      </c>
      <c r="CP107">
        <f>[1]!SHAPIRO(S3:S102)</f>
        <v>0.98868832514289662</v>
      </c>
      <c r="CQ107">
        <f>[1]!SHAPIRO(T3:T102)</f>
        <v>0.96540565963836011</v>
      </c>
      <c r="CR107">
        <f>[1]!SHAPIRO(U3:U102)</f>
        <v>0.98109666842805754</v>
      </c>
      <c r="CS107">
        <f>[1]!SHAPIRO(V3:V102)</f>
        <v>0.93959894512596398</v>
      </c>
      <c r="CT107">
        <f>[1]!SHAPIRO(W3:W102)</f>
        <v>0.81468243680602714</v>
      </c>
      <c r="CU107">
        <f>[1]!SHAPIRO(X3:X102)</f>
        <v>3.5060484676489427E-33</v>
      </c>
      <c r="CV107">
        <f>[1]!SHAPIRO(Y3:Y102)</f>
        <v>0.93959894512596398</v>
      </c>
      <c r="CW107">
        <f>[1]!SHAPIRO(Z3:Z102)</f>
        <v>0.81468243680602714</v>
      </c>
      <c r="CX107">
        <f>[1]!SHAPIRO(AA3:AA102)</f>
        <v>0.98065623515893308</v>
      </c>
      <c r="CY107">
        <f>[1]!SHAPIRO(AB3:AB102)</f>
        <v>0.88923574793618088</v>
      </c>
      <c r="CZ107">
        <f>[1]!SHAPIRO(AC3:AC102)</f>
        <v>0.80025381934025663</v>
      </c>
      <c r="DA107">
        <f>[1]!SHAPIRO(AD3:AD102)</f>
        <v>0.98594233544245791</v>
      </c>
      <c r="DB107">
        <f>[1]!SHAPIRO(AE3:AE102)</f>
        <v>0.93959894512596398</v>
      </c>
      <c r="DC107">
        <f>[1]!SHAPIRO(AF3:AF102)</f>
        <v>0.81468243680602714</v>
      </c>
      <c r="DD107">
        <f>[1]!SHAPIRO(AG3:AG102)</f>
        <v>0.98594233544245791</v>
      </c>
      <c r="DE107">
        <f>[1]!SHAPIRO(AH3:AH102)</f>
        <v>0.93959894512596398</v>
      </c>
      <c r="DF107">
        <f>[1]!SHAPIRO(AI3:AI102)</f>
        <v>0.81468243680602714</v>
      </c>
    </row>
    <row r="108" spans="1:110" x14ac:dyDescent="0.45">
      <c r="A108" t="s">
        <v>38</v>
      </c>
      <c r="B108">
        <f>_xlfn.STDEV.S(A3:A102)/SQRT(COUNT(A3:A102))</f>
        <v>8.5023358154995658E-17</v>
      </c>
      <c r="C108">
        <f t="shared" ref="C108:AJ108" si="5">_xlfn.STDEV.S(B3:B102)/SQRT(COUNT(B3:B102))</f>
        <v>3.7046768973950117E-16</v>
      </c>
      <c r="E108">
        <f t="shared" si="5"/>
        <v>3.5972181283693119E-16</v>
      </c>
      <c r="F108">
        <f t="shared" si="5"/>
        <v>8.0578613238885653E-17</v>
      </c>
      <c r="G108">
        <f t="shared" si="5"/>
        <v>3.8375658058684583E-16</v>
      </c>
      <c r="H108">
        <f t="shared" si="5"/>
        <v>7.7488991262088788E-17</v>
      </c>
      <c r="I108">
        <f t="shared" si="5"/>
        <v>3.4908642226362949E-16</v>
      </c>
      <c r="J108">
        <f t="shared" si="5"/>
        <v>7.9150934016158113E-17</v>
      </c>
      <c r="K108">
        <f t="shared" si="5"/>
        <v>3.4908642226362949E-16</v>
      </c>
      <c r="L108">
        <f t="shared" si="5"/>
        <v>7.0250262494409389E-17</v>
      </c>
      <c r="M108">
        <f t="shared" si="5"/>
        <v>2.3842510250528286E-16</v>
      </c>
      <c r="O108">
        <f t="shared" si="5"/>
        <v>2.3895727874149454E-16</v>
      </c>
      <c r="P108">
        <f t="shared" si="5"/>
        <v>8.4470965433588947E-17</v>
      </c>
      <c r="Q108">
        <f t="shared" si="5"/>
        <v>3.1674344678671687E-16</v>
      </c>
      <c r="R108">
        <f t="shared" si="5"/>
        <v>7.2166566916904229E-17</v>
      </c>
      <c r="S108">
        <f t="shared" si="5"/>
        <v>2.3966566689233364E-16</v>
      </c>
      <c r="T108">
        <f t="shared" si="5"/>
        <v>7.3581199605236757E-17</v>
      </c>
      <c r="U108">
        <f t="shared" si="5"/>
        <v>2.3966566689233364E-16</v>
      </c>
      <c r="V108">
        <f t="shared" si="5"/>
        <v>9.0904711621367153E-17</v>
      </c>
      <c r="W108">
        <f t="shared" si="5"/>
        <v>5.8587466000697998E-16</v>
      </c>
      <c r="X108">
        <f t="shared" si="5"/>
        <v>2.4543896860073425E-17</v>
      </c>
      <c r="Z108">
        <f t="shared" si="5"/>
        <v>5.8587466000697998E-16</v>
      </c>
      <c r="AA108">
        <f t="shared" si="5"/>
        <v>2.4543896860073425E-17</v>
      </c>
      <c r="AB108">
        <f t="shared" si="5"/>
        <v>9.1481884557473083E-17</v>
      </c>
      <c r="AC108" s="20">
        <f t="shared" si="5"/>
        <v>6.6258905182928291E-16</v>
      </c>
      <c r="AD108">
        <f t="shared" si="5"/>
        <v>2.2803088672223341E-17</v>
      </c>
      <c r="AE108">
        <f t="shared" si="5"/>
        <v>9.1764327211807857E-17</v>
      </c>
      <c r="AF108">
        <f t="shared" si="5"/>
        <v>5.8587466000697998E-16</v>
      </c>
      <c r="AG108">
        <f t="shared" si="5"/>
        <v>2.4543896860073425E-17</v>
      </c>
      <c r="AH108">
        <f t="shared" si="5"/>
        <v>9.1764327211807857E-17</v>
      </c>
      <c r="AI108">
        <f t="shared" si="5"/>
        <v>5.8587466000697998E-16</v>
      </c>
      <c r="AJ108">
        <f t="shared" si="5"/>
        <v>2.4543896860073425E-17</v>
      </c>
      <c r="AL108" t="s">
        <v>62</v>
      </c>
      <c r="AM108" s="8">
        <f>MAX(AM115-AM114,0)</f>
        <v>1.5543122344751939E-15</v>
      </c>
      <c r="AN108" s="9">
        <f t="shared" ref="AN108:BU111" si="6">MAX(AN115-AN114,0)</f>
        <v>3.0531133177192184E-15</v>
      </c>
      <c r="AO108" s="9">
        <f t="shared" si="6"/>
        <v>0</v>
      </c>
      <c r="AP108" s="9">
        <f t="shared" si="6"/>
        <v>3.8857805861880984E-15</v>
      </c>
      <c r="AQ108" s="9">
        <f t="shared" si="6"/>
        <v>1.3322676295502005E-15</v>
      </c>
      <c r="AR108" s="9">
        <f t="shared" si="6"/>
        <v>6.2727600891321218E-15</v>
      </c>
      <c r="AS108" s="9">
        <f t="shared" si="6"/>
        <v>1.3322676295502005E-15</v>
      </c>
      <c r="AT108" s="9">
        <f t="shared" si="6"/>
        <v>3.1086244689504888E-15</v>
      </c>
      <c r="AU108" s="9">
        <f t="shared" si="6"/>
        <v>1.6653345369378105E-15</v>
      </c>
      <c r="AV108" s="9">
        <f t="shared" si="6"/>
        <v>3.1086244689504888E-15</v>
      </c>
      <c r="AW108" s="9">
        <f t="shared" si="6"/>
        <v>1.3322676295502005E-15</v>
      </c>
      <c r="AX108" s="9">
        <f t="shared" si="6"/>
        <v>3.6637359812629913E-15</v>
      </c>
      <c r="AY108" s="9">
        <f t="shared" si="6"/>
        <v>0</v>
      </c>
      <c r="AZ108" s="9">
        <f t="shared" si="6"/>
        <v>2.3314683517127909E-15</v>
      </c>
      <c r="BA108" s="9">
        <f t="shared" si="6"/>
        <v>1.776356839400301E-15</v>
      </c>
      <c r="BB108" s="9">
        <f t="shared" si="6"/>
        <v>4.1633363423443496E-15</v>
      </c>
      <c r="BC108" s="9">
        <f t="shared" si="6"/>
        <v>9.992007221625904E-16</v>
      </c>
      <c r="BD108" s="9">
        <f t="shared" si="6"/>
        <v>4.0800696154974377E-15</v>
      </c>
      <c r="BE108" s="9">
        <f t="shared" si="6"/>
        <v>1.4432899320126909E-15</v>
      </c>
      <c r="BF108" s="9">
        <f t="shared" si="6"/>
        <v>4.0800696154974377E-15</v>
      </c>
      <c r="BG108" s="9">
        <f t="shared" si="6"/>
        <v>2.5257573810221806E-15</v>
      </c>
      <c r="BH108" s="9">
        <f t="shared" si="6"/>
        <v>6.3837823915943472E-15</v>
      </c>
      <c r="BI108" s="9">
        <f t="shared" si="6"/>
        <v>2.2204460492500606E-16</v>
      </c>
      <c r="BJ108" s="9">
        <f t="shared" si="6"/>
        <v>0</v>
      </c>
      <c r="BK108" s="9">
        <f t="shared" si="6"/>
        <v>6.3837823915943472E-15</v>
      </c>
      <c r="BL108" s="9">
        <f t="shared" si="6"/>
        <v>2.2204460492500606E-16</v>
      </c>
      <c r="BM108" s="9">
        <f t="shared" si="6"/>
        <v>1.3322676295502005E-15</v>
      </c>
      <c r="BN108" s="9">
        <f t="shared" si="6"/>
        <v>5.8841820305129005E-15</v>
      </c>
      <c r="BO108" s="9">
        <f t="shared" si="6"/>
        <v>3.330669073875091E-16</v>
      </c>
      <c r="BP108" s="9">
        <f t="shared" si="6"/>
        <v>1.5543122344752065E-15</v>
      </c>
      <c r="BQ108" s="9">
        <f t="shared" si="6"/>
        <v>6.3837823915943472E-15</v>
      </c>
      <c r="BR108" s="9">
        <f t="shared" si="6"/>
        <v>2.2204460492500606E-16</v>
      </c>
      <c r="BS108" s="9">
        <f t="shared" si="6"/>
        <v>1.5543122344752065E-15</v>
      </c>
      <c r="BT108" s="9">
        <f t="shared" si="6"/>
        <v>6.3837823915943472E-15</v>
      </c>
      <c r="BU108" s="10">
        <f t="shared" si="6"/>
        <v>2.2204460492500606E-16</v>
      </c>
      <c r="BW108" t="s">
        <v>69</v>
      </c>
      <c r="BX108">
        <f>[1]!SWTEST(A3:A102)</f>
        <v>0.26281491460551099</v>
      </c>
      <c r="BY108">
        <f>[1]!SWTEST(B3:B102)</f>
        <v>7.3959735057838039E-4</v>
      </c>
      <c r="BZ108">
        <f>[1]!SWTEST(C3:C102)</f>
        <v>0</v>
      </c>
      <c r="CA108">
        <f>[1]!SWTEST(D3:D102)</f>
        <v>1.7930517325551287E-2</v>
      </c>
      <c r="CB108">
        <f>[1]!SWTEST(E3:E102)</f>
        <v>0.13836333855153549</v>
      </c>
      <c r="CC108">
        <f>[1]!SWTEST(F3:F102)</f>
        <v>9.4302668506566212E-3</v>
      </c>
      <c r="CD108">
        <f>[1]!SWTEST(G3:G102)</f>
        <v>0.26886184361265908</v>
      </c>
      <c r="CE108">
        <f>[1]!SWTEST(H3:H102)</f>
        <v>2.6737758403149181E-2</v>
      </c>
      <c r="CF108">
        <f>[1]!SWTEST(I3:I102)</f>
        <v>0.68943367144755441</v>
      </c>
      <c r="CG108">
        <f>[1]!SWTEST(J3:J102)</f>
        <v>2.6737758403149181E-2</v>
      </c>
      <c r="CH108">
        <f>[1]!SWTEST(K3:K102)</f>
        <v>0.61239335751322632</v>
      </c>
      <c r="CI108">
        <f>[1]!SWTEST(L3:L102)</f>
        <v>8.4084376493354096E-4</v>
      </c>
      <c r="CJ108">
        <f>[1]!SWTEST(M3:M102)</f>
        <v>0</v>
      </c>
      <c r="CK108">
        <f>[1]!SWTEST(N3:N102)</f>
        <v>4.4099023889498934E-4</v>
      </c>
      <c r="CL108">
        <f>[1]!SWTEST(O3:O102)</f>
        <v>0.84488565150221029</v>
      </c>
      <c r="CM108">
        <f>[1]!SWTEST(P3:P102)</f>
        <v>6.5953968977584987E-2</v>
      </c>
      <c r="CN108">
        <f>[1]!SWTEST(Q3:Q102)</f>
        <v>0.3849520468645683</v>
      </c>
      <c r="CO108">
        <f>[1]!SWTEST(R3:R102)</f>
        <v>9.9506814668178789E-3</v>
      </c>
      <c r="CP108">
        <f>[1]!SWTEST(S3:S102)</f>
        <v>0.56025502692132745</v>
      </c>
      <c r="CQ108">
        <f>[1]!SWTEST(T3:T102)</f>
        <v>9.9506814668178789E-3</v>
      </c>
      <c r="CR108">
        <f>[1]!SWTEST(U3:U102)</f>
        <v>0.1616927465388005</v>
      </c>
      <c r="CS108">
        <f>[1]!SWTEST(V3:V102)</f>
        <v>1.8224893054741287E-4</v>
      </c>
      <c r="CT108">
        <f>[1]!SWTEST(W3:W102)</f>
        <v>7.1762285003273973E-10</v>
      </c>
      <c r="CU108">
        <f>[1]!SWTEST(X3:X102)</f>
        <v>0</v>
      </c>
      <c r="CV108">
        <f>[1]!SWTEST(Y3:Y102)</f>
        <v>1.8224893054741287E-4</v>
      </c>
      <c r="CW108">
        <f>[1]!SWTEST(Z3:Z102)</f>
        <v>7.1762285003273973E-10</v>
      </c>
      <c r="CX108">
        <f>[1]!SWTEST(AA3:AA102)</f>
        <v>0.14949118456238186</v>
      </c>
      <c r="CY108">
        <f>[1]!SWTEST(AB3:AB102)</f>
        <v>4.5595496778183531E-7</v>
      </c>
      <c r="CZ108">
        <f>[1]!SWTEST(AC3:AC102)</f>
        <v>2.5208357623540678E-10</v>
      </c>
      <c r="DA108">
        <f>[1]!SWTEST(AD3:AD102)</f>
        <v>0.37050792922591291</v>
      </c>
      <c r="DB108">
        <f>[1]!SWTEST(AE3:AE102)</f>
        <v>1.8224893054741287E-4</v>
      </c>
      <c r="DC108">
        <f>[1]!SWTEST(AF3:AF102)</f>
        <v>7.1762285003273973E-10</v>
      </c>
      <c r="DD108">
        <f>[1]!SWTEST(AG3:AG102)</f>
        <v>0.37050792922591291</v>
      </c>
      <c r="DE108">
        <f>[1]!SWTEST(AH3:AH102)</f>
        <v>1.8224893054741287E-4</v>
      </c>
      <c r="DF108">
        <f>[1]!SWTEST(AI3:AI102)</f>
        <v>7.1762285003273973E-10</v>
      </c>
    </row>
    <row r="109" spans="1:110" x14ac:dyDescent="0.45">
      <c r="A109" t="s">
        <v>39</v>
      </c>
      <c r="B109">
        <f>MEDIAN(A3:A102)</f>
        <v>9.3591800975900696E-14</v>
      </c>
      <c r="C109">
        <f t="shared" ref="C109:AJ109" si="7">MEDIAN(B3:B102)</f>
        <v>1.00364161426114E-13</v>
      </c>
      <c r="E109">
        <f t="shared" si="7"/>
        <v>1.005306948798075E-13</v>
      </c>
      <c r="F109">
        <f t="shared" si="7"/>
        <v>9.3480778673438105E-14</v>
      </c>
      <c r="G109">
        <f t="shared" si="7"/>
        <v>1.0152989560197001E-13</v>
      </c>
      <c r="H109">
        <f t="shared" si="7"/>
        <v>9.3702823278363199E-14</v>
      </c>
      <c r="I109">
        <f t="shared" si="7"/>
        <v>1.00364161426114E-13</v>
      </c>
      <c r="J109">
        <f t="shared" si="7"/>
        <v>9.3591800975900696E-14</v>
      </c>
      <c r="K109">
        <f t="shared" si="7"/>
        <v>1.00364161426114E-13</v>
      </c>
      <c r="L109">
        <f t="shared" si="7"/>
        <v>9.3480778673438105E-14</v>
      </c>
      <c r="M109">
        <f t="shared" si="7"/>
        <v>9.7866159620707499E-14</v>
      </c>
      <c r="O109">
        <f t="shared" si="7"/>
        <v>9.7977181923170039E-14</v>
      </c>
      <c r="P109">
        <f t="shared" si="7"/>
        <v>9.4257934790675702E-14</v>
      </c>
      <c r="Q109">
        <f t="shared" si="7"/>
        <v>1.0041967257734501E-13</v>
      </c>
      <c r="R109">
        <f t="shared" si="7"/>
        <v>9.2148511043887905E-14</v>
      </c>
      <c r="S109">
        <f t="shared" si="7"/>
        <v>9.8254737679326303E-14</v>
      </c>
      <c r="T109">
        <f t="shared" si="7"/>
        <v>9.2259533346350496E-14</v>
      </c>
      <c r="U109">
        <f t="shared" si="7"/>
        <v>9.8254737679326303E-14</v>
      </c>
      <c r="V109">
        <f t="shared" si="7"/>
        <v>9.3147711766050596E-14</v>
      </c>
      <c r="W109">
        <f t="shared" si="7"/>
        <v>1.0486056467584551E-13</v>
      </c>
      <c r="X109">
        <f t="shared" si="7"/>
        <v>9.1260332624187805E-14</v>
      </c>
      <c r="Z109">
        <f t="shared" si="7"/>
        <v>1.0486056467584551E-13</v>
      </c>
      <c r="AA109">
        <f t="shared" si="7"/>
        <v>9.1260332624187805E-14</v>
      </c>
      <c r="AB109">
        <f t="shared" si="7"/>
        <v>9.3147711766050596E-14</v>
      </c>
      <c r="AC109" s="20">
        <f t="shared" si="7"/>
        <v>1.059707877004705E-13</v>
      </c>
      <c r="AD109">
        <f t="shared" si="7"/>
        <v>9.1260332624187805E-14</v>
      </c>
      <c r="AE109">
        <f t="shared" si="7"/>
        <v>9.3092200614819351E-14</v>
      </c>
      <c r="AF109">
        <f t="shared" si="7"/>
        <v>1.0486056467584551E-13</v>
      </c>
      <c r="AG109">
        <f t="shared" si="7"/>
        <v>9.1260332624187805E-14</v>
      </c>
      <c r="AH109">
        <f t="shared" si="7"/>
        <v>9.3092200614819351E-14</v>
      </c>
      <c r="AI109">
        <f t="shared" si="7"/>
        <v>1.0486056467584551E-13</v>
      </c>
      <c r="AJ109">
        <f t="shared" si="7"/>
        <v>9.1260332624187805E-14</v>
      </c>
      <c r="AL109" t="s">
        <v>63</v>
      </c>
      <c r="AM109" s="8">
        <f t="shared" ref="AM109:BB111" si="8">MAX(AM116-AM115,0)</f>
        <v>4.4408920985010048E-16</v>
      </c>
      <c r="AN109" s="9">
        <f t="shared" si="8"/>
        <v>2.498001805406476E-15</v>
      </c>
      <c r="AO109" s="9">
        <f t="shared" si="8"/>
        <v>0</v>
      </c>
      <c r="AP109" s="9">
        <f t="shared" si="8"/>
        <v>2.6090241078687014E-15</v>
      </c>
      <c r="AQ109" s="9">
        <f t="shared" si="8"/>
        <v>4.4408920984999951E-16</v>
      </c>
      <c r="AR109" s="9">
        <f t="shared" si="8"/>
        <v>2.331468351712286E-15</v>
      </c>
      <c r="AS109" s="9">
        <f t="shared" si="8"/>
        <v>4.4408920985010048E-16</v>
      </c>
      <c r="AT109" s="9">
        <f t="shared" si="8"/>
        <v>2.4424906541752055E-15</v>
      </c>
      <c r="AU109" s="9">
        <f t="shared" si="8"/>
        <v>5.5511151231259089E-16</v>
      </c>
      <c r="AV109" s="9">
        <f t="shared" si="8"/>
        <v>2.4424906541752055E-15</v>
      </c>
      <c r="AW109" s="9">
        <f t="shared" si="8"/>
        <v>4.4408920984999951E-16</v>
      </c>
      <c r="AX109" s="9">
        <f t="shared" si="8"/>
        <v>1.1657341758564017E-15</v>
      </c>
      <c r="AY109" s="9">
        <f t="shared" si="8"/>
        <v>0</v>
      </c>
      <c r="AZ109" s="9">
        <f t="shared" si="8"/>
        <v>1.2767564783189426E-15</v>
      </c>
      <c r="BA109" s="9">
        <f t="shared" si="8"/>
        <v>4.4408920984999951E-16</v>
      </c>
      <c r="BB109" s="9">
        <f t="shared" si="8"/>
        <v>1.6653345369373562E-15</v>
      </c>
      <c r="BC109" s="9">
        <f t="shared" si="6"/>
        <v>3.330669073875091E-16</v>
      </c>
      <c r="BD109" s="9">
        <f t="shared" si="6"/>
        <v>1.1379786002407602E-15</v>
      </c>
      <c r="BE109" s="9">
        <f t="shared" si="6"/>
        <v>4.4408920985010048E-16</v>
      </c>
      <c r="BF109" s="9">
        <f t="shared" si="6"/>
        <v>1.1379786002407602E-15</v>
      </c>
      <c r="BG109" s="9">
        <f t="shared" si="6"/>
        <v>5.8286708792821981E-16</v>
      </c>
      <c r="BH109" s="9">
        <f t="shared" si="6"/>
        <v>3.4416913763377581E-15</v>
      </c>
      <c r="BI109" s="9">
        <f t="shared" si="6"/>
        <v>0</v>
      </c>
      <c r="BJ109" s="9">
        <f t="shared" si="6"/>
        <v>0</v>
      </c>
      <c r="BK109" s="9">
        <f t="shared" si="6"/>
        <v>3.4416913763377581E-15</v>
      </c>
      <c r="BL109" s="9">
        <f t="shared" si="6"/>
        <v>0</v>
      </c>
      <c r="BM109" s="9">
        <f t="shared" si="6"/>
        <v>5.5511151231259089E-16</v>
      </c>
      <c r="BN109" s="9">
        <f t="shared" si="6"/>
        <v>3.1641356201814942E-15</v>
      </c>
      <c r="BO109" s="9">
        <f t="shared" si="6"/>
        <v>0</v>
      </c>
      <c r="BP109" s="9">
        <f t="shared" si="6"/>
        <v>6.1062266354384872E-16</v>
      </c>
      <c r="BQ109" s="9">
        <f t="shared" si="6"/>
        <v>3.4416913763377581E-15</v>
      </c>
      <c r="BR109" s="9">
        <f t="shared" si="6"/>
        <v>0</v>
      </c>
      <c r="BS109" s="9">
        <f t="shared" si="6"/>
        <v>6.1062266354384872E-16</v>
      </c>
      <c r="BT109" s="9">
        <f t="shared" si="6"/>
        <v>3.4416913763377581E-15</v>
      </c>
      <c r="BU109" s="10">
        <f t="shared" si="6"/>
        <v>0</v>
      </c>
      <c r="BW109" t="s">
        <v>70</v>
      </c>
      <c r="BX109">
        <v>0.05</v>
      </c>
      <c r="BY109">
        <v>0.05</v>
      </c>
      <c r="BZ109">
        <v>0.05</v>
      </c>
      <c r="CA109">
        <v>0.05</v>
      </c>
      <c r="CB109">
        <v>0.05</v>
      </c>
      <c r="CC109">
        <v>0.05</v>
      </c>
      <c r="CD109">
        <v>0.05</v>
      </c>
      <c r="CE109">
        <v>0.05</v>
      </c>
      <c r="CF109">
        <v>0.05</v>
      </c>
      <c r="CG109">
        <v>0.05</v>
      </c>
      <c r="CH109">
        <v>0.05</v>
      </c>
      <c r="CI109">
        <v>0.05</v>
      </c>
      <c r="CJ109">
        <v>0.05</v>
      </c>
      <c r="CK109">
        <v>0.05</v>
      </c>
      <c r="CL109">
        <v>0.05</v>
      </c>
      <c r="CM109">
        <v>0.05</v>
      </c>
      <c r="CN109">
        <v>0.05</v>
      </c>
      <c r="CO109">
        <v>0.05</v>
      </c>
      <c r="CP109">
        <v>0.05</v>
      </c>
      <c r="CQ109">
        <v>0.05</v>
      </c>
      <c r="CR109">
        <v>0.05</v>
      </c>
      <c r="CS109">
        <v>0.05</v>
      </c>
      <c r="CT109">
        <v>0.05</v>
      </c>
      <c r="CU109">
        <v>0.05</v>
      </c>
      <c r="CV109">
        <v>0.05</v>
      </c>
      <c r="CW109">
        <v>0.05</v>
      </c>
      <c r="CX109">
        <v>0.05</v>
      </c>
      <c r="CY109">
        <v>0.05</v>
      </c>
      <c r="CZ109">
        <v>0.05</v>
      </c>
      <c r="DA109">
        <v>0.05</v>
      </c>
      <c r="DB109">
        <v>0.05</v>
      </c>
      <c r="DC109">
        <v>0.05</v>
      </c>
      <c r="DD109">
        <v>0.05</v>
      </c>
      <c r="DE109">
        <v>0.05</v>
      </c>
      <c r="DF109">
        <v>0.05</v>
      </c>
    </row>
    <row r="110" spans="1:110" x14ac:dyDescent="0.45">
      <c r="A110" t="s">
        <v>40</v>
      </c>
      <c r="B110">
        <f>MODE(A3:A102)</f>
        <v>9.3591800975900696E-14</v>
      </c>
      <c r="C110">
        <f t="shared" ref="C110:AJ110" si="9">MODE(B3:B102)</f>
        <v>1.0103029524088901E-13</v>
      </c>
      <c r="E110">
        <f t="shared" si="9"/>
        <v>1.0103029524088901E-13</v>
      </c>
      <c r="F110">
        <f t="shared" si="9"/>
        <v>9.3702823278363199E-14</v>
      </c>
      <c r="G110">
        <f t="shared" si="9"/>
        <v>1.02251540567976E-13</v>
      </c>
      <c r="H110">
        <f t="shared" si="9"/>
        <v>9.3924867883288205E-14</v>
      </c>
      <c r="I110">
        <f t="shared" si="9"/>
        <v>1.0103029524088901E-13</v>
      </c>
      <c r="J110">
        <f t="shared" si="9"/>
        <v>9.3591800975900696E-14</v>
      </c>
      <c r="K110">
        <f t="shared" si="9"/>
        <v>1.0103029524088901E-13</v>
      </c>
      <c r="L110">
        <f t="shared" si="9"/>
        <v>9.3147711766050596E-14</v>
      </c>
      <c r="M110">
        <f t="shared" si="9"/>
        <v>9.8476782284251297E-14</v>
      </c>
      <c r="O110">
        <f t="shared" si="9"/>
        <v>9.7144514654701197E-14</v>
      </c>
      <c r="P110">
        <f t="shared" si="9"/>
        <v>9.4257934790675702E-14</v>
      </c>
      <c r="Q110">
        <f t="shared" si="9"/>
        <v>1.00031094518726E-13</v>
      </c>
      <c r="R110">
        <f t="shared" si="9"/>
        <v>9.1926466438962898E-14</v>
      </c>
      <c r="S110">
        <f t="shared" si="9"/>
        <v>9.7810648469476203E-14</v>
      </c>
      <c r="T110">
        <f t="shared" si="9"/>
        <v>9.2148511043887905E-14</v>
      </c>
      <c r="U110">
        <f t="shared" si="9"/>
        <v>9.7810648469476203E-14</v>
      </c>
      <c r="V110">
        <f t="shared" si="9"/>
        <v>9.3258734068513099E-14</v>
      </c>
      <c r="W110">
        <f t="shared" si="9"/>
        <v>1.0813572259848999E-13</v>
      </c>
      <c r="X110">
        <f t="shared" si="9"/>
        <v>9.1260332624187805E-14</v>
      </c>
      <c r="Z110">
        <f t="shared" si="9"/>
        <v>1.0813572259848999E-13</v>
      </c>
      <c r="AA110">
        <f t="shared" si="9"/>
        <v>9.1260332624187805E-14</v>
      </c>
      <c r="AB110">
        <f t="shared" si="9"/>
        <v>9.2814644858662998E-14</v>
      </c>
      <c r="AC110" s="20">
        <f t="shared" si="9"/>
        <v>1.0613732115416401E-13</v>
      </c>
      <c r="AD110">
        <f t="shared" si="9"/>
        <v>9.1260332624187805E-14</v>
      </c>
      <c r="AE110">
        <f t="shared" si="9"/>
        <v>9.3258734068513099E-14</v>
      </c>
      <c r="AF110">
        <f t="shared" si="9"/>
        <v>1.0813572259848999E-13</v>
      </c>
      <c r="AG110">
        <f t="shared" si="9"/>
        <v>9.1260332624187805E-14</v>
      </c>
      <c r="AH110">
        <f t="shared" si="9"/>
        <v>9.3258734068513099E-14</v>
      </c>
      <c r="AI110">
        <f t="shared" si="9"/>
        <v>1.0813572259848999E-13</v>
      </c>
      <c r="AJ110">
        <f t="shared" si="9"/>
        <v>9.1260332624187805E-14</v>
      </c>
      <c r="AL110" t="s">
        <v>64</v>
      </c>
      <c r="AM110" s="8">
        <f t="shared" si="8"/>
        <v>5.8286708792813145E-16</v>
      </c>
      <c r="AN110" s="9">
        <f t="shared" si="6"/>
        <v>1.8041124150155007E-15</v>
      </c>
      <c r="AO110" s="9">
        <f t="shared" si="6"/>
        <v>0</v>
      </c>
      <c r="AP110" s="9">
        <f t="shared" si="6"/>
        <v>1.859623566247011E-15</v>
      </c>
      <c r="AQ110" s="9">
        <f t="shared" si="6"/>
        <v>4.7184478546571677E-16</v>
      </c>
      <c r="AR110" s="9">
        <f t="shared" si="6"/>
        <v>1.8596235662472382E-15</v>
      </c>
      <c r="AS110" s="9">
        <f t="shared" si="6"/>
        <v>4.4408920984999951E-16</v>
      </c>
      <c r="AT110" s="9">
        <f t="shared" si="6"/>
        <v>2.2482016248652478E-15</v>
      </c>
      <c r="AU110" s="9">
        <f t="shared" si="6"/>
        <v>5.5511151231250254E-16</v>
      </c>
      <c r="AV110" s="9">
        <f t="shared" si="6"/>
        <v>2.2482016248652478E-15</v>
      </c>
      <c r="AW110" s="9">
        <f t="shared" si="6"/>
        <v>5.5511151231259089E-16</v>
      </c>
      <c r="AX110" s="9">
        <f t="shared" si="6"/>
        <v>1.8318679906314957E-15</v>
      </c>
      <c r="AY110" s="9">
        <f t="shared" si="6"/>
        <v>0</v>
      </c>
      <c r="AZ110" s="9">
        <f t="shared" si="6"/>
        <v>1.7208456881689548E-15</v>
      </c>
      <c r="BA110" s="9">
        <f t="shared" si="6"/>
        <v>6.6613381477509392E-16</v>
      </c>
      <c r="BB110" s="9">
        <f t="shared" si="6"/>
        <v>2.1926904736344948E-15</v>
      </c>
      <c r="BC110" s="9">
        <f t="shared" si="6"/>
        <v>5.5511151231259089E-16</v>
      </c>
      <c r="BD110" s="9">
        <f t="shared" si="6"/>
        <v>1.6930901125531996E-15</v>
      </c>
      <c r="BE110" s="9">
        <f t="shared" si="6"/>
        <v>5.5511151231250254E-16</v>
      </c>
      <c r="BF110" s="9">
        <f t="shared" si="6"/>
        <v>1.6930901125531996E-15</v>
      </c>
      <c r="BG110" s="9">
        <f t="shared" si="6"/>
        <v>6.6613381477510655E-16</v>
      </c>
      <c r="BH110" s="9">
        <f t="shared" si="6"/>
        <v>3.4972025275694955E-15</v>
      </c>
      <c r="BI110" s="9">
        <f t="shared" si="6"/>
        <v>4.4408920985010048E-16</v>
      </c>
      <c r="BJ110" s="9">
        <f t="shared" si="6"/>
        <v>0</v>
      </c>
      <c r="BK110" s="9">
        <f t="shared" si="6"/>
        <v>3.4972025275694955E-15</v>
      </c>
      <c r="BL110" s="9">
        <f t="shared" si="6"/>
        <v>4.4408920985010048E-16</v>
      </c>
      <c r="BM110" s="9">
        <f t="shared" si="6"/>
        <v>6.6613381477510655E-16</v>
      </c>
      <c r="BN110" s="9">
        <f t="shared" si="6"/>
        <v>4.9682480351980047E-15</v>
      </c>
      <c r="BO110" s="9">
        <f t="shared" si="6"/>
        <v>4.4408920985010048E-16</v>
      </c>
      <c r="BP110" s="9">
        <f t="shared" si="6"/>
        <v>4.9960036108134569E-16</v>
      </c>
      <c r="BQ110" s="9">
        <f t="shared" si="6"/>
        <v>3.4972025275694955E-15</v>
      </c>
      <c r="BR110" s="9">
        <f t="shared" si="6"/>
        <v>4.4408920985010048E-16</v>
      </c>
      <c r="BS110" s="9">
        <f t="shared" si="6"/>
        <v>4.9960036108134569E-16</v>
      </c>
      <c r="BT110" s="9">
        <f t="shared" si="6"/>
        <v>3.4972025275694955E-15</v>
      </c>
      <c r="BU110" s="10">
        <f t="shared" si="6"/>
        <v>4.4408920985010048E-16</v>
      </c>
      <c r="BW110" s="1" t="s">
        <v>71</v>
      </c>
      <c r="BX110" s="14" t="str">
        <f>IF(BX108&lt;BX109,"no","yes")</f>
        <v>yes</v>
      </c>
      <c r="BY110" s="14" t="str">
        <f t="shared" ref="BY110:DF110" si="10">IF(BY108&lt;BY109,"no","yes")</f>
        <v>no</v>
      </c>
      <c r="BZ110" s="14" t="str">
        <f t="shared" si="10"/>
        <v>no</v>
      </c>
      <c r="CA110" s="14" t="str">
        <f t="shared" si="10"/>
        <v>no</v>
      </c>
      <c r="CB110" s="14" t="str">
        <f t="shared" si="10"/>
        <v>yes</v>
      </c>
      <c r="CC110" s="14" t="str">
        <f t="shared" si="10"/>
        <v>no</v>
      </c>
      <c r="CD110" s="14" t="str">
        <f t="shared" si="10"/>
        <v>yes</v>
      </c>
      <c r="CE110" s="14" t="str">
        <f t="shared" si="10"/>
        <v>no</v>
      </c>
      <c r="CF110" s="14" t="str">
        <f t="shared" si="10"/>
        <v>yes</v>
      </c>
      <c r="CG110" s="14" t="str">
        <f t="shared" si="10"/>
        <v>no</v>
      </c>
      <c r="CH110" s="14" t="str">
        <f t="shared" si="10"/>
        <v>yes</v>
      </c>
      <c r="CI110" s="14" t="str">
        <f t="shared" si="10"/>
        <v>no</v>
      </c>
      <c r="CJ110" s="14" t="str">
        <f t="shared" si="10"/>
        <v>no</v>
      </c>
      <c r="CK110" s="14" t="str">
        <f t="shared" si="10"/>
        <v>no</v>
      </c>
      <c r="CL110" s="14" t="str">
        <f t="shared" si="10"/>
        <v>yes</v>
      </c>
      <c r="CM110" s="14" t="str">
        <f t="shared" si="10"/>
        <v>yes</v>
      </c>
      <c r="CN110" s="14" t="str">
        <f t="shared" si="10"/>
        <v>yes</v>
      </c>
      <c r="CO110" s="14" t="str">
        <f t="shared" si="10"/>
        <v>no</v>
      </c>
      <c r="CP110" s="14" t="str">
        <f t="shared" si="10"/>
        <v>yes</v>
      </c>
      <c r="CQ110" s="14" t="str">
        <f t="shared" si="10"/>
        <v>no</v>
      </c>
      <c r="CR110" s="14" t="str">
        <f t="shared" si="10"/>
        <v>yes</v>
      </c>
      <c r="CS110" s="14" t="str">
        <f t="shared" si="10"/>
        <v>no</v>
      </c>
      <c r="CT110" s="14" t="str">
        <f t="shared" si="10"/>
        <v>no</v>
      </c>
      <c r="CU110" s="14" t="str">
        <f t="shared" si="10"/>
        <v>no</v>
      </c>
      <c r="CV110" s="14" t="str">
        <f t="shared" si="10"/>
        <v>no</v>
      </c>
      <c r="CW110" s="14" t="str">
        <f t="shared" si="10"/>
        <v>no</v>
      </c>
      <c r="CX110" s="14" t="str">
        <f t="shared" si="10"/>
        <v>yes</v>
      </c>
      <c r="CY110" s="14" t="str">
        <f t="shared" si="10"/>
        <v>no</v>
      </c>
      <c r="CZ110" s="14" t="str">
        <f t="shared" si="10"/>
        <v>no</v>
      </c>
      <c r="DA110" s="14" t="str">
        <f t="shared" si="10"/>
        <v>yes</v>
      </c>
      <c r="DB110" s="14" t="str">
        <f t="shared" si="10"/>
        <v>no</v>
      </c>
      <c r="DC110" s="14" t="str">
        <f t="shared" si="10"/>
        <v>no</v>
      </c>
      <c r="DD110" s="14" t="str">
        <f t="shared" si="10"/>
        <v>yes</v>
      </c>
      <c r="DE110" s="14" t="str">
        <f t="shared" si="10"/>
        <v>no</v>
      </c>
      <c r="DF110" s="14" t="str">
        <f t="shared" si="10"/>
        <v>no</v>
      </c>
    </row>
    <row r="111" spans="1:110" x14ac:dyDescent="0.45">
      <c r="A111" t="s">
        <v>41</v>
      </c>
      <c r="B111">
        <f>_xlfn.STDEV.S(A3:A102)</f>
        <v>8.5023358154995653E-16</v>
      </c>
      <c r="C111">
        <f t="shared" ref="C111:AJ111" si="11">_xlfn.STDEV.S(B3:B102)</f>
        <v>3.7046768973950115E-15</v>
      </c>
      <c r="E111">
        <f t="shared" si="11"/>
        <v>3.5972181283693117E-15</v>
      </c>
      <c r="F111">
        <f t="shared" si="11"/>
        <v>8.0578613238885653E-16</v>
      </c>
      <c r="G111">
        <f t="shared" si="11"/>
        <v>3.8375658058684583E-15</v>
      </c>
      <c r="H111">
        <f t="shared" si="11"/>
        <v>7.7488991262088788E-16</v>
      </c>
      <c r="I111">
        <f t="shared" si="11"/>
        <v>3.4908642226362948E-15</v>
      </c>
      <c r="J111">
        <f t="shared" si="11"/>
        <v>7.9150934016158113E-16</v>
      </c>
      <c r="K111">
        <f t="shared" si="11"/>
        <v>3.4908642226362948E-15</v>
      </c>
      <c r="L111">
        <f t="shared" si="11"/>
        <v>7.0250262494409392E-16</v>
      </c>
      <c r="M111">
        <f t="shared" si="11"/>
        <v>2.3842510250528287E-15</v>
      </c>
      <c r="O111">
        <f t="shared" si="11"/>
        <v>2.3895727874149452E-15</v>
      </c>
      <c r="P111">
        <f t="shared" si="11"/>
        <v>8.447096543358895E-16</v>
      </c>
      <c r="Q111">
        <f t="shared" si="11"/>
        <v>3.1674344678671685E-15</v>
      </c>
      <c r="R111">
        <f t="shared" si="11"/>
        <v>7.2166566916904226E-16</v>
      </c>
      <c r="S111">
        <f t="shared" si="11"/>
        <v>2.3966566689233362E-15</v>
      </c>
      <c r="T111">
        <f t="shared" si="11"/>
        <v>7.3581199605236762E-16</v>
      </c>
      <c r="U111">
        <f t="shared" si="11"/>
        <v>2.3966566689233362E-15</v>
      </c>
      <c r="V111">
        <f t="shared" si="11"/>
        <v>9.0904711621367155E-16</v>
      </c>
      <c r="W111">
        <f t="shared" si="11"/>
        <v>5.8587466000697998E-15</v>
      </c>
      <c r="X111">
        <f t="shared" si="11"/>
        <v>2.4543896860073424E-16</v>
      </c>
      <c r="Z111">
        <f t="shared" si="11"/>
        <v>5.8587466000697998E-15</v>
      </c>
      <c r="AA111">
        <f t="shared" si="11"/>
        <v>2.4543896860073424E-16</v>
      </c>
      <c r="AB111">
        <f t="shared" si="11"/>
        <v>9.1481884557473088E-16</v>
      </c>
      <c r="AC111" s="20">
        <f t="shared" si="11"/>
        <v>6.6258905182928292E-15</v>
      </c>
      <c r="AD111">
        <f t="shared" si="11"/>
        <v>2.2803088672223341E-16</v>
      </c>
      <c r="AE111">
        <f t="shared" si="11"/>
        <v>9.1764327211807857E-16</v>
      </c>
      <c r="AF111">
        <f t="shared" si="11"/>
        <v>5.8587466000697998E-15</v>
      </c>
      <c r="AG111">
        <f t="shared" si="11"/>
        <v>2.4543896860073424E-16</v>
      </c>
      <c r="AH111">
        <f t="shared" si="11"/>
        <v>9.1764327211807857E-16</v>
      </c>
      <c r="AI111">
        <f t="shared" si="11"/>
        <v>5.8587466000697998E-15</v>
      </c>
      <c r="AJ111">
        <f t="shared" si="11"/>
        <v>2.4543896860073424E-16</v>
      </c>
      <c r="AL111" t="s">
        <v>65</v>
      </c>
      <c r="AM111" s="8">
        <f t="shared" si="8"/>
        <v>1.4155343563970746E-15</v>
      </c>
      <c r="AN111" s="9">
        <f t="shared" si="6"/>
        <v>8.1878948066105042E-15</v>
      </c>
      <c r="AO111" s="9">
        <f t="shared" si="6"/>
        <v>0</v>
      </c>
      <c r="AP111" s="9">
        <f t="shared" si="6"/>
        <v>7.9658502016854982E-15</v>
      </c>
      <c r="AQ111" s="9">
        <f t="shared" si="6"/>
        <v>1.4155343563970746E-15</v>
      </c>
      <c r="AR111" s="9">
        <f t="shared" si="6"/>
        <v>8.4099394115357501E-15</v>
      </c>
      <c r="AS111" s="9">
        <f t="shared" si="6"/>
        <v>1.6653345369377979E-15</v>
      </c>
      <c r="AT111" s="9">
        <f t="shared" si="6"/>
        <v>7.7438055967607572E-15</v>
      </c>
      <c r="AU111" s="9">
        <f t="shared" si="6"/>
        <v>1.3322676295502005E-15</v>
      </c>
      <c r="AV111" s="9">
        <f t="shared" si="6"/>
        <v>7.7438055967607572E-15</v>
      </c>
      <c r="AW111" s="9">
        <f t="shared" si="6"/>
        <v>1.110223024625207E-15</v>
      </c>
      <c r="AX111" s="9">
        <f t="shared" si="6"/>
        <v>6.5503158452880071E-15</v>
      </c>
      <c r="AY111" s="9">
        <f t="shared" si="6"/>
        <v>0</v>
      </c>
      <c r="AZ111" s="9">
        <f t="shared" si="6"/>
        <v>6.5503158452880071E-15</v>
      </c>
      <c r="BA111" s="9">
        <f t="shared" si="6"/>
        <v>1.776356839400301E-15</v>
      </c>
      <c r="BB111" s="9">
        <f t="shared" si="6"/>
        <v>7.7438055967605047E-15</v>
      </c>
      <c r="BC111" s="9">
        <f t="shared" si="6"/>
        <v>1.5543122344752065E-15</v>
      </c>
      <c r="BD111" s="9">
        <f t="shared" si="6"/>
        <v>5.8564264548974988E-15</v>
      </c>
      <c r="BE111" s="9">
        <f t="shared" si="6"/>
        <v>1.2212453270876974E-15</v>
      </c>
      <c r="BF111" s="9">
        <f t="shared" si="6"/>
        <v>5.8564264548974988E-15</v>
      </c>
      <c r="BG111" s="9">
        <f t="shared" si="6"/>
        <v>1.2212453270876974E-15</v>
      </c>
      <c r="BH111" s="9">
        <f t="shared" si="6"/>
        <v>1.4543921622588995E-14</v>
      </c>
      <c r="BI111" s="9">
        <f t="shared" si="6"/>
        <v>0</v>
      </c>
      <c r="BJ111" s="9">
        <f t="shared" si="6"/>
        <v>0</v>
      </c>
      <c r="BK111" s="9">
        <f t="shared" si="6"/>
        <v>1.4543921622588995E-14</v>
      </c>
      <c r="BL111" s="9">
        <f t="shared" si="6"/>
        <v>0</v>
      </c>
      <c r="BM111" s="9">
        <f t="shared" si="6"/>
        <v>1.3322676295502005E-15</v>
      </c>
      <c r="BN111" s="9">
        <f t="shared" si="6"/>
        <v>1.7513768213461504E-14</v>
      </c>
      <c r="BO111" s="9">
        <f t="shared" si="6"/>
        <v>0</v>
      </c>
      <c r="BP111" s="9">
        <f t="shared" si="6"/>
        <v>1.5543122344752065E-15</v>
      </c>
      <c r="BQ111" s="9">
        <f t="shared" si="6"/>
        <v>1.4543921622588995E-14</v>
      </c>
      <c r="BR111" s="9">
        <f t="shared" si="6"/>
        <v>0</v>
      </c>
      <c r="BS111" s="9">
        <f t="shared" si="6"/>
        <v>1.5543122344752065E-15</v>
      </c>
      <c r="BT111" s="9">
        <f t="shared" si="6"/>
        <v>1.4543921622588995E-14</v>
      </c>
      <c r="BU111" s="10">
        <f t="shared" si="6"/>
        <v>0</v>
      </c>
    </row>
    <row r="112" spans="1:110" x14ac:dyDescent="0.45">
      <c r="A112" t="s">
        <v>42</v>
      </c>
      <c r="B112">
        <f>_xlfn.VAR.S(A3:A102)</f>
        <v>7.228971431952665E-31</v>
      </c>
      <c r="C112">
        <f t="shared" ref="C112:AJ112" si="12">_xlfn.VAR.S(B3:B102)</f>
        <v>1.3724630914092328E-29</v>
      </c>
      <c r="E112">
        <f t="shared" si="12"/>
        <v>1.2939978263068812E-29</v>
      </c>
      <c r="F112">
        <f t="shared" si="12"/>
        <v>6.492912911501918E-31</v>
      </c>
      <c r="G112">
        <f t="shared" si="12"/>
        <v>1.4726911314370831E-29</v>
      </c>
      <c r="H112">
        <f t="shared" si="12"/>
        <v>6.0045437668160724E-31</v>
      </c>
      <c r="I112">
        <f t="shared" si="12"/>
        <v>1.2186133020882103E-29</v>
      </c>
      <c r="J112">
        <f t="shared" si="12"/>
        <v>6.2648703556302163E-31</v>
      </c>
      <c r="K112">
        <f t="shared" si="12"/>
        <v>1.2186133020882103E-29</v>
      </c>
      <c r="L112">
        <f t="shared" si="12"/>
        <v>4.9350993805334222E-31</v>
      </c>
      <c r="M112">
        <f t="shared" si="12"/>
        <v>5.6846529504654642E-30</v>
      </c>
      <c r="O112">
        <f t="shared" si="12"/>
        <v>5.7100581063540301E-30</v>
      </c>
      <c r="P112">
        <f t="shared" si="12"/>
        <v>7.1353440012825799E-31</v>
      </c>
      <c r="Q112">
        <f t="shared" si="12"/>
        <v>1.0032641108232974E-29</v>
      </c>
      <c r="R112">
        <f t="shared" si="12"/>
        <v>5.2080133805720162E-31</v>
      </c>
      <c r="S112">
        <f t="shared" si="12"/>
        <v>5.7439631886947017E-30</v>
      </c>
      <c r="T112">
        <f t="shared" si="12"/>
        <v>5.414192935345694E-31</v>
      </c>
      <c r="U112">
        <f t="shared" si="12"/>
        <v>5.7439631886947017E-30</v>
      </c>
      <c r="V112">
        <f t="shared" si="12"/>
        <v>8.263666594963923E-31</v>
      </c>
      <c r="W112">
        <f t="shared" si="12"/>
        <v>3.4324911723829434E-29</v>
      </c>
      <c r="X112">
        <f t="shared" si="12"/>
        <v>6.0240287307792207E-32</v>
      </c>
      <c r="Z112">
        <f t="shared" si="12"/>
        <v>3.4324911723829434E-29</v>
      </c>
      <c r="AA112">
        <f t="shared" si="12"/>
        <v>6.0240287307792207E-32</v>
      </c>
      <c r="AB112">
        <f t="shared" si="12"/>
        <v>8.3689352021868342E-31</v>
      </c>
      <c r="AC112" s="20">
        <f t="shared" si="12"/>
        <v>4.3902425160402822E-29</v>
      </c>
      <c r="AD112">
        <f t="shared" si="12"/>
        <v>5.1998085299328054E-32</v>
      </c>
      <c r="AE112">
        <f t="shared" si="12"/>
        <v>8.4206917486357385E-31</v>
      </c>
      <c r="AF112">
        <f t="shared" si="12"/>
        <v>3.4324911723829434E-29</v>
      </c>
      <c r="AG112">
        <f t="shared" si="12"/>
        <v>6.0240287307792207E-32</v>
      </c>
      <c r="AH112">
        <f t="shared" si="12"/>
        <v>8.4206917486357385E-31</v>
      </c>
      <c r="AI112">
        <f t="shared" si="12"/>
        <v>3.4324911723829434E-29</v>
      </c>
      <c r="AJ112">
        <f t="shared" si="12"/>
        <v>6.0240287307792207E-32</v>
      </c>
      <c r="AL112" t="s">
        <v>37</v>
      </c>
      <c r="AM112" s="11">
        <f>AM119-$AM121</f>
        <v>9.3637320119910312E-14</v>
      </c>
      <c r="AN112" s="12">
        <f t="shared" ref="AN112:BU112" si="13">AN119-$AM121</f>
        <v>1.0069944877955067E-13</v>
      </c>
      <c r="AO112" s="12">
        <f t="shared" si="13"/>
        <v>9.4257934790675778E-14</v>
      </c>
      <c r="AP112" s="12">
        <f t="shared" si="13"/>
        <v>1.0073275547028943E-13</v>
      </c>
      <c r="AQ112" s="12">
        <f t="shared" si="13"/>
        <v>9.3536289824669439E-14</v>
      </c>
      <c r="AR112" s="12">
        <f t="shared" si="13"/>
        <v>1.0195511102040163E-13</v>
      </c>
      <c r="AS112" s="12">
        <f t="shared" si="13"/>
        <v>9.3741681084225095E-14</v>
      </c>
      <c r="AT112" s="12">
        <f t="shared" si="13"/>
        <v>1.0073053502424018E-13</v>
      </c>
      <c r="AU112" s="12">
        <f t="shared" si="13"/>
        <v>9.359624186799918E-14</v>
      </c>
      <c r="AV112" s="12">
        <f t="shared" si="13"/>
        <v>1.0073053502424018E-13</v>
      </c>
      <c r="AW112" s="12">
        <f t="shared" si="13"/>
        <v>9.346856622016729E-14</v>
      </c>
      <c r="AX112" s="12">
        <f t="shared" si="13"/>
        <v>9.8466790277029692E-14</v>
      </c>
      <c r="AY112" s="12">
        <f t="shared" si="13"/>
        <v>9.4257934790675778E-14</v>
      </c>
      <c r="AZ112" s="12">
        <f t="shared" si="13"/>
        <v>9.8450136931660305E-14</v>
      </c>
      <c r="BA112" s="12">
        <f t="shared" si="13"/>
        <v>9.4312335718882411E-14</v>
      </c>
      <c r="BB112" s="12">
        <f t="shared" si="13"/>
        <v>1.0085599022602284E-13</v>
      </c>
      <c r="BC112" s="12">
        <f t="shared" si="13"/>
        <v>9.226064356937512E-14</v>
      </c>
      <c r="BD112" s="12">
        <f t="shared" si="13"/>
        <v>9.8601127263009327E-14</v>
      </c>
      <c r="BE112" s="12">
        <f t="shared" si="13"/>
        <v>9.2338359181098873E-14</v>
      </c>
      <c r="BF112" s="12">
        <f t="shared" si="13"/>
        <v>9.8601127263009327E-14</v>
      </c>
      <c r="BG112" s="12">
        <f t="shared" si="13"/>
        <v>9.3118845967410381E-14</v>
      </c>
      <c r="BH112" s="12">
        <f t="shared" si="13"/>
        <v>1.0562661856283699E-13</v>
      </c>
      <c r="BI112" s="12">
        <f t="shared" si="13"/>
        <v>9.1375795818748867E-14</v>
      </c>
      <c r="BJ112" s="12">
        <f t="shared" si="13"/>
        <v>9.4257934790675778E-14</v>
      </c>
      <c r="BK112" s="12">
        <f t="shared" si="13"/>
        <v>1.0562661856283699E-13</v>
      </c>
      <c r="BL112" s="12">
        <f t="shared" si="13"/>
        <v>9.1375795818748867E-14</v>
      </c>
      <c r="BM112" s="12">
        <f t="shared" si="13"/>
        <v>9.3215435370552757E-14</v>
      </c>
      <c r="BN112" s="12">
        <f t="shared" si="13"/>
        <v>1.0725864640903604E-13</v>
      </c>
      <c r="BO112" s="12">
        <f t="shared" si="13"/>
        <v>9.1378016264798116E-14</v>
      </c>
      <c r="BP112" s="12">
        <f t="shared" si="13"/>
        <v>9.30278076793911E-14</v>
      </c>
      <c r="BQ112" s="12">
        <f t="shared" si="13"/>
        <v>1.0562661856283699E-13</v>
      </c>
      <c r="BR112" s="12">
        <f t="shared" si="13"/>
        <v>9.1375795818748867E-14</v>
      </c>
      <c r="BS112" s="12">
        <f t="shared" si="13"/>
        <v>9.30278076793911E-14</v>
      </c>
      <c r="BT112" s="12">
        <f t="shared" si="13"/>
        <v>1.0562661856283699E-13</v>
      </c>
      <c r="BU112" s="13">
        <f t="shared" si="13"/>
        <v>9.1375795818748867E-14</v>
      </c>
      <c r="BW112" t="s">
        <v>72</v>
      </c>
    </row>
    <row r="113" spans="1:110" x14ac:dyDescent="0.45">
      <c r="A113" t="s">
        <v>43</v>
      </c>
      <c r="B113">
        <f>KURT(A3:A102)</f>
        <v>0.65370959456909983</v>
      </c>
      <c r="C113">
        <f t="shared" ref="C113:AJ113" si="14">KURT(B3:B102)</f>
        <v>1.1818844279488609</v>
      </c>
      <c r="E113">
        <f t="shared" si="14"/>
        <v>-3.5105630326837112E-2</v>
      </c>
      <c r="F113">
        <f t="shared" si="14"/>
        <v>-0.14334121955941415</v>
      </c>
      <c r="G113">
        <f t="shared" si="14"/>
        <v>0.57037122621349479</v>
      </c>
      <c r="H113">
        <f t="shared" si="14"/>
        <v>0.48650055363207034</v>
      </c>
      <c r="I113">
        <f t="shared" si="14"/>
        <v>-0.20508400100272661</v>
      </c>
      <c r="J113">
        <f t="shared" si="14"/>
        <v>-0.15077332942939137</v>
      </c>
      <c r="K113">
        <f t="shared" si="14"/>
        <v>-0.20508400100272661</v>
      </c>
      <c r="L113">
        <f t="shared" si="14"/>
        <v>-0.18212821648147948</v>
      </c>
      <c r="M113">
        <f t="shared" si="14"/>
        <v>0.75067757361810195</v>
      </c>
      <c r="O113">
        <f t="shared" si="14"/>
        <v>0.74832736508515829</v>
      </c>
      <c r="P113">
        <f t="shared" si="14"/>
        <v>0.18792498948087832</v>
      </c>
      <c r="Q113">
        <f t="shared" si="14"/>
        <v>0.37499475756557477</v>
      </c>
      <c r="R113">
        <f t="shared" si="14"/>
        <v>-0.18018694424914017</v>
      </c>
      <c r="S113">
        <f t="shared" si="14"/>
        <v>0.97852303755816328</v>
      </c>
      <c r="T113">
        <f t="shared" si="14"/>
        <v>-0.14567793876970958</v>
      </c>
      <c r="U113">
        <f t="shared" si="14"/>
        <v>0.97852303755816328</v>
      </c>
      <c r="V113">
        <f t="shared" si="14"/>
        <v>0.42743118689681481</v>
      </c>
      <c r="W113">
        <f t="shared" si="14"/>
        <v>2.2276822765505471</v>
      </c>
      <c r="X113">
        <f t="shared" si="14"/>
        <v>-1.3774870646255697</v>
      </c>
      <c r="Z113">
        <f t="shared" si="14"/>
        <v>2.2276822765505471</v>
      </c>
      <c r="AA113">
        <f t="shared" si="14"/>
        <v>-1.3774870646255697</v>
      </c>
      <c r="AB113">
        <f t="shared" si="14"/>
        <v>0.89581243713740033</v>
      </c>
      <c r="AC113" s="20">
        <f t="shared" si="14"/>
        <v>5.5238191629222886</v>
      </c>
      <c r="AD113">
        <f t="shared" si="14"/>
        <v>-1.1506061315389517</v>
      </c>
      <c r="AE113">
        <f t="shared" si="14"/>
        <v>-0.11793994469509839</v>
      </c>
      <c r="AF113">
        <f t="shared" si="14"/>
        <v>2.2276822765505471</v>
      </c>
      <c r="AG113">
        <f t="shared" si="14"/>
        <v>-1.3774870646255697</v>
      </c>
      <c r="AH113">
        <f t="shared" si="14"/>
        <v>-0.11793994469509839</v>
      </c>
      <c r="AI113">
        <f t="shared" si="14"/>
        <v>2.2276822765505471</v>
      </c>
      <c r="AJ113">
        <f t="shared" si="14"/>
        <v>-1.3774870646255697</v>
      </c>
    </row>
    <row r="114" spans="1:110" x14ac:dyDescent="0.45">
      <c r="A114" t="s">
        <v>44</v>
      </c>
      <c r="B114">
        <f>SKEW(A3:A102)</f>
        <v>1.4101731602476509E-2</v>
      </c>
      <c r="C114">
        <f t="shared" ref="C114:AJ114" si="15">SKEW(B3:B102)</f>
        <v>0.88389228174082124</v>
      </c>
      <c r="E114">
        <f t="shared" si="15"/>
        <v>0.54561451921815418</v>
      </c>
      <c r="F114">
        <f t="shared" si="15"/>
        <v>0.32666692194014951</v>
      </c>
      <c r="G114">
        <f t="shared" si="15"/>
        <v>0.68150431209010109</v>
      </c>
      <c r="H114">
        <f t="shared" si="15"/>
        <v>0.21355984960983648</v>
      </c>
      <c r="I114">
        <f t="shared" si="15"/>
        <v>0.49738544753776787</v>
      </c>
      <c r="J114">
        <f t="shared" si="15"/>
        <v>-0.23978386662623513</v>
      </c>
      <c r="K114">
        <f t="shared" si="15"/>
        <v>0.49738544753776787</v>
      </c>
      <c r="L114">
        <f t="shared" si="15"/>
        <v>-0.19328306053269725</v>
      </c>
      <c r="M114">
        <f t="shared" si="15"/>
        <v>0.84439924767057217</v>
      </c>
      <c r="O114">
        <f t="shared" si="15"/>
        <v>0.90587128229093405</v>
      </c>
      <c r="P114">
        <f t="shared" si="15"/>
        <v>-0.15710297439015389</v>
      </c>
      <c r="Q114">
        <f t="shared" si="15"/>
        <v>0.58460431890732678</v>
      </c>
      <c r="R114">
        <f t="shared" si="15"/>
        <v>0.27994427747781903</v>
      </c>
      <c r="S114">
        <f t="shared" si="15"/>
        <v>0.75005774634216804</v>
      </c>
      <c r="T114">
        <f t="shared" si="15"/>
        <v>0.12408554363536947</v>
      </c>
      <c r="U114">
        <f t="shared" si="15"/>
        <v>0.75005774634216804</v>
      </c>
      <c r="V114">
        <f t="shared" si="15"/>
        <v>-0.49267525405493501</v>
      </c>
      <c r="W114">
        <f t="shared" si="15"/>
        <v>1.12682963196083</v>
      </c>
      <c r="X114">
        <f t="shared" si="15"/>
        <v>0.26895800326112196</v>
      </c>
      <c r="Z114">
        <f t="shared" si="15"/>
        <v>1.12682963196083</v>
      </c>
      <c r="AA114">
        <f t="shared" si="15"/>
        <v>0.26895800326112196</v>
      </c>
      <c r="AB114">
        <f t="shared" si="15"/>
        <v>0.50331014536092777</v>
      </c>
      <c r="AC114" s="20">
        <f t="shared" si="15"/>
        <v>1.6924994448243655</v>
      </c>
      <c r="AD114">
        <f t="shared" si="15"/>
        <v>0.39589123305261154</v>
      </c>
      <c r="AE114">
        <f t="shared" si="15"/>
        <v>1.3372125725189218E-3</v>
      </c>
      <c r="AF114">
        <f t="shared" si="15"/>
        <v>1.12682963196083</v>
      </c>
      <c r="AG114">
        <f t="shared" si="15"/>
        <v>0.26895800326112196</v>
      </c>
      <c r="AH114">
        <f t="shared" si="15"/>
        <v>1.3372125725189218E-3</v>
      </c>
      <c r="AI114">
        <f t="shared" si="15"/>
        <v>1.12682963196083</v>
      </c>
      <c r="AJ114">
        <f t="shared" si="15"/>
        <v>0.26895800326112196</v>
      </c>
      <c r="AL114" t="s">
        <v>58</v>
      </c>
      <c r="AM114" s="5">
        <f t="array" ref="AM114">MIN(IF(ISBLANK(A3:A102),"",IF(A3:A102&gt;=AM115-$AM104*(AM117-AM115),A3:A102,"")))</f>
        <v>9.1593399531575402E-14</v>
      </c>
      <c r="AN114" s="6">
        <f t="array" ref="AN114">MIN(IF(ISBLANK(B3:B102),"",IF(B3:B102&gt;=AN115-$AM104*(AN117-AN115),B3:B102,"")))</f>
        <v>9.4813046302988305E-14</v>
      </c>
      <c r="AO114" s="6">
        <f t="array" ref="AO114">MIN(IF(ISBLANK(C3:C102),"",IF(C3:C102&gt;=AO115-$AM104*(AO117-AO115),C3:C102,"")))</f>
        <v>9.4257934790675702E-14</v>
      </c>
      <c r="AP114" s="6">
        <f t="array" ref="AP114">MIN(IF(ISBLANK(D3:D102),"",IF(D3:D102&gt;=AP115-$AM104*(AP117-AP115),D3:D102,"")))</f>
        <v>9.4035890185750696E-14</v>
      </c>
      <c r="AQ114" s="6">
        <f t="array" ref="AQ114">MIN(IF(ISBLANK(E3:E102),"",IF(E3:E102&gt;=AQ115-$AM104*(AQ117-AQ115),E3:E102,"")))</f>
        <v>9.1704421834037905E-14</v>
      </c>
      <c r="AR114" s="6">
        <f t="array" ref="AR114">MIN(IF(ISBLANK(F3:F102),"",IF(F3:F102&gt;=AR115-$AM104*(AR117-AR115),F3:F102,"")))</f>
        <v>9.2925667161125602E-14</v>
      </c>
      <c r="AS114" s="6">
        <f t="array" ref="AS114">MIN(IF(ISBLANK(G3:G102),"",IF(G3:G102&gt;=AS115-$AM104*(AS117-AS115),G3:G102,"")))</f>
        <v>9.1926466438962898E-14</v>
      </c>
      <c r="AT114" s="6">
        <f t="array" ref="AT114">MIN(IF(ISBLANK(H3:H102),"",IF(H3:H102&gt;=AT115-$AM104*(AT117-AT115),H3:H102,"")))</f>
        <v>9.4813046302988305E-14</v>
      </c>
      <c r="AU114" s="6">
        <f t="array" ref="AU114">MIN(IF(ISBLANK(I3:I102),"",IF(I3:I102&gt;=AU115-$AM104*(AU117-AU115),I3:I102,"")))</f>
        <v>9.1371354926650295E-14</v>
      </c>
      <c r="AV114" s="6">
        <f t="array" ref="AV114">MIN(IF(ISBLANK(J3:J102),"",IF(J3:J102&gt;=AV115-$AM104*(AV117-AV115),J3:J102,"")))</f>
        <v>9.4813046302988305E-14</v>
      </c>
      <c r="AW114" s="6">
        <f t="array" ref="AW114">MIN(IF(ISBLANK(K3:K102),"",IF(K3:K102&gt;=AW115-$AM104*(AW117-AW115),K3:K102,"")))</f>
        <v>9.1704421834037905E-14</v>
      </c>
      <c r="AX114" s="6">
        <f t="array" ref="AX114">MIN(IF(ISBLANK(L3:L102),"",IF(L3:L102&gt;=AX115-$AM104*(AX117-AX115),L3:L102,"")))</f>
        <v>9.3036689463588105E-14</v>
      </c>
      <c r="AY114" s="6">
        <f t="array" ref="AY114">MIN(IF(ISBLANK(M3:M102),"",IF(M3:M102&gt;=AY115-$AM104*(AY117-AY115),M3:M102,"")))</f>
        <v>9.4257934790675702E-14</v>
      </c>
      <c r="AZ114" s="6">
        <f t="array" ref="AZ114">MIN(IF(ISBLANK(N3:N102),"",IF(N3:N102&gt;=AZ115-$AM104*(AZ117-AZ115),N3:N102,"")))</f>
        <v>9.4368957093138306E-14</v>
      </c>
      <c r="BA114" s="6">
        <f t="array" ref="BA114">MIN(IF(ISBLANK(O3:O102),"",IF(O3:O102&gt;=BA115-$AM104*(BA117-BA115),O3:O102,"")))</f>
        <v>9.2037488741425401E-14</v>
      </c>
      <c r="BB114" s="6">
        <f t="array" ref="BB114">MIN(IF(ISBLANK(P3:P102),"",IF(P3:P102&gt;=BB115-$AM104*(BB117-BB115),P3:P102,"")))</f>
        <v>9.4591001698063299E-14</v>
      </c>
      <c r="BC114" s="6">
        <f t="array" ref="BC114">MIN(IF(ISBLANK(Q3:Q102),"",IF(Q3:Q102&gt;=BC115-$AM104*(BC117-BC115),Q3:Q102,"")))</f>
        <v>9.0816243414337805E-14</v>
      </c>
      <c r="BD114" s="6">
        <f t="array" ref="BD114">MIN(IF(ISBLANK(R3:R102),"",IF(R3:R102&gt;=BD115-$AM104*(BD117-BD115),R3:R102,"")))</f>
        <v>9.3036689463588105E-14</v>
      </c>
      <c r="BE114" s="6">
        <f t="array" ref="BE114">MIN(IF(ISBLANK(S3:S102),"",IF(S3:S102&gt;=BE115-$AM104*(BE117-BE115),S3:S102,"")))</f>
        <v>9.0372154204487705E-14</v>
      </c>
      <c r="BF114" s="6">
        <f t="array" ref="BF114">MIN(IF(ISBLANK(T3:T102),"",IF(T3:T102&gt;=BF115-$AM104*(BF117-BF115),T3:T102,"")))</f>
        <v>9.3036689463588105E-14</v>
      </c>
      <c r="BG114" s="6">
        <f t="array" ref="BG114">MIN(IF(ISBLANK(U3:U102),"",IF(U3:U102&gt;=BG115-$AM104*(BG117-BG115),U3:U102,"")))</f>
        <v>9.0039087297100195E-14</v>
      </c>
      <c r="BH114" s="6">
        <f t="array" ref="BH114">MIN(IF(ISBLANK(V3:V102),"",IF(V3:V102&gt;=BH115-$AM104*(BH117-BH115),V3:V102,"")))</f>
        <v>9.50350909079134E-14</v>
      </c>
      <c r="BI114" s="6">
        <f t="array" ref="BI114">MIN(IF(ISBLANK(W3:W102),"",IF(W3:W102&gt;=BI115-$AM104*(BI117-BI115),W3:W102,"")))</f>
        <v>9.1038288019262798E-14</v>
      </c>
      <c r="BJ114" s="6">
        <f t="array" ref="BJ114">MIN(IF(ISBLANK(X3:X102),"",IF(X3:X102&gt;=BJ115-$AM104*(BJ117-BJ115),X3:X102,"")))</f>
        <v>9.4257934790675702E-14</v>
      </c>
      <c r="BK114" s="6">
        <f t="array" ref="BK114">MIN(IF(ISBLANK(Y3:Y102),"",IF(Y3:Y102&gt;=BK115-$AM104*(BK117-BK115),Y3:Y102,"")))</f>
        <v>9.50350909079134E-14</v>
      </c>
      <c r="BL114" s="6">
        <f t="array" ref="BL114">MIN(IF(ISBLANK(Z3:Z102),"",IF(Z3:Z102&gt;=BL115-$AM104*(BL117-BL115),Z3:Z102,"")))</f>
        <v>9.1038288019262798E-14</v>
      </c>
      <c r="BM114" s="6">
        <f t="array" ref="BM114">MIN(IF(ISBLANK(AA3:AA102),"",IF(AA3:AA102&gt;=BM115-$AM104*(BM117-BM115),AA3:AA102,"")))</f>
        <v>9.1260332624187805E-14</v>
      </c>
      <c r="BN114" s="6">
        <f t="array" ref="BN114">MIN(IF(ISBLANK(AB3:AB102),"",IF(AB3:AB102&gt;=BN115-$AM104*(BN117-BN115),AB3:AB102,"")))</f>
        <v>9.6922470049776103E-14</v>
      </c>
      <c r="BO114" s="6">
        <f t="array" ref="BO114">MIN(IF(ISBLANK(AC3:AC102),"",IF(AC3:AC102&gt;=BO115-$AM104*(BO117-BO115),AC3:AC102,"")))</f>
        <v>9.0927265716800295E-14</v>
      </c>
      <c r="BP114" s="6">
        <f t="array" ref="BP114">MIN(IF(ISBLANK(AD3:AD102),"",IF(AD3:AD102&gt;=BP115-$AM104*(BP117-BP115),AD3:AD102,"")))</f>
        <v>9.0927265716800295E-14</v>
      </c>
      <c r="BQ114" s="6">
        <f t="array" ref="BQ114">MIN(IF(ISBLANK(AE3:AE102),"",IF(AE3:AE102&gt;=BQ115-$AM104*(BQ117-BQ115),AE3:AE102,"")))</f>
        <v>9.50350909079134E-14</v>
      </c>
      <c r="BR114" s="6">
        <f t="array" ref="BR114">MIN(IF(ISBLANK(AF3:AF102),"",IF(AF3:AF102&gt;=BR115-$AM104*(BR117-BR115),AF3:AF102,"")))</f>
        <v>9.1038288019262798E-14</v>
      </c>
      <c r="BS114" s="6">
        <f t="array" ref="BS114">MIN(IF(ISBLANK(AG3:AG102),"",IF(AG3:AG102&gt;=BS115-$AM104*(BS117-BS115),AG3:AG102,"")))</f>
        <v>9.0927265716800295E-14</v>
      </c>
      <c r="BT114" s="6">
        <f t="array" ref="BT114">MIN(IF(ISBLANK(AH3:AH102),"",IF(AH3:AH102&gt;=BT115-$AM104*(BT117-BT115),AH3:AH102,"")))</f>
        <v>9.50350909079134E-14</v>
      </c>
      <c r="BU114" s="7">
        <f t="array" ref="BU114">MIN(IF(ISBLANK(AI3:AI102),"",IF(AI3:AI102&gt;=BU115-$AM104*(BU117-BU115),AI3:AI102,"")))</f>
        <v>9.1038288019262798E-14</v>
      </c>
      <c r="BW114" s="15" t="s">
        <v>73</v>
      </c>
      <c r="BX114" s="15">
        <f>[1]!DAGOSTINO(A3:A102)</f>
        <v>1.7846967333771939</v>
      </c>
      <c r="BY114" s="15">
        <f>[1]!DAGOSTINO(B3:B102)</f>
        <v>15.220700480513379</v>
      </c>
      <c r="BZ114" s="15">
        <f>[1]!DAGOSTINO(C3:C102)</f>
        <v>815.61222668803362</v>
      </c>
      <c r="CA114" s="15">
        <f>[1]!DAGOSTINO(D3:D102)</f>
        <v>4.924310333584466</v>
      </c>
      <c r="CB114" s="15">
        <f>[1]!DAGOSTINO(E3:E102)</f>
        <v>1.9000182457464112</v>
      </c>
      <c r="CC114" s="15">
        <f>[1]!DAGOSTINO(F3:F102)</f>
        <v>8.7662736664752359</v>
      </c>
      <c r="CD114" s="15">
        <f>[1]!DAGOSTINO(G3:G102)</f>
        <v>2.0018558221045555</v>
      </c>
      <c r="CE114" s="15">
        <f>[1]!DAGOSTINO(H3:H102)</f>
        <v>4.2432043667524599</v>
      </c>
      <c r="CF114" s="15">
        <f>[1]!DAGOSTINO(I3:I102)</f>
        <v>1.0583469032755286</v>
      </c>
      <c r="CG114" s="15">
        <f>[1]!DAGOSTINO(J3:J102)</f>
        <v>4.2432043667524599</v>
      </c>
      <c r="CH114" s="15">
        <f>[1]!DAGOSTINO(K3:K102)</f>
        <v>0.73576191416871783</v>
      </c>
      <c r="CI114" s="15">
        <f>[1]!DAGOSTINO(L3:L102)</f>
        <v>12.633514303080723</v>
      </c>
      <c r="CJ114" s="15">
        <f>[1]!DAGOSTINO(M3:M102)</f>
        <v>815.61222668803362</v>
      </c>
      <c r="CK114" s="15">
        <f>[1]!DAGOSTINO(N3:N102)</f>
        <v>13.895371310618181</v>
      </c>
      <c r="CL114" s="15">
        <f>[1]!DAGOSTINO(O3:O102)</f>
        <v>0.77514395599575336</v>
      </c>
      <c r="CM114" s="15">
        <f>[1]!DAGOSTINO(P3:P102)</f>
        <v>6.3850409991537029</v>
      </c>
      <c r="CN114" s="15">
        <f>[1]!DAGOSTINO(Q3:Q102)</f>
        <v>1.4521661758171398</v>
      </c>
      <c r="CO114" s="15">
        <f>[1]!DAGOSTINO(R3:R102)</f>
        <v>11.671030924136916</v>
      </c>
      <c r="CP114" s="15">
        <f>[1]!DAGOSTINO(S3:S102)</f>
        <v>0.30437070786215237</v>
      </c>
      <c r="CQ114" s="15">
        <f>[1]!DAGOSTINO(T3:T102)</f>
        <v>11.671030924136916</v>
      </c>
      <c r="CR114" s="15">
        <f>[1]!DAGOSTINO(U3:U102)</f>
        <v>5.0625186104319955</v>
      </c>
      <c r="CS114" s="15">
        <f>[1]!DAGOSTINO(V3:V102)</f>
        <v>24.829763015564353</v>
      </c>
      <c r="CT114" s="15">
        <f>[1]!DAGOSTINO(W3:W102)</f>
        <v>81.968597915357179</v>
      </c>
      <c r="CU114" s="15">
        <f>[1]!DAGOSTINO(X3:X102)</f>
        <v>815.61222668803362</v>
      </c>
      <c r="CV114" s="15">
        <f>[1]!DAGOSTINO(Y3:Y102)</f>
        <v>24.829763015564353</v>
      </c>
      <c r="CW114" s="15">
        <f>[1]!DAGOSTINO(Z3:Z102)</f>
        <v>81.968597915357179</v>
      </c>
      <c r="CX114" s="15">
        <f>[1]!DAGOSTINO(AA3:AA102)</f>
        <v>6.9742524561397818</v>
      </c>
      <c r="CY114" s="15">
        <f>[1]!DAGOSTINO(AB3:AB102)</f>
        <v>48.425420502412344</v>
      </c>
      <c r="CZ114" s="15">
        <f>[1]!DAGOSTINO(AC3:AC102)</f>
        <v>29.856154863667896</v>
      </c>
      <c r="DA114" s="15">
        <f>[1]!DAGOSTINO(AD3:AD102)</f>
        <v>7.5260363064108271E-3</v>
      </c>
      <c r="DB114" s="15">
        <f>[1]!DAGOSTINO(AE3:AE102)</f>
        <v>24.829763015564353</v>
      </c>
      <c r="DC114" s="15">
        <f>[1]!DAGOSTINO(AF3:AF102)</f>
        <v>81.968597915357179</v>
      </c>
      <c r="DD114" s="15">
        <f>[1]!DAGOSTINO(AG3:AG102)</f>
        <v>7.5260363064108271E-3</v>
      </c>
      <c r="DE114" s="15">
        <f>[1]!DAGOSTINO(AH3:AH102)</f>
        <v>24.829763015564353</v>
      </c>
      <c r="DF114" s="15">
        <f>[1]!DAGOSTINO(AI3:AI102)</f>
        <v>81.968597915357179</v>
      </c>
    </row>
    <row r="115" spans="1:110" x14ac:dyDescent="0.45">
      <c r="A115" t="s">
        <v>45</v>
      </c>
      <c r="B115">
        <f>B116-B117</f>
        <v>4.8849813083507014E-15</v>
      </c>
      <c r="C115">
        <f t="shared" ref="C115:AJ115" si="16">C116-C117</f>
        <v>1.9539925233402692E-14</v>
      </c>
      <c r="E115">
        <f t="shared" si="16"/>
        <v>1.6320278461989309E-14</v>
      </c>
      <c r="F115">
        <f t="shared" si="16"/>
        <v>3.6637359812629913E-15</v>
      </c>
      <c r="G115">
        <f t="shared" si="16"/>
        <v>2.13162820728024E-14</v>
      </c>
      <c r="H115">
        <f t="shared" si="16"/>
        <v>3.8857805861880984E-15</v>
      </c>
      <c r="I115">
        <f t="shared" si="16"/>
        <v>1.5543122344751699E-14</v>
      </c>
      <c r="J115">
        <f t="shared" si="16"/>
        <v>4.1078251911131044E-15</v>
      </c>
      <c r="K115">
        <f t="shared" si="16"/>
        <v>1.5543122344751699E-14</v>
      </c>
      <c r="L115">
        <f t="shared" si="16"/>
        <v>3.4416913763379979E-15</v>
      </c>
      <c r="M115">
        <f t="shared" si="16"/>
        <v>1.3211653993038896E-14</v>
      </c>
      <c r="O115">
        <f t="shared" si="16"/>
        <v>1.1879386363488695E-14</v>
      </c>
      <c r="P115">
        <f t="shared" si="16"/>
        <v>4.6629367034256953E-15</v>
      </c>
      <c r="Q115">
        <f t="shared" si="16"/>
        <v>1.5765166949676705E-14</v>
      </c>
      <c r="R115">
        <f t="shared" si="16"/>
        <v>3.4416913763378969E-15</v>
      </c>
      <c r="S115">
        <f t="shared" si="16"/>
        <v>1.3211653993038896E-14</v>
      </c>
      <c r="T115">
        <f t="shared" si="16"/>
        <v>3.6637359812629913E-15</v>
      </c>
      <c r="U115">
        <f t="shared" si="16"/>
        <v>1.3211653993038896E-14</v>
      </c>
      <c r="V115">
        <f t="shared" si="16"/>
        <v>4.9960036108132044E-15</v>
      </c>
      <c r="W115">
        <f t="shared" si="16"/>
        <v>3.4083846855991599E-14</v>
      </c>
      <c r="X115">
        <f t="shared" si="16"/>
        <v>6.6613381477510655E-16</v>
      </c>
      <c r="Z115">
        <f t="shared" si="16"/>
        <v>3.4083846855991599E-14</v>
      </c>
      <c r="AA115">
        <f t="shared" si="16"/>
        <v>6.6613381477510655E-16</v>
      </c>
      <c r="AB115">
        <f t="shared" si="16"/>
        <v>5.3290705182007893E-15</v>
      </c>
      <c r="AC115" s="20">
        <f t="shared" si="16"/>
        <v>4.2965631052992889E-14</v>
      </c>
      <c r="AD115">
        <f t="shared" si="16"/>
        <v>7.7715611723760958E-16</v>
      </c>
      <c r="AE115">
        <f t="shared" si="16"/>
        <v>4.2188474935756075E-15</v>
      </c>
      <c r="AF115">
        <f t="shared" si="16"/>
        <v>3.4083846855991599E-14</v>
      </c>
      <c r="AG115">
        <f t="shared" si="16"/>
        <v>6.6613381477510655E-16</v>
      </c>
      <c r="AH115">
        <f t="shared" si="16"/>
        <v>4.2188474935756075E-15</v>
      </c>
      <c r="AI115">
        <f t="shared" si="16"/>
        <v>3.4083846855991599E-14</v>
      </c>
      <c r="AJ115">
        <f t="shared" si="16"/>
        <v>6.6613381477510655E-16</v>
      </c>
      <c r="AL115" t="s">
        <v>59</v>
      </c>
      <c r="AM115" s="8">
        <f>_xlfn.QUARTILE.INC(A3:A102,1)</f>
        <v>9.3147711766050596E-14</v>
      </c>
      <c r="AN115" s="9">
        <f t="shared" ref="AN115:BU115" si="17">_xlfn.QUARTILE.INC(B3:B102,1)</f>
        <v>9.7866159620707524E-14</v>
      </c>
      <c r="AO115" s="9">
        <f t="shared" si="17"/>
        <v>9.4257934790675702E-14</v>
      </c>
      <c r="AP115" s="9">
        <f t="shared" si="17"/>
        <v>9.7921670771938794E-14</v>
      </c>
      <c r="AQ115" s="9">
        <f t="shared" si="17"/>
        <v>9.3036689463588105E-14</v>
      </c>
      <c r="AR115" s="9">
        <f t="shared" si="17"/>
        <v>9.9198427250257724E-14</v>
      </c>
      <c r="AS115" s="9">
        <f t="shared" si="17"/>
        <v>9.3258734068513099E-14</v>
      </c>
      <c r="AT115" s="9">
        <f t="shared" si="17"/>
        <v>9.7921670771938794E-14</v>
      </c>
      <c r="AU115" s="9">
        <f t="shared" si="17"/>
        <v>9.3036689463588105E-14</v>
      </c>
      <c r="AV115" s="9">
        <f t="shared" si="17"/>
        <v>9.7921670771938794E-14</v>
      </c>
      <c r="AW115" s="9">
        <f t="shared" si="17"/>
        <v>9.3036689463588105E-14</v>
      </c>
      <c r="AX115" s="9">
        <f t="shared" si="17"/>
        <v>9.6700425444851097E-14</v>
      </c>
      <c r="AY115" s="9">
        <f t="shared" si="17"/>
        <v>9.4257934790675702E-14</v>
      </c>
      <c r="AZ115" s="9">
        <f t="shared" si="17"/>
        <v>9.6700425444851097E-14</v>
      </c>
      <c r="BA115" s="9">
        <f t="shared" si="17"/>
        <v>9.3813845580825702E-14</v>
      </c>
      <c r="BB115" s="9">
        <f t="shared" si="17"/>
        <v>9.8754338040407649E-14</v>
      </c>
      <c r="BC115" s="9">
        <f t="shared" si="17"/>
        <v>9.1815444136500395E-14</v>
      </c>
      <c r="BD115" s="9">
        <f t="shared" si="17"/>
        <v>9.7116759079085543E-14</v>
      </c>
      <c r="BE115" s="9">
        <f t="shared" si="17"/>
        <v>9.1815444136500395E-14</v>
      </c>
      <c r="BF115" s="9">
        <f t="shared" si="17"/>
        <v>9.7116759079085543E-14</v>
      </c>
      <c r="BG115" s="9">
        <f t="shared" si="17"/>
        <v>9.2564844678122376E-14</v>
      </c>
      <c r="BH115" s="9">
        <f t="shared" si="17"/>
        <v>1.0141887329950775E-13</v>
      </c>
      <c r="BI115" s="9">
        <f t="shared" si="17"/>
        <v>9.1260332624187805E-14</v>
      </c>
      <c r="BJ115" s="9">
        <f t="shared" si="17"/>
        <v>9.4257934790675702E-14</v>
      </c>
      <c r="BK115" s="9">
        <f t="shared" si="17"/>
        <v>1.0141887329950775E-13</v>
      </c>
      <c r="BL115" s="9">
        <f t="shared" si="17"/>
        <v>9.1260332624187805E-14</v>
      </c>
      <c r="BM115" s="9">
        <f t="shared" si="17"/>
        <v>9.2592600253738005E-14</v>
      </c>
      <c r="BN115" s="9">
        <f t="shared" si="17"/>
        <v>1.02806652080289E-13</v>
      </c>
      <c r="BO115" s="9">
        <f t="shared" si="17"/>
        <v>9.1260332624187805E-14</v>
      </c>
      <c r="BP115" s="9">
        <f t="shared" si="17"/>
        <v>9.2481577951275502E-14</v>
      </c>
      <c r="BQ115" s="9">
        <f t="shared" si="17"/>
        <v>1.0141887329950775E-13</v>
      </c>
      <c r="BR115" s="9">
        <f t="shared" si="17"/>
        <v>9.1260332624187805E-14</v>
      </c>
      <c r="BS115" s="9">
        <f t="shared" si="17"/>
        <v>9.2481577951275502E-14</v>
      </c>
      <c r="BT115" s="9">
        <f t="shared" si="17"/>
        <v>1.0141887329950775E-13</v>
      </c>
      <c r="BU115" s="10">
        <f t="shared" si="17"/>
        <v>9.1260332624187805E-14</v>
      </c>
      <c r="BW115" t="s">
        <v>69</v>
      </c>
      <c r="BX115">
        <f>[1]!DPTEST(A3:A102)</f>
        <v>0.40969251392376482</v>
      </c>
      <c r="BY115">
        <f>[1]!DPTEST(B3:B102)</f>
        <v>4.9529835467232441E-4</v>
      </c>
      <c r="BZ115">
        <f>[1]!DPTEST(C3:C102)</f>
        <v>0</v>
      </c>
      <c r="CA115">
        <f>[1]!DPTEST(D3:D102)</f>
        <v>8.5251022667374166E-2</v>
      </c>
      <c r="CB115">
        <f>[1]!DPTEST(E3:E102)</f>
        <v>0.38673749528127432</v>
      </c>
      <c r="CC115">
        <f>[1]!DPTEST(F3:F102)</f>
        <v>1.248613021848366E-2</v>
      </c>
      <c r="CD115">
        <f>[1]!DPTEST(G3:G102)</f>
        <v>0.36753824009867853</v>
      </c>
      <c r="CE115">
        <f>[1]!DPTEST(H3:H102)</f>
        <v>0.11983946980947868</v>
      </c>
      <c r="CF115">
        <f>[1]!DPTEST(I3:I102)</f>
        <v>0.5890916812696716</v>
      </c>
      <c r="CG115">
        <f>[1]!DPTEST(J3:J102)</f>
        <v>0.11983946980947868</v>
      </c>
      <c r="CH115">
        <f>[1]!DPTEST(K3:K102)</f>
        <v>0.69219957824026945</v>
      </c>
      <c r="CI115">
        <f>[1]!DPTEST(L3:L102)</f>
        <v>1.8057899246582965E-3</v>
      </c>
      <c r="CJ115">
        <f>[1]!DPTEST(M3:M102)</f>
        <v>0</v>
      </c>
      <c r="CK115">
        <f>[1]!DPTEST(N3:N102)</f>
        <v>9.6085633517084545E-4</v>
      </c>
      <c r="CL115">
        <f>[1]!DPTEST(O3:O102)</f>
        <v>0.67870278082593249</v>
      </c>
      <c r="CM115">
        <f>[1]!DPTEST(P3:P102)</f>
        <v>4.1068227926741585E-2</v>
      </c>
      <c r="CN115">
        <f>[1]!DPTEST(Q3:Q102)</f>
        <v>0.48380028684396348</v>
      </c>
      <c r="CO115">
        <f>[1]!DPTEST(R3:R102)</f>
        <v>2.9219167346622443E-3</v>
      </c>
      <c r="CP115">
        <f>[1]!DPTEST(S3:S102)</f>
        <v>0.85882907864136304</v>
      </c>
      <c r="CQ115">
        <f>[1]!DPTEST(T3:T102)</f>
        <v>2.9219167346622443E-3</v>
      </c>
      <c r="CR115">
        <f>[1]!DPTEST(U3:U102)</f>
        <v>7.9558768403258817E-2</v>
      </c>
      <c r="CS115">
        <f>[1]!DPTEST(V3:V102)</f>
        <v>4.0577516936535218E-6</v>
      </c>
      <c r="CT115">
        <f>[1]!DPTEST(W3:W102)</f>
        <v>0</v>
      </c>
      <c r="CU115">
        <f>[1]!DPTEST(X3:X102)</f>
        <v>0</v>
      </c>
      <c r="CV115">
        <f>[1]!DPTEST(Y3:Y102)</f>
        <v>4.0577516936535218E-6</v>
      </c>
      <c r="CW115">
        <f>[1]!DPTEST(Z3:Z102)</f>
        <v>0</v>
      </c>
      <c r="CX115">
        <f>[1]!DPTEST(AA3:AA102)</f>
        <v>3.0588650788960448E-2</v>
      </c>
      <c r="CY115">
        <f>[1]!DPTEST(AB3:AB102)</f>
        <v>3.0517810500896303E-11</v>
      </c>
      <c r="CZ115">
        <f>[1]!DPTEST(AC3:AC102)</f>
        <v>3.287141095986712E-7</v>
      </c>
      <c r="DA115">
        <f>[1]!DPTEST(AD3:AD102)</f>
        <v>0.99624405312703923</v>
      </c>
      <c r="DB115">
        <f>[1]!DPTEST(AE3:AE102)</f>
        <v>4.0577516936535218E-6</v>
      </c>
      <c r="DC115">
        <f>[1]!DPTEST(AF3:AF102)</f>
        <v>0</v>
      </c>
      <c r="DD115">
        <f>[1]!DPTEST(AG3:AG102)</f>
        <v>0.99624405312703923</v>
      </c>
      <c r="DE115">
        <f>[1]!DPTEST(AH3:AH102)</f>
        <v>4.0577516936535218E-6</v>
      </c>
      <c r="DF115">
        <f>[1]!DPTEST(AI3:AI102)</f>
        <v>0</v>
      </c>
    </row>
    <row r="116" spans="1:110" x14ac:dyDescent="0.45">
      <c r="A116" t="s">
        <v>46</v>
      </c>
      <c r="B116">
        <f>MAX(A3:A102)</f>
        <v>9.6478380839926103E-14</v>
      </c>
      <c r="C116">
        <f t="shared" ref="C116:AJ116" si="18">MAX(B3:B102)</f>
        <v>1.14352971536391E-13</v>
      </c>
      <c r="E116">
        <f t="shared" si="18"/>
        <v>1.1035616864774E-13</v>
      </c>
      <c r="F116">
        <f t="shared" si="18"/>
        <v>9.5368157815300896E-14</v>
      </c>
      <c r="G116">
        <f t="shared" si="18"/>
        <v>1.14241949233928E-13</v>
      </c>
      <c r="H116">
        <f t="shared" si="18"/>
        <v>9.5812247025150997E-14</v>
      </c>
      <c r="I116">
        <f t="shared" si="18"/>
        <v>1.1035616864774E-13</v>
      </c>
      <c r="J116">
        <f t="shared" si="18"/>
        <v>9.5479180117763399E-14</v>
      </c>
      <c r="K116">
        <f t="shared" si="18"/>
        <v>1.1035616864774E-13</v>
      </c>
      <c r="L116">
        <f t="shared" si="18"/>
        <v>9.5146113210375903E-14</v>
      </c>
      <c r="M116">
        <f t="shared" si="18"/>
        <v>1.06248343456627E-13</v>
      </c>
      <c r="O116">
        <f t="shared" si="18"/>
        <v>1.06248343456627E-13</v>
      </c>
      <c r="P116">
        <f t="shared" si="18"/>
        <v>9.6700425444851097E-14</v>
      </c>
      <c r="Q116">
        <f t="shared" si="18"/>
        <v>1.1035616864774E-13</v>
      </c>
      <c r="R116">
        <f t="shared" si="18"/>
        <v>9.4257934790675702E-14</v>
      </c>
      <c r="S116">
        <f t="shared" si="18"/>
        <v>1.06248343456627E-13</v>
      </c>
      <c r="T116">
        <f t="shared" si="18"/>
        <v>9.4035890185750696E-14</v>
      </c>
      <c r="U116">
        <f t="shared" si="18"/>
        <v>1.06248343456627E-13</v>
      </c>
      <c r="V116">
        <f t="shared" si="18"/>
        <v>9.50350909079134E-14</v>
      </c>
      <c r="W116">
        <f t="shared" si="18"/>
        <v>1.29118937763905E-13</v>
      </c>
      <c r="X116">
        <f t="shared" si="18"/>
        <v>9.1704421834037905E-14</v>
      </c>
      <c r="Z116">
        <f t="shared" si="18"/>
        <v>1.29118937763905E-13</v>
      </c>
      <c r="AA116">
        <f t="shared" si="18"/>
        <v>9.1704421834037905E-14</v>
      </c>
      <c r="AB116">
        <f t="shared" si="18"/>
        <v>9.6589403142388594E-14</v>
      </c>
      <c r="AC116" s="20">
        <f t="shared" si="18"/>
        <v>1.3988810110276899E-13</v>
      </c>
      <c r="AD116">
        <f t="shared" si="18"/>
        <v>9.1704421834037905E-14</v>
      </c>
      <c r="AE116">
        <f t="shared" si="18"/>
        <v>9.5146113210375903E-14</v>
      </c>
      <c r="AF116">
        <f t="shared" si="18"/>
        <v>1.29118937763905E-13</v>
      </c>
      <c r="AG116">
        <f t="shared" si="18"/>
        <v>9.1704421834037905E-14</v>
      </c>
      <c r="AH116">
        <f t="shared" si="18"/>
        <v>9.5146113210375903E-14</v>
      </c>
      <c r="AI116">
        <f t="shared" si="18"/>
        <v>1.29118937763905E-13</v>
      </c>
      <c r="AJ116">
        <f t="shared" si="18"/>
        <v>9.1704421834037905E-14</v>
      </c>
      <c r="AL116" t="s">
        <v>39</v>
      </c>
      <c r="AM116" s="8">
        <f>MEDIAN(A3:A102)</f>
        <v>9.3591800975900696E-14</v>
      </c>
      <c r="AN116" s="9">
        <f t="shared" ref="AN116:BU116" si="19">MEDIAN(B3:B102)</f>
        <v>1.00364161426114E-13</v>
      </c>
      <c r="AO116" s="9">
        <f t="shared" si="19"/>
        <v>9.4257934790675702E-14</v>
      </c>
      <c r="AP116" s="9">
        <f t="shared" si="19"/>
        <v>1.005306948798075E-13</v>
      </c>
      <c r="AQ116" s="9">
        <f t="shared" si="19"/>
        <v>9.3480778673438105E-14</v>
      </c>
      <c r="AR116" s="9">
        <f t="shared" si="19"/>
        <v>1.0152989560197001E-13</v>
      </c>
      <c r="AS116" s="9">
        <f t="shared" si="19"/>
        <v>9.3702823278363199E-14</v>
      </c>
      <c r="AT116" s="9">
        <f t="shared" si="19"/>
        <v>1.00364161426114E-13</v>
      </c>
      <c r="AU116" s="9">
        <f t="shared" si="19"/>
        <v>9.3591800975900696E-14</v>
      </c>
      <c r="AV116" s="9">
        <f t="shared" si="19"/>
        <v>1.00364161426114E-13</v>
      </c>
      <c r="AW116" s="9">
        <f t="shared" si="19"/>
        <v>9.3480778673438105E-14</v>
      </c>
      <c r="AX116" s="9">
        <f t="shared" si="19"/>
        <v>9.7866159620707499E-14</v>
      </c>
      <c r="AY116" s="9">
        <f t="shared" si="19"/>
        <v>9.4257934790675702E-14</v>
      </c>
      <c r="AZ116" s="9">
        <f t="shared" si="19"/>
        <v>9.7977181923170039E-14</v>
      </c>
      <c r="BA116" s="9">
        <f t="shared" si="19"/>
        <v>9.4257934790675702E-14</v>
      </c>
      <c r="BB116" s="9">
        <f t="shared" si="19"/>
        <v>1.0041967257734501E-13</v>
      </c>
      <c r="BC116" s="9">
        <f t="shared" si="19"/>
        <v>9.2148511043887905E-14</v>
      </c>
      <c r="BD116" s="9">
        <f t="shared" si="19"/>
        <v>9.8254737679326303E-14</v>
      </c>
      <c r="BE116" s="9">
        <f t="shared" si="19"/>
        <v>9.2259533346350496E-14</v>
      </c>
      <c r="BF116" s="9">
        <f t="shared" si="19"/>
        <v>9.8254737679326303E-14</v>
      </c>
      <c r="BG116" s="9">
        <f t="shared" si="19"/>
        <v>9.3147711766050596E-14</v>
      </c>
      <c r="BH116" s="9">
        <f t="shared" si="19"/>
        <v>1.0486056467584551E-13</v>
      </c>
      <c r="BI116" s="9">
        <f t="shared" si="19"/>
        <v>9.1260332624187805E-14</v>
      </c>
      <c r="BJ116" s="9">
        <f t="shared" si="19"/>
        <v>9.4257934790675702E-14</v>
      </c>
      <c r="BK116" s="9">
        <f t="shared" si="19"/>
        <v>1.0486056467584551E-13</v>
      </c>
      <c r="BL116" s="9">
        <f t="shared" si="19"/>
        <v>9.1260332624187805E-14</v>
      </c>
      <c r="BM116" s="9">
        <f t="shared" si="19"/>
        <v>9.3147711766050596E-14</v>
      </c>
      <c r="BN116" s="9">
        <f t="shared" si="19"/>
        <v>1.059707877004705E-13</v>
      </c>
      <c r="BO116" s="9">
        <f t="shared" si="19"/>
        <v>9.1260332624187805E-14</v>
      </c>
      <c r="BP116" s="9">
        <f t="shared" si="19"/>
        <v>9.3092200614819351E-14</v>
      </c>
      <c r="BQ116" s="9">
        <f t="shared" si="19"/>
        <v>1.0486056467584551E-13</v>
      </c>
      <c r="BR116" s="9">
        <f t="shared" si="19"/>
        <v>9.1260332624187805E-14</v>
      </c>
      <c r="BS116" s="9">
        <f t="shared" si="19"/>
        <v>9.3092200614819351E-14</v>
      </c>
      <c r="BT116" s="9">
        <f t="shared" si="19"/>
        <v>1.0486056467584551E-13</v>
      </c>
      <c r="BU116" s="10">
        <f t="shared" si="19"/>
        <v>9.1260332624187805E-14</v>
      </c>
      <c r="BW116" t="s">
        <v>70</v>
      </c>
      <c r="BX116">
        <v>0.05</v>
      </c>
      <c r="BY116">
        <v>0.05</v>
      </c>
      <c r="BZ116">
        <v>0.05</v>
      </c>
      <c r="CA116">
        <v>0.05</v>
      </c>
      <c r="CB116">
        <v>0.05</v>
      </c>
      <c r="CC116">
        <v>0.05</v>
      </c>
      <c r="CD116">
        <v>0.05</v>
      </c>
      <c r="CE116">
        <v>0.05</v>
      </c>
      <c r="CF116">
        <v>0.05</v>
      </c>
      <c r="CG116">
        <v>0.05</v>
      </c>
      <c r="CH116">
        <v>0.05</v>
      </c>
      <c r="CI116">
        <v>0.05</v>
      </c>
      <c r="CJ116">
        <v>0.05</v>
      </c>
      <c r="CK116">
        <v>0.05</v>
      </c>
      <c r="CL116">
        <v>0.05</v>
      </c>
      <c r="CM116">
        <v>0.05</v>
      </c>
      <c r="CN116">
        <v>0.05</v>
      </c>
      <c r="CO116">
        <v>0.05</v>
      </c>
      <c r="CP116">
        <v>0.05</v>
      </c>
      <c r="CQ116">
        <v>0.05</v>
      </c>
      <c r="CR116">
        <v>0.05</v>
      </c>
      <c r="CS116">
        <v>0.05</v>
      </c>
      <c r="CT116">
        <v>0.05</v>
      </c>
      <c r="CU116">
        <v>0.05</v>
      </c>
      <c r="CV116">
        <v>0.05</v>
      </c>
      <c r="CW116">
        <v>0.05</v>
      </c>
      <c r="CX116">
        <v>0.05</v>
      </c>
      <c r="CY116">
        <v>0.05</v>
      </c>
      <c r="CZ116">
        <v>0.05</v>
      </c>
      <c r="DA116">
        <v>0.05</v>
      </c>
      <c r="DB116">
        <v>0.05</v>
      </c>
      <c r="DC116">
        <v>0.05</v>
      </c>
      <c r="DD116">
        <v>0.05</v>
      </c>
      <c r="DE116">
        <v>0.05</v>
      </c>
      <c r="DF116">
        <v>0.05</v>
      </c>
    </row>
    <row r="117" spans="1:110" x14ac:dyDescent="0.45">
      <c r="A117" t="s">
        <v>47</v>
      </c>
      <c r="B117">
        <f>MIN(A3:A102)</f>
        <v>9.1593399531575402E-14</v>
      </c>
      <c r="C117">
        <f t="shared" ref="C117:AJ117" si="20">MIN(B3:B102)</f>
        <v>9.4813046302988305E-14</v>
      </c>
      <c r="E117">
        <f t="shared" si="20"/>
        <v>9.4035890185750696E-14</v>
      </c>
      <c r="F117">
        <f t="shared" si="20"/>
        <v>9.1704421834037905E-14</v>
      </c>
      <c r="G117">
        <f t="shared" si="20"/>
        <v>9.2925667161125602E-14</v>
      </c>
      <c r="H117">
        <f t="shared" si="20"/>
        <v>9.1926466438962898E-14</v>
      </c>
      <c r="I117">
        <f t="shared" si="20"/>
        <v>9.4813046302988305E-14</v>
      </c>
      <c r="J117">
        <f t="shared" si="20"/>
        <v>9.1371354926650295E-14</v>
      </c>
      <c r="K117">
        <f t="shared" si="20"/>
        <v>9.4813046302988305E-14</v>
      </c>
      <c r="L117">
        <f t="shared" si="20"/>
        <v>9.1704421834037905E-14</v>
      </c>
      <c r="M117">
        <f t="shared" si="20"/>
        <v>9.3036689463588105E-14</v>
      </c>
      <c r="O117">
        <f t="shared" si="20"/>
        <v>9.4368957093138306E-14</v>
      </c>
      <c r="P117">
        <f t="shared" si="20"/>
        <v>9.2037488741425401E-14</v>
      </c>
      <c r="Q117">
        <f t="shared" si="20"/>
        <v>9.4591001698063299E-14</v>
      </c>
      <c r="R117">
        <f t="shared" si="20"/>
        <v>9.0816243414337805E-14</v>
      </c>
      <c r="S117">
        <f t="shared" si="20"/>
        <v>9.3036689463588105E-14</v>
      </c>
      <c r="T117">
        <f t="shared" si="20"/>
        <v>9.0372154204487705E-14</v>
      </c>
      <c r="U117">
        <f t="shared" si="20"/>
        <v>9.3036689463588105E-14</v>
      </c>
      <c r="V117">
        <f t="shared" si="20"/>
        <v>9.0039087297100195E-14</v>
      </c>
      <c r="W117">
        <f t="shared" si="20"/>
        <v>9.50350909079134E-14</v>
      </c>
      <c r="X117">
        <f t="shared" si="20"/>
        <v>9.1038288019262798E-14</v>
      </c>
      <c r="Z117">
        <f t="shared" si="20"/>
        <v>9.50350909079134E-14</v>
      </c>
      <c r="AA117">
        <f t="shared" si="20"/>
        <v>9.1038288019262798E-14</v>
      </c>
      <c r="AB117">
        <f t="shared" si="20"/>
        <v>9.1260332624187805E-14</v>
      </c>
      <c r="AC117" s="20">
        <f t="shared" si="20"/>
        <v>9.6922470049776103E-14</v>
      </c>
      <c r="AD117">
        <f t="shared" si="20"/>
        <v>9.0927265716800295E-14</v>
      </c>
      <c r="AE117">
        <f t="shared" si="20"/>
        <v>9.0927265716800295E-14</v>
      </c>
      <c r="AF117">
        <f t="shared" si="20"/>
        <v>9.50350909079134E-14</v>
      </c>
      <c r="AG117">
        <f t="shared" si="20"/>
        <v>9.1038288019262798E-14</v>
      </c>
      <c r="AH117">
        <f t="shared" si="20"/>
        <v>9.0927265716800295E-14</v>
      </c>
      <c r="AI117">
        <f t="shared" si="20"/>
        <v>9.50350909079134E-14</v>
      </c>
      <c r="AJ117">
        <f t="shared" si="20"/>
        <v>9.1038288019262798E-14</v>
      </c>
      <c r="AL117" t="s">
        <v>60</v>
      </c>
      <c r="AM117" s="8">
        <f>_xlfn.QUARTILE.INC(A3:A102,3)</f>
        <v>9.4174668063828828E-14</v>
      </c>
      <c r="AN117" s="9">
        <f t="shared" ref="AN117:BU117" si="21">_xlfn.QUARTILE.INC(B3:B102,3)</f>
        <v>1.021682738411295E-13</v>
      </c>
      <c r="AO117" s="9">
        <f t="shared" si="21"/>
        <v>9.4257934790675702E-14</v>
      </c>
      <c r="AP117" s="9">
        <f t="shared" si="21"/>
        <v>1.0239031844605451E-13</v>
      </c>
      <c r="AQ117" s="9">
        <f t="shared" si="21"/>
        <v>9.3952623458903822E-14</v>
      </c>
      <c r="AR117" s="9">
        <f t="shared" si="21"/>
        <v>1.0338951916821725E-13</v>
      </c>
      <c r="AS117" s="9">
        <f t="shared" si="21"/>
        <v>9.4146912488213199E-14</v>
      </c>
      <c r="AT117" s="9">
        <f t="shared" si="21"/>
        <v>1.0261236305097925E-13</v>
      </c>
      <c r="AU117" s="9">
        <f t="shared" si="21"/>
        <v>9.4146912488213199E-14</v>
      </c>
      <c r="AV117" s="9">
        <f t="shared" si="21"/>
        <v>1.0261236305097925E-13</v>
      </c>
      <c r="AW117" s="9">
        <f t="shared" si="21"/>
        <v>9.4035890185750696E-14</v>
      </c>
      <c r="AX117" s="9">
        <f t="shared" si="21"/>
        <v>9.9698027611338994E-14</v>
      </c>
      <c r="AY117" s="9">
        <f t="shared" si="21"/>
        <v>9.4257934790675702E-14</v>
      </c>
      <c r="AZ117" s="9">
        <f t="shared" si="21"/>
        <v>9.9698027611338994E-14</v>
      </c>
      <c r="BA117" s="9">
        <f t="shared" si="21"/>
        <v>9.4924068605450796E-14</v>
      </c>
      <c r="BB117" s="9">
        <f t="shared" si="21"/>
        <v>1.026123630509795E-13</v>
      </c>
      <c r="BC117" s="9">
        <f t="shared" si="21"/>
        <v>9.2703622556200495E-14</v>
      </c>
      <c r="BD117" s="9">
        <f t="shared" si="21"/>
        <v>9.9947827791879503E-14</v>
      </c>
      <c r="BE117" s="9">
        <f t="shared" si="21"/>
        <v>9.2814644858662998E-14</v>
      </c>
      <c r="BF117" s="9">
        <f t="shared" si="21"/>
        <v>9.9947827791879503E-14</v>
      </c>
      <c r="BG117" s="9">
        <f t="shared" si="21"/>
        <v>9.3813845580825702E-14</v>
      </c>
      <c r="BH117" s="9">
        <f t="shared" si="21"/>
        <v>1.08357767203415E-13</v>
      </c>
      <c r="BI117" s="9">
        <f t="shared" si="21"/>
        <v>9.1704421834037905E-14</v>
      </c>
      <c r="BJ117" s="9">
        <f t="shared" si="21"/>
        <v>9.4257934790675702E-14</v>
      </c>
      <c r="BK117" s="9">
        <f t="shared" si="21"/>
        <v>1.08357767203415E-13</v>
      </c>
      <c r="BL117" s="9">
        <f t="shared" si="21"/>
        <v>9.1704421834037905E-14</v>
      </c>
      <c r="BM117" s="9">
        <f t="shared" si="21"/>
        <v>9.3813845580825702E-14</v>
      </c>
      <c r="BN117" s="9">
        <f t="shared" si="21"/>
        <v>1.109390357356685E-13</v>
      </c>
      <c r="BO117" s="9">
        <f t="shared" si="21"/>
        <v>9.1704421834037905E-14</v>
      </c>
      <c r="BP117" s="9">
        <f t="shared" si="21"/>
        <v>9.3591800975900696E-14</v>
      </c>
      <c r="BQ117" s="9">
        <f t="shared" si="21"/>
        <v>1.08357767203415E-13</v>
      </c>
      <c r="BR117" s="9">
        <f t="shared" si="21"/>
        <v>9.1704421834037905E-14</v>
      </c>
      <c r="BS117" s="9">
        <f t="shared" si="21"/>
        <v>9.3591800975900696E-14</v>
      </c>
      <c r="BT117" s="9">
        <f t="shared" si="21"/>
        <v>1.08357767203415E-13</v>
      </c>
      <c r="BU117" s="10">
        <f t="shared" si="21"/>
        <v>9.1704421834037905E-14</v>
      </c>
      <c r="BW117" s="1" t="s">
        <v>71</v>
      </c>
      <c r="BX117" s="14" t="str">
        <f>IF(BX115&lt;BX116,"no","yes")</f>
        <v>yes</v>
      </c>
      <c r="BY117" s="14" t="str">
        <f t="shared" ref="BY117:DF117" si="22">IF(BY115&lt;BY116,"no","yes")</f>
        <v>no</v>
      </c>
      <c r="BZ117" s="14" t="str">
        <f t="shared" si="22"/>
        <v>no</v>
      </c>
      <c r="CA117" s="14" t="str">
        <f t="shared" si="22"/>
        <v>yes</v>
      </c>
      <c r="CB117" s="14" t="str">
        <f t="shared" si="22"/>
        <v>yes</v>
      </c>
      <c r="CC117" s="14" t="str">
        <f t="shared" si="22"/>
        <v>no</v>
      </c>
      <c r="CD117" s="14" t="str">
        <f t="shared" si="22"/>
        <v>yes</v>
      </c>
      <c r="CE117" s="14" t="str">
        <f t="shared" si="22"/>
        <v>yes</v>
      </c>
      <c r="CF117" s="14" t="str">
        <f t="shared" si="22"/>
        <v>yes</v>
      </c>
      <c r="CG117" s="14" t="str">
        <f t="shared" si="22"/>
        <v>yes</v>
      </c>
      <c r="CH117" s="14" t="str">
        <f t="shared" si="22"/>
        <v>yes</v>
      </c>
      <c r="CI117" s="14" t="str">
        <f t="shared" si="22"/>
        <v>no</v>
      </c>
      <c r="CJ117" s="14" t="str">
        <f t="shared" si="22"/>
        <v>no</v>
      </c>
      <c r="CK117" s="14" t="str">
        <f t="shared" si="22"/>
        <v>no</v>
      </c>
      <c r="CL117" s="14" t="str">
        <f t="shared" si="22"/>
        <v>yes</v>
      </c>
      <c r="CM117" s="14" t="str">
        <f t="shared" si="22"/>
        <v>no</v>
      </c>
      <c r="CN117" s="14" t="str">
        <f t="shared" si="22"/>
        <v>yes</v>
      </c>
      <c r="CO117" s="14" t="str">
        <f t="shared" si="22"/>
        <v>no</v>
      </c>
      <c r="CP117" s="14" t="str">
        <f t="shared" si="22"/>
        <v>yes</v>
      </c>
      <c r="CQ117" s="14" t="str">
        <f t="shared" si="22"/>
        <v>no</v>
      </c>
      <c r="CR117" s="14" t="str">
        <f t="shared" si="22"/>
        <v>yes</v>
      </c>
      <c r="CS117" s="14" t="str">
        <f t="shared" si="22"/>
        <v>no</v>
      </c>
      <c r="CT117" s="14" t="str">
        <f t="shared" si="22"/>
        <v>no</v>
      </c>
      <c r="CU117" s="14" t="str">
        <f t="shared" si="22"/>
        <v>no</v>
      </c>
      <c r="CV117" s="14" t="str">
        <f t="shared" si="22"/>
        <v>no</v>
      </c>
      <c r="CW117" s="14" t="str">
        <f t="shared" si="22"/>
        <v>no</v>
      </c>
      <c r="CX117" s="14" t="str">
        <f t="shared" si="22"/>
        <v>no</v>
      </c>
      <c r="CY117" s="14" t="str">
        <f t="shared" si="22"/>
        <v>no</v>
      </c>
      <c r="CZ117" s="14" t="str">
        <f t="shared" si="22"/>
        <v>no</v>
      </c>
      <c r="DA117" s="14" t="str">
        <f t="shared" si="22"/>
        <v>yes</v>
      </c>
      <c r="DB117" s="14" t="str">
        <f t="shared" si="22"/>
        <v>no</v>
      </c>
      <c r="DC117" s="14" t="str">
        <f t="shared" si="22"/>
        <v>no</v>
      </c>
      <c r="DD117" s="14" t="str">
        <f t="shared" si="22"/>
        <v>yes</v>
      </c>
      <c r="DE117" s="14" t="str">
        <f t="shared" si="22"/>
        <v>no</v>
      </c>
      <c r="DF117" s="14" t="str">
        <f t="shared" si="22"/>
        <v>no</v>
      </c>
    </row>
    <row r="118" spans="1:110" x14ac:dyDescent="0.45">
      <c r="A118" t="s">
        <v>48</v>
      </c>
      <c r="B118">
        <f>SUM(A3:A102)</f>
        <v>9.3637320119910312E-12</v>
      </c>
      <c r="C118">
        <f t="shared" ref="C118:AJ118" si="23">SUM(B3:B102)</f>
        <v>1.0069944877955067E-11</v>
      </c>
      <c r="E118">
        <f t="shared" si="23"/>
        <v>1.0073275547028943E-11</v>
      </c>
      <c r="F118">
        <f t="shared" si="23"/>
        <v>9.3536289824669439E-12</v>
      </c>
      <c r="G118">
        <f t="shared" si="23"/>
        <v>1.0195511102040163E-11</v>
      </c>
      <c r="H118">
        <f t="shared" si="23"/>
        <v>9.3741681084225092E-12</v>
      </c>
      <c r="I118">
        <f t="shared" si="23"/>
        <v>1.0073053502424018E-11</v>
      </c>
      <c r="J118">
        <f t="shared" si="23"/>
        <v>9.3596241867999181E-12</v>
      </c>
      <c r="K118">
        <f t="shared" si="23"/>
        <v>1.0073053502424018E-11</v>
      </c>
      <c r="L118">
        <f t="shared" si="23"/>
        <v>9.3468566220167288E-12</v>
      </c>
      <c r="M118">
        <f t="shared" si="23"/>
        <v>9.8466790277029694E-12</v>
      </c>
      <c r="O118">
        <f t="shared" si="23"/>
        <v>9.8450136931660301E-12</v>
      </c>
      <c r="P118">
        <f t="shared" si="23"/>
        <v>9.4312335718882407E-12</v>
      </c>
      <c r="Q118">
        <f t="shared" si="23"/>
        <v>1.0085599022602284E-11</v>
      </c>
      <c r="R118">
        <f t="shared" si="23"/>
        <v>9.2260643569375118E-12</v>
      </c>
      <c r="S118">
        <f t="shared" si="23"/>
        <v>9.8601127263009322E-12</v>
      </c>
      <c r="T118">
        <f t="shared" si="23"/>
        <v>9.2338359181098878E-12</v>
      </c>
      <c r="U118">
        <f t="shared" si="23"/>
        <v>9.8601127263009322E-12</v>
      </c>
      <c r="V118">
        <f t="shared" si="23"/>
        <v>9.311884596741038E-12</v>
      </c>
      <c r="W118">
        <f t="shared" si="23"/>
        <v>1.0562661856283699E-11</v>
      </c>
      <c r="X118">
        <f t="shared" si="23"/>
        <v>9.1375795818748868E-12</v>
      </c>
      <c r="Z118">
        <f t="shared" si="23"/>
        <v>1.0562661856283699E-11</v>
      </c>
      <c r="AA118">
        <f t="shared" si="23"/>
        <v>9.1375795818748868E-12</v>
      </c>
      <c r="AB118">
        <f t="shared" si="23"/>
        <v>9.3215435370552752E-12</v>
      </c>
      <c r="AC118">
        <f t="shared" si="23"/>
        <v>1.0725864640903603E-11</v>
      </c>
      <c r="AD118">
        <f t="shared" si="23"/>
        <v>9.1378016264798118E-12</v>
      </c>
      <c r="AE118">
        <f t="shared" si="23"/>
        <v>9.3027807679391101E-12</v>
      </c>
      <c r="AF118">
        <f t="shared" si="23"/>
        <v>1.0562661856283699E-11</v>
      </c>
      <c r="AG118">
        <f t="shared" si="23"/>
        <v>9.1375795818748868E-12</v>
      </c>
      <c r="AH118">
        <f t="shared" si="23"/>
        <v>9.3027807679391101E-12</v>
      </c>
      <c r="AI118">
        <f t="shared" si="23"/>
        <v>1.0562661856283699E-11</v>
      </c>
      <c r="AJ118">
        <f t="shared" si="23"/>
        <v>9.1375795818748868E-12</v>
      </c>
      <c r="AL118" t="s">
        <v>61</v>
      </c>
      <c r="AM118" s="8">
        <f t="array" ref="AM118">MAX(IF(ISBLANK(A3:A102),"",IF(A3:A102&lt;=AM117+$AM104*(AM117-AM115),A3:A102,"")))</f>
        <v>9.5590202420225902E-14</v>
      </c>
      <c r="AN118" s="9">
        <f t="array" ref="AN118">MAX(IF(ISBLANK(B3:B102),"",IF(B3:B102&lt;=AN117+$AM104*(AN117-AN115),B3:B102,"")))</f>
        <v>1.1035616864774E-13</v>
      </c>
      <c r="AO118" s="9">
        <f t="array" ref="AO118">MAX(IF(ISBLANK(C3:C102),"",IF(C3:C102&lt;=AO117+$AM104*(AO117-AO115),C3:C102,"")))</f>
        <v>9.4257934790675702E-14</v>
      </c>
      <c r="AP118" s="9">
        <f t="array" ref="AP118">MAX(IF(ISBLANK(D3:D102),"",IF(D3:D102&lt;=AP117+$AM104*(AP117-AP115),D3:D102,"")))</f>
        <v>1.1035616864774E-13</v>
      </c>
      <c r="AQ118" s="9">
        <f t="array" ref="AQ118">MAX(IF(ISBLANK(E3:E102),"",IF(E3:E102&lt;=AQ117+$AM104*(AQ117-AQ115),E3:E102,"")))</f>
        <v>9.5368157815300896E-14</v>
      </c>
      <c r="AR118" s="9">
        <f t="array" ref="AR118">MAX(IF(ISBLANK(F3:F102),"",IF(F3:F102&lt;=AR117+$AM104*(AR117-AR115),F3:F102,"")))</f>
        <v>1.11799458579753E-13</v>
      </c>
      <c r="AS118" s="9">
        <f t="array" ref="AS118">MAX(IF(ISBLANK(G3:G102),"",IF(G3:G102&lt;=AS117+$AM104*(AS117-AS115),G3:G102,"")))</f>
        <v>9.5812247025150997E-14</v>
      </c>
      <c r="AT118" s="9">
        <f t="array" ref="AT118">MAX(IF(ISBLANK(H3:H102),"",IF(H3:H102&lt;=AT117+$AM104*(AT117-AT115),H3:H102,"")))</f>
        <v>1.1035616864774E-13</v>
      </c>
      <c r="AU118" s="9">
        <f t="array" ref="AU118">MAX(IF(ISBLANK(I3:I102),"",IF(I3:I102&lt;=AU117+$AM104*(AU117-AU115),I3:I102,"")))</f>
        <v>9.5479180117763399E-14</v>
      </c>
      <c r="AV118" s="9">
        <f t="array" ref="AV118">MAX(IF(ISBLANK(J3:J102),"",IF(J3:J102&lt;=AV117+$AM104*(AV117-AV115),J3:J102,"")))</f>
        <v>1.1035616864774E-13</v>
      </c>
      <c r="AW118" s="9">
        <f t="array" ref="AW118">MAX(IF(ISBLANK(K3:K102),"",IF(K3:K102&lt;=AW117+$AM104*(AW117-AW115),K3:K102,"")))</f>
        <v>9.5146113210375903E-14</v>
      </c>
      <c r="AX118" s="9">
        <f t="array" ref="AX118">MAX(IF(ISBLANK(L3:L102),"",IF(L3:L102&lt;=AX117+$AM104*(AX117-AX115),L3:L102,"")))</f>
        <v>1.06248343456627E-13</v>
      </c>
      <c r="AY118" s="9">
        <f t="array" ref="AY118">MAX(IF(ISBLANK(M3:M102),"",IF(M3:M102&lt;=AY117+$AM104*(AY117-AY115),M3:M102,"")))</f>
        <v>9.4257934790675702E-14</v>
      </c>
      <c r="AZ118" s="9">
        <f t="array" ref="AZ118">MAX(IF(ISBLANK(N3:N102),"",IF(N3:N102&lt;=AZ117+$AM104*(AZ117-AZ115),N3:N102,"")))</f>
        <v>1.06248343456627E-13</v>
      </c>
      <c r="BA118" s="9">
        <f t="array" ref="BA118">MAX(IF(ISBLANK(O3:O102),"",IF(O3:O102&lt;=BA117+$AM104*(BA117-BA115),O3:O102,"")))</f>
        <v>9.6700425444851097E-14</v>
      </c>
      <c r="BB118" s="9">
        <f t="array" ref="BB118">MAX(IF(ISBLANK(P3:P102),"",IF(P3:P102&lt;=BB117+$AM104*(BB117-BB115),P3:P102,"")))</f>
        <v>1.1035616864774E-13</v>
      </c>
      <c r="BC118" s="9">
        <f t="array" ref="BC118">MAX(IF(ISBLANK(Q3:Q102),"",IF(Q3:Q102&lt;=BC117+$AM104*(BC117-BC115),Q3:Q102,"")))</f>
        <v>9.4257934790675702E-14</v>
      </c>
      <c r="BD118" s="9">
        <f t="array" ref="BD118">MAX(IF(ISBLANK(R3:R102),"",IF(R3:R102&lt;=BD117+$AM104*(BD117-BD115),R3:R102,"")))</f>
        <v>1.05804254246777E-13</v>
      </c>
      <c r="BE118" s="9">
        <f t="array" ref="BE118">MAX(IF(ISBLANK(S3:S102),"",IF(S3:S102&lt;=BE117+$AM104*(BE117-BE115),S3:S102,"")))</f>
        <v>9.4035890185750696E-14</v>
      </c>
      <c r="BF118" s="9">
        <f t="array" ref="BF118">MAX(IF(ISBLANK(T3:T102),"",IF(T3:T102&lt;=BF117+$AM104*(BF117-BF115),T3:T102,"")))</f>
        <v>1.05804254246777E-13</v>
      </c>
      <c r="BG118" s="9">
        <f t="array" ref="BG118">MAX(IF(ISBLANK(U3:U102),"",IF(U3:U102&lt;=BG117+$AM104*(BG117-BG115),U3:U102,"")))</f>
        <v>9.50350909079134E-14</v>
      </c>
      <c r="BH118" s="9">
        <f t="array" ref="BH118">MAX(IF(ISBLANK(V3:V102),"",IF(V3:V102&lt;=BH117+$AM104*(BH117-BH115),V3:V102,"")))</f>
        <v>1.22901688826004E-13</v>
      </c>
      <c r="BI118" s="9">
        <f t="array" ref="BI118">MAX(IF(ISBLANK(W3:W102),"",IF(W3:W102&lt;=BI117+$AM104*(BI117-BI115),W3:W102,"")))</f>
        <v>9.1704421834037905E-14</v>
      </c>
      <c r="BJ118" s="9">
        <f t="array" ref="BJ118">MAX(IF(ISBLANK(X3:X102),"",IF(X3:X102&lt;=BJ117+$AM104*(BJ117-BJ115),X3:X102,"")))</f>
        <v>9.4257934790675702E-14</v>
      </c>
      <c r="BK118" s="9">
        <f t="array" ref="BK118">MAX(IF(ISBLANK(Y3:Y102),"",IF(Y3:Y102&lt;=BK117+$AM104*(BK117-BK115),Y3:Y102,"")))</f>
        <v>1.22901688826004E-13</v>
      </c>
      <c r="BL118" s="9">
        <f t="array" ref="BL118">MAX(IF(ISBLANK(Z3:Z102),"",IF(Z3:Z102&lt;=BL117+$AM104*(BL117-BL115),Z3:Z102,"")))</f>
        <v>9.1704421834037905E-14</v>
      </c>
      <c r="BM118" s="9">
        <f t="array" ref="BM118">MAX(IF(ISBLANK(AA3:AA102),"",IF(AA3:AA102&lt;=BM117+$AM104*(BM117-BM115),AA3:AA102,"")))</f>
        <v>9.5146113210375903E-14</v>
      </c>
      <c r="BN118" s="9">
        <f t="array" ref="BN118">MAX(IF(ISBLANK(AB3:AB102),"",IF(AB3:AB102&lt;=BN117+$AM104*(BN117-BN115),AB3:AB102,"")))</f>
        <v>1.2845280394913001E-13</v>
      </c>
      <c r="BO118" s="9">
        <f t="array" ref="BO118">MAX(IF(ISBLANK(AC3:AC102),"",IF(AC3:AC102&lt;=BO117+$AM104*(BO117-BO115),AC3:AC102,"")))</f>
        <v>9.1704421834037905E-14</v>
      </c>
      <c r="BP118" s="9">
        <f t="array" ref="BP118">MAX(IF(ISBLANK(AD3:AD102),"",IF(AD3:AD102&lt;=BP117+$AM104*(BP117-BP115),AD3:AD102,"")))</f>
        <v>9.5146113210375903E-14</v>
      </c>
      <c r="BQ118" s="9">
        <f t="array" ref="BQ118">MAX(IF(ISBLANK(AE3:AE102),"",IF(AE3:AE102&lt;=BQ117+$AM104*(BQ117-BQ115),AE3:AE102,"")))</f>
        <v>1.22901688826004E-13</v>
      </c>
      <c r="BR118" s="9">
        <f t="array" ref="BR118">MAX(IF(ISBLANK(AF3:AF102),"",IF(AF3:AF102&lt;=BR117+$AM104*(BR117-BR115),AF3:AF102,"")))</f>
        <v>9.1704421834037905E-14</v>
      </c>
      <c r="BS118" s="9">
        <f t="array" ref="BS118">MAX(IF(ISBLANK(AG3:AG102),"",IF(AG3:AG102&lt;=BS117+$AM104*(BS117-BS115),AG3:AG102,"")))</f>
        <v>9.5146113210375903E-14</v>
      </c>
      <c r="BT118" s="9">
        <f t="array" ref="BT118">MAX(IF(ISBLANK(AH3:AH102),"",IF(AH3:AH102&lt;=BT117+$AM104*(BT117-BT115),AH3:AH102,"")))</f>
        <v>1.22901688826004E-13</v>
      </c>
      <c r="BU118" s="10">
        <f t="array" ref="BU118">MAX(IF(ISBLANK(AI3:AI102),"",IF(AI3:AI102&lt;=BU117+$AM104*(BU117-BU115),AI3:AI102,"")))</f>
        <v>9.1704421834037905E-14</v>
      </c>
    </row>
    <row r="119" spans="1:110" x14ac:dyDescent="0.45">
      <c r="A119" t="s">
        <v>49</v>
      </c>
      <c r="B119">
        <f>COUNT(A3:A102)</f>
        <v>100</v>
      </c>
      <c r="C119">
        <f t="shared" ref="C119:AJ119" si="24">COUNT(B3:B102)</f>
        <v>100</v>
      </c>
      <c r="E119">
        <f t="shared" si="24"/>
        <v>100</v>
      </c>
      <c r="F119">
        <f t="shared" si="24"/>
        <v>100</v>
      </c>
      <c r="G119">
        <f t="shared" si="24"/>
        <v>100</v>
      </c>
      <c r="H119">
        <f t="shared" si="24"/>
        <v>100</v>
      </c>
      <c r="I119">
        <f t="shared" si="24"/>
        <v>100</v>
      </c>
      <c r="J119">
        <f t="shared" si="24"/>
        <v>100</v>
      </c>
      <c r="K119">
        <f t="shared" si="24"/>
        <v>100</v>
      </c>
      <c r="L119">
        <f t="shared" si="24"/>
        <v>100</v>
      </c>
      <c r="M119">
        <f t="shared" si="24"/>
        <v>100</v>
      </c>
      <c r="O119">
        <f t="shared" si="24"/>
        <v>100</v>
      </c>
      <c r="P119">
        <f t="shared" si="24"/>
        <v>100</v>
      </c>
      <c r="Q119">
        <f t="shared" si="24"/>
        <v>100</v>
      </c>
      <c r="R119">
        <f t="shared" si="24"/>
        <v>100</v>
      </c>
      <c r="S119">
        <f t="shared" si="24"/>
        <v>100</v>
      </c>
      <c r="T119">
        <f t="shared" si="24"/>
        <v>100</v>
      </c>
      <c r="U119">
        <f t="shared" si="24"/>
        <v>100</v>
      </c>
      <c r="V119">
        <f t="shared" si="24"/>
        <v>100</v>
      </c>
      <c r="W119">
        <f t="shared" si="24"/>
        <v>100</v>
      </c>
      <c r="X119">
        <f t="shared" si="24"/>
        <v>100</v>
      </c>
      <c r="Z119">
        <f t="shared" si="24"/>
        <v>100</v>
      </c>
      <c r="AA119">
        <f t="shared" si="24"/>
        <v>100</v>
      </c>
      <c r="AB119">
        <f t="shared" si="24"/>
        <v>100</v>
      </c>
      <c r="AC119">
        <f t="shared" si="24"/>
        <v>100</v>
      </c>
      <c r="AD119">
        <f t="shared" si="24"/>
        <v>100</v>
      </c>
      <c r="AE119">
        <f t="shared" si="24"/>
        <v>100</v>
      </c>
      <c r="AF119">
        <f t="shared" si="24"/>
        <v>100</v>
      </c>
      <c r="AG119">
        <f t="shared" si="24"/>
        <v>100</v>
      </c>
      <c r="AH119">
        <f t="shared" si="24"/>
        <v>100</v>
      </c>
      <c r="AI119">
        <f t="shared" si="24"/>
        <v>100</v>
      </c>
      <c r="AJ119">
        <f t="shared" si="24"/>
        <v>100</v>
      </c>
      <c r="AL119" t="s">
        <v>37</v>
      </c>
      <c r="AM119" s="11">
        <f>AVERAGE(A3:A102)</f>
        <v>9.3637320119910312E-14</v>
      </c>
      <c r="AN119" s="12">
        <f t="shared" ref="AN119:BU119" si="25">AVERAGE(B3:B102)</f>
        <v>1.0069944877955067E-13</v>
      </c>
      <c r="AO119" s="12">
        <f t="shared" si="25"/>
        <v>9.4257934790675778E-14</v>
      </c>
      <c r="AP119" s="12">
        <f t="shared" si="25"/>
        <v>1.0073275547028943E-13</v>
      </c>
      <c r="AQ119" s="12">
        <f t="shared" si="25"/>
        <v>9.3536289824669439E-14</v>
      </c>
      <c r="AR119" s="12">
        <f t="shared" si="25"/>
        <v>1.0195511102040163E-13</v>
      </c>
      <c r="AS119" s="12">
        <f t="shared" si="25"/>
        <v>9.3741681084225095E-14</v>
      </c>
      <c r="AT119" s="12">
        <f t="shared" si="25"/>
        <v>1.0073053502424018E-13</v>
      </c>
      <c r="AU119" s="12">
        <f t="shared" si="25"/>
        <v>9.359624186799918E-14</v>
      </c>
      <c r="AV119" s="12">
        <f t="shared" si="25"/>
        <v>1.0073053502424018E-13</v>
      </c>
      <c r="AW119" s="12">
        <f t="shared" si="25"/>
        <v>9.346856622016729E-14</v>
      </c>
      <c r="AX119" s="12">
        <f t="shared" si="25"/>
        <v>9.8466790277029692E-14</v>
      </c>
      <c r="AY119" s="12">
        <f t="shared" si="25"/>
        <v>9.4257934790675778E-14</v>
      </c>
      <c r="AZ119" s="12">
        <f t="shared" si="25"/>
        <v>9.8450136931660305E-14</v>
      </c>
      <c r="BA119" s="12">
        <f t="shared" si="25"/>
        <v>9.4312335718882411E-14</v>
      </c>
      <c r="BB119" s="12">
        <f t="shared" si="25"/>
        <v>1.0085599022602284E-13</v>
      </c>
      <c r="BC119" s="12">
        <f t="shared" si="25"/>
        <v>9.226064356937512E-14</v>
      </c>
      <c r="BD119" s="12">
        <f t="shared" si="25"/>
        <v>9.8601127263009327E-14</v>
      </c>
      <c r="BE119" s="12">
        <f t="shared" si="25"/>
        <v>9.2338359181098873E-14</v>
      </c>
      <c r="BF119" s="12">
        <f t="shared" si="25"/>
        <v>9.8601127263009327E-14</v>
      </c>
      <c r="BG119" s="12">
        <f t="shared" si="25"/>
        <v>9.3118845967410381E-14</v>
      </c>
      <c r="BH119" s="12">
        <f t="shared" si="25"/>
        <v>1.0562661856283699E-13</v>
      </c>
      <c r="BI119" s="12">
        <f t="shared" si="25"/>
        <v>9.1375795818748867E-14</v>
      </c>
      <c r="BJ119" s="12">
        <f t="shared" si="25"/>
        <v>9.4257934790675778E-14</v>
      </c>
      <c r="BK119" s="12">
        <f t="shared" si="25"/>
        <v>1.0562661856283699E-13</v>
      </c>
      <c r="BL119" s="12">
        <f t="shared" si="25"/>
        <v>9.1375795818748867E-14</v>
      </c>
      <c r="BM119" s="12">
        <f t="shared" si="25"/>
        <v>9.3215435370552757E-14</v>
      </c>
      <c r="BN119" s="12">
        <f t="shared" si="25"/>
        <v>1.0725864640903604E-13</v>
      </c>
      <c r="BO119" s="12">
        <f t="shared" si="25"/>
        <v>9.1378016264798116E-14</v>
      </c>
      <c r="BP119" s="12">
        <f t="shared" si="25"/>
        <v>9.30278076793911E-14</v>
      </c>
      <c r="BQ119" s="12">
        <f t="shared" si="25"/>
        <v>1.0562661856283699E-13</v>
      </c>
      <c r="BR119" s="12">
        <f t="shared" si="25"/>
        <v>9.1375795818748867E-14</v>
      </c>
      <c r="BS119" s="12">
        <f t="shared" si="25"/>
        <v>9.30278076793911E-14</v>
      </c>
      <c r="BT119" s="12">
        <f t="shared" si="25"/>
        <v>1.0562661856283699E-13</v>
      </c>
      <c r="BU119" s="13">
        <f t="shared" si="25"/>
        <v>9.1375795818748867E-14</v>
      </c>
    </row>
    <row r="120" spans="1:110" x14ac:dyDescent="0.45">
      <c r="A120" t="s">
        <v>50</v>
      </c>
      <c r="B120">
        <f>GEOMEAN(A3:A102)</f>
        <v>9.3633498474605014E-14</v>
      </c>
      <c r="C120">
        <f t="shared" ref="C120:AJ120" si="26">GEOMEAN(B3:B102)</f>
        <v>1.0063326652213292E-13</v>
      </c>
      <c r="E120">
        <f t="shared" si="26"/>
        <v>1.0066988478909335E-13</v>
      </c>
      <c r="F120">
        <f t="shared" si="26"/>
        <v>9.3532859761659305E-14</v>
      </c>
      <c r="G120">
        <f t="shared" si="26"/>
        <v>1.0188466578342866E-13</v>
      </c>
      <c r="H120">
        <f t="shared" si="26"/>
        <v>9.3738513750627527E-14</v>
      </c>
      <c r="I120">
        <f t="shared" si="26"/>
        <v>1.0067124837978444E-13</v>
      </c>
      <c r="J120">
        <f t="shared" si="26"/>
        <v>9.3592923922097713E-14</v>
      </c>
      <c r="K120">
        <f t="shared" si="26"/>
        <v>1.0067124837978444E-13</v>
      </c>
      <c r="L120">
        <f t="shared" si="26"/>
        <v>9.3465949995121118E-14</v>
      </c>
      <c r="M120">
        <f t="shared" si="26"/>
        <v>9.8438569574561634E-14</v>
      </c>
      <c r="O120">
        <f t="shared" si="26"/>
        <v>9.8421814223499706E-14</v>
      </c>
      <c r="P120">
        <f t="shared" si="26"/>
        <v>9.4308586887565056E-14</v>
      </c>
      <c r="Q120">
        <f t="shared" si="26"/>
        <v>1.008072759406875E-13</v>
      </c>
      <c r="R120">
        <f t="shared" si="26"/>
        <v>9.2257853154380285E-14</v>
      </c>
      <c r="S120">
        <f t="shared" si="26"/>
        <v>9.8572607286617673E-14</v>
      </c>
      <c r="T120">
        <f t="shared" si="26"/>
        <v>9.2335458449296787E-14</v>
      </c>
      <c r="U120">
        <f t="shared" si="26"/>
        <v>9.8572607286617673E-14</v>
      </c>
      <c r="V120">
        <f t="shared" si="26"/>
        <v>9.311443877650669E-14</v>
      </c>
      <c r="W120">
        <f t="shared" si="26"/>
        <v>1.0547133603989945E-13</v>
      </c>
      <c r="X120">
        <f t="shared" si="26"/>
        <v>9.1375469638406134E-14</v>
      </c>
      <c r="Z120">
        <f t="shared" si="26"/>
        <v>1.0547133603989945E-13</v>
      </c>
      <c r="AA120">
        <f t="shared" si="26"/>
        <v>9.1375469638406134E-14</v>
      </c>
      <c r="AB120">
        <f t="shared" si="26"/>
        <v>9.3211004886886652E-14</v>
      </c>
      <c r="AC120">
        <f t="shared" si="26"/>
        <v>1.0706742700585135E-13</v>
      </c>
      <c r="AD120">
        <f t="shared" si="26"/>
        <v>9.1377734768801739E-14</v>
      </c>
      <c r="AE120">
        <f t="shared" si="26"/>
        <v>9.3023326574158373E-14</v>
      </c>
      <c r="AF120">
        <f t="shared" si="26"/>
        <v>1.0547133603989945E-13</v>
      </c>
      <c r="AG120">
        <f t="shared" si="26"/>
        <v>9.1375469638406134E-14</v>
      </c>
      <c r="AH120">
        <f t="shared" si="26"/>
        <v>9.3023326574158373E-14</v>
      </c>
      <c r="AI120">
        <f t="shared" si="26"/>
        <v>1.0547133603989945E-13</v>
      </c>
      <c r="AJ120">
        <f t="shared" si="26"/>
        <v>9.1375469638406134E-14</v>
      </c>
    </row>
    <row r="121" spans="1:110" x14ac:dyDescent="0.45">
      <c r="A121" t="s">
        <v>51</v>
      </c>
      <c r="B121">
        <f>HARMEAN(A3:A102)</f>
        <v>9.3629676513519971E-14</v>
      </c>
      <c r="C121">
        <f t="shared" ref="C121:AJ121" si="27">HARMEAN(B3:B102)</f>
        <v>1.0056831078449259E-13</v>
      </c>
      <c r="E121">
        <f t="shared" si="27"/>
        <v>1.0060771762370562E-13</v>
      </c>
      <c r="F121">
        <f t="shared" si="27"/>
        <v>9.3529435688921393E-14</v>
      </c>
      <c r="G121">
        <f t="shared" si="27"/>
        <v>1.0181523339326585E-13</v>
      </c>
      <c r="H121">
        <f t="shared" si="27"/>
        <v>9.373534966879E-14</v>
      </c>
      <c r="I121">
        <f t="shared" si="27"/>
        <v>1.0061255321398089E-13</v>
      </c>
      <c r="J121">
        <f t="shared" si="27"/>
        <v>9.3589601279429197E-14</v>
      </c>
      <c r="K121">
        <f t="shared" si="27"/>
        <v>1.0061255321398089E-13</v>
      </c>
      <c r="L121">
        <f t="shared" si="27"/>
        <v>9.3463331103387252E-14</v>
      </c>
      <c r="M121">
        <f t="shared" si="27"/>
        <v>9.8410696819635437E-14</v>
      </c>
      <c r="O121">
        <f t="shared" si="27"/>
        <v>9.8393870118394108E-14</v>
      </c>
      <c r="P121">
        <f t="shared" si="27"/>
        <v>9.4304834130398897E-14</v>
      </c>
      <c r="Q121">
        <f t="shared" si="27"/>
        <v>1.0075907116912047E-13</v>
      </c>
      <c r="R121">
        <f t="shared" si="27"/>
        <v>9.2255066524026196E-14</v>
      </c>
      <c r="S121">
        <f t="shared" si="27"/>
        <v>9.8544393032792998E-14</v>
      </c>
      <c r="T121">
        <f t="shared" si="27"/>
        <v>9.2332559354351203E-14</v>
      </c>
      <c r="U121">
        <f t="shared" si="27"/>
        <v>9.8544393032792998E-14</v>
      </c>
      <c r="V121">
        <f t="shared" si="27"/>
        <v>9.3110016997339151E-14</v>
      </c>
      <c r="W121">
        <f t="shared" si="27"/>
        <v>1.0532117499151534E-13</v>
      </c>
      <c r="X121">
        <f t="shared" si="27"/>
        <v>9.137514361178191E-14</v>
      </c>
      <c r="Z121">
        <f t="shared" si="27"/>
        <v>1.0532117499151534E-13</v>
      </c>
      <c r="AA121">
        <f t="shared" si="27"/>
        <v>9.137514361178191E-14</v>
      </c>
      <c r="AB121">
        <f t="shared" si="27"/>
        <v>9.3206587800077842E-14</v>
      </c>
      <c r="AC121">
        <f t="shared" si="27"/>
        <v>1.0688618015109096E-13</v>
      </c>
      <c r="AD121">
        <f t="shared" si="27"/>
        <v>9.1377453454009919E-14</v>
      </c>
      <c r="AE121">
        <f t="shared" si="27"/>
        <v>9.3018844934250088E-14</v>
      </c>
      <c r="AF121">
        <f t="shared" si="27"/>
        <v>1.0532117499151534E-13</v>
      </c>
      <c r="AG121">
        <f t="shared" si="27"/>
        <v>9.137514361178191E-14</v>
      </c>
      <c r="AH121">
        <f t="shared" si="27"/>
        <v>9.3018844934250088E-14</v>
      </c>
      <c r="AI121">
        <f t="shared" si="27"/>
        <v>1.0532117499151534E-13</v>
      </c>
      <c r="AJ121">
        <f t="shared" si="27"/>
        <v>9.137514361178191E-14</v>
      </c>
      <c r="AL121" t="s">
        <v>56</v>
      </c>
      <c r="AM121" s="3">
        <f>IF(MIN(AM114:BU114)&gt;=0,0,MIN(AM114:BU114))</f>
        <v>0</v>
      </c>
    </row>
    <row r="122" spans="1:110" x14ac:dyDescent="0.45">
      <c r="A122" t="s">
        <v>52</v>
      </c>
      <c r="B122">
        <f>AVEDEV(A3:A102)</f>
        <v>6.6018301936310344E-16</v>
      </c>
      <c r="C122">
        <f t="shared" ref="C122:AJ122" si="28">AVEDEV(B3:B102)</f>
        <v>2.7978952488181511E-15</v>
      </c>
      <c r="E122">
        <f t="shared" si="28"/>
        <v>2.8014035535759632E-15</v>
      </c>
      <c r="F122">
        <f t="shared" si="28"/>
        <v>6.3282712403635157E-16</v>
      </c>
      <c r="G122">
        <f t="shared" si="28"/>
        <v>2.9194646700146506E-15</v>
      </c>
      <c r="H122">
        <f t="shared" si="28"/>
        <v>5.8808513614394549E-16</v>
      </c>
      <c r="I122">
        <f t="shared" si="28"/>
        <v>2.7804425428710457E-15</v>
      </c>
      <c r="J122">
        <f t="shared" si="28"/>
        <v>6.2430061120721948E-16</v>
      </c>
      <c r="K122">
        <f t="shared" si="28"/>
        <v>2.7804425428710457E-15</v>
      </c>
      <c r="L122">
        <f t="shared" si="28"/>
        <v>5.6608051579587174E-16</v>
      </c>
      <c r="M122">
        <f t="shared" si="28"/>
        <v>1.8590240458137582E-15</v>
      </c>
      <c r="O122">
        <f t="shared" si="28"/>
        <v>1.8691714842588211E-15</v>
      </c>
      <c r="P122">
        <f t="shared" si="28"/>
        <v>6.6053829073099608E-16</v>
      </c>
      <c r="Q122">
        <f t="shared" si="28"/>
        <v>2.464872750351623E-15</v>
      </c>
      <c r="R122">
        <f t="shared" si="28"/>
        <v>5.7853721813217423E-16</v>
      </c>
      <c r="S122">
        <f t="shared" si="28"/>
        <v>1.8551382652275607E-15</v>
      </c>
      <c r="T122">
        <f t="shared" si="28"/>
        <v>5.815792292196456E-16</v>
      </c>
      <c r="U122">
        <f t="shared" si="28"/>
        <v>1.8551382652275607E-15</v>
      </c>
      <c r="V122">
        <f t="shared" si="28"/>
        <v>7.1285199965131714E-16</v>
      </c>
      <c r="W122">
        <f t="shared" si="28"/>
        <v>4.4191317272179449E-15</v>
      </c>
      <c r="X122">
        <f t="shared" si="28"/>
        <v>2.187583447721644E-16</v>
      </c>
      <c r="Z122">
        <f t="shared" si="28"/>
        <v>4.4191317272179449E-15</v>
      </c>
      <c r="AA122">
        <f t="shared" si="28"/>
        <v>2.187583447721644E-16</v>
      </c>
      <c r="AB122">
        <f t="shared" si="28"/>
        <v>7.2324368716181358E-16</v>
      </c>
      <c r="AC122">
        <f t="shared" si="28"/>
        <v>4.9251713818421331E-15</v>
      </c>
      <c r="AD122">
        <f t="shared" si="28"/>
        <v>2.0170531911392351E-16</v>
      </c>
      <c r="AE122">
        <f t="shared" si="28"/>
        <v>7.2883921120592404E-16</v>
      </c>
      <c r="AF122">
        <f t="shared" si="28"/>
        <v>4.4191317272179449E-15</v>
      </c>
      <c r="AG122">
        <f t="shared" si="28"/>
        <v>2.187583447721644E-16</v>
      </c>
      <c r="AH122">
        <f t="shared" si="28"/>
        <v>7.2883921120592404E-16</v>
      </c>
      <c r="AI122">
        <f t="shared" si="28"/>
        <v>4.4191317272179449E-15</v>
      </c>
      <c r="AJ122">
        <f t="shared" si="28"/>
        <v>2.187583447721644E-16</v>
      </c>
    </row>
    <row r="123" spans="1:110" x14ac:dyDescent="0.45">
      <c r="A123" t="s">
        <v>53</v>
      </c>
      <c r="B123">
        <f>[1]!MAD(A3:A102)</f>
        <v>5.5511151231250254E-16</v>
      </c>
      <c r="C123">
        <f>[1]!MAD(B3:B102)</f>
        <v>2.2204460492500985E-15</v>
      </c>
      <c r="E123">
        <f>[1]!MAD(D3:D102)</f>
        <v>2.4424906541749468E-15</v>
      </c>
      <c r="F123">
        <f>[1]!MAD(E3:E102)</f>
        <v>4.4408920985010048E-16</v>
      </c>
      <c r="G123">
        <f>[1]!MAD(F3:F102)</f>
        <v>2.2759572004815015E-15</v>
      </c>
      <c r="H123">
        <f>[1]!MAD(G3:G102)</f>
        <v>4.4408920985004999E-16</v>
      </c>
      <c r="I123">
        <f>[1]!MAD(H3:H102)</f>
        <v>2.4424906541752055E-15</v>
      </c>
      <c r="J123">
        <f>[1]!MAD(I3:I102)</f>
        <v>5.5511151231254672E-16</v>
      </c>
      <c r="K123">
        <f>[1]!MAD(J3:J102)</f>
        <v>2.4424906541752055E-15</v>
      </c>
      <c r="L123">
        <f>[1]!MAD(K3:K102)</f>
        <v>4.4408920985010048E-16</v>
      </c>
      <c r="M123">
        <f>[1]!MAD(L3:L102)</f>
        <v>1.4988010832439992E-15</v>
      </c>
      <c r="O123">
        <f>[1]!MAD(N3:N102)</f>
        <v>1.4988010832439361E-15</v>
      </c>
      <c r="P123">
        <f>[1]!MAD(O3:O102)</f>
        <v>5.5511151231255303E-16</v>
      </c>
      <c r="Q123">
        <f>[1]!MAD(P3:P102)</f>
        <v>1.9428902930935506E-15</v>
      </c>
      <c r="R123">
        <f>[1]!MAD(Q3:Q102)</f>
        <v>4.4408920985010048E-16</v>
      </c>
      <c r="S123">
        <f>[1]!MAD(R3:R102)</f>
        <v>1.4432899320127035E-15</v>
      </c>
      <c r="T123">
        <f>[1]!MAD(S3:S102)</f>
        <v>4.4408920985010048E-16</v>
      </c>
      <c r="U123">
        <f>[1]!MAD(T3:T102)</f>
        <v>1.4432899320127035E-15</v>
      </c>
      <c r="V123">
        <f>[1]!MAD(U3:U102)</f>
        <v>6.6613381477509392E-16</v>
      </c>
      <c r="W123">
        <f>[1]!MAD(V3:V102)</f>
        <v>3.4972025275694955E-15</v>
      </c>
      <c r="X123">
        <f>[1]!MAD(W3:W102)</f>
        <v>2.2204460492500606E-16</v>
      </c>
      <c r="Z123">
        <f>[1]!MAD(Y3:Y102)</f>
        <v>3.4972025275694955E-15</v>
      </c>
      <c r="AA123">
        <f>[1]!MAD(Z3:Z102)</f>
        <v>2.2204460492500606E-16</v>
      </c>
      <c r="AB123">
        <f>[1]!MAD(AA3:AA102)</f>
        <v>6.1062266354384872E-16</v>
      </c>
      <c r="AC123">
        <f>[1]!MAD(AB3:AB102)</f>
        <v>3.8857805861879974E-15</v>
      </c>
      <c r="AD123">
        <f>[1]!MAD(AC3:AC102)</f>
        <v>0</v>
      </c>
      <c r="AE123">
        <f>[1]!MAD(AD3:AD102)</f>
        <v>6.1062266354384872E-16</v>
      </c>
      <c r="AF123">
        <f>[1]!MAD(AE3:AE102)</f>
        <v>3.4972025275694955E-15</v>
      </c>
      <c r="AG123">
        <f>[1]!MAD(AF3:AF102)</f>
        <v>2.2204460492500606E-16</v>
      </c>
      <c r="AH123">
        <f>[1]!MAD(AG3:AG102)</f>
        <v>6.1062266354384872E-16</v>
      </c>
      <c r="AI123">
        <f>[1]!MAD(AH3:AH102)</f>
        <v>3.4972025275694955E-15</v>
      </c>
      <c r="AJ123">
        <f>[1]!MAD(AI3:AI102)</f>
        <v>2.2204460492500606E-16</v>
      </c>
      <c r="AL123" t="s">
        <v>57</v>
      </c>
      <c r="AM123" t="s">
        <v>66</v>
      </c>
      <c r="AN123" t="s">
        <v>66</v>
      </c>
      <c r="AO123" t="s">
        <v>66</v>
      </c>
      <c r="AP123" t="s">
        <v>66</v>
      </c>
      <c r="AQ123" t="s">
        <v>66</v>
      </c>
      <c r="AR123" t="s">
        <v>66</v>
      </c>
      <c r="AS123">
        <f>G84</f>
        <v>9.5812247025150997E-14</v>
      </c>
      <c r="AT123" t="s">
        <v>66</v>
      </c>
      <c r="AU123" t="s">
        <v>66</v>
      </c>
      <c r="AV123" t="s">
        <v>66</v>
      </c>
      <c r="AW123" t="s">
        <v>66</v>
      </c>
      <c r="AX123" t="s">
        <v>66</v>
      </c>
      <c r="AY123" t="s">
        <v>66</v>
      </c>
      <c r="AZ123" t="s">
        <v>66</v>
      </c>
      <c r="BA123" t="s">
        <v>66</v>
      </c>
      <c r="BB123">
        <f>P28</f>
        <v>1.09356967925577E-13</v>
      </c>
      <c r="BC123" t="s">
        <v>66</v>
      </c>
      <c r="BD123" t="s">
        <v>66</v>
      </c>
      <c r="BE123" t="s">
        <v>66</v>
      </c>
      <c r="BF123" t="s">
        <v>66</v>
      </c>
      <c r="BG123" t="s">
        <v>66</v>
      </c>
      <c r="BH123">
        <f>V56</f>
        <v>1.29118937763905E-13</v>
      </c>
      <c r="BI123" t="s">
        <v>66</v>
      </c>
      <c r="BJ123" t="s">
        <v>66</v>
      </c>
      <c r="BK123">
        <f>Y56</f>
        <v>1.29118937763905E-13</v>
      </c>
      <c r="BL123" t="s">
        <v>66</v>
      </c>
      <c r="BM123">
        <f>AA43</f>
        <v>9.6589403142388594E-14</v>
      </c>
      <c r="BN123">
        <f>AB56</f>
        <v>1.3988810110276899E-13</v>
      </c>
      <c r="BO123" t="s">
        <v>66</v>
      </c>
      <c r="BP123" t="s">
        <v>66</v>
      </c>
      <c r="BQ123">
        <f>AE56</f>
        <v>1.29118937763905E-13</v>
      </c>
      <c r="BR123" t="s">
        <v>66</v>
      </c>
      <c r="BS123" t="s">
        <v>66</v>
      </c>
      <c r="BT123">
        <f>AH56</f>
        <v>1.29118937763905E-13</v>
      </c>
      <c r="BU123" t="s">
        <v>66</v>
      </c>
    </row>
    <row r="124" spans="1:110" x14ac:dyDescent="0.45">
      <c r="A124" s="1" t="s">
        <v>54</v>
      </c>
      <c r="B124" s="1">
        <f>[1]!IQR(A3:A102,FALSE)</f>
        <v>1.0269562977782319E-15</v>
      </c>
      <c r="C124" s="1">
        <f>[1]!IQR(B3:B102,FALSE)</f>
        <v>4.3021142204219767E-15</v>
      </c>
      <c r="D124" s="1"/>
      <c r="E124" s="1">
        <f>[1]!IQR(D3:D102,FALSE)</f>
        <v>4.4686476741157123E-15</v>
      </c>
      <c r="F124" s="1">
        <f>[1]!IQR(E3:E102,FALSE)</f>
        <v>9.1593399531571628E-16</v>
      </c>
      <c r="G124" s="1">
        <f>[1]!IQR(F3:F102,FALSE)</f>
        <v>4.1910919179595242E-15</v>
      </c>
      <c r="H124" s="1">
        <f>[1]!IQR(G3:G102,FALSE)</f>
        <v>8.8817841970009999E-16</v>
      </c>
      <c r="I124" s="1">
        <f>[1]!IQR(H3:H102,FALSE)</f>
        <v>4.6906922790404533E-15</v>
      </c>
      <c r="J124" s="1">
        <f>[1]!IQR(I3:I102,FALSE)</f>
        <v>1.1102230246250934E-15</v>
      </c>
      <c r="K124" s="1">
        <f>[1]!IQR(J3:J102,FALSE)</f>
        <v>4.6906922790404533E-15</v>
      </c>
      <c r="L124" s="1">
        <f>[1]!IQR(K3:K102,FALSE)</f>
        <v>9.992007221625904E-16</v>
      </c>
      <c r="M124" s="1">
        <f>[1]!IQR(L3:L102,FALSE)</f>
        <v>2.9976021664878974E-15</v>
      </c>
      <c r="N124" s="1"/>
      <c r="O124" s="1">
        <f>[1]!IQR(N3:N102,FALSE)</f>
        <v>2.9976021664878974E-15</v>
      </c>
      <c r="P124" s="1">
        <f>[1]!IQR(O3:O102,FALSE)</f>
        <v>1.1102230246250934E-15</v>
      </c>
      <c r="Q124" s="1">
        <f>[1]!IQR(P3:P102,FALSE)</f>
        <v>3.858025010571851E-15</v>
      </c>
      <c r="R124" s="1">
        <f>[1]!IQR(Q3:Q102,FALSE)</f>
        <v>8.8817841970009999E-16</v>
      </c>
      <c r="S124" s="1">
        <f>[1]!IQR(R3:R102,FALSE)</f>
        <v>2.8310687127939599E-15</v>
      </c>
      <c r="T124" s="1">
        <f>[1]!IQR(S3:S102,FALSE)</f>
        <v>9.9920072216260302E-16</v>
      </c>
      <c r="U124" s="1">
        <f>[1]!IQR(T3:T102,FALSE)</f>
        <v>2.8310687127939599E-15</v>
      </c>
      <c r="V124" s="1">
        <f>[1]!IQR(U3:U102,FALSE)</f>
        <v>1.2490009027033264E-15</v>
      </c>
      <c r="W124" s="1">
        <f>[1]!IQR(V3:V102,FALSE)</f>
        <v>6.9388939039072536E-15</v>
      </c>
      <c r="X124" s="1">
        <f>[1]!IQR(W3:W102,FALSE)</f>
        <v>4.4408920985010048E-16</v>
      </c>
      <c r="Y124" s="1"/>
      <c r="Z124" s="1">
        <f>[1]!IQR(Y3:Y102,FALSE)</f>
        <v>6.9388939039072536E-15</v>
      </c>
      <c r="AA124" s="1">
        <f>[1]!IQR(Z3:Z102,FALSE)</f>
        <v>4.4408920985010048E-16</v>
      </c>
      <c r="AB124" s="1">
        <f>[1]!IQR(AA3:AA102,FALSE)</f>
        <v>1.2212453270876974E-15</v>
      </c>
      <c r="AC124" s="1">
        <f>[1]!IQR(AB3:AB102,FALSE)</f>
        <v>8.1323836553794989E-15</v>
      </c>
      <c r="AD124" s="1">
        <f>[1]!IQR(AC3:AC102,FALSE)</f>
        <v>4.4408920985010048E-16</v>
      </c>
      <c r="AE124" s="1">
        <f>[1]!IQR(AD3:AD102,FALSE)</f>
        <v>1.1102230246251944E-15</v>
      </c>
      <c r="AF124" s="1">
        <f>[1]!IQR(AE3:AE102,FALSE)</f>
        <v>6.9388939039072536E-15</v>
      </c>
      <c r="AG124" s="1">
        <f>[1]!IQR(AF3:AF102,FALSE)</f>
        <v>4.4408920985010048E-16</v>
      </c>
      <c r="AH124" s="1">
        <f>[1]!IQR(AG3:AG102,FALSE)</f>
        <v>1.1102230246251944E-15</v>
      </c>
      <c r="AI124" s="1">
        <f>[1]!IQR(AH3:AH102,FALSE)</f>
        <v>6.9388939039072536E-15</v>
      </c>
      <c r="AJ124" s="1">
        <f>[1]!IQR(AI3:AI102,FALSE)</f>
        <v>4.4408920985010048E-16</v>
      </c>
      <c r="BB124">
        <f>P56</f>
        <v>1.1035616864774E-13</v>
      </c>
    </row>
    <row r="126" spans="1:110" x14ac:dyDescent="0.45">
      <c r="A126" t="s">
        <v>74</v>
      </c>
    </row>
    <row r="128" spans="1:110" x14ac:dyDescent="0.45">
      <c r="B128" t="str">
        <f>A2</f>
        <v>UF Bitdiff Cbrt</v>
      </c>
      <c r="C128" t="str">
        <f t="shared" ref="C128:AJ128" si="29">B2</f>
        <v>UF BitdiffVA Cbrt</v>
      </c>
      <c r="D128" t="str">
        <f t="shared" si="29"/>
        <v>UF HardLog Cbrt</v>
      </c>
      <c r="E128" t="str">
        <f t="shared" si="29"/>
        <v>UF HardLogVA Cbrt</v>
      </c>
      <c r="F128" t="str">
        <f t="shared" si="29"/>
        <v>UF Log Cbrt</v>
      </c>
      <c r="G128" t="str">
        <f t="shared" si="29"/>
        <v>UF LogVA Cbrt</v>
      </c>
      <c r="H128" t="str">
        <f t="shared" si="29"/>
        <v>UF Mul Cbrt</v>
      </c>
      <c r="I128" t="str">
        <f t="shared" si="29"/>
        <v>UF MulVA Cbrt</v>
      </c>
      <c r="J128" t="str">
        <f t="shared" si="29"/>
        <v>UF NoLog Cbrt</v>
      </c>
      <c r="K128" t="str">
        <f t="shared" si="29"/>
        <v>UF NoLogVA Cbrt</v>
      </c>
      <c r="L128" t="str">
        <f t="shared" si="29"/>
        <v>UFDistr Bitdiff Cbrt</v>
      </c>
      <c r="M128" t="str">
        <f t="shared" si="29"/>
        <v>UFDistr BitdiffVA Cbrt</v>
      </c>
      <c r="N128" t="str">
        <f t="shared" si="29"/>
        <v>UFDistr HardLog Cbrt</v>
      </c>
      <c r="O128" t="str">
        <f t="shared" si="29"/>
        <v>UFDistr HardLogVA Cbrt</v>
      </c>
      <c r="P128" t="str">
        <f t="shared" si="29"/>
        <v>UFDistr Log Cbrt</v>
      </c>
      <c r="Q128" t="str">
        <f t="shared" si="29"/>
        <v>UFDistr LogVA Cbrt</v>
      </c>
      <c r="R128" t="str">
        <f t="shared" si="29"/>
        <v>UFDistr Mul Cbrt</v>
      </c>
      <c r="S128" t="str">
        <f t="shared" si="29"/>
        <v>UFDistr MulVA Cbrt</v>
      </c>
      <c r="T128" t="str">
        <f t="shared" si="29"/>
        <v>UFDistr NoLog Cbrt</v>
      </c>
      <c r="U128" t="str">
        <f t="shared" si="29"/>
        <v>UFDistr NoLogVA Cbrt</v>
      </c>
      <c r="V128" t="str">
        <f t="shared" si="29"/>
        <v>UFCenter Bitdiff Cbrt</v>
      </c>
      <c r="W128" t="str">
        <f t="shared" si="29"/>
        <v>UFCenter BitdiffVA Cbrt</v>
      </c>
      <c r="X128" t="str">
        <f t="shared" si="29"/>
        <v>UFCenter BitdiffFN Cbrt</v>
      </c>
      <c r="Y128" t="str">
        <f t="shared" si="29"/>
        <v>UFCenter HardLog Cbrt</v>
      </c>
      <c r="Z128" t="str">
        <f t="shared" si="29"/>
        <v>UFCenter HardLogVA Cbrt</v>
      </c>
      <c r="AA128" t="str">
        <f t="shared" si="29"/>
        <v>UFCenter HardLogFN Cbrt</v>
      </c>
      <c r="AB128" t="str">
        <f t="shared" si="29"/>
        <v>UFCenter Log Cbrt</v>
      </c>
      <c r="AC128" t="str">
        <f t="shared" si="29"/>
        <v>UFCenter LogVA Cbrt</v>
      </c>
      <c r="AD128" t="str">
        <f t="shared" si="29"/>
        <v>UFCenter LogFN Cbrt</v>
      </c>
      <c r="AE128" t="str">
        <f t="shared" si="29"/>
        <v>UFCenter Mul Cbrt</v>
      </c>
      <c r="AF128" t="str">
        <f t="shared" si="29"/>
        <v>UFCenter MulVA Cbrt</v>
      </c>
      <c r="AG128" t="str">
        <f t="shared" si="29"/>
        <v>UFCenter MulFN Cbrt</v>
      </c>
      <c r="AH128" t="str">
        <f t="shared" si="29"/>
        <v>UFCenter NoLog Cbrt</v>
      </c>
      <c r="AI128" t="str">
        <f t="shared" si="29"/>
        <v>UFCenter NoLogVA Cbrt</v>
      </c>
      <c r="AJ128" t="str">
        <f t="shared" si="29"/>
        <v>UFCenter NoLogFN Cbrt</v>
      </c>
    </row>
    <row r="129" spans="1:37" x14ac:dyDescent="0.45">
      <c r="A129" t="s">
        <v>75</v>
      </c>
      <c r="B129" s="5">
        <f>MEDIAN(A3:A102)</f>
        <v>9.3591800975900696E-14</v>
      </c>
      <c r="C129" s="6">
        <f t="shared" ref="C129:AJ129" si="30">MEDIAN(B3:B102)</f>
        <v>1.00364161426114E-13</v>
      </c>
      <c r="D129" s="6">
        <f t="shared" si="30"/>
        <v>9.4257934790675702E-14</v>
      </c>
      <c r="E129" s="6">
        <f t="shared" si="30"/>
        <v>1.005306948798075E-13</v>
      </c>
      <c r="F129" s="6">
        <f t="shared" si="30"/>
        <v>9.3480778673438105E-14</v>
      </c>
      <c r="G129" s="6">
        <f t="shared" si="30"/>
        <v>1.0152989560197001E-13</v>
      </c>
      <c r="H129" s="6">
        <f t="shared" si="30"/>
        <v>9.3702823278363199E-14</v>
      </c>
      <c r="I129" s="6">
        <f t="shared" si="30"/>
        <v>1.00364161426114E-13</v>
      </c>
      <c r="J129" s="6">
        <f t="shared" si="30"/>
        <v>9.3591800975900696E-14</v>
      </c>
      <c r="K129" s="6">
        <f t="shared" si="30"/>
        <v>1.00364161426114E-13</v>
      </c>
      <c r="L129" s="6">
        <f t="shared" si="30"/>
        <v>9.3480778673438105E-14</v>
      </c>
      <c r="M129" s="6">
        <f t="shared" si="30"/>
        <v>9.7866159620707499E-14</v>
      </c>
      <c r="N129" s="6">
        <f t="shared" si="30"/>
        <v>9.4257934790675702E-14</v>
      </c>
      <c r="O129" s="6">
        <f t="shared" si="30"/>
        <v>9.7977181923170039E-14</v>
      </c>
      <c r="P129" s="6">
        <f t="shared" si="30"/>
        <v>9.4257934790675702E-14</v>
      </c>
      <c r="Q129" s="6">
        <f t="shared" si="30"/>
        <v>1.0041967257734501E-13</v>
      </c>
      <c r="R129" s="6">
        <f t="shared" si="30"/>
        <v>9.2148511043887905E-14</v>
      </c>
      <c r="S129" s="6">
        <f t="shared" si="30"/>
        <v>9.8254737679326303E-14</v>
      </c>
      <c r="T129" s="6">
        <f t="shared" si="30"/>
        <v>9.2259533346350496E-14</v>
      </c>
      <c r="U129" s="6">
        <f t="shared" si="30"/>
        <v>9.8254737679326303E-14</v>
      </c>
      <c r="V129" s="6">
        <f t="shared" si="30"/>
        <v>9.3147711766050596E-14</v>
      </c>
      <c r="W129" s="6">
        <f t="shared" si="30"/>
        <v>1.0486056467584551E-13</v>
      </c>
      <c r="X129" s="6">
        <f t="shared" si="30"/>
        <v>9.1260332624187805E-14</v>
      </c>
      <c r="Y129" s="6">
        <f t="shared" si="30"/>
        <v>9.4257934790675702E-14</v>
      </c>
      <c r="Z129" s="6">
        <f t="shared" si="30"/>
        <v>1.0486056467584551E-13</v>
      </c>
      <c r="AA129" s="6">
        <f t="shared" si="30"/>
        <v>9.1260332624187805E-14</v>
      </c>
      <c r="AB129" s="6">
        <f t="shared" si="30"/>
        <v>9.3147711766050596E-14</v>
      </c>
      <c r="AC129" s="6">
        <f t="shared" si="30"/>
        <v>1.059707877004705E-13</v>
      </c>
      <c r="AD129" s="6">
        <f t="shared" si="30"/>
        <v>9.1260332624187805E-14</v>
      </c>
      <c r="AE129" s="6">
        <f t="shared" si="30"/>
        <v>9.3092200614819351E-14</v>
      </c>
      <c r="AF129" s="6">
        <f t="shared" si="30"/>
        <v>1.0486056467584551E-13</v>
      </c>
      <c r="AG129" s="6">
        <f t="shared" si="30"/>
        <v>9.1260332624187805E-14</v>
      </c>
      <c r="AH129" s="6">
        <f t="shared" si="30"/>
        <v>9.3092200614819351E-14</v>
      </c>
      <c r="AI129" s="6">
        <f t="shared" si="30"/>
        <v>1.0486056467584551E-13</v>
      </c>
      <c r="AJ129" s="7">
        <f t="shared" si="30"/>
        <v>9.1260332624187805E-14</v>
      </c>
    </row>
    <row r="130" spans="1:37" x14ac:dyDescent="0.45">
      <c r="A130" t="s">
        <v>76</v>
      </c>
      <c r="B130" s="8">
        <f>[1]!RANK_SUM(A3:AI102, 1,1)</f>
        <v>175050</v>
      </c>
      <c r="C130" s="9">
        <f>[1]!RANK_SUM(A3:AI102, 2,1)</f>
        <v>175050</v>
      </c>
      <c r="D130" s="9">
        <f>[1]!RANK_SUM(A3:AI102, 3,1)</f>
        <v>175050</v>
      </c>
      <c r="E130" s="9">
        <f>[1]!RANK_SUM(A3:AI102, 4,1)</f>
        <v>175050</v>
      </c>
      <c r="F130" s="9">
        <f>[1]!RANK_SUM(A3:AI102, 5,1)</f>
        <v>175050</v>
      </c>
      <c r="G130" s="9">
        <f>[1]!RANK_SUM(A3:AI102, 6,1)</f>
        <v>175050</v>
      </c>
      <c r="H130" s="9">
        <f>[1]!RANK_SUM(A3:AI102, 7,1)</f>
        <v>175050</v>
      </c>
      <c r="I130" s="9">
        <f>[1]!RANK_SUM(A3:AI102, 8,1)</f>
        <v>175050</v>
      </c>
      <c r="J130" s="9">
        <f>[1]!RANK_SUM(A3:AI102, 9,1)</f>
        <v>175050</v>
      </c>
      <c r="K130" s="9">
        <f>[1]!RANK_SUM(A3:AI102, 10,1)</f>
        <v>175050</v>
      </c>
      <c r="L130" s="9">
        <f>[1]!RANK_SUM(A3:AI102, 11,1)</f>
        <v>175050</v>
      </c>
      <c r="M130" s="9">
        <f>[1]!RANK_SUM(A3:AI102, 12,1)</f>
        <v>175050</v>
      </c>
      <c r="N130" s="9">
        <f>[1]!RANK_SUM(A3:AI102, 13,1)</f>
        <v>175050</v>
      </c>
      <c r="O130" s="9">
        <f>[1]!RANK_SUM(A3:AI102, 14,1)</f>
        <v>175050</v>
      </c>
      <c r="P130" s="9">
        <f>[1]!RANK_SUM(A3:AI102, 15,1)</f>
        <v>175050</v>
      </c>
      <c r="Q130" s="9">
        <f>[1]!RANK_SUM(A3:AI102, 16,1)</f>
        <v>175050</v>
      </c>
      <c r="R130" s="9">
        <f>[1]!RANK_SUM(A3:AI102, 17,1)</f>
        <v>175050</v>
      </c>
      <c r="S130" s="9">
        <f>[1]!RANK_SUM(A3:AI102, 18,1)</f>
        <v>175050</v>
      </c>
      <c r="T130" s="9">
        <f>[1]!RANK_SUM(A3:AI102, 19,1)</f>
        <v>175050</v>
      </c>
      <c r="U130" s="9">
        <f>[1]!RANK_SUM(A3:AI102, 20,1)</f>
        <v>175050</v>
      </c>
      <c r="V130" s="9">
        <f>[1]!RANK_SUM(A3:AI102, 21,1)</f>
        <v>175050</v>
      </c>
      <c r="W130" s="9">
        <f>[1]!RANK_SUM(A3:AI102, 22,1)</f>
        <v>175050</v>
      </c>
      <c r="X130" s="9">
        <f>[1]!RANK_SUM(A3:AI102, 23,1)</f>
        <v>175050</v>
      </c>
      <c r="Y130" s="9">
        <f>[1]!RANK_SUM(A3:AI102, 24,1)</f>
        <v>175050</v>
      </c>
      <c r="Z130" s="9">
        <f>[1]!RANK_SUM(A3:AI102, 25,1)</f>
        <v>175050</v>
      </c>
      <c r="AA130" s="9">
        <f>[1]!RANK_SUM(A3:AI102, 26,1)</f>
        <v>175050</v>
      </c>
      <c r="AB130" s="9">
        <f>[1]!RANK_SUM(A3:AI102, 27,1)</f>
        <v>175050</v>
      </c>
      <c r="AC130" s="9">
        <f>[1]!RANK_SUM(A3:AI102, 28,1)</f>
        <v>175050</v>
      </c>
      <c r="AD130" s="9">
        <f>[1]!RANK_SUM(A3:AI102, 29,1)</f>
        <v>175050</v>
      </c>
      <c r="AE130" s="9">
        <f>[1]!RANK_SUM(A3:AI102, 30,1)</f>
        <v>175050</v>
      </c>
      <c r="AF130" s="9">
        <f>[1]!RANK_SUM(A3:AI102, 31,1)</f>
        <v>175050</v>
      </c>
      <c r="AG130" s="9">
        <f>[1]!RANK_SUM(A3:AI102, 32,1)</f>
        <v>175050</v>
      </c>
      <c r="AH130" s="9">
        <f>[1]!RANK_SUM(A3:AI102, 33,1)</f>
        <v>175050</v>
      </c>
      <c r="AI130" s="9">
        <f>[1]!RANK_SUM(A3:AI102, 34,1)</f>
        <v>175050</v>
      </c>
      <c r="AJ130" s="10">
        <f>[1]!RANK_SUM(A3:AI102, 35,1)</f>
        <v>175050</v>
      </c>
    </row>
    <row r="131" spans="1:37" x14ac:dyDescent="0.45">
      <c r="A131" t="s">
        <v>77</v>
      </c>
      <c r="B131" s="8">
        <f>COUNT(A3:A102)</f>
        <v>100</v>
      </c>
      <c r="C131" s="9">
        <f t="shared" ref="C131:AJ131" si="31">COUNT(B3:B102)</f>
        <v>100</v>
      </c>
      <c r="D131" s="9">
        <f t="shared" si="31"/>
        <v>100</v>
      </c>
      <c r="E131" s="9">
        <f t="shared" si="31"/>
        <v>100</v>
      </c>
      <c r="F131" s="9">
        <f t="shared" si="31"/>
        <v>100</v>
      </c>
      <c r="G131" s="9">
        <f t="shared" si="31"/>
        <v>100</v>
      </c>
      <c r="H131" s="9">
        <f t="shared" si="31"/>
        <v>100</v>
      </c>
      <c r="I131" s="9">
        <f t="shared" si="31"/>
        <v>100</v>
      </c>
      <c r="J131" s="9">
        <f t="shared" si="31"/>
        <v>100</v>
      </c>
      <c r="K131" s="9">
        <f t="shared" si="31"/>
        <v>100</v>
      </c>
      <c r="L131" s="9">
        <f t="shared" si="31"/>
        <v>100</v>
      </c>
      <c r="M131" s="9">
        <f t="shared" si="31"/>
        <v>100</v>
      </c>
      <c r="N131" s="9">
        <f t="shared" si="31"/>
        <v>100</v>
      </c>
      <c r="O131" s="9">
        <f t="shared" si="31"/>
        <v>100</v>
      </c>
      <c r="P131" s="9">
        <f t="shared" si="31"/>
        <v>100</v>
      </c>
      <c r="Q131" s="9">
        <f t="shared" si="31"/>
        <v>100</v>
      </c>
      <c r="R131" s="9">
        <f t="shared" si="31"/>
        <v>100</v>
      </c>
      <c r="S131" s="9">
        <f t="shared" si="31"/>
        <v>100</v>
      </c>
      <c r="T131" s="9">
        <f t="shared" si="31"/>
        <v>100</v>
      </c>
      <c r="U131" s="9">
        <f t="shared" si="31"/>
        <v>100</v>
      </c>
      <c r="V131" s="9">
        <f t="shared" si="31"/>
        <v>100</v>
      </c>
      <c r="W131" s="9">
        <f t="shared" si="31"/>
        <v>100</v>
      </c>
      <c r="X131" s="9">
        <f t="shared" si="31"/>
        <v>100</v>
      </c>
      <c r="Y131" s="9">
        <f t="shared" si="31"/>
        <v>100</v>
      </c>
      <c r="Z131" s="9">
        <f t="shared" si="31"/>
        <v>100</v>
      </c>
      <c r="AA131" s="9">
        <f t="shared" si="31"/>
        <v>100</v>
      </c>
      <c r="AB131" s="9">
        <f t="shared" si="31"/>
        <v>100</v>
      </c>
      <c r="AC131" s="9">
        <f t="shared" si="31"/>
        <v>100</v>
      </c>
      <c r="AD131" s="9">
        <f t="shared" si="31"/>
        <v>100</v>
      </c>
      <c r="AE131" s="9">
        <f t="shared" si="31"/>
        <v>100</v>
      </c>
      <c r="AF131" s="9">
        <f t="shared" si="31"/>
        <v>100</v>
      </c>
      <c r="AG131" s="9">
        <f t="shared" si="31"/>
        <v>100</v>
      </c>
      <c r="AH131" s="9">
        <f t="shared" si="31"/>
        <v>100</v>
      </c>
      <c r="AI131" s="9">
        <f t="shared" si="31"/>
        <v>100</v>
      </c>
      <c r="AJ131" s="10">
        <f t="shared" si="31"/>
        <v>100</v>
      </c>
      <c r="AK131" s="16">
        <f>SUM(B131:AJ131)</f>
        <v>3500</v>
      </c>
    </row>
    <row r="132" spans="1:37" x14ac:dyDescent="0.45">
      <c r="A132" t="s">
        <v>78</v>
      </c>
      <c r="B132" s="11">
        <f>B130^2/B131</f>
        <v>306425025</v>
      </c>
      <c r="C132" s="12">
        <f t="shared" ref="C132:AJ132" si="32">C130^2/C131</f>
        <v>306425025</v>
      </c>
      <c r="D132" s="12">
        <f t="shared" si="32"/>
        <v>306425025</v>
      </c>
      <c r="E132" s="12">
        <f t="shared" si="32"/>
        <v>306425025</v>
      </c>
      <c r="F132" s="12">
        <f t="shared" si="32"/>
        <v>306425025</v>
      </c>
      <c r="G132" s="12">
        <f t="shared" si="32"/>
        <v>306425025</v>
      </c>
      <c r="H132" s="12">
        <f t="shared" si="32"/>
        <v>306425025</v>
      </c>
      <c r="I132" s="12">
        <f t="shared" si="32"/>
        <v>306425025</v>
      </c>
      <c r="J132" s="12">
        <f t="shared" si="32"/>
        <v>306425025</v>
      </c>
      <c r="K132" s="12">
        <f t="shared" si="32"/>
        <v>306425025</v>
      </c>
      <c r="L132" s="12">
        <f t="shared" si="32"/>
        <v>306425025</v>
      </c>
      <c r="M132" s="12">
        <f t="shared" si="32"/>
        <v>306425025</v>
      </c>
      <c r="N132" s="12">
        <f t="shared" si="32"/>
        <v>306425025</v>
      </c>
      <c r="O132" s="12">
        <f t="shared" si="32"/>
        <v>306425025</v>
      </c>
      <c r="P132" s="12">
        <f t="shared" si="32"/>
        <v>306425025</v>
      </c>
      <c r="Q132" s="12">
        <f t="shared" si="32"/>
        <v>306425025</v>
      </c>
      <c r="R132" s="12">
        <f t="shared" si="32"/>
        <v>306425025</v>
      </c>
      <c r="S132" s="12">
        <f t="shared" si="32"/>
        <v>306425025</v>
      </c>
      <c r="T132" s="12">
        <f t="shared" si="32"/>
        <v>306425025</v>
      </c>
      <c r="U132" s="12">
        <f t="shared" si="32"/>
        <v>306425025</v>
      </c>
      <c r="V132" s="12">
        <f t="shared" si="32"/>
        <v>306425025</v>
      </c>
      <c r="W132" s="12">
        <f t="shared" si="32"/>
        <v>306425025</v>
      </c>
      <c r="X132" s="12">
        <f t="shared" si="32"/>
        <v>306425025</v>
      </c>
      <c r="Y132" s="12">
        <f t="shared" si="32"/>
        <v>306425025</v>
      </c>
      <c r="Z132" s="12">
        <f t="shared" si="32"/>
        <v>306425025</v>
      </c>
      <c r="AA132" s="12">
        <f t="shared" si="32"/>
        <v>306425025</v>
      </c>
      <c r="AB132" s="12">
        <f t="shared" si="32"/>
        <v>306425025</v>
      </c>
      <c r="AC132" s="12">
        <f t="shared" si="32"/>
        <v>306425025</v>
      </c>
      <c r="AD132" s="12">
        <f t="shared" si="32"/>
        <v>306425025</v>
      </c>
      <c r="AE132" s="12">
        <f t="shared" si="32"/>
        <v>306425025</v>
      </c>
      <c r="AF132" s="12">
        <f t="shared" si="32"/>
        <v>306425025</v>
      </c>
      <c r="AG132" s="12">
        <f t="shared" si="32"/>
        <v>306425025</v>
      </c>
      <c r="AH132" s="12">
        <f t="shared" si="32"/>
        <v>306425025</v>
      </c>
      <c r="AI132" s="12">
        <f t="shared" si="32"/>
        <v>306425025</v>
      </c>
      <c r="AJ132" s="13">
        <f t="shared" si="32"/>
        <v>306425025</v>
      </c>
      <c r="AK132" s="17">
        <f>SUM(B132:AJ132)</f>
        <v>10724875875</v>
      </c>
    </row>
    <row r="133" spans="1:37" x14ac:dyDescent="0.45">
      <c r="A133" t="s">
        <v>79</v>
      </c>
      <c r="AK133" s="17">
        <f>12*AK132/(AK131*(AK131+1))-3*(AK131+1)</f>
        <v>0</v>
      </c>
    </row>
    <row r="134" spans="1:37" x14ac:dyDescent="0.45">
      <c r="A134" t="s">
        <v>80</v>
      </c>
      <c r="AK134" s="17">
        <f>AK133/(1-[1]!TiesCorrection(A3:AI102)/(3500*(3500^2-1)))</f>
        <v>0</v>
      </c>
    </row>
    <row r="135" spans="1:37" x14ac:dyDescent="0.45">
      <c r="A135" t="s">
        <v>81</v>
      </c>
      <c r="AK135" s="17">
        <f>COUNTA(B128:AJ128)-1</f>
        <v>34</v>
      </c>
    </row>
    <row r="136" spans="1:37" x14ac:dyDescent="0.45">
      <c r="A136" t="s">
        <v>69</v>
      </c>
      <c r="AK136" s="17">
        <f>_xlfn.CHISQ.DIST.RT(AK134,AK135)</f>
        <v>1</v>
      </c>
    </row>
    <row r="137" spans="1:37" x14ac:dyDescent="0.45">
      <c r="A137" t="s">
        <v>70</v>
      </c>
      <c r="AK137" s="17">
        <v>0.05</v>
      </c>
    </row>
    <row r="138" spans="1:37" x14ac:dyDescent="0.45">
      <c r="A138" t="s">
        <v>82</v>
      </c>
      <c r="AK138" s="18" t="str">
        <f>IF(AK136&lt;AK137,"yes","no")</f>
        <v>no</v>
      </c>
    </row>
  </sheetData>
  <conditionalFormatting sqref="B107:AJ107">
    <cfRule type="top10" dxfId="39" priority="9" bottom="1" rank="1"/>
    <cfRule type="top10" dxfId="38" priority="10" rank="1"/>
  </conditionalFormatting>
  <conditionalFormatting sqref="B109:AJ109">
    <cfRule type="top10" dxfId="37" priority="7" bottom="1" rank="1"/>
    <cfRule type="top10" dxfId="36" priority="8" rank="1"/>
  </conditionalFormatting>
  <conditionalFormatting sqref="B111:AJ111">
    <cfRule type="top10" dxfId="35" priority="5" bottom="1" rank="1"/>
    <cfRule type="top10" dxfId="34" priority="6" rank="1"/>
  </conditionalFormatting>
  <conditionalFormatting sqref="B116:AJ116">
    <cfRule type="top10" dxfId="33" priority="3" bottom="1" rank="1"/>
    <cfRule type="top10" dxfId="32" priority="4" rank="1"/>
  </conditionalFormatting>
  <conditionalFormatting sqref="B117:AJ117">
    <cfRule type="top10" dxfId="31" priority="1" bottom="1" rank="1"/>
    <cfRule type="top10" dxfId="3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38"/>
  <sheetViews>
    <sheetView zoomScale="70" zoomScaleNormal="70" workbookViewId="0">
      <selection activeCell="P2" sqref="P2"/>
    </sheetView>
  </sheetViews>
  <sheetFormatPr defaultRowHeight="14.25" x14ac:dyDescent="0.45"/>
  <sheetData>
    <row r="1" spans="1:35" x14ac:dyDescent="0.45">
      <c r="A1" t="s">
        <v>84</v>
      </c>
    </row>
    <row r="2" spans="1:35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</row>
    <row r="3" spans="1:35" x14ac:dyDescent="0.45">
      <c r="A3">
        <v>35020</v>
      </c>
      <c r="B3">
        <v>5089</v>
      </c>
      <c r="C3">
        <v>6109</v>
      </c>
      <c r="D3">
        <v>3929</v>
      </c>
      <c r="E3">
        <v>54485</v>
      </c>
      <c r="F3">
        <v>4730</v>
      </c>
      <c r="G3">
        <v>5987</v>
      </c>
      <c r="H3">
        <v>5625</v>
      </c>
      <c r="I3">
        <v>6366</v>
      </c>
      <c r="J3">
        <v>4631</v>
      </c>
      <c r="K3">
        <v>9850</v>
      </c>
      <c r="L3">
        <v>7348</v>
      </c>
      <c r="M3">
        <v>7615</v>
      </c>
      <c r="N3">
        <v>7680</v>
      </c>
      <c r="O3">
        <v>9558</v>
      </c>
      <c r="P3">
        <v>5550</v>
      </c>
      <c r="Q3">
        <v>7311</v>
      </c>
      <c r="R3">
        <v>7074</v>
      </c>
      <c r="S3">
        <v>7138</v>
      </c>
      <c r="T3">
        <v>6666</v>
      </c>
      <c r="U3">
        <v>5298</v>
      </c>
      <c r="V3">
        <v>4610</v>
      </c>
      <c r="W3">
        <v>4624</v>
      </c>
      <c r="X3">
        <v>5772</v>
      </c>
      <c r="Y3">
        <v>4334</v>
      </c>
      <c r="Z3">
        <v>6133</v>
      </c>
      <c r="AA3">
        <v>4567</v>
      </c>
      <c r="AB3">
        <v>5338</v>
      </c>
      <c r="AC3">
        <v>4665</v>
      </c>
      <c r="AD3">
        <v>9145</v>
      </c>
      <c r="AE3">
        <v>4618</v>
      </c>
      <c r="AF3">
        <v>4628</v>
      </c>
      <c r="AG3">
        <v>5505</v>
      </c>
      <c r="AH3">
        <v>5241</v>
      </c>
      <c r="AI3">
        <v>5787</v>
      </c>
    </row>
    <row r="4" spans="1:35" x14ac:dyDescent="0.45">
      <c r="A4">
        <v>25823</v>
      </c>
      <c r="B4">
        <v>4434</v>
      </c>
      <c r="C4">
        <v>2533</v>
      </c>
      <c r="D4">
        <v>2698</v>
      </c>
      <c r="E4">
        <v>18920</v>
      </c>
      <c r="F4">
        <v>2766</v>
      </c>
      <c r="G4">
        <v>3381</v>
      </c>
      <c r="H4">
        <v>3022</v>
      </c>
      <c r="I4">
        <v>3415</v>
      </c>
      <c r="J4">
        <v>3158</v>
      </c>
      <c r="K4">
        <v>6377</v>
      </c>
      <c r="L4">
        <v>2328</v>
      </c>
      <c r="M4">
        <v>2652</v>
      </c>
      <c r="N4">
        <v>2734</v>
      </c>
      <c r="O4">
        <v>5590</v>
      </c>
      <c r="P4">
        <v>2384</v>
      </c>
      <c r="Q4">
        <v>3354</v>
      </c>
      <c r="R4">
        <v>2385</v>
      </c>
      <c r="S4">
        <v>3727</v>
      </c>
      <c r="T4">
        <v>2777</v>
      </c>
      <c r="U4">
        <v>2718</v>
      </c>
      <c r="V4">
        <v>2737</v>
      </c>
      <c r="W4">
        <v>2739</v>
      </c>
      <c r="X4">
        <v>3125</v>
      </c>
      <c r="Y4">
        <v>7143</v>
      </c>
      <c r="Z4">
        <v>2797</v>
      </c>
      <c r="AA4">
        <v>2222</v>
      </c>
      <c r="AB4">
        <v>2614</v>
      </c>
      <c r="AC4">
        <v>3257</v>
      </c>
      <c r="AD4">
        <v>2608</v>
      </c>
      <c r="AE4">
        <v>2731</v>
      </c>
      <c r="AF4">
        <v>2744</v>
      </c>
      <c r="AG4">
        <v>2908</v>
      </c>
      <c r="AH4">
        <v>2021</v>
      </c>
      <c r="AI4">
        <v>2810</v>
      </c>
    </row>
    <row r="5" spans="1:35" x14ac:dyDescent="0.45">
      <c r="A5">
        <v>12183</v>
      </c>
      <c r="B5">
        <v>2484</v>
      </c>
      <c r="C5">
        <v>3027</v>
      </c>
      <c r="D5">
        <v>2340</v>
      </c>
      <c r="E5">
        <v>14135</v>
      </c>
      <c r="F5">
        <v>2612</v>
      </c>
      <c r="G5">
        <v>1441</v>
      </c>
      <c r="H5">
        <v>2383</v>
      </c>
      <c r="I5">
        <v>3198</v>
      </c>
      <c r="J5">
        <v>2601</v>
      </c>
      <c r="K5">
        <v>11035</v>
      </c>
      <c r="L5">
        <v>2691</v>
      </c>
      <c r="M5">
        <v>2728</v>
      </c>
      <c r="N5">
        <v>2829</v>
      </c>
      <c r="O5">
        <v>5567</v>
      </c>
      <c r="P5">
        <v>2218</v>
      </c>
      <c r="Q5">
        <v>3784</v>
      </c>
      <c r="R5">
        <v>2393</v>
      </c>
      <c r="S5">
        <v>3330</v>
      </c>
      <c r="T5">
        <v>5000</v>
      </c>
      <c r="U5">
        <v>2758</v>
      </c>
      <c r="V5">
        <v>2326</v>
      </c>
      <c r="W5">
        <v>2597</v>
      </c>
      <c r="X5">
        <v>2273</v>
      </c>
      <c r="Y5">
        <v>2444</v>
      </c>
      <c r="Z5">
        <v>2304</v>
      </c>
      <c r="AA5">
        <v>2128</v>
      </c>
      <c r="AB5">
        <v>1975</v>
      </c>
      <c r="AC5">
        <v>4952</v>
      </c>
      <c r="AD5">
        <v>2493</v>
      </c>
      <c r="AE5">
        <v>2299</v>
      </c>
      <c r="AF5">
        <v>2597</v>
      </c>
      <c r="AG5">
        <v>2402</v>
      </c>
      <c r="AH5">
        <v>2441</v>
      </c>
      <c r="AI5">
        <v>2238</v>
      </c>
    </row>
    <row r="6" spans="1:35" x14ac:dyDescent="0.45">
      <c r="A6">
        <v>13567</v>
      </c>
      <c r="B6">
        <v>2766</v>
      </c>
      <c r="C6">
        <v>2674</v>
      </c>
      <c r="D6">
        <v>2430</v>
      </c>
      <c r="E6">
        <v>32471</v>
      </c>
      <c r="F6">
        <v>2697</v>
      </c>
      <c r="G6">
        <v>2013</v>
      </c>
      <c r="H6">
        <v>2248</v>
      </c>
      <c r="I6">
        <v>2958</v>
      </c>
      <c r="J6">
        <v>2645</v>
      </c>
      <c r="K6">
        <v>6186</v>
      </c>
      <c r="L6">
        <v>3183</v>
      </c>
      <c r="M6">
        <v>2460</v>
      </c>
      <c r="N6">
        <v>2515</v>
      </c>
      <c r="O6">
        <v>4916</v>
      </c>
      <c r="P6">
        <v>2716</v>
      </c>
      <c r="Q6">
        <v>3815</v>
      </c>
      <c r="R6">
        <v>2811</v>
      </c>
      <c r="S6">
        <v>3809</v>
      </c>
      <c r="T6">
        <v>2672</v>
      </c>
      <c r="U6">
        <v>2265</v>
      </c>
      <c r="V6">
        <v>2214</v>
      </c>
      <c r="W6">
        <v>2695</v>
      </c>
      <c r="X6">
        <v>2748</v>
      </c>
      <c r="Y6">
        <v>2464</v>
      </c>
      <c r="Z6">
        <v>2946</v>
      </c>
      <c r="AA6">
        <v>2384</v>
      </c>
      <c r="AB6">
        <v>2494</v>
      </c>
      <c r="AC6">
        <v>2700</v>
      </c>
      <c r="AD6">
        <v>4682</v>
      </c>
      <c r="AE6">
        <v>2230</v>
      </c>
      <c r="AF6">
        <v>2672</v>
      </c>
      <c r="AG6">
        <v>2744</v>
      </c>
      <c r="AH6">
        <v>2480</v>
      </c>
      <c r="AI6">
        <v>2885</v>
      </c>
    </row>
    <row r="7" spans="1:35" x14ac:dyDescent="0.45">
      <c r="A7">
        <v>11780</v>
      </c>
      <c r="B7">
        <v>3030</v>
      </c>
      <c r="C7">
        <v>4975</v>
      </c>
      <c r="D7">
        <v>4612</v>
      </c>
      <c r="E7">
        <v>29754</v>
      </c>
      <c r="F7">
        <v>4922</v>
      </c>
      <c r="G7">
        <v>2762</v>
      </c>
      <c r="H7">
        <v>2184</v>
      </c>
      <c r="I7">
        <v>2791</v>
      </c>
      <c r="J7">
        <v>2406</v>
      </c>
      <c r="K7">
        <v>6238</v>
      </c>
      <c r="L7">
        <v>2874</v>
      </c>
      <c r="M7">
        <v>3368</v>
      </c>
      <c r="N7">
        <v>4749</v>
      </c>
      <c r="O7">
        <v>5318</v>
      </c>
      <c r="P7">
        <v>2416</v>
      </c>
      <c r="Q7">
        <v>3771</v>
      </c>
      <c r="R7">
        <v>2579</v>
      </c>
      <c r="S7">
        <v>3830</v>
      </c>
      <c r="T7">
        <v>2520</v>
      </c>
      <c r="U7">
        <v>2718</v>
      </c>
      <c r="V7">
        <v>2667</v>
      </c>
      <c r="W7">
        <v>2395</v>
      </c>
      <c r="X7">
        <v>2256</v>
      </c>
      <c r="Y7">
        <v>2043</v>
      </c>
      <c r="Z7">
        <v>2199</v>
      </c>
      <c r="AA7">
        <v>2006</v>
      </c>
      <c r="AB7">
        <v>1942</v>
      </c>
      <c r="AC7">
        <v>2422</v>
      </c>
      <c r="AD7">
        <v>2723</v>
      </c>
      <c r="AE7">
        <v>2708</v>
      </c>
      <c r="AF7">
        <v>2398</v>
      </c>
      <c r="AG7">
        <v>2378</v>
      </c>
      <c r="AH7">
        <v>1989</v>
      </c>
      <c r="AI7">
        <v>2158</v>
      </c>
    </row>
    <row r="8" spans="1:35" x14ac:dyDescent="0.45">
      <c r="A8">
        <v>30102</v>
      </c>
      <c r="B8">
        <v>2235</v>
      </c>
      <c r="C8">
        <v>2384</v>
      </c>
      <c r="D8">
        <v>2370</v>
      </c>
      <c r="E8">
        <v>13443</v>
      </c>
      <c r="F8">
        <v>2632</v>
      </c>
      <c r="G8">
        <v>2926</v>
      </c>
      <c r="H8">
        <v>2280</v>
      </c>
      <c r="I8">
        <v>3296</v>
      </c>
      <c r="J8">
        <v>2138</v>
      </c>
      <c r="K8">
        <v>7831</v>
      </c>
      <c r="L8">
        <v>2524</v>
      </c>
      <c r="M8">
        <v>1833</v>
      </c>
      <c r="N8">
        <v>2457</v>
      </c>
      <c r="O8">
        <v>5260</v>
      </c>
      <c r="P8">
        <v>1416</v>
      </c>
      <c r="Q8">
        <v>2267</v>
      </c>
      <c r="R8">
        <v>2203</v>
      </c>
      <c r="S8">
        <v>3655</v>
      </c>
      <c r="T8">
        <v>2423</v>
      </c>
      <c r="U8">
        <v>2507</v>
      </c>
      <c r="V8">
        <v>4566</v>
      </c>
      <c r="W8">
        <v>2417</v>
      </c>
      <c r="X8">
        <v>2111</v>
      </c>
      <c r="Y8">
        <v>2405</v>
      </c>
      <c r="Z8">
        <v>2553</v>
      </c>
      <c r="AA8">
        <v>2041</v>
      </c>
      <c r="AB8">
        <v>2072</v>
      </c>
      <c r="AC8">
        <v>2409</v>
      </c>
      <c r="AD8">
        <v>2534</v>
      </c>
      <c r="AE8">
        <v>2521</v>
      </c>
      <c r="AF8">
        <v>2423</v>
      </c>
      <c r="AG8">
        <v>2040</v>
      </c>
      <c r="AH8">
        <v>4925</v>
      </c>
      <c r="AI8">
        <v>2236</v>
      </c>
    </row>
    <row r="9" spans="1:35" x14ac:dyDescent="0.45">
      <c r="A9">
        <v>27240</v>
      </c>
      <c r="B9">
        <v>2857</v>
      </c>
      <c r="C9">
        <v>2428</v>
      </c>
      <c r="D9">
        <v>2395</v>
      </c>
      <c r="E9">
        <v>31496</v>
      </c>
      <c r="F9">
        <v>4237</v>
      </c>
      <c r="G9">
        <v>3229</v>
      </c>
      <c r="H9">
        <v>2848</v>
      </c>
      <c r="I9">
        <v>3305</v>
      </c>
      <c r="J9">
        <v>2722</v>
      </c>
      <c r="K9">
        <v>6555</v>
      </c>
      <c r="L9">
        <v>2778</v>
      </c>
      <c r="M9">
        <v>1756</v>
      </c>
      <c r="N9">
        <v>2344</v>
      </c>
      <c r="O9">
        <v>5407</v>
      </c>
      <c r="P9">
        <v>1117</v>
      </c>
      <c r="Q9">
        <v>3303</v>
      </c>
      <c r="R9">
        <v>2848</v>
      </c>
      <c r="S9">
        <v>4200</v>
      </c>
      <c r="T9">
        <v>2452</v>
      </c>
      <c r="U9">
        <v>2020</v>
      </c>
      <c r="V9">
        <v>2015</v>
      </c>
      <c r="W9">
        <v>2217</v>
      </c>
      <c r="X9">
        <v>2328</v>
      </c>
      <c r="Y9">
        <v>4657</v>
      </c>
      <c r="Z9">
        <v>2527</v>
      </c>
      <c r="AA9">
        <v>2222</v>
      </c>
      <c r="AB9">
        <v>2261</v>
      </c>
      <c r="AC9">
        <v>2226</v>
      </c>
      <c r="AD9">
        <v>2043</v>
      </c>
      <c r="AE9">
        <v>1999</v>
      </c>
      <c r="AF9">
        <v>2229</v>
      </c>
      <c r="AG9">
        <v>2240</v>
      </c>
      <c r="AH9">
        <v>2168</v>
      </c>
      <c r="AI9">
        <v>2295</v>
      </c>
    </row>
    <row r="10" spans="1:35" x14ac:dyDescent="0.45">
      <c r="A10">
        <v>10237</v>
      </c>
      <c r="B10">
        <v>2569</v>
      </c>
      <c r="C10">
        <v>2318</v>
      </c>
      <c r="D10">
        <v>2291</v>
      </c>
      <c r="E10">
        <v>14399</v>
      </c>
      <c r="F10">
        <v>2651</v>
      </c>
      <c r="G10">
        <v>2878</v>
      </c>
      <c r="H10">
        <v>2199</v>
      </c>
      <c r="I10">
        <v>2856</v>
      </c>
      <c r="J10">
        <v>2398</v>
      </c>
      <c r="K10">
        <v>5747</v>
      </c>
      <c r="L10">
        <v>2465</v>
      </c>
      <c r="M10">
        <v>1258</v>
      </c>
      <c r="N10">
        <v>2534</v>
      </c>
      <c r="O10">
        <v>4961</v>
      </c>
      <c r="P10">
        <v>1862</v>
      </c>
      <c r="Q10">
        <v>2892</v>
      </c>
      <c r="R10">
        <v>2353</v>
      </c>
      <c r="S10">
        <v>2978</v>
      </c>
      <c r="T10">
        <v>2189</v>
      </c>
      <c r="U10">
        <v>2095</v>
      </c>
      <c r="V10">
        <v>2203</v>
      </c>
      <c r="W10">
        <v>2487</v>
      </c>
      <c r="X10">
        <v>2160</v>
      </c>
      <c r="Y10">
        <v>2091</v>
      </c>
      <c r="Z10">
        <v>2278</v>
      </c>
      <c r="AA10">
        <v>2363</v>
      </c>
      <c r="AB10">
        <v>2262</v>
      </c>
      <c r="AC10">
        <v>2518</v>
      </c>
      <c r="AD10">
        <v>2224</v>
      </c>
      <c r="AE10">
        <v>2108</v>
      </c>
      <c r="AF10">
        <v>2523</v>
      </c>
      <c r="AG10">
        <v>2029</v>
      </c>
      <c r="AH10">
        <v>2234</v>
      </c>
      <c r="AI10">
        <v>2426</v>
      </c>
    </row>
    <row r="11" spans="1:35" x14ac:dyDescent="0.45">
      <c r="A11">
        <v>10605</v>
      </c>
      <c r="B11">
        <v>1650</v>
      </c>
      <c r="C11">
        <v>2260</v>
      </c>
      <c r="D11">
        <v>2383</v>
      </c>
      <c r="E11">
        <v>7820</v>
      </c>
      <c r="F11">
        <v>4016</v>
      </c>
      <c r="G11">
        <v>2866</v>
      </c>
      <c r="H11">
        <v>2261</v>
      </c>
      <c r="I11">
        <v>2947</v>
      </c>
      <c r="J11">
        <v>2382</v>
      </c>
      <c r="K11">
        <v>5693</v>
      </c>
      <c r="L11">
        <v>2976</v>
      </c>
      <c r="M11">
        <v>2622</v>
      </c>
      <c r="N11">
        <v>5043</v>
      </c>
      <c r="O11">
        <v>4452</v>
      </c>
      <c r="P11">
        <v>1934</v>
      </c>
      <c r="Q11">
        <v>2710</v>
      </c>
      <c r="R11">
        <v>2470</v>
      </c>
      <c r="S11">
        <v>3490</v>
      </c>
      <c r="T11">
        <v>2299</v>
      </c>
      <c r="U11">
        <v>4447</v>
      </c>
      <c r="V11">
        <v>2362</v>
      </c>
      <c r="W11">
        <v>2387</v>
      </c>
      <c r="X11">
        <v>2292</v>
      </c>
      <c r="Y11">
        <v>2277</v>
      </c>
      <c r="Z11">
        <v>2461</v>
      </c>
      <c r="AA11">
        <v>2244</v>
      </c>
      <c r="AB11">
        <v>2230</v>
      </c>
      <c r="AC11">
        <v>2377</v>
      </c>
      <c r="AD11">
        <v>2299</v>
      </c>
      <c r="AE11">
        <v>2371</v>
      </c>
      <c r="AF11">
        <v>2308</v>
      </c>
      <c r="AG11">
        <v>2216</v>
      </c>
      <c r="AH11">
        <v>2177</v>
      </c>
      <c r="AI11">
        <v>2368</v>
      </c>
    </row>
    <row r="12" spans="1:35" x14ac:dyDescent="0.45">
      <c r="A12">
        <v>29252</v>
      </c>
      <c r="B12">
        <v>4076</v>
      </c>
      <c r="C12">
        <v>2518</v>
      </c>
      <c r="D12">
        <v>2364</v>
      </c>
      <c r="E12">
        <v>21590</v>
      </c>
      <c r="F12">
        <v>2505</v>
      </c>
      <c r="G12">
        <v>3716</v>
      </c>
      <c r="H12">
        <v>4843</v>
      </c>
      <c r="I12">
        <v>2262</v>
      </c>
      <c r="J12">
        <v>2348</v>
      </c>
      <c r="K12">
        <v>9988</v>
      </c>
      <c r="L12">
        <v>2716</v>
      </c>
      <c r="M12">
        <v>2497</v>
      </c>
      <c r="N12">
        <v>2501</v>
      </c>
      <c r="O12">
        <v>4841</v>
      </c>
      <c r="P12">
        <v>1572</v>
      </c>
      <c r="Q12">
        <v>2786</v>
      </c>
      <c r="R12">
        <v>2406</v>
      </c>
      <c r="S12">
        <v>3612</v>
      </c>
      <c r="T12">
        <v>2764</v>
      </c>
      <c r="U12">
        <v>2230</v>
      </c>
      <c r="V12">
        <v>2334</v>
      </c>
      <c r="W12">
        <v>2495</v>
      </c>
      <c r="X12">
        <v>2651</v>
      </c>
      <c r="Y12">
        <v>2204</v>
      </c>
      <c r="Z12">
        <v>2434</v>
      </c>
      <c r="AA12">
        <v>1929</v>
      </c>
      <c r="AB12">
        <v>2135</v>
      </c>
      <c r="AC12">
        <v>2508</v>
      </c>
      <c r="AD12">
        <v>2344</v>
      </c>
      <c r="AE12">
        <v>4444</v>
      </c>
      <c r="AF12">
        <v>2497</v>
      </c>
      <c r="AG12">
        <v>2168</v>
      </c>
      <c r="AH12">
        <v>1978</v>
      </c>
      <c r="AI12">
        <v>2210</v>
      </c>
    </row>
    <row r="13" spans="1:35" x14ac:dyDescent="0.45">
      <c r="A13">
        <v>15786</v>
      </c>
      <c r="B13">
        <v>2301</v>
      </c>
      <c r="C13">
        <v>2265</v>
      </c>
      <c r="D13">
        <v>2290</v>
      </c>
      <c r="E13">
        <v>8895</v>
      </c>
      <c r="F13">
        <v>2452</v>
      </c>
      <c r="G13">
        <v>3051</v>
      </c>
      <c r="H13">
        <v>2215</v>
      </c>
      <c r="I13">
        <v>2402</v>
      </c>
      <c r="J13">
        <v>4525</v>
      </c>
      <c r="K13">
        <v>4718</v>
      </c>
      <c r="L13">
        <v>2251</v>
      </c>
      <c r="M13">
        <v>2509</v>
      </c>
      <c r="N13">
        <v>2265</v>
      </c>
      <c r="O13">
        <v>4988</v>
      </c>
      <c r="P13">
        <v>1924</v>
      </c>
      <c r="Q13">
        <v>2416</v>
      </c>
      <c r="R13">
        <v>2602</v>
      </c>
      <c r="S13">
        <v>3214</v>
      </c>
      <c r="T13">
        <v>2556</v>
      </c>
      <c r="U13">
        <v>2204</v>
      </c>
      <c r="V13">
        <v>2258</v>
      </c>
      <c r="W13">
        <v>2493</v>
      </c>
      <c r="X13">
        <v>2115</v>
      </c>
      <c r="Y13">
        <v>2156</v>
      </c>
      <c r="Z13">
        <v>2416</v>
      </c>
      <c r="AA13">
        <v>2274</v>
      </c>
      <c r="AB13">
        <v>2486</v>
      </c>
      <c r="AC13">
        <v>2538</v>
      </c>
      <c r="AD13">
        <v>2244</v>
      </c>
      <c r="AE13">
        <v>2204</v>
      </c>
      <c r="AF13">
        <v>2508</v>
      </c>
      <c r="AG13">
        <v>2479</v>
      </c>
      <c r="AH13">
        <v>2464</v>
      </c>
      <c r="AI13">
        <v>2349</v>
      </c>
    </row>
    <row r="14" spans="1:35" x14ac:dyDescent="0.45">
      <c r="A14">
        <v>26291</v>
      </c>
      <c r="B14">
        <v>2168</v>
      </c>
      <c r="C14">
        <v>2525</v>
      </c>
      <c r="D14">
        <v>2201</v>
      </c>
      <c r="E14">
        <v>17836</v>
      </c>
      <c r="F14">
        <v>2726</v>
      </c>
      <c r="G14">
        <v>2622</v>
      </c>
      <c r="H14">
        <v>2136</v>
      </c>
      <c r="I14">
        <v>3437</v>
      </c>
      <c r="J14">
        <v>2138</v>
      </c>
      <c r="K14">
        <v>4897</v>
      </c>
      <c r="L14">
        <v>2457</v>
      </c>
      <c r="M14">
        <v>2154</v>
      </c>
      <c r="N14">
        <v>2326</v>
      </c>
      <c r="O14">
        <v>4496</v>
      </c>
      <c r="P14">
        <v>1004</v>
      </c>
      <c r="Q14">
        <v>2719</v>
      </c>
      <c r="R14">
        <v>2149</v>
      </c>
      <c r="S14">
        <v>3359</v>
      </c>
      <c r="T14">
        <v>2389</v>
      </c>
      <c r="U14">
        <v>2524</v>
      </c>
      <c r="V14">
        <v>2434</v>
      </c>
      <c r="W14">
        <v>2402</v>
      </c>
      <c r="X14">
        <v>2467</v>
      </c>
      <c r="Y14">
        <v>2236</v>
      </c>
      <c r="Z14">
        <v>2862</v>
      </c>
      <c r="AA14">
        <v>2329</v>
      </c>
      <c r="AB14">
        <v>3936</v>
      </c>
      <c r="AC14">
        <v>2441</v>
      </c>
      <c r="AD14">
        <v>2488</v>
      </c>
      <c r="AE14">
        <v>2422</v>
      </c>
      <c r="AF14">
        <v>2384</v>
      </c>
      <c r="AG14">
        <v>2350</v>
      </c>
      <c r="AH14">
        <v>2366</v>
      </c>
      <c r="AI14">
        <v>4973</v>
      </c>
    </row>
    <row r="15" spans="1:35" x14ac:dyDescent="0.45">
      <c r="A15">
        <v>10937</v>
      </c>
      <c r="B15">
        <v>2415</v>
      </c>
      <c r="C15">
        <v>2263</v>
      </c>
      <c r="D15">
        <v>2340</v>
      </c>
      <c r="E15">
        <v>27174</v>
      </c>
      <c r="F15">
        <v>2537</v>
      </c>
      <c r="G15">
        <v>1494</v>
      </c>
      <c r="H15">
        <v>2098</v>
      </c>
      <c r="I15">
        <v>2859</v>
      </c>
      <c r="J15">
        <v>2654</v>
      </c>
      <c r="K15">
        <v>6822</v>
      </c>
      <c r="L15">
        <v>2332</v>
      </c>
      <c r="M15">
        <v>2319</v>
      </c>
      <c r="N15">
        <v>2397</v>
      </c>
      <c r="O15">
        <v>4939</v>
      </c>
      <c r="P15">
        <v>1336</v>
      </c>
      <c r="Q15">
        <v>2842</v>
      </c>
      <c r="R15">
        <v>2668</v>
      </c>
      <c r="S15">
        <v>3540</v>
      </c>
      <c r="T15">
        <v>2333</v>
      </c>
      <c r="U15">
        <v>2081</v>
      </c>
      <c r="V15">
        <v>2053</v>
      </c>
      <c r="W15">
        <v>2391</v>
      </c>
      <c r="X15">
        <v>2059</v>
      </c>
      <c r="Y15">
        <v>2095</v>
      </c>
      <c r="Z15">
        <v>2530</v>
      </c>
      <c r="AA15">
        <v>2178</v>
      </c>
      <c r="AB15">
        <v>2128</v>
      </c>
      <c r="AC15">
        <v>2368</v>
      </c>
      <c r="AD15">
        <v>2166</v>
      </c>
      <c r="AE15">
        <v>1974</v>
      </c>
      <c r="AF15">
        <v>2371</v>
      </c>
      <c r="AG15">
        <v>2151</v>
      </c>
      <c r="AH15">
        <v>2228</v>
      </c>
      <c r="AI15">
        <v>2389</v>
      </c>
    </row>
    <row r="16" spans="1:35" x14ac:dyDescent="0.45">
      <c r="A16">
        <v>57929</v>
      </c>
      <c r="B16">
        <v>2176</v>
      </c>
      <c r="C16">
        <v>5900</v>
      </c>
      <c r="D16">
        <v>3014</v>
      </c>
      <c r="E16">
        <v>42547</v>
      </c>
      <c r="F16">
        <v>2422</v>
      </c>
      <c r="G16">
        <v>2952</v>
      </c>
      <c r="H16">
        <v>2127</v>
      </c>
      <c r="I16">
        <v>2839</v>
      </c>
      <c r="J16">
        <v>2277</v>
      </c>
      <c r="K16">
        <v>5263</v>
      </c>
      <c r="L16">
        <v>4874</v>
      </c>
      <c r="M16">
        <v>2048</v>
      </c>
      <c r="N16">
        <v>2267</v>
      </c>
      <c r="O16">
        <v>4889</v>
      </c>
      <c r="P16">
        <v>1446</v>
      </c>
      <c r="Q16">
        <v>2448</v>
      </c>
      <c r="R16">
        <v>5347</v>
      </c>
      <c r="S16">
        <v>3219</v>
      </c>
      <c r="T16">
        <v>2343</v>
      </c>
      <c r="U16">
        <v>2199</v>
      </c>
      <c r="V16">
        <v>2176</v>
      </c>
      <c r="W16">
        <v>2336</v>
      </c>
      <c r="X16">
        <v>4423</v>
      </c>
      <c r="Y16">
        <v>4308</v>
      </c>
      <c r="Z16">
        <v>2272</v>
      </c>
      <c r="AA16">
        <v>1911</v>
      </c>
      <c r="AB16">
        <v>3975</v>
      </c>
      <c r="AC16">
        <v>2346</v>
      </c>
      <c r="AD16">
        <v>2225</v>
      </c>
      <c r="AE16">
        <v>2203</v>
      </c>
      <c r="AF16">
        <v>2351</v>
      </c>
      <c r="AG16">
        <v>4434</v>
      </c>
      <c r="AH16">
        <v>2345</v>
      </c>
      <c r="AI16">
        <v>2347</v>
      </c>
    </row>
    <row r="17" spans="1:35" x14ac:dyDescent="0.45">
      <c r="A17">
        <v>22577</v>
      </c>
      <c r="B17">
        <v>3117</v>
      </c>
      <c r="C17">
        <v>3081</v>
      </c>
      <c r="D17">
        <v>3126</v>
      </c>
      <c r="E17">
        <v>11664</v>
      </c>
      <c r="F17">
        <v>4779</v>
      </c>
      <c r="G17">
        <v>2966</v>
      </c>
      <c r="H17">
        <v>2249</v>
      </c>
      <c r="I17">
        <v>2080</v>
      </c>
      <c r="J17">
        <v>4732</v>
      </c>
      <c r="K17">
        <v>6034</v>
      </c>
      <c r="L17">
        <v>2494</v>
      </c>
      <c r="M17">
        <v>2380</v>
      </c>
      <c r="N17">
        <v>2323</v>
      </c>
      <c r="O17">
        <v>4821</v>
      </c>
      <c r="P17">
        <v>1543</v>
      </c>
      <c r="Q17">
        <v>2921</v>
      </c>
      <c r="R17">
        <v>2827</v>
      </c>
      <c r="S17">
        <v>3280</v>
      </c>
      <c r="T17">
        <v>2372</v>
      </c>
      <c r="U17">
        <v>2262</v>
      </c>
      <c r="V17">
        <v>2086</v>
      </c>
      <c r="W17">
        <v>2368</v>
      </c>
      <c r="X17">
        <v>2138</v>
      </c>
      <c r="Y17">
        <v>2197</v>
      </c>
      <c r="Z17">
        <v>2344</v>
      </c>
      <c r="AA17">
        <v>2075</v>
      </c>
      <c r="AB17">
        <v>2235</v>
      </c>
      <c r="AC17">
        <v>2415</v>
      </c>
      <c r="AD17">
        <v>2332</v>
      </c>
      <c r="AE17">
        <v>2160</v>
      </c>
      <c r="AF17">
        <v>2327</v>
      </c>
      <c r="AG17">
        <v>2164</v>
      </c>
      <c r="AH17">
        <v>2118</v>
      </c>
      <c r="AI17">
        <v>2390</v>
      </c>
    </row>
    <row r="18" spans="1:35" x14ac:dyDescent="0.45">
      <c r="A18">
        <v>10959</v>
      </c>
      <c r="B18">
        <v>2178</v>
      </c>
      <c r="C18">
        <v>2413</v>
      </c>
      <c r="D18">
        <v>2184</v>
      </c>
      <c r="E18">
        <v>15311</v>
      </c>
      <c r="F18">
        <v>2536</v>
      </c>
      <c r="G18">
        <v>2740</v>
      </c>
      <c r="H18">
        <v>2350</v>
      </c>
      <c r="I18">
        <v>2085</v>
      </c>
      <c r="J18">
        <v>4444</v>
      </c>
      <c r="K18">
        <v>9272</v>
      </c>
      <c r="L18">
        <v>2441</v>
      </c>
      <c r="M18">
        <v>2151</v>
      </c>
      <c r="N18">
        <v>2263</v>
      </c>
      <c r="O18">
        <v>4748</v>
      </c>
      <c r="P18">
        <v>1134</v>
      </c>
      <c r="Q18">
        <v>2852</v>
      </c>
      <c r="R18">
        <v>2744</v>
      </c>
      <c r="S18">
        <v>3177</v>
      </c>
      <c r="T18">
        <v>2349</v>
      </c>
      <c r="U18">
        <v>2229</v>
      </c>
      <c r="V18">
        <v>2361</v>
      </c>
      <c r="W18">
        <v>2361</v>
      </c>
      <c r="X18">
        <v>2146</v>
      </c>
      <c r="Y18">
        <v>2372</v>
      </c>
      <c r="Z18">
        <v>2489</v>
      </c>
      <c r="AA18">
        <v>2370</v>
      </c>
      <c r="AB18">
        <v>2108</v>
      </c>
      <c r="AC18">
        <v>2445</v>
      </c>
      <c r="AD18">
        <v>2211</v>
      </c>
      <c r="AE18">
        <v>2226</v>
      </c>
      <c r="AF18">
        <v>4674</v>
      </c>
      <c r="AG18">
        <v>2251</v>
      </c>
      <c r="AH18">
        <v>2225</v>
      </c>
      <c r="AI18">
        <v>2420</v>
      </c>
    </row>
    <row r="19" spans="1:35" x14ac:dyDescent="0.45">
      <c r="A19">
        <v>12596</v>
      </c>
      <c r="B19">
        <v>2164</v>
      </c>
      <c r="C19">
        <v>2170</v>
      </c>
      <c r="D19">
        <v>4452</v>
      </c>
      <c r="E19">
        <v>16011</v>
      </c>
      <c r="F19">
        <v>2431</v>
      </c>
      <c r="G19">
        <v>3172</v>
      </c>
      <c r="H19">
        <v>2178</v>
      </c>
      <c r="I19">
        <v>2657</v>
      </c>
      <c r="J19">
        <v>2257</v>
      </c>
      <c r="K19">
        <v>5037</v>
      </c>
      <c r="L19">
        <v>2255</v>
      </c>
      <c r="M19">
        <v>2349</v>
      </c>
      <c r="N19">
        <v>2370</v>
      </c>
      <c r="O19">
        <v>5104</v>
      </c>
      <c r="P19">
        <v>1333</v>
      </c>
      <c r="Q19">
        <v>3393</v>
      </c>
      <c r="R19">
        <v>2608</v>
      </c>
      <c r="S19">
        <v>3410</v>
      </c>
      <c r="T19">
        <v>2426</v>
      </c>
      <c r="U19">
        <v>2072</v>
      </c>
      <c r="V19">
        <v>2151</v>
      </c>
      <c r="W19">
        <v>2422</v>
      </c>
      <c r="X19">
        <v>2076</v>
      </c>
      <c r="Y19">
        <v>2069</v>
      </c>
      <c r="Z19">
        <v>2377</v>
      </c>
      <c r="AA19">
        <v>2045</v>
      </c>
      <c r="AB19">
        <v>1886</v>
      </c>
      <c r="AC19">
        <v>2447</v>
      </c>
      <c r="AD19">
        <v>2250</v>
      </c>
      <c r="AE19">
        <v>2085</v>
      </c>
      <c r="AF19">
        <v>2427</v>
      </c>
      <c r="AG19">
        <v>2267</v>
      </c>
      <c r="AH19">
        <v>2423</v>
      </c>
      <c r="AI19">
        <v>2489</v>
      </c>
    </row>
    <row r="20" spans="1:35" x14ac:dyDescent="0.45">
      <c r="A20">
        <v>12567</v>
      </c>
      <c r="B20">
        <v>3597</v>
      </c>
      <c r="C20">
        <v>2419</v>
      </c>
      <c r="D20">
        <v>2431</v>
      </c>
      <c r="E20">
        <v>10066</v>
      </c>
      <c r="F20">
        <v>2507</v>
      </c>
      <c r="G20">
        <v>3420</v>
      </c>
      <c r="H20">
        <v>2449</v>
      </c>
      <c r="I20">
        <v>2989</v>
      </c>
      <c r="J20">
        <v>2521</v>
      </c>
      <c r="K20">
        <v>4865</v>
      </c>
      <c r="L20">
        <v>3439</v>
      </c>
      <c r="M20">
        <v>2438</v>
      </c>
      <c r="N20">
        <v>3246</v>
      </c>
      <c r="O20">
        <v>4585</v>
      </c>
      <c r="P20">
        <v>1667</v>
      </c>
      <c r="Q20">
        <v>2305</v>
      </c>
      <c r="R20">
        <v>2713</v>
      </c>
      <c r="S20">
        <v>3558</v>
      </c>
      <c r="T20">
        <v>2531</v>
      </c>
      <c r="U20">
        <v>2270</v>
      </c>
      <c r="V20">
        <v>2452</v>
      </c>
      <c r="W20">
        <v>2418</v>
      </c>
      <c r="X20">
        <v>2428</v>
      </c>
      <c r="Y20">
        <v>2175</v>
      </c>
      <c r="Z20">
        <v>2496</v>
      </c>
      <c r="AA20">
        <v>2131</v>
      </c>
      <c r="AB20">
        <v>2165</v>
      </c>
      <c r="AC20">
        <v>2419</v>
      </c>
      <c r="AD20">
        <v>2460</v>
      </c>
      <c r="AE20">
        <v>7044</v>
      </c>
      <c r="AF20">
        <v>2417</v>
      </c>
      <c r="AG20">
        <v>2205</v>
      </c>
      <c r="AH20">
        <v>2417</v>
      </c>
      <c r="AI20">
        <v>2455</v>
      </c>
    </row>
    <row r="21" spans="1:35" x14ac:dyDescent="0.45">
      <c r="A21">
        <v>62626</v>
      </c>
      <c r="B21">
        <v>2247</v>
      </c>
      <c r="C21">
        <v>2293</v>
      </c>
      <c r="D21">
        <v>2374</v>
      </c>
      <c r="E21">
        <v>23458</v>
      </c>
      <c r="F21">
        <v>2295</v>
      </c>
      <c r="G21">
        <v>3270</v>
      </c>
      <c r="H21">
        <v>2287</v>
      </c>
      <c r="I21">
        <v>2539</v>
      </c>
      <c r="J21">
        <v>2292</v>
      </c>
      <c r="K21">
        <v>6654</v>
      </c>
      <c r="L21">
        <v>4305</v>
      </c>
      <c r="M21">
        <v>4028</v>
      </c>
      <c r="N21">
        <v>4692</v>
      </c>
      <c r="O21">
        <v>4480</v>
      </c>
      <c r="P21">
        <v>2353</v>
      </c>
      <c r="Q21">
        <v>3286</v>
      </c>
      <c r="R21">
        <v>1701</v>
      </c>
      <c r="S21">
        <v>2504</v>
      </c>
      <c r="T21">
        <v>2674</v>
      </c>
      <c r="U21">
        <v>2098</v>
      </c>
      <c r="V21">
        <v>2128</v>
      </c>
      <c r="W21">
        <v>2289</v>
      </c>
      <c r="X21">
        <v>2049</v>
      </c>
      <c r="Y21">
        <v>2248</v>
      </c>
      <c r="Z21">
        <v>2571</v>
      </c>
      <c r="AA21">
        <v>2268</v>
      </c>
      <c r="AB21">
        <v>2131</v>
      </c>
      <c r="AC21">
        <v>2326</v>
      </c>
      <c r="AD21">
        <v>2153</v>
      </c>
      <c r="AE21">
        <v>2152</v>
      </c>
      <c r="AF21">
        <v>2262</v>
      </c>
      <c r="AG21">
        <v>2131</v>
      </c>
      <c r="AH21">
        <v>2228</v>
      </c>
      <c r="AI21">
        <v>2512</v>
      </c>
    </row>
    <row r="22" spans="1:35" x14ac:dyDescent="0.45">
      <c r="A22">
        <v>30878</v>
      </c>
      <c r="B22">
        <v>2118</v>
      </c>
      <c r="C22">
        <v>2307</v>
      </c>
      <c r="D22">
        <v>1822</v>
      </c>
      <c r="E22">
        <v>29623</v>
      </c>
      <c r="F22">
        <v>2518</v>
      </c>
      <c r="G22">
        <v>2811</v>
      </c>
      <c r="H22">
        <v>2345</v>
      </c>
      <c r="I22">
        <v>3091</v>
      </c>
      <c r="J22">
        <v>2192</v>
      </c>
      <c r="K22">
        <v>6293</v>
      </c>
      <c r="L22">
        <v>2360</v>
      </c>
      <c r="M22">
        <v>2317</v>
      </c>
      <c r="N22">
        <v>2275</v>
      </c>
      <c r="O22">
        <v>5551</v>
      </c>
      <c r="P22">
        <v>1467</v>
      </c>
      <c r="Q22">
        <v>3508</v>
      </c>
      <c r="R22">
        <v>3989</v>
      </c>
      <c r="S22">
        <v>3347</v>
      </c>
      <c r="T22">
        <v>4171</v>
      </c>
      <c r="U22">
        <v>2078</v>
      </c>
      <c r="V22">
        <v>2262</v>
      </c>
      <c r="W22">
        <v>2249</v>
      </c>
      <c r="X22">
        <v>2082</v>
      </c>
      <c r="Y22">
        <v>2242</v>
      </c>
      <c r="Z22">
        <v>2296</v>
      </c>
      <c r="AA22">
        <v>4069</v>
      </c>
      <c r="AB22">
        <v>1925</v>
      </c>
      <c r="AC22">
        <v>2316</v>
      </c>
      <c r="AD22">
        <v>2099</v>
      </c>
      <c r="AE22">
        <v>2087</v>
      </c>
      <c r="AF22">
        <v>2273</v>
      </c>
      <c r="AG22">
        <v>2087</v>
      </c>
      <c r="AH22">
        <v>1999</v>
      </c>
      <c r="AI22">
        <v>2312</v>
      </c>
    </row>
    <row r="23" spans="1:35" x14ac:dyDescent="0.45">
      <c r="A23">
        <v>17805</v>
      </c>
      <c r="B23">
        <v>3291</v>
      </c>
      <c r="C23">
        <v>2322</v>
      </c>
      <c r="D23">
        <v>2412</v>
      </c>
      <c r="E23">
        <v>11064</v>
      </c>
      <c r="F23">
        <v>2428</v>
      </c>
      <c r="G23">
        <v>2927</v>
      </c>
      <c r="H23">
        <v>2428</v>
      </c>
      <c r="I23">
        <v>2860</v>
      </c>
      <c r="J23">
        <v>2586</v>
      </c>
      <c r="K23">
        <v>9016</v>
      </c>
      <c r="L23">
        <v>2437</v>
      </c>
      <c r="M23">
        <v>2074</v>
      </c>
      <c r="N23">
        <v>2280</v>
      </c>
      <c r="O23">
        <v>5033</v>
      </c>
      <c r="P23">
        <v>1650</v>
      </c>
      <c r="Q23">
        <v>2507</v>
      </c>
      <c r="R23">
        <v>2763</v>
      </c>
      <c r="S23">
        <v>3425</v>
      </c>
      <c r="T23">
        <v>2540</v>
      </c>
      <c r="U23">
        <v>2071</v>
      </c>
      <c r="V23">
        <v>4578</v>
      </c>
      <c r="W23">
        <v>2335</v>
      </c>
      <c r="X23">
        <v>2329</v>
      </c>
      <c r="Y23">
        <v>2331</v>
      </c>
      <c r="Z23">
        <v>2354</v>
      </c>
      <c r="AA23">
        <v>2053</v>
      </c>
      <c r="AB23">
        <v>2124</v>
      </c>
      <c r="AC23">
        <v>2324</v>
      </c>
      <c r="AD23">
        <v>2238</v>
      </c>
      <c r="AE23">
        <v>2243</v>
      </c>
      <c r="AF23">
        <v>2333</v>
      </c>
      <c r="AG23">
        <v>2171</v>
      </c>
      <c r="AH23">
        <v>2169</v>
      </c>
      <c r="AI23">
        <v>2434</v>
      </c>
    </row>
    <row r="24" spans="1:35" x14ac:dyDescent="0.45">
      <c r="A24">
        <v>25345</v>
      </c>
      <c r="B24">
        <v>2542</v>
      </c>
      <c r="C24">
        <v>2369</v>
      </c>
      <c r="D24">
        <v>2510</v>
      </c>
      <c r="E24">
        <v>18605</v>
      </c>
      <c r="F24">
        <v>2640</v>
      </c>
      <c r="G24">
        <v>3240</v>
      </c>
      <c r="H24">
        <v>2232</v>
      </c>
      <c r="I24">
        <v>3013</v>
      </c>
      <c r="J24">
        <v>5187</v>
      </c>
      <c r="K24">
        <v>5963</v>
      </c>
      <c r="L24">
        <v>2640</v>
      </c>
      <c r="M24">
        <v>2564</v>
      </c>
      <c r="N24">
        <v>2657</v>
      </c>
      <c r="O24">
        <v>11479</v>
      </c>
      <c r="P24">
        <v>1999</v>
      </c>
      <c r="Q24">
        <v>3035</v>
      </c>
      <c r="R24">
        <v>1842</v>
      </c>
      <c r="S24">
        <v>3215</v>
      </c>
      <c r="T24">
        <v>2545</v>
      </c>
      <c r="U24">
        <v>1966</v>
      </c>
      <c r="V24">
        <v>2082</v>
      </c>
      <c r="W24">
        <v>5268</v>
      </c>
      <c r="X24">
        <v>2233</v>
      </c>
      <c r="Y24">
        <v>2207</v>
      </c>
      <c r="Z24">
        <v>2383</v>
      </c>
      <c r="AA24">
        <v>2049</v>
      </c>
      <c r="AB24">
        <v>2051</v>
      </c>
      <c r="AC24">
        <v>2580</v>
      </c>
      <c r="AD24">
        <v>2211</v>
      </c>
      <c r="AE24">
        <v>2525</v>
      </c>
      <c r="AF24">
        <v>2672</v>
      </c>
      <c r="AG24">
        <v>2286</v>
      </c>
      <c r="AH24">
        <v>2008</v>
      </c>
      <c r="AI24">
        <v>2374</v>
      </c>
    </row>
    <row r="25" spans="1:35" x14ac:dyDescent="0.45">
      <c r="A25">
        <v>15690</v>
      </c>
      <c r="B25">
        <v>2289</v>
      </c>
      <c r="C25">
        <v>2213</v>
      </c>
      <c r="D25">
        <v>2254</v>
      </c>
      <c r="E25">
        <v>8696</v>
      </c>
      <c r="F25">
        <v>2253</v>
      </c>
      <c r="G25">
        <v>3093</v>
      </c>
      <c r="H25">
        <v>2133</v>
      </c>
      <c r="I25">
        <v>3388</v>
      </c>
      <c r="J25">
        <v>2307</v>
      </c>
      <c r="K25">
        <v>7735</v>
      </c>
      <c r="L25">
        <v>3145</v>
      </c>
      <c r="M25">
        <v>5176</v>
      </c>
      <c r="N25">
        <v>5218</v>
      </c>
      <c r="O25">
        <v>4702</v>
      </c>
      <c r="P25">
        <v>2135</v>
      </c>
      <c r="Q25">
        <v>2837</v>
      </c>
      <c r="R25">
        <v>4385</v>
      </c>
      <c r="S25">
        <v>3312</v>
      </c>
      <c r="T25">
        <v>4456</v>
      </c>
      <c r="U25">
        <v>2155</v>
      </c>
      <c r="V25">
        <v>2234</v>
      </c>
      <c r="W25">
        <v>2348</v>
      </c>
      <c r="X25">
        <v>2010</v>
      </c>
      <c r="Y25">
        <v>2232</v>
      </c>
      <c r="Z25">
        <v>2551</v>
      </c>
      <c r="AA25">
        <v>2236</v>
      </c>
      <c r="AB25">
        <v>2233</v>
      </c>
      <c r="AC25">
        <v>2396</v>
      </c>
      <c r="AD25">
        <v>2376</v>
      </c>
      <c r="AE25">
        <v>2245</v>
      </c>
      <c r="AF25">
        <v>2341</v>
      </c>
      <c r="AG25">
        <v>2158</v>
      </c>
      <c r="AH25">
        <v>2111</v>
      </c>
      <c r="AI25">
        <v>2341</v>
      </c>
    </row>
    <row r="26" spans="1:35" x14ac:dyDescent="0.45">
      <c r="A26">
        <v>20239</v>
      </c>
      <c r="B26">
        <v>3030</v>
      </c>
      <c r="C26">
        <v>2493</v>
      </c>
      <c r="D26">
        <v>2502</v>
      </c>
      <c r="E26">
        <v>13394</v>
      </c>
      <c r="F26">
        <v>2515</v>
      </c>
      <c r="G26">
        <v>2141</v>
      </c>
      <c r="H26">
        <v>1799</v>
      </c>
      <c r="I26">
        <v>3138</v>
      </c>
      <c r="J26">
        <v>2499</v>
      </c>
      <c r="K26">
        <v>11680</v>
      </c>
      <c r="L26">
        <v>2364</v>
      </c>
      <c r="M26">
        <v>2468</v>
      </c>
      <c r="N26">
        <v>2261</v>
      </c>
      <c r="O26">
        <v>4560</v>
      </c>
      <c r="P26">
        <v>1455</v>
      </c>
      <c r="Q26">
        <v>3077</v>
      </c>
      <c r="R26">
        <v>2403</v>
      </c>
      <c r="S26">
        <v>3610</v>
      </c>
      <c r="T26">
        <v>2492</v>
      </c>
      <c r="U26">
        <v>2449</v>
      </c>
      <c r="V26">
        <v>2470</v>
      </c>
      <c r="W26">
        <v>2511</v>
      </c>
      <c r="X26">
        <v>2023</v>
      </c>
      <c r="Y26">
        <v>2105</v>
      </c>
      <c r="Z26">
        <v>2290</v>
      </c>
      <c r="AA26">
        <v>1913</v>
      </c>
      <c r="AB26">
        <v>2047</v>
      </c>
      <c r="AC26">
        <v>2517</v>
      </c>
      <c r="AD26">
        <v>2445</v>
      </c>
      <c r="AE26">
        <v>2098</v>
      </c>
      <c r="AF26">
        <v>4949</v>
      </c>
      <c r="AG26">
        <v>2087</v>
      </c>
      <c r="AH26">
        <v>8894</v>
      </c>
      <c r="AI26">
        <v>2354</v>
      </c>
    </row>
    <row r="27" spans="1:35" x14ac:dyDescent="0.45">
      <c r="A27">
        <v>17746</v>
      </c>
      <c r="B27">
        <v>2420</v>
      </c>
      <c r="C27">
        <v>2345</v>
      </c>
      <c r="D27">
        <v>2265</v>
      </c>
      <c r="E27">
        <v>16459</v>
      </c>
      <c r="F27">
        <v>2429</v>
      </c>
      <c r="G27">
        <v>2965</v>
      </c>
      <c r="H27">
        <v>2267</v>
      </c>
      <c r="I27">
        <v>3396</v>
      </c>
      <c r="J27">
        <v>2367</v>
      </c>
      <c r="K27">
        <v>5553</v>
      </c>
      <c r="L27">
        <v>3334</v>
      </c>
      <c r="M27">
        <v>2277</v>
      </c>
      <c r="N27">
        <v>3246</v>
      </c>
      <c r="O27">
        <v>5131</v>
      </c>
      <c r="P27">
        <v>1966</v>
      </c>
      <c r="Q27">
        <v>3743</v>
      </c>
      <c r="R27">
        <v>2240</v>
      </c>
      <c r="S27">
        <v>2701</v>
      </c>
      <c r="T27">
        <v>2789</v>
      </c>
      <c r="U27">
        <v>1834</v>
      </c>
      <c r="V27">
        <v>2237</v>
      </c>
      <c r="W27">
        <v>2337</v>
      </c>
      <c r="X27">
        <v>2139</v>
      </c>
      <c r="Y27">
        <v>2266</v>
      </c>
      <c r="Z27">
        <v>2499</v>
      </c>
      <c r="AA27">
        <v>2168</v>
      </c>
      <c r="AB27">
        <v>2031</v>
      </c>
      <c r="AC27">
        <v>2345</v>
      </c>
      <c r="AD27">
        <v>2260</v>
      </c>
      <c r="AE27">
        <v>2251</v>
      </c>
      <c r="AF27">
        <v>2316</v>
      </c>
      <c r="AG27">
        <v>2226</v>
      </c>
      <c r="AH27">
        <v>2323</v>
      </c>
      <c r="AI27">
        <v>2290</v>
      </c>
    </row>
    <row r="28" spans="1:35" x14ac:dyDescent="0.45">
      <c r="A28">
        <v>17021</v>
      </c>
      <c r="B28">
        <v>2141</v>
      </c>
      <c r="C28">
        <v>2442</v>
      </c>
      <c r="D28">
        <v>2125</v>
      </c>
      <c r="E28">
        <v>22125</v>
      </c>
      <c r="F28">
        <v>2678</v>
      </c>
      <c r="G28">
        <v>2257</v>
      </c>
      <c r="H28">
        <v>1998</v>
      </c>
      <c r="I28">
        <v>2991</v>
      </c>
      <c r="J28">
        <v>2467</v>
      </c>
      <c r="K28">
        <v>14978</v>
      </c>
      <c r="L28">
        <v>2436</v>
      </c>
      <c r="M28">
        <v>1990</v>
      </c>
      <c r="N28">
        <v>2121</v>
      </c>
      <c r="O28">
        <v>4576</v>
      </c>
      <c r="P28">
        <v>1895</v>
      </c>
      <c r="Q28">
        <v>3043</v>
      </c>
      <c r="R28">
        <v>3021</v>
      </c>
      <c r="S28">
        <v>3251</v>
      </c>
      <c r="T28">
        <v>2397</v>
      </c>
      <c r="U28">
        <v>2200</v>
      </c>
      <c r="V28">
        <v>4413</v>
      </c>
      <c r="W28">
        <v>2348</v>
      </c>
      <c r="X28">
        <v>2171</v>
      </c>
      <c r="Y28">
        <v>2303</v>
      </c>
      <c r="Z28">
        <v>2535</v>
      </c>
      <c r="AA28">
        <v>2213</v>
      </c>
      <c r="AB28">
        <v>2205</v>
      </c>
      <c r="AC28">
        <v>2391</v>
      </c>
      <c r="AD28">
        <v>2210</v>
      </c>
      <c r="AE28">
        <v>4438</v>
      </c>
      <c r="AF28">
        <v>2368</v>
      </c>
      <c r="AG28">
        <v>2171</v>
      </c>
      <c r="AH28">
        <v>2205</v>
      </c>
      <c r="AI28">
        <v>2372</v>
      </c>
    </row>
    <row r="29" spans="1:35" x14ac:dyDescent="0.45">
      <c r="A29">
        <v>11545</v>
      </c>
      <c r="B29">
        <v>2397</v>
      </c>
      <c r="C29">
        <v>3313</v>
      </c>
      <c r="D29">
        <v>3352</v>
      </c>
      <c r="E29">
        <v>12104</v>
      </c>
      <c r="F29">
        <v>2367</v>
      </c>
      <c r="G29">
        <v>1915</v>
      </c>
      <c r="H29">
        <v>1569</v>
      </c>
      <c r="I29">
        <v>3195</v>
      </c>
      <c r="J29">
        <v>2166</v>
      </c>
      <c r="K29">
        <v>5119</v>
      </c>
      <c r="L29">
        <v>2189</v>
      </c>
      <c r="M29">
        <v>1803</v>
      </c>
      <c r="N29">
        <v>2359</v>
      </c>
      <c r="O29">
        <v>5159</v>
      </c>
      <c r="P29">
        <v>1692</v>
      </c>
      <c r="Q29">
        <v>3700</v>
      </c>
      <c r="R29">
        <v>2382</v>
      </c>
      <c r="S29">
        <v>3648</v>
      </c>
      <c r="T29">
        <v>2374</v>
      </c>
      <c r="U29">
        <v>2380</v>
      </c>
      <c r="V29">
        <v>2312</v>
      </c>
      <c r="W29">
        <v>4893</v>
      </c>
      <c r="X29">
        <v>2120</v>
      </c>
      <c r="Y29">
        <v>2104</v>
      </c>
      <c r="Z29">
        <v>2402</v>
      </c>
      <c r="AA29">
        <v>2069</v>
      </c>
      <c r="AB29">
        <v>2030</v>
      </c>
      <c r="AC29">
        <v>2519</v>
      </c>
      <c r="AD29">
        <v>2303</v>
      </c>
      <c r="AE29">
        <v>2289</v>
      </c>
      <c r="AF29">
        <v>2372</v>
      </c>
      <c r="AG29">
        <v>2342</v>
      </c>
      <c r="AH29">
        <v>2021</v>
      </c>
      <c r="AI29">
        <v>2349</v>
      </c>
    </row>
    <row r="30" spans="1:35" x14ac:dyDescent="0.45">
      <c r="A30">
        <v>17030</v>
      </c>
      <c r="B30">
        <v>2757</v>
      </c>
      <c r="C30">
        <v>2846</v>
      </c>
      <c r="D30">
        <v>2214</v>
      </c>
      <c r="E30">
        <v>27165</v>
      </c>
      <c r="F30">
        <v>2559</v>
      </c>
      <c r="G30">
        <v>3550</v>
      </c>
      <c r="H30">
        <v>2798</v>
      </c>
      <c r="I30">
        <v>2873</v>
      </c>
      <c r="J30">
        <v>2200</v>
      </c>
      <c r="K30">
        <v>7098</v>
      </c>
      <c r="L30">
        <v>2826</v>
      </c>
      <c r="M30">
        <v>1507</v>
      </c>
      <c r="N30">
        <v>2141</v>
      </c>
      <c r="O30">
        <v>5347</v>
      </c>
      <c r="P30">
        <v>1441</v>
      </c>
      <c r="Q30">
        <v>2687</v>
      </c>
      <c r="R30">
        <v>2972</v>
      </c>
      <c r="S30">
        <v>3463</v>
      </c>
      <c r="T30">
        <v>2454</v>
      </c>
      <c r="U30">
        <v>2460</v>
      </c>
      <c r="V30">
        <v>2414</v>
      </c>
      <c r="W30">
        <v>2476</v>
      </c>
      <c r="X30">
        <v>2363</v>
      </c>
      <c r="Y30">
        <v>2428</v>
      </c>
      <c r="Z30">
        <v>2699</v>
      </c>
      <c r="AA30">
        <v>2216</v>
      </c>
      <c r="AB30">
        <v>2198</v>
      </c>
      <c r="AC30">
        <v>2510</v>
      </c>
      <c r="AD30">
        <v>2379</v>
      </c>
      <c r="AE30">
        <v>2469</v>
      </c>
      <c r="AF30">
        <v>2467</v>
      </c>
      <c r="AG30">
        <v>2244</v>
      </c>
      <c r="AH30">
        <v>2459</v>
      </c>
      <c r="AI30">
        <v>2418</v>
      </c>
    </row>
    <row r="31" spans="1:35" x14ac:dyDescent="0.45">
      <c r="A31">
        <v>26725</v>
      </c>
      <c r="B31">
        <v>3418</v>
      </c>
      <c r="C31">
        <v>2503</v>
      </c>
      <c r="D31">
        <v>2838</v>
      </c>
      <c r="E31">
        <v>31834</v>
      </c>
      <c r="F31">
        <v>2502</v>
      </c>
      <c r="G31">
        <v>3387</v>
      </c>
      <c r="H31">
        <v>2606</v>
      </c>
      <c r="I31">
        <v>3249</v>
      </c>
      <c r="J31">
        <v>2351</v>
      </c>
      <c r="K31">
        <v>6613</v>
      </c>
      <c r="L31">
        <v>2674</v>
      </c>
      <c r="M31">
        <v>3692</v>
      </c>
      <c r="N31">
        <v>2795</v>
      </c>
      <c r="O31">
        <v>4657</v>
      </c>
      <c r="P31">
        <v>2365</v>
      </c>
      <c r="Q31">
        <v>3307</v>
      </c>
      <c r="R31">
        <v>1873</v>
      </c>
      <c r="S31">
        <v>3223</v>
      </c>
      <c r="T31">
        <v>2692</v>
      </c>
      <c r="U31">
        <v>2144</v>
      </c>
      <c r="V31">
        <v>2286</v>
      </c>
      <c r="W31">
        <v>2327</v>
      </c>
      <c r="X31">
        <v>2483</v>
      </c>
      <c r="Y31">
        <v>2221</v>
      </c>
      <c r="Z31">
        <v>2517</v>
      </c>
      <c r="AA31">
        <v>2139</v>
      </c>
      <c r="AB31">
        <v>2031</v>
      </c>
      <c r="AC31">
        <v>2332</v>
      </c>
      <c r="AD31">
        <v>2319</v>
      </c>
      <c r="AE31">
        <v>2291</v>
      </c>
      <c r="AF31">
        <v>2322</v>
      </c>
      <c r="AG31">
        <v>2151</v>
      </c>
      <c r="AH31">
        <v>2322</v>
      </c>
      <c r="AI31">
        <v>2316</v>
      </c>
    </row>
    <row r="32" spans="1:35" x14ac:dyDescent="0.45">
      <c r="A32">
        <v>22418</v>
      </c>
      <c r="B32">
        <v>2297</v>
      </c>
      <c r="C32">
        <v>2375</v>
      </c>
      <c r="D32">
        <v>2226</v>
      </c>
      <c r="E32">
        <v>18953</v>
      </c>
      <c r="F32">
        <v>2264</v>
      </c>
      <c r="G32">
        <v>3130</v>
      </c>
      <c r="H32">
        <v>2286</v>
      </c>
      <c r="I32">
        <v>3094</v>
      </c>
      <c r="J32">
        <v>2288</v>
      </c>
      <c r="K32">
        <v>12403</v>
      </c>
      <c r="L32">
        <v>1321</v>
      </c>
      <c r="M32">
        <v>3234</v>
      </c>
      <c r="N32">
        <v>2564</v>
      </c>
      <c r="O32">
        <v>5077</v>
      </c>
      <c r="P32">
        <v>1773</v>
      </c>
      <c r="Q32">
        <v>3178</v>
      </c>
      <c r="R32">
        <v>2260</v>
      </c>
      <c r="S32">
        <v>3445</v>
      </c>
      <c r="T32">
        <v>2476</v>
      </c>
      <c r="U32">
        <v>2459</v>
      </c>
      <c r="V32">
        <v>2445</v>
      </c>
      <c r="W32">
        <v>2482</v>
      </c>
      <c r="X32">
        <v>2039</v>
      </c>
      <c r="Y32">
        <v>2474</v>
      </c>
      <c r="Z32">
        <v>2614</v>
      </c>
      <c r="AA32">
        <v>1999</v>
      </c>
      <c r="AB32">
        <v>2441</v>
      </c>
      <c r="AC32">
        <v>2508</v>
      </c>
      <c r="AD32">
        <v>2438</v>
      </c>
      <c r="AE32">
        <v>2489</v>
      </c>
      <c r="AF32">
        <v>2482</v>
      </c>
      <c r="AG32">
        <v>2069</v>
      </c>
      <c r="AH32">
        <v>2482</v>
      </c>
      <c r="AI32">
        <v>2482</v>
      </c>
    </row>
    <row r="33" spans="1:35" x14ac:dyDescent="0.45">
      <c r="A33">
        <v>15937</v>
      </c>
      <c r="B33">
        <v>2524</v>
      </c>
      <c r="C33">
        <v>2895</v>
      </c>
      <c r="D33">
        <v>2517</v>
      </c>
      <c r="E33">
        <v>14113</v>
      </c>
      <c r="F33">
        <v>3215</v>
      </c>
      <c r="G33">
        <v>3248</v>
      </c>
      <c r="H33">
        <v>2921</v>
      </c>
      <c r="I33">
        <v>2990</v>
      </c>
      <c r="J33">
        <v>2898</v>
      </c>
      <c r="K33">
        <v>15103</v>
      </c>
      <c r="L33">
        <v>2862</v>
      </c>
      <c r="M33">
        <v>2867</v>
      </c>
      <c r="N33">
        <v>2802</v>
      </c>
      <c r="O33">
        <v>6306</v>
      </c>
      <c r="P33">
        <v>2575</v>
      </c>
      <c r="Q33">
        <v>3800</v>
      </c>
      <c r="R33">
        <v>1443</v>
      </c>
      <c r="S33">
        <v>2632</v>
      </c>
      <c r="T33">
        <v>2424</v>
      </c>
      <c r="U33">
        <v>1794</v>
      </c>
      <c r="V33">
        <v>2438</v>
      </c>
      <c r="W33">
        <v>2896</v>
      </c>
      <c r="X33">
        <v>2100</v>
      </c>
      <c r="Y33">
        <v>2402</v>
      </c>
      <c r="Z33">
        <v>2886</v>
      </c>
      <c r="AA33">
        <v>1973</v>
      </c>
      <c r="AB33">
        <v>2103</v>
      </c>
      <c r="AC33">
        <v>2450</v>
      </c>
      <c r="AD33">
        <v>2202</v>
      </c>
      <c r="AE33">
        <v>2297</v>
      </c>
      <c r="AF33">
        <v>2464</v>
      </c>
      <c r="AG33">
        <v>2146</v>
      </c>
      <c r="AH33">
        <v>2713</v>
      </c>
      <c r="AI33">
        <v>2257</v>
      </c>
    </row>
    <row r="34" spans="1:35" x14ac:dyDescent="0.45">
      <c r="A34">
        <v>10840</v>
      </c>
      <c r="B34">
        <v>2435</v>
      </c>
      <c r="C34">
        <v>2407</v>
      </c>
      <c r="D34">
        <v>2493</v>
      </c>
      <c r="E34">
        <v>35863</v>
      </c>
      <c r="F34">
        <v>2408</v>
      </c>
      <c r="G34">
        <v>2059</v>
      </c>
      <c r="H34">
        <v>2814</v>
      </c>
      <c r="I34">
        <v>3646</v>
      </c>
      <c r="J34">
        <v>2389</v>
      </c>
      <c r="K34">
        <v>4958</v>
      </c>
      <c r="L34">
        <v>2345</v>
      </c>
      <c r="M34">
        <v>1701</v>
      </c>
      <c r="N34">
        <v>2687</v>
      </c>
      <c r="O34">
        <v>5002</v>
      </c>
      <c r="P34">
        <v>1462</v>
      </c>
      <c r="Q34">
        <v>3679</v>
      </c>
      <c r="R34">
        <v>2375</v>
      </c>
      <c r="S34">
        <v>3349</v>
      </c>
      <c r="T34">
        <v>2399</v>
      </c>
      <c r="U34">
        <v>2402</v>
      </c>
      <c r="V34">
        <v>2378</v>
      </c>
      <c r="W34">
        <v>2410</v>
      </c>
      <c r="X34">
        <v>2377</v>
      </c>
      <c r="Y34">
        <v>2263</v>
      </c>
      <c r="Z34">
        <v>2575</v>
      </c>
      <c r="AA34">
        <v>2219</v>
      </c>
      <c r="AB34">
        <v>2217</v>
      </c>
      <c r="AC34">
        <v>2454</v>
      </c>
      <c r="AD34">
        <v>2336</v>
      </c>
      <c r="AE34">
        <v>2405</v>
      </c>
      <c r="AF34">
        <v>2387</v>
      </c>
      <c r="AG34">
        <v>2385</v>
      </c>
      <c r="AH34">
        <v>2370</v>
      </c>
      <c r="AI34">
        <v>2388</v>
      </c>
    </row>
    <row r="35" spans="1:35" x14ac:dyDescent="0.45">
      <c r="A35">
        <v>38891</v>
      </c>
      <c r="B35">
        <v>2786</v>
      </c>
      <c r="C35">
        <v>3123</v>
      </c>
      <c r="D35">
        <v>3313</v>
      </c>
      <c r="E35">
        <v>13910</v>
      </c>
      <c r="F35">
        <v>4053</v>
      </c>
      <c r="G35">
        <v>2988</v>
      </c>
      <c r="H35">
        <v>2662</v>
      </c>
      <c r="I35">
        <v>3388</v>
      </c>
      <c r="J35">
        <v>2167</v>
      </c>
      <c r="K35">
        <v>6356</v>
      </c>
      <c r="L35">
        <v>3686</v>
      </c>
      <c r="M35">
        <v>3722</v>
      </c>
      <c r="N35">
        <v>3150</v>
      </c>
      <c r="O35">
        <v>5646</v>
      </c>
      <c r="P35">
        <v>2296</v>
      </c>
      <c r="Q35">
        <v>3637</v>
      </c>
      <c r="R35">
        <v>1775</v>
      </c>
      <c r="S35">
        <v>3045</v>
      </c>
      <c r="T35">
        <v>3661</v>
      </c>
      <c r="U35">
        <v>2311</v>
      </c>
      <c r="V35">
        <v>1957</v>
      </c>
      <c r="W35">
        <v>2203</v>
      </c>
      <c r="X35">
        <v>2224</v>
      </c>
      <c r="Y35">
        <v>2277</v>
      </c>
      <c r="Z35">
        <v>2379</v>
      </c>
      <c r="AA35">
        <v>2185</v>
      </c>
      <c r="AB35">
        <v>1947</v>
      </c>
      <c r="AC35">
        <v>4478</v>
      </c>
      <c r="AD35">
        <v>2311</v>
      </c>
      <c r="AE35">
        <v>1934</v>
      </c>
      <c r="AF35">
        <v>2201</v>
      </c>
      <c r="AG35">
        <v>2378</v>
      </c>
      <c r="AH35">
        <v>2230</v>
      </c>
      <c r="AI35">
        <v>2320</v>
      </c>
    </row>
    <row r="36" spans="1:35" x14ac:dyDescent="0.45">
      <c r="A36">
        <v>35399</v>
      </c>
      <c r="B36">
        <v>2161</v>
      </c>
      <c r="C36">
        <v>2242</v>
      </c>
      <c r="D36">
        <v>1956</v>
      </c>
      <c r="E36">
        <v>22867</v>
      </c>
      <c r="F36">
        <v>2430</v>
      </c>
      <c r="G36">
        <v>1700</v>
      </c>
      <c r="H36">
        <v>1946</v>
      </c>
      <c r="I36">
        <v>2945</v>
      </c>
      <c r="J36">
        <v>2117</v>
      </c>
      <c r="K36">
        <v>10034</v>
      </c>
      <c r="L36">
        <v>3285</v>
      </c>
      <c r="M36">
        <v>3601</v>
      </c>
      <c r="N36">
        <v>3714</v>
      </c>
      <c r="O36">
        <v>4540</v>
      </c>
      <c r="P36">
        <v>2237</v>
      </c>
      <c r="Q36">
        <v>3011</v>
      </c>
      <c r="R36">
        <v>3719</v>
      </c>
      <c r="S36">
        <v>3340</v>
      </c>
      <c r="T36">
        <v>3634</v>
      </c>
      <c r="U36">
        <v>2216</v>
      </c>
      <c r="V36">
        <v>2106</v>
      </c>
      <c r="W36">
        <v>2380</v>
      </c>
      <c r="X36">
        <v>2149</v>
      </c>
      <c r="Y36">
        <v>2093</v>
      </c>
      <c r="Z36">
        <v>2401</v>
      </c>
      <c r="AA36">
        <v>1975</v>
      </c>
      <c r="AB36">
        <v>1783</v>
      </c>
      <c r="AC36">
        <v>2428</v>
      </c>
      <c r="AD36">
        <v>2058</v>
      </c>
      <c r="AE36">
        <v>2376</v>
      </c>
      <c r="AF36">
        <v>2397</v>
      </c>
      <c r="AG36">
        <v>2061</v>
      </c>
      <c r="AH36">
        <v>2403</v>
      </c>
      <c r="AI36">
        <v>2138</v>
      </c>
    </row>
    <row r="37" spans="1:35" x14ac:dyDescent="0.45">
      <c r="A37">
        <v>34399</v>
      </c>
      <c r="B37">
        <v>2612</v>
      </c>
      <c r="C37">
        <v>2807</v>
      </c>
      <c r="D37">
        <v>2614</v>
      </c>
      <c r="E37">
        <v>27417</v>
      </c>
      <c r="F37">
        <v>2530</v>
      </c>
      <c r="G37">
        <v>1983</v>
      </c>
      <c r="H37">
        <v>2235</v>
      </c>
      <c r="I37">
        <v>2993</v>
      </c>
      <c r="J37">
        <v>2364</v>
      </c>
      <c r="K37">
        <v>7029</v>
      </c>
      <c r="L37">
        <v>2448</v>
      </c>
      <c r="M37">
        <v>3835</v>
      </c>
      <c r="N37">
        <v>2272</v>
      </c>
      <c r="O37">
        <v>5360</v>
      </c>
      <c r="P37">
        <v>1796</v>
      </c>
      <c r="Q37">
        <v>3217</v>
      </c>
      <c r="R37">
        <v>1790</v>
      </c>
      <c r="S37">
        <v>2990</v>
      </c>
      <c r="T37">
        <v>3181</v>
      </c>
      <c r="U37">
        <v>2123</v>
      </c>
      <c r="V37">
        <v>2413</v>
      </c>
      <c r="W37">
        <v>2413</v>
      </c>
      <c r="X37">
        <v>2029</v>
      </c>
      <c r="Y37">
        <v>2418</v>
      </c>
      <c r="Z37">
        <v>2421</v>
      </c>
      <c r="AA37">
        <v>2446</v>
      </c>
      <c r="AB37">
        <v>7101</v>
      </c>
      <c r="AC37">
        <v>2417</v>
      </c>
      <c r="AD37">
        <v>2394</v>
      </c>
      <c r="AE37">
        <v>2411</v>
      </c>
      <c r="AF37">
        <v>2383</v>
      </c>
      <c r="AG37">
        <v>2410</v>
      </c>
      <c r="AH37">
        <v>2406</v>
      </c>
      <c r="AI37">
        <v>2495</v>
      </c>
    </row>
    <row r="38" spans="1:35" x14ac:dyDescent="0.45">
      <c r="A38">
        <v>17495</v>
      </c>
      <c r="B38">
        <v>2874</v>
      </c>
      <c r="C38">
        <v>2674</v>
      </c>
      <c r="D38">
        <v>2776</v>
      </c>
      <c r="E38">
        <v>23204</v>
      </c>
      <c r="F38">
        <v>2363</v>
      </c>
      <c r="G38">
        <v>2972</v>
      </c>
      <c r="H38">
        <v>2338</v>
      </c>
      <c r="I38">
        <v>2686</v>
      </c>
      <c r="J38">
        <v>2435</v>
      </c>
      <c r="K38">
        <v>4734</v>
      </c>
      <c r="L38">
        <v>2390</v>
      </c>
      <c r="M38">
        <v>2239</v>
      </c>
      <c r="N38">
        <v>2353</v>
      </c>
      <c r="O38">
        <v>4396</v>
      </c>
      <c r="P38">
        <v>1978</v>
      </c>
      <c r="Q38">
        <v>2465</v>
      </c>
      <c r="R38">
        <v>2453</v>
      </c>
      <c r="S38">
        <v>3509</v>
      </c>
      <c r="T38">
        <v>2361</v>
      </c>
      <c r="U38">
        <v>2193</v>
      </c>
      <c r="V38">
        <v>2163</v>
      </c>
      <c r="W38">
        <v>2372</v>
      </c>
      <c r="X38">
        <v>2316</v>
      </c>
      <c r="Y38">
        <v>2333</v>
      </c>
      <c r="Z38">
        <v>2535</v>
      </c>
      <c r="AA38">
        <v>2177</v>
      </c>
      <c r="AB38">
        <v>2139</v>
      </c>
      <c r="AC38">
        <v>2364</v>
      </c>
      <c r="AD38">
        <v>2254</v>
      </c>
      <c r="AE38">
        <v>2340</v>
      </c>
      <c r="AF38">
        <v>2349</v>
      </c>
      <c r="AG38">
        <v>2280</v>
      </c>
      <c r="AH38">
        <v>2409</v>
      </c>
      <c r="AI38">
        <v>2349</v>
      </c>
    </row>
    <row r="39" spans="1:35" x14ac:dyDescent="0.45">
      <c r="A39">
        <v>17675</v>
      </c>
      <c r="B39">
        <v>1918</v>
      </c>
      <c r="C39">
        <v>2307</v>
      </c>
      <c r="D39">
        <v>2343</v>
      </c>
      <c r="E39">
        <v>21442</v>
      </c>
      <c r="F39">
        <v>2391</v>
      </c>
      <c r="G39">
        <v>2971</v>
      </c>
      <c r="H39">
        <v>2623</v>
      </c>
      <c r="I39">
        <v>3146</v>
      </c>
      <c r="J39">
        <v>2467</v>
      </c>
      <c r="K39">
        <v>11312</v>
      </c>
      <c r="L39">
        <v>2736</v>
      </c>
      <c r="M39">
        <v>2433</v>
      </c>
      <c r="N39">
        <v>2337</v>
      </c>
      <c r="O39">
        <v>5290</v>
      </c>
      <c r="P39">
        <v>1589</v>
      </c>
      <c r="Q39">
        <v>2963</v>
      </c>
      <c r="R39">
        <v>2483</v>
      </c>
      <c r="S39">
        <v>3482</v>
      </c>
      <c r="T39">
        <v>2472</v>
      </c>
      <c r="U39">
        <v>2477</v>
      </c>
      <c r="V39">
        <v>2467</v>
      </c>
      <c r="W39">
        <v>2400</v>
      </c>
      <c r="X39">
        <v>2041</v>
      </c>
      <c r="Y39">
        <v>2053</v>
      </c>
      <c r="Z39">
        <v>2331</v>
      </c>
      <c r="AA39">
        <v>2379</v>
      </c>
      <c r="AB39">
        <v>2348</v>
      </c>
      <c r="AC39">
        <v>2461</v>
      </c>
      <c r="AD39">
        <v>2431</v>
      </c>
      <c r="AE39">
        <v>2387</v>
      </c>
      <c r="AF39">
        <v>2471</v>
      </c>
      <c r="AG39">
        <v>2111</v>
      </c>
      <c r="AH39">
        <v>2349</v>
      </c>
      <c r="AI39">
        <v>2515</v>
      </c>
    </row>
    <row r="40" spans="1:35" x14ac:dyDescent="0.45">
      <c r="A40">
        <v>9072</v>
      </c>
      <c r="B40">
        <v>2251</v>
      </c>
      <c r="C40">
        <v>2511</v>
      </c>
      <c r="D40">
        <v>2229</v>
      </c>
      <c r="E40">
        <v>16272</v>
      </c>
      <c r="F40">
        <v>2524</v>
      </c>
      <c r="G40">
        <v>3344</v>
      </c>
      <c r="H40">
        <v>4737</v>
      </c>
      <c r="I40">
        <v>3169</v>
      </c>
      <c r="J40">
        <v>2523</v>
      </c>
      <c r="K40">
        <v>5698</v>
      </c>
      <c r="L40">
        <v>2676</v>
      </c>
      <c r="M40">
        <v>2499</v>
      </c>
      <c r="N40">
        <v>2739</v>
      </c>
      <c r="O40">
        <v>4815</v>
      </c>
      <c r="P40">
        <v>2147</v>
      </c>
      <c r="Q40">
        <v>3213</v>
      </c>
      <c r="R40">
        <v>2082</v>
      </c>
      <c r="S40">
        <v>2675</v>
      </c>
      <c r="T40">
        <v>2284</v>
      </c>
      <c r="U40">
        <v>1854</v>
      </c>
      <c r="V40">
        <v>2260</v>
      </c>
      <c r="W40">
        <v>2511</v>
      </c>
      <c r="X40">
        <v>2035</v>
      </c>
      <c r="Y40">
        <v>2234</v>
      </c>
      <c r="Z40">
        <v>2374</v>
      </c>
      <c r="AA40">
        <v>2019</v>
      </c>
      <c r="AB40">
        <v>1896</v>
      </c>
      <c r="AC40">
        <v>2348</v>
      </c>
      <c r="AD40">
        <v>2245</v>
      </c>
      <c r="AE40">
        <v>2222</v>
      </c>
      <c r="AF40">
        <v>2511</v>
      </c>
      <c r="AG40">
        <v>2190</v>
      </c>
      <c r="AH40">
        <v>2289</v>
      </c>
      <c r="AI40">
        <v>2334</v>
      </c>
    </row>
    <row r="41" spans="1:35" x14ac:dyDescent="0.45">
      <c r="A41">
        <v>28315</v>
      </c>
      <c r="B41">
        <v>2460</v>
      </c>
      <c r="C41">
        <v>2793</v>
      </c>
      <c r="D41">
        <v>2732</v>
      </c>
      <c r="E41">
        <v>18029</v>
      </c>
      <c r="F41">
        <v>2632</v>
      </c>
      <c r="G41">
        <v>3041</v>
      </c>
      <c r="H41">
        <v>2780</v>
      </c>
      <c r="I41">
        <v>3277</v>
      </c>
      <c r="J41">
        <v>2647</v>
      </c>
      <c r="K41">
        <v>7419</v>
      </c>
      <c r="L41">
        <v>2913</v>
      </c>
      <c r="M41">
        <v>2682</v>
      </c>
      <c r="N41">
        <v>5128</v>
      </c>
      <c r="O41">
        <v>5084</v>
      </c>
      <c r="P41">
        <v>2338</v>
      </c>
      <c r="Q41">
        <v>3748</v>
      </c>
      <c r="R41">
        <v>1443</v>
      </c>
      <c r="S41">
        <v>2567</v>
      </c>
      <c r="T41">
        <v>2504</v>
      </c>
      <c r="U41">
        <v>2093</v>
      </c>
      <c r="V41">
        <v>2332</v>
      </c>
      <c r="W41">
        <v>2664</v>
      </c>
      <c r="X41">
        <v>1999</v>
      </c>
      <c r="Y41">
        <v>2302</v>
      </c>
      <c r="Z41">
        <v>2803</v>
      </c>
      <c r="AA41">
        <v>1791</v>
      </c>
      <c r="AB41">
        <v>1954</v>
      </c>
      <c r="AC41">
        <v>2503</v>
      </c>
      <c r="AD41">
        <v>2135</v>
      </c>
      <c r="AE41">
        <v>2251</v>
      </c>
      <c r="AF41">
        <v>4999</v>
      </c>
      <c r="AG41">
        <v>1883</v>
      </c>
      <c r="AH41">
        <v>2569</v>
      </c>
      <c r="AI41">
        <v>2274</v>
      </c>
    </row>
    <row r="42" spans="1:35" x14ac:dyDescent="0.45">
      <c r="A42">
        <v>20779</v>
      </c>
      <c r="B42">
        <v>2880</v>
      </c>
      <c r="C42">
        <v>2473</v>
      </c>
      <c r="D42">
        <v>2928</v>
      </c>
      <c r="E42">
        <v>9643</v>
      </c>
      <c r="F42">
        <v>2509</v>
      </c>
      <c r="G42">
        <v>2508</v>
      </c>
      <c r="H42">
        <v>2519</v>
      </c>
      <c r="I42">
        <v>3377</v>
      </c>
      <c r="J42">
        <v>2793</v>
      </c>
      <c r="K42">
        <v>4602</v>
      </c>
      <c r="L42">
        <v>2368</v>
      </c>
      <c r="M42">
        <v>2686</v>
      </c>
      <c r="N42">
        <v>3155</v>
      </c>
      <c r="O42">
        <v>5186</v>
      </c>
      <c r="P42">
        <v>2213</v>
      </c>
      <c r="Q42">
        <v>2924</v>
      </c>
      <c r="R42">
        <v>2743</v>
      </c>
      <c r="S42">
        <v>3300</v>
      </c>
      <c r="T42">
        <v>2252</v>
      </c>
      <c r="U42">
        <v>2340</v>
      </c>
      <c r="V42">
        <v>2307</v>
      </c>
      <c r="W42">
        <v>2304</v>
      </c>
      <c r="X42">
        <v>2183</v>
      </c>
      <c r="Y42">
        <v>2208</v>
      </c>
      <c r="Z42">
        <v>2424</v>
      </c>
      <c r="AA42">
        <v>2406</v>
      </c>
      <c r="AB42">
        <v>2182</v>
      </c>
      <c r="AC42">
        <v>2404</v>
      </c>
      <c r="AD42">
        <v>2191</v>
      </c>
      <c r="AE42">
        <v>2305</v>
      </c>
      <c r="AF42">
        <v>2301</v>
      </c>
      <c r="AG42">
        <v>2395</v>
      </c>
      <c r="AH42">
        <v>2399</v>
      </c>
      <c r="AI42">
        <v>2491</v>
      </c>
    </row>
    <row r="43" spans="1:35" x14ac:dyDescent="0.45">
      <c r="A43">
        <v>27285</v>
      </c>
      <c r="B43">
        <v>1604</v>
      </c>
      <c r="C43">
        <v>2263</v>
      </c>
      <c r="D43">
        <v>2305</v>
      </c>
      <c r="E43">
        <v>25191</v>
      </c>
      <c r="F43">
        <v>2319</v>
      </c>
      <c r="G43">
        <v>2123</v>
      </c>
      <c r="H43">
        <v>1668</v>
      </c>
      <c r="I43">
        <v>3124</v>
      </c>
      <c r="J43">
        <v>2351</v>
      </c>
      <c r="K43">
        <v>5464</v>
      </c>
      <c r="L43">
        <v>2863</v>
      </c>
      <c r="M43">
        <v>2246</v>
      </c>
      <c r="N43">
        <v>2303</v>
      </c>
      <c r="O43">
        <v>5860</v>
      </c>
      <c r="P43">
        <v>2218</v>
      </c>
      <c r="Q43">
        <v>3852</v>
      </c>
      <c r="R43">
        <v>2212</v>
      </c>
      <c r="S43">
        <v>3679</v>
      </c>
      <c r="T43">
        <v>2265</v>
      </c>
      <c r="U43">
        <v>4371</v>
      </c>
      <c r="V43">
        <v>2139</v>
      </c>
      <c r="W43">
        <v>2306</v>
      </c>
      <c r="X43">
        <v>2111</v>
      </c>
      <c r="Y43">
        <v>2252</v>
      </c>
      <c r="Z43">
        <v>2298</v>
      </c>
      <c r="AA43">
        <v>1554</v>
      </c>
      <c r="AB43">
        <v>2007</v>
      </c>
      <c r="AC43">
        <v>2115</v>
      </c>
      <c r="AD43">
        <v>2124</v>
      </c>
      <c r="AE43">
        <v>2165</v>
      </c>
      <c r="AF43">
        <v>2277</v>
      </c>
      <c r="AG43">
        <v>2485</v>
      </c>
      <c r="AH43">
        <v>2013</v>
      </c>
      <c r="AI43">
        <v>2304</v>
      </c>
    </row>
    <row r="44" spans="1:35" x14ac:dyDescent="0.45">
      <c r="A44">
        <v>17274</v>
      </c>
      <c r="B44">
        <v>3017</v>
      </c>
      <c r="C44">
        <v>4017</v>
      </c>
      <c r="D44">
        <v>4249</v>
      </c>
      <c r="E44">
        <v>8943</v>
      </c>
      <c r="F44">
        <v>3161</v>
      </c>
      <c r="G44">
        <v>3361</v>
      </c>
      <c r="H44">
        <v>2779</v>
      </c>
      <c r="I44">
        <v>3055</v>
      </c>
      <c r="J44">
        <v>2421</v>
      </c>
      <c r="K44">
        <v>5922</v>
      </c>
      <c r="L44">
        <v>2648</v>
      </c>
      <c r="M44">
        <v>2673</v>
      </c>
      <c r="N44">
        <v>2809</v>
      </c>
      <c r="O44">
        <v>5790</v>
      </c>
      <c r="P44">
        <v>1227</v>
      </c>
      <c r="Q44">
        <v>2843</v>
      </c>
      <c r="R44">
        <v>2440</v>
      </c>
      <c r="S44">
        <v>3373</v>
      </c>
      <c r="T44">
        <v>2348</v>
      </c>
      <c r="U44">
        <v>2384</v>
      </c>
      <c r="V44">
        <v>2401</v>
      </c>
      <c r="W44">
        <v>2330</v>
      </c>
      <c r="X44">
        <v>2326</v>
      </c>
      <c r="Y44">
        <v>2341</v>
      </c>
      <c r="Z44">
        <v>2572</v>
      </c>
      <c r="AA44">
        <v>2181</v>
      </c>
      <c r="AB44">
        <v>2188</v>
      </c>
      <c r="AC44">
        <v>2364</v>
      </c>
      <c r="AD44">
        <v>2250</v>
      </c>
      <c r="AE44">
        <v>2387</v>
      </c>
      <c r="AF44">
        <v>2324</v>
      </c>
      <c r="AG44">
        <v>2522</v>
      </c>
      <c r="AH44">
        <v>4734</v>
      </c>
      <c r="AI44">
        <v>2482</v>
      </c>
    </row>
    <row r="45" spans="1:35" x14ac:dyDescent="0.45">
      <c r="A45">
        <v>11049</v>
      </c>
      <c r="B45">
        <v>2379</v>
      </c>
      <c r="C45">
        <v>2395</v>
      </c>
      <c r="D45">
        <v>2520</v>
      </c>
      <c r="E45">
        <v>6821</v>
      </c>
      <c r="F45">
        <v>2391</v>
      </c>
      <c r="G45">
        <v>2600</v>
      </c>
      <c r="H45">
        <v>2102</v>
      </c>
      <c r="I45">
        <v>2866</v>
      </c>
      <c r="J45">
        <v>2086</v>
      </c>
      <c r="K45">
        <v>8996</v>
      </c>
      <c r="L45">
        <v>4254</v>
      </c>
      <c r="M45">
        <v>2127</v>
      </c>
      <c r="N45">
        <v>2792</v>
      </c>
      <c r="O45">
        <v>4716</v>
      </c>
      <c r="P45">
        <v>1573</v>
      </c>
      <c r="Q45">
        <v>2807</v>
      </c>
      <c r="R45">
        <v>3002</v>
      </c>
      <c r="S45">
        <v>3269</v>
      </c>
      <c r="T45">
        <v>2724</v>
      </c>
      <c r="U45">
        <v>2078</v>
      </c>
      <c r="V45">
        <v>2323</v>
      </c>
      <c r="W45">
        <v>2405</v>
      </c>
      <c r="X45">
        <v>2392</v>
      </c>
      <c r="Y45">
        <v>2326</v>
      </c>
      <c r="Z45">
        <v>2435</v>
      </c>
      <c r="AA45">
        <v>2112</v>
      </c>
      <c r="AB45">
        <v>2085</v>
      </c>
      <c r="AC45">
        <v>2420</v>
      </c>
      <c r="AD45">
        <v>2347</v>
      </c>
      <c r="AE45">
        <v>2393</v>
      </c>
      <c r="AF45">
        <v>2413</v>
      </c>
      <c r="AG45">
        <v>2509</v>
      </c>
      <c r="AH45">
        <v>2387</v>
      </c>
      <c r="AI45">
        <v>2382</v>
      </c>
    </row>
    <row r="46" spans="1:35" x14ac:dyDescent="0.45">
      <c r="A46">
        <v>32305</v>
      </c>
      <c r="B46">
        <v>2292</v>
      </c>
      <c r="C46">
        <v>2457</v>
      </c>
      <c r="D46">
        <v>2182</v>
      </c>
      <c r="E46">
        <v>16559</v>
      </c>
      <c r="F46">
        <v>3724</v>
      </c>
      <c r="G46">
        <v>1761</v>
      </c>
      <c r="H46">
        <v>3170</v>
      </c>
      <c r="I46">
        <v>3188</v>
      </c>
      <c r="J46">
        <v>5011</v>
      </c>
      <c r="K46">
        <v>7177</v>
      </c>
      <c r="L46">
        <v>2558</v>
      </c>
      <c r="M46">
        <v>4891</v>
      </c>
      <c r="N46">
        <v>4871</v>
      </c>
      <c r="O46">
        <v>11288</v>
      </c>
      <c r="P46">
        <v>2185</v>
      </c>
      <c r="Q46">
        <v>3147</v>
      </c>
      <c r="R46">
        <v>2821</v>
      </c>
      <c r="S46">
        <v>3357</v>
      </c>
      <c r="T46">
        <v>2490</v>
      </c>
      <c r="U46">
        <v>2257</v>
      </c>
      <c r="V46">
        <v>2137</v>
      </c>
      <c r="W46">
        <v>2475</v>
      </c>
      <c r="X46">
        <v>2405</v>
      </c>
      <c r="Y46">
        <v>2333</v>
      </c>
      <c r="Z46">
        <v>2718</v>
      </c>
      <c r="AA46">
        <v>1985</v>
      </c>
      <c r="AB46">
        <v>2397</v>
      </c>
      <c r="AC46">
        <v>3076</v>
      </c>
      <c r="AD46">
        <v>2255</v>
      </c>
      <c r="AE46">
        <v>2125</v>
      </c>
      <c r="AF46">
        <v>2479</v>
      </c>
      <c r="AG46">
        <v>2463</v>
      </c>
      <c r="AH46">
        <v>2302</v>
      </c>
      <c r="AI46">
        <v>2675</v>
      </c>
    </row>
    <row r="47" spans="1:35" x14ac:dyDescent="0.45">
      <c r="A47">
        <v>28672</v>
      </c>
      <c r="B47">
        <v>2852</v>
      </c>
      <c r="C47">
        <v>2744</v>
      </c>
      <c r="D47">
        <v>2312</v>
      </c>
      <c r="E47">
        <v>24234</v>
      </c>
      <c r="F47">
        <v>2680</v>
      </c>
      <c r="G47">
        <v>3459</v>
      </c>
      <c r="H47">
        <v>2470</v>
      </c>
      <c r="I47">
        <v>3085</v>
      </c>
      <c r="J47">
        <v>2535</v>
      </c>
      <c r="K47">
        <v>5801</v>
      </c>
      <c r="L47">
        <v>2567</v>
      </c>
      <c r="M47">
        <v>2609</v>
      </c>
      <c r="N47">
        <v>2599</v>
      </c>
      <c r="O47">
        <v>5017</v>
      </c>
      <c r="P47">
        <v>1512</v>
      </c>
      <c r="Q47">
        <v>2798</v>
      </c>
      <c r="R47">
        <v>2563</v>
      </c>
      <c r="S47">
        <v>3286</v>
      </c>
      <c r="T47">
        <v>2563</v>
      </c>
      <c r="U47">
        <v>4862</v>
      </c>
      <c r="V47">
        <v>2268</v>
      </c>
      <c r="W47">
        <v>2573</v>
      </c>
      <c r="X47">
        <v>2043</v>
      </c>
      <c r="Y47">
        <v>2299</v>
      </c>
      <c r="Z47">
        <v>2570</v>
      </c>
      <c r="AA47">
        <v>2149</v>
      </c>
      <c r="AB47">
        <v>1886</v>
      </c>
      <c r="AC47">
        <v>2540</v>
      </c>
      <c r="AD47">
        <v>2485</v>
      </c>
      <c r="AE47">
        <v>4442</v>
      </c>
      <c r="AF47">
        <v>2572</v>
      </c>
      <c r="AG47">
        <v>2284</v>
      </c>
      <c r="AH47">
        <v>2471</v>
      </c>
      <c r="AI47">
        <v>2465</v>
      </c>
    </row>
    <row r="48" spans="1:35" x14ac:dyDescent="0.45">
      <c r="A48">
        <v>21694</v>
      </c>
      <c r="B48">
        <v>2378</v>
      </c>
      <c r="C48">
        <v>2185</v>
      </c>
      <c r="D48">
        <v>2362</v>
      </c>
      <c r="E48">
        <v>31896</v>
      </c>
      <c r="F48">
        <v>3352</v>
      </c>
      <c r="G48">
        <v>2767</v>
      </c>
      <c r="H48">
        <v>3827</v>
      </c>
      <c r="I48">
        <v>3878</v>
      </c>
      <c r="J48">
        <v>4875</v>
      </c>
      <c r="K48">
        <v>11514</v>
      </c>
      <c r="L48">
        <v>2445</v>
      </c>
      <c r="M48">
        <v>2454</v>
      </c>
      <c r="N48">
        <v>2532</v>
      </c>
      <c r="O48">
        <v>5944</v>
      </c>
      <c r="P48">
        <v>2286</v>
      </c>
      <c r="Q48">
        <v>3326</v>
      </c>
      <c r="R48">
        <v>2668</v>
      </c>
      <c r="S48">
        <v>3292</v>
      </c>
      <c r="T48">
        <v>2197</v>
      </c>
      <c r="U48">
        <v>2192</v>
      </c>
      <c r="V48">
        <v>2112</v>
      </c>
      <c r="W48">
        <v>2216</v>
      </c>
      <c r="X48">
        <v>2275</v>
      </c>
      <c r="Y48">
        <v>2297</v>
      </c>
      <c r="Z48">
        <v>2586</v>
      </c>
      <c r="AA48">
        <v>1252</v>
      </c>
      <c r="AB48">
        <v>2389</v>
      </c>
      <c r="AC48">
        <v>2609</v>
      </c>
      <c r="AD48">
        <v>2521</v>
      </c>
      <c r="AE48">
        <v>2076</v>
      </c>
      <c r="AF48">
        <v>2190</v>
      </c>
      <c r="AG48">
        <v>2368</v>
      </c>
      <c r="AH48">
        <v>2140</v>
      </c>
      <c r="AI48">
        <v>2458</v>
      </c>
    </row>
    <row r="49" spans="1:35" x14ac:dyDescent="0.45">
      <c r="A49">
        <v>21342</v>
      </c>
      <c r="B49">
        <v>3233</v>
      </c>
      <c r="C49">
        <v>2861</v>
      </c>
      <c r="D49">
        <v>3078</v>
      </c>
      <c r="E49">
        <v>22762</v>
      </c>
      <c r="F49">
        <v>3004</v>
      </c>
      <c r="G49">
        <v>2733</v>
      </c>
      <c r="H49">
        <v>2908</v>
      </c>
      <c r="I49">
        <v>3256</v>
      </c>
      <c r="J49">
        <v>2443</v>
      </c>
      <c r="K49">
        <v>5617</v>
      </c>
      <c r="L49">
        <v>2496</v>
      </c>
      <c r="M49">
        <v>2327</v>
      </c>
      <c r="N49">
        <v>2458</v>
      </c>
      <c r="O49">
        <v>4915</v>
      </c>
      <c r="P49">
        <v>2499</v>
      </c>
      <c r="Q49">
        <v>3670</v>
      </c>
      <c r="R49">
        <v>2452</v>
      </c>
      <c r="S49">
        <v>3759</v>
      </c>
      <c r="T49">
        <v>2238</v>
      </c>
      <c r="U49">
        <v>2412</v>
      </c>
      <c r="V49">
        <v>2271</v>
      </c>
      <c r="W49">
        <v>2443</v>
      </c>
      <c r="X49">
        <v>2466</v>
      </c>
      <c r="Y49">
        <v>2460</v>
      </c>
      <c r="Z49">
        <v>2761</v>
      </c>
      <c r="AA49">
        <v>1315</v>
      </c>
      <c r="AB49">
        <v>1966</v>
      </c>
      <c r="AC49">
        <v>2334</v>
      </c>
      <c r="AD49">
        <v>1632</v>
      </c>
      <c r="AE49">
        <v>2415</v>
      </c>
      <c r="AF49">
        <v>4734</v>
      </c>
      <c r="AG49">
        <v>2054</v>
      </c>
      <c r="AH49">
        <v>2320</v>
      </c>
      <c r="AI49">
        <v>2681</v>
      </c>
    </row>
    <row r="50" spans="1:35" x14ac:dyDescent="0.45">
      <c r="A50">
        <v>12445</v>
      </c>
      <c r="B50">
        <v>2773</v>
      </c>
      <c r="C50">
        <v>2415</v>
      </c>
      <c r="D50">
        <v>2467</v>
      </c>
      <c r="E50">
        <v>11138</v>
      </c>
      <c r="F50">
        <v>2486</v>
      </c>
      <c r="G50">
        <v>3110</v>
      </c>
      <c r="H50">
        <v>2890</v>
      </c>
      <c r="I50">
        <v>2657</v>
      </c>
      <c r="J50">
        <v>2946</v>
      </c>
      <c r="K50">
        <v>6697</v>
      </c>
      <c r="L50">
        <v>2432</v>
      </c>
      <c r="M50">
        <v>1636</v>
      </c>
      <c r="N50">
        <v>2693</v>
      </c>
      <c r="O50">
        <v>7528</v>
      </c>
      <c r="P50">
        <v>2266</v>
      </c>
      <c r="Q50">
        <v>3241</v>
      </c>
      <c r="R50">
        <v>2721</v>
      </c>
      <c r="S50">
        <v>3259</v>
      </c>
      <c r="T50">
        <v>2331</v>
      </c>
      <c r="U50">
        <v>2221</v>
      </c>
      <c r="V50">
        <v>2107</v>
      </c>
      <c r="W50">
        <v>2343</v>
      </c>
      <c r="X50">
        <v>2119</v>
      </c>
      <c r="Y50">
        <v>2221</v>
      </c>
      <c r="Z50">
        <v>2458</v>
      </c>
      <c r="AA50">
        <v>2168</v>
      </c>
      <c r="AB50">
        <v>2031</v>
      </c>
      <c r="AC50">
        <v>2334</v>
      </c>
      <c r="AD50">
        <v>2200</v>
      </c>
      <c r="AE50">
        <v>2121</v>
      </c>
      <c r="AF50">
        <v>2336</v>
      </c>
      <c r="AG50">
        <v>2329</v>
      </c>
      <c r="AH50">
        <v>2329</v>
      </c>
      <c r="AI50">
        <v>2390</v>
      </c>
    </row>
    <row r="51" spans="1:35" x14ac:dyDescent="0.45">
      <c r="A51">
        <v>28675</v>
      </c>
      <c r="B51">
        <v>2643</v>
      </c>
      <c r="C51">
        <v>2760</v>
      </c>
      <c r="D51">
        <v>3161</v>
      </c>
      <c r="E51">
        <v>13444</v>
      </c>
      <c r="F51">
        <v>2390</v>
      </c>
      <c r="G51">
        <v>3725</v>
      </c>
      <c r="H51">
        <v>2528</v>
      </c>
      <c r="I51">
        <v>2447</v>
      </c>
      <c r="J51">
        <v>2755</v>
      </c>
      <c r="K51">
        <v>6737</v>
      </c>
      <c r="L51">
        <v>3697</v>
      </c>
      <c r="M51">
        <v>1895</v>
      </c>
      <c r="N51">
        <v>3340</v>
      </c>
      <c r="O51">
        <v>6308</v>
      </c>
      <c r="P51">
        <v>2366</v>
      </c>
      <c r="Q51">
        <v>3544</v>
      </c>
      <c r="R51">
        <v>4291</v>
      </c>
      <c r="S51">
        <v>3823</v>
      </c>
      <c r="T51">
        <v>4133</v>
      </c>
      <c r="U51">
        <v>2368</v>
      </c>
      <c r="V51">
        <v>4174</v>
      </c>
      <c r="W51">
        <v>2211</v>
      </c>
      <c r="X51">
        <v>2172</v>
      </c>
      <c r="Y51">
        <v>2154</v>
      </c>
      <c r="Z51">
        <v>2330</v>
      </c>
      <c r="AA51">
        <v>1238</v>
      </c>
      <c r="AB51">
        <v>2370</v>
      </c>
      <c r="AC51">
        <v>2648</v>
      </c>
      <c r="AD51">
        <v>2398</v>
      </c>
      <c r="AE51">
        <v>2032</v>
      </c>
      <c r="AF51">
        <v>2195</v>
      </c>
      <c r="AG51">
        <v>2306</v>
      </c>
      <c r="AH51">
        <v>2308</v>
      </c>
      <c r="AI51">
        <v>2631</v>
      </c>
    </row>
    <row r="52" spans="1:35" x14ac:dyDescent="0.45">
      <c r="A52">
        <v>22934</v>
      </c>
      <c r="B52">
        <v>3266</v>
      </c>
      <c r="C52">
        <v>2363</v>
      </c>
      <c r="D52">
        <v>2585</v>
      </c>
      <c r="E52">
        <v>23929</v>
      </c>
      <c r="F52">
        <v>2282</v>
      </c>
      <c r="G52">
        <v>3944</v>
      </c>
      <c r="H52">
        <v>3564</v>
      </c>
      <c r="I52">
        <v>3142</v>
      </c>
      <c r="J52">
        <v>3151</v>
      </c>
      <c r="K52">
        <v>10037</v>
      </c>
      <c r="L52">
        <v>2282</v>
      </c>
      <c r="M52">
        <v>2543</v>
      </c>
      <c r="N52">
        <v>2290</v>
      </c>
      <c r="O52">
        <v>5248</v>
      </c>
      <c r="P52">
        <v>2159</v>
      </c>
      <c r="Q52">
        <v>3500</v>
      </c>
      <c r="R52">
        <v>2272</v>
      </c>
      <c r="S52">
        <v>3574</v>
      </c>
      <c r="T52">
        <v>2457</v>
      </c>
      <c r="U52">
        <v>2833</v>
      </c>
      <c r="V52">
        <v>2105</v>
      </c>
      <c r="W52">
        <v>2264</v>
      </c>
      <c r="X52">
        <v>2041</v>
      </c>
      <c r="Y52">
        <v>2268</v>
      </c>
      <c r="Z52">
        <v>2874</v>
      </c>
      <c r="AA52">
        <v>1666</v>
      </c>
      <c r="AB52">
        <v>1898</v>
      </c>
      <c r="AC52">
        <v>2380</v>
      </c>
      <c r="AD52">
        <v>1236</v>
      </c>
      <c r="AE52">
        <v>1775</v>
      </c>
      <c r="AF52">
        <v>2053</v>
      </c>
      <c r="AG52">
        <v>2113</v>
      </c>
      <c r="AH52">
        <v>2209</v>
      </c>
      <c r="AI52">
        <v>2845</v>
      </c>
    </row>
    <row r="53" spans="1:35" x14ac:dyDescent="0.45">
      <c r="A53">
        <v>16680</v>
      </c>
      <c r="B53">
        <v>4660</v>
      </c>
      <c r="C53">
        <v>2577</v>
      </c>
      <c r="D53">
        <v>2481</v>
      </c>
      <c r="E53">
        <v>8749</v>
      </c>
      <c r="F53">
        <v>2783</v>
      </c>
      <c r="G53">
        <v>3475</v>
      </c>
      <c r="H53">
        <v>2733</v>
      </c>
      <c r="I53">
        <v>2806</v>
      </c>
      <c r="J53">
        <v>2014</v>
      </c>
      <c r="K53">
        <v>7370</v>
      </c>
      <c r="L53">
        <v>2706</v>
      </c>
      <c r="M53">
        <v>1975</v>
      </c>
      <c r="N53">
        <v>2008</v>
      </c>
      <c r="O53">
        <v>5270</v>
      </c>
      <c r="P53">
        <v>1180</v>
      </c>
      <c r="Q53">
        <v>2113</v>
      </c>
      <c r="R53">
        <v>2629</v>
      </c>
      <c r="S53">
        <v>3677</v>
      </c>
      <c r="T53">
        <v>2348</v>
      </c>
      <c r="U53">
        <v>2492</v>
      </c>
      <c r="V53">
        <v>2386</v>
      </c>
      <c r="W53">
        <v>2443</v>
      </c>
      <c r="X53">
        <v>2522</v>
      </c>
      <c r="Y53">
        <v>2429</v>
      </c>
      <c r="Z53">
        <v>2659</v>
      </c>
      <c r="AA53">
        <v>2245</v>
      </c>
      <c r="AB53">
        <v>2213</v>
      </c>
      <c r="AC53">
        <v>2420</v>
      </c>
      <c r="AD53">
        <v>2243</v>
      </c>
      <c r="AE53">
        <v>2370</v>
      </c>
      <c r="AF53">
        <v>2453</v>
      </c>
      <c r="AG53">
        <v>2433</v>
      </c>
      <c r="AH53">
        <v>2382</v>
      </c>
      <c r="AI53">
        <v>2902</v>
      </c>
    </row>
    <row r="54" spans="1:35" x14ac:dyDescent="0.45">
      <c r="A54">
        <v>19226</v>
      </c>
      <c r="B54">
        <v>4719</v>
      </c>
      <c r="C54">
        <v>2543</v>
      </c>
      <c r="D54">
        <v>2305</v>
      </c>
      <c r="E54">
        <v>29299</v>
      </c>
      <c r="F54">
        <v>2577</v>
      </c>
      <c r="G54">
        <v>2259</v>
      </c>
      <c r="H54">
        <v>1985</v>
      </c>
      <c r="I54">
        <v>3323</v>
      </c>
      <c r="J54">
        <v>2578</v>
      </c>
      <c r="K54">
        <v>6266</v>
      </c>
      <c r="L54">
        <v>4649</v>
      </c>
      <c r="M54">
        <v>1532</v>
      </c>
      <c r="N54">
        <v>2275</v>
      </c>
      <c r="O54">
        <v>4651</v>
      </c>
      <c r="P54">
        <v>2521</v>
      </c>
      <c r="Q54">
        <v>3463</v>
      </c>
      <c r="R54">
        <v>1473</v>
      </c>
      <c r="S54">
        <v>3078</v>
      </c>
      <c r="T54">
        <v>2374</v>
      </c>
      <c r="U54">
        <v>2175</v>
      </c>
      <c r="V54">
        <v>2097</v>
      </c>
      <c r="W54">
        <v>2543</v>
      </c>
      <c r="X54">
        <v>2015</v>
      </c>
      <c r="Y54">
        <v>2296</v>
      </c>
      <c r="Z54">
        <v>2881</v>
      </c>
      <c r="AA54">
        <v>2222</v>
      </c>
      <c r="AB54">
        <v>2187</v>
      </c>
      <c r="AC54">
        <v>2601</v>
      </c>
      <c r="AD54">
        <v>2546</v>
      </c>
      <c r="AE54">
        <v>2510</v>
      </c>
      <c r="AF54">
        <v>2548</v>
      </c>
      <c r="AG54">
        <v>2059</v>
      </c>
      <c r="AH54">
        <v>2329</v>
      </c>
      <c r="AI54">
        <v>2678</v>
      </c>
    </row>
    <row r="55" spans="1:35" x14ac:dyDescent="0.45">
      <c r="A55">
        <v>24260</v>
      </c>
      <c r="B55">
        <v>2344</v>
      </c>
      <c r="C55">
        <v>2505</v>
      </c>
      <c r="D55">
        <v>2306</v>
      </c>
      <c r="E55">
        <v>23504</v>
      </c>
      <c r="F55">
        <v>2474</v>
      </c>
      <c r="G55">
        <v>2033</v>
      </c>
      <c r="H55">
        <v>1906</v>
      </c>
      <c r="I55">
        <v>3137</v>
      </c>
      <c r="J55">
        <v>4766</v>
      </c>
      <c r="K55">
        <v>6765</v>
      </c>
      <c r="L55">
        <v>2460</v>
      </c>
      <c r="M55">
        <v>2262</v>
      </c>
      <c r="N55">
        <v>2480</v>
      </c>
      <c r="O55">
        <v>4746</v>
      </c>
      <c r="P55">
        <v>2414</v>
      </c>
      <c r="Q55">
        <v>3313</v>
      </c>
      <c r="R55">
        <v>1690</v>
      </c>
      <c r="S55">
        <v>3415</v>
      </c>
      <c r="T55">
        <v>2403</v>
      </c>
      <c r="U55">
        <v>2344</v>
      </c>
      <c r="V55">
        <v>2291</v>
      </c>
      <c r="W55">
        <v>2484</v>
      </c>
      <c r="X55">
        <v>2353</v>
      </c>
      <c r="Y55">
        <v>2137</v>
      </c>
      <c r="Z55">
        <v>2649</v>
      </c>
      <c r="AA55">
        <v>2381</v>
      </c>
      <c r="AB55">
        <v>2375</v>
      </c>
      <c r="AC55">
        <v>2905</v>
      </c>
      <c r="AD55">
        <v>2784</v>
      </c>
      <c r="AE55">
        <v>2195</v>
      </c>
      <c r="AF55">
        <v>2460</v>
      </c>
      <c r="AG55">
        <v>2466</v>
      </c>
      <c r="AH55">
        <v>2454</v>
      </c>
      <c r="AI55">
        <v>1836</v>
      </c>
    </row>
    <row r="56" spans="1:35" x14ac:dyDescent="0.45">
      <c r="A56">
        <v>24575</v>
      </c>
      <c r="B56">
        <v>3120</v>
      </c>
      <c r="C56">
        <v>2523</v>
      </c>
      <c r="D56">
        <v>2296</v>
      </c>
      <c r="E56">
        <v>12099</v>
      </c>
      <c r="F56">
        <v>2518</v>
      </c>
      <c r="G56">
        <v>3266</v>
      </c>
      <c r="H56">
        <v>2520</v>
      </c>
      <c r="I56">
        <v>3019</v>
      </c>
      <c r="J56">
        <v>2227</v>
      </c>
      <c r="K56">
        <v>5215</v>
      </c>
      <c r="L56">
        <v>2663</v>
      </c>
      <c r="M56">
        <v>2322</v>
      </c>
      <c r="N56">
        <v>2707</v>
      </c>
      <c r="O56">
        <v>4959</v>
      </c>
      <c r="P56">
        <v>2201</v>
      </c>
      <c r="Q56">
        <v>3432</v>
      </c>
      <c r="R56">
        <v>1615</v>
      </c>
      <c r="S56">
        <v>2263</v>
      </c>
      <c r="T56">
        <v>2344</v>
      </c>
      <c r="U56">
        <v>1723</v>
      </c>
      <c r="V56">
        <v>2296</v>
      </c>
      <c r="W56">
        <v>2512</v>
      </c>
      <c r="X56">
        <v>2050</v>
      </c>
      <c r="Y56">
        <v>2367</v>
      </c>
      <c r="Z56">
        <v>2479</v>
      </c>
      <c r="AA56">
        <v>2078</v>
      </c>
      <c r="AB56">
        <v>1896</v>
      </c>
      <c r="AC56">
        <v>2676</v>
      </c>
      <c r="AD56">
        <v>2115</v>
      </c>
      <c r="AE56">
        <v>2285</v>
      </c>
      <c r="AF56">
        <v>2522</v>
      </c>
      <c r="AG56">
        <v>2132</v>
      </c>
      <c r="AH56">
        <v>2310</v>
      </c>
      <c r="AI56">
        <v>2488</v>
      </c>
    </row>
    <row r="57" spans="1:35" x14ac:dyDescent="0.45">
      <c r="A57">
        <v>40836</v>
      </c>
      <c r="B57">
        <v>2251</v>
      </c>
      <c r="C57">
        <v>2339</v>
      </c>
      <c r="D57">
        <v>2386</v>
      </c>
      <c r="E57">
        <v>44082</v>
      </c>
      <c r="F57">
        <v>2359</v>
      </c>
      <c r="G57">
        <v>3023</v>
      </c>
      <c r="H57">
        <v>2422</v>
      </c>
      <c r="I57">
        <v>3372</v>
      </c>
      <c r="J57">
        <v>2273</v>
      </c>
      <c r="K57">
        <v>5574</v>
      </c>
      <c r="L57">
        <v>3224</v>
      </c>
      <c r="M57">
        <v>2095</v>
      </c>
      <c r="N57">
        <v>2714</v>
      </c>
      <c r="O57">
        <v>4706</v>
      </c>
      <c r="P57">
        <v>1748</v>
      </c>
      <c r="Q57">
        <v>3620</v>
      </c>
      <c r="R57">
        <v>2343</v>
      </c>
      <c r="S57">
        <v>3515</v>
      </c>
      <c r="T57">
        <v>3339</v>
      </c>
      <c r="U57">
        <v>2330</v>
      </c>
      <c r="V57">
        <v>4342</v>
      </c>
      <c r="W57">
        <v>2355</v>
      </c>
      <c r="X57">
        <v>2172</v>
      </c>
      <c r="Y57">
        <v>2117</v>
      </c>
      <c r="Z57">
        <v>2609</v>
      </c>
      <c r="AA57">
        <v>2093</v>
      </c>
      <c r="AB57">
        <v>1964</v>
      </c>
      <c r="AC57">
        <v>2362</v>
      </c>
      <c r="AD57">
        <v>2368</v>
      </c>
      <c r="AE57">
        <v>2320</v>
      </c>
      <c r="AF57">
        <v>2364</v>
      </c>
      <c r="AG57">
        <v>2392</v>
      </c>
      <c r="AH57">
        <v>2314</v>
      </c>
      <c r="AI57">
        <v>2440</v>
      </c>
    </row>
    <row r="58" spans="1:35" x14ac:dyDescent="0.45">
      <c r="A58">
        <v>13714</v>
      </c>
      <c r="B58">
        <v>2567</v>
      </c>
      <c r="C58">
        <v>2894</v>
      </c>
      <c r="D58">
        <v>3056</v>
      </c>
      <c r="E58">
        <v>7207</v>
      </c>
      <c r="F58">
        <v>2471</v>
      </c>
      <c r="G58">
        <v>3128</v>
      </c>
      <c r="H58">
        <v>2693</v>
      </c>
      <c r="I58">
        <v>3258</v>
      </c>
      <c r="J58">
        <v>2839</v>
      </c>
      <c r="K58">
        <v>4693</v>
      </c>
      <c r="L58">
        <v>2965</v>
      </c>
      <c r="M58">
        <v>4009</v>
      </c>
      <c r="N58">
        <v>4436</v>
      </c>
      <c r="O58">
        <v>4611</v>
      </c>
      <c r="P58">
        <v>2424</v>
      </c>
      <c r="Q58">
        <v>3174</v>
      </c>
      <c r="R58">
        <v>3259</v>
      </c>
      <c r="S58">
        <v>3556</v>
      </c>
      <c r="T58">
        <v>3159</v>
      </c>
      <c r="U58">
        <v>2597</v>
      </c>
      <c r="V58">
        <v>2184</v>
      </c>
      <c r="W58">
        <v>2289</v>
      </c>
      <c r="X58">
        <v>2406</v>
      </c>
      <c r="Y58">
        <v>2286</v>
      </c>
      <c r="Z58">
        <v>2529</v>
      </c>
      <c r="AA58">
        <v>2180</v>
      </c>
      <c r="AB58">
        <v>4478</v>
      </c>
      <c r="AC58">
        <v>2337</v>
      </c>
      <c r="AD58">
        <v>2269</v>
      </c>
      <c r="AE58">
        <v>2182</v>
      </c>
      <c r="AF58">
        <v>2316</v>
      </c>
      <c r="AG58">
        <v>2321</v>
      </c>
      <c r="AH58">
        <v>2181</v>
      </c>
      <c r="AI58">
        <v>2391</v>
      </c>
    </row>
    <row r="59" spans="1:35" x14ac:dyDescent="0.45">
      <c r="A59">
        <v>29869</v>
      </c>
      <c r="B59">
        <v>2546</v>
      </c>
      <c r="C59">
        <v>2369</v>
      </c>
      <c r="D59">
        <v>2275</v>
      </c>
      <c r="E59">
        <v>22251</v>
      </c>
      <c r="F59">
        <v>2491</v>
      </c>
      <c r="G59">
        <v>3335</v>
      </c>
      <c r="H59">
        <v>4479</v>
      </c>
      <c r="I59">
        <v>2362</v>
      </c>
      <c r="J59">
        <v>2848</v>
      </c>
      <c r="K59">
        <v>9261</v>
      </c>
      <c r="L59">
        <v>2625</v>
      </c>
      <c r="M59">
        <v>2573</v>
      </c>
      <c r="N59">
        <v>2723</v>
      </c>
      <c r="O59">
        <v>5133</v>
      </c>
      <c r="P59">
        <v>1492</v>
      </c>
      <c r="Q59">
        <v>2239</v>
      </c>
      <c r="R59">
        <v>2376</v>
      </c>
      <c r="S59">
        <v>3829</v>
      </c>
      <c r="T59">
        <v>2228</v>
      </c>
      <c r="U59">
        <v>2477</v>
      </c>
      <c r="V59">
        <v>2383</v>
      </c>
      <c r="W59">
        <v>2320</v>
      </c>
      <c r="X59">
        <v>2385</v>
      </c>
      <c r="Y59">
        <v>2199</v>
      </c>
      <c r="Z59">
        <v>2500</v>
      </c>
      <c r="AA59">
        <v>4613</v>
      </c>
      <c r="AB59">
        <v>2216</v>
      </c>
      <c r="AC59">
        <v>2375</v>
      </c>
      <c r="AD59">
        <v>2230</v>
      </c>
      <c r="AE59">
        <v>4608</v>
      </c>
      <c r="AF59">
        <v>2331</v>
      </c>
      <c r="AG59">
        <v>2240</v>
      </c>
      <c r="AH59">
        <v>2224</v>
      </c>
      <c r="AI59">
        <v>2506</v>
      </c>
    </row>
    <row r="60" spans="1:35" x14ac:dyDescent="0.45">
      <c r="A60">
        <v>17522</v>
      </c>
      <c r="B60">
        <v>2512</v>
      </c>
      <c r="C60">
        <v>2505</v>
      </c>
      <c r="D60">
        <v>2562</v>
      </c>
      <c r="E60">
        <v>16646</v>
      </c>
      <c r="F60">
        <v>3191</v>
      </c>
      <c r="G60">
        <v>3747</v>
      </c>
      <c r="H60">
        <v>3878</v>
      </c>
      <c r="I60">
        <v>2798</v>
      </c>
      <c r="J60">
        <v>3969</v>
      </c>
      <c r="K60">
        <v>6833</v>
      </c>
      <c r="L60">
        <v>2907</v>
      </c>
      <c r="M60">
        <v>4453</v>
      </c>
      <c r="N60">
        <v>6168</v>
      </c>
      <c r="O60">
        <v>5446</v>
      </c>
      <c r="P60">
        <v>2396</v>
      </c>
      <c r="Q60">
        <v>3170</v>
      </c>
      <c r="R60">
        <v>2624</v>
      </c>
      <c r="S60">
        <v>3371</v>
      </c>
      <c r="T60">
        <v>2528</v>
      </c>
      <c r="U60">
        <v>2119</v>
      </c>
      <c r="V60">
        <v>2044</v>
      </c>
      <c r="W60">
        <v>2313</v>
      </c>
      <c r="X60">
        <v>2377</v>
      </c>
      <c r="Y60">
        <v>2401</v>
      </c>
      <c r="Z60">
        <v>2377</v>
      </c>
      <c r="AA60">
        <v>2272</v>
      </c>
      <c r="AB60">
        <v>2081</v>
      </c>
      <c r="AC60">
        <v>2370</v>
      </c>
      <c r="AD60">
        <v>2181</v>
      </c>
      <c r="AE60">
        <v>2146</v>
      </c>
      <c r="AF60">
        <v>2310</v>
      </c>
      <c r="AG60">
        <v>2168</v>
      </c>
      <c r="AH60">
        <v>2148</v>
      </c>
      <c r="AI60">
        <v>2244</v>
      </c>
    </row>
    <row r="61" spans="1:35" x14ac:dyDescent="0.45">
      <c r="A61">
        <v>7576</v>
      </c>
      <c r="B61">
        <v>2367</v>
      </c>
      <c r="C61">
        <v>2540</v>
      </c>
      <c r="D61">
        <v>2825</v>
      </c>
      <c r="E61">
        <v>21821</v>
      </c>
      <c r="F61">
        <v>2214</v>
      </c>
      <c r="G61">
        <v>2210</v>
      </c>
      <c r="H61">
        <v>1816</v>
      </c>
      <c r="I61">
        <v>3596</v>
      </c>
      <c r="J61">
        <v>2279</v>
      </c>
      <c r="K61">
        <v>5213</v>
      </c>
      <c r="L61">
        <v>2291</v>
      </c>
      <c r="M61">
        <v>2426</v>
      </c>
      <c r="N61">
        <v>2292</v>
      </c>
      <c r="O61">
        <v>5736</v>
      </c>
      <c r="P61">
        <v>2114</v>
      </c>
      <c r="Q61">
        <v>3451</v>
      </c>
      <c r="R61">
        <v>2571</v>
      </c>
      <c r="S61">
        <v>3430</v>
      </c>
      <c r="T61">
        <v>2398</v>
      </c>
      <c r="U61">
        <v>2316</v>
      </c>
      <c r="V61">
        <v>1956</v>
      </c>
      <c r="W61">
        <v>2251</v>
      </c>
      <c r="X61">
        <v>2365</v>
      </c>
      <c r="Y61">
        <v>2086</v>
      </c>
      <c r="Z61">
        <v>2560</v>
      </c>
      <c r="AA61">
        <v>4203</v>
      </c>
      <c r="AB61">
        <v>2227</v>
      </c>
      <c r="AC61">
        <v>2304</v>
      </c>
      <c r="AD61">
        <v>2034</v>
      </c>
      <c r="AE61">
        <v>1979</v>
      </c>
      <c r="AF61">
        <v>2317</v>
      </c>
      <c r="AG61">
        <v>2154</v>
      </c>
      <c r="AH61">
        <v>2227</v>
      </c>
      <c r="AI61">
        <v>2162</v>
      </c>
    </row>
    <row r="62" spans="1:35" x14ac:dyDescent="0.45">
      <c r="A62">
        <v>11381</v>
      </c>
      <c r="B62">
        <v>2415</v>
      </c>
      <c r="C62">
        <v>2505</v>
      </c>
      <c r="D62">
        <v>2950</v>
      </c>
      <c r="E62">
        <v>14306</v>
      </c>
      <c r="F62">
        <v>2358</v>
      </c>
      <c r="G62">
        <v>3106</v>
      </c>
      <c r="H62">
        <v>2738</v>
      </c>
      <c r="I62">
        <v>2758</v>
      </c>
      <c r="J62">
        <v>2736</v>
      </c>
      <c r="K62">
        <v>5462</v>
      </c>
      <c r="L62">
        <v>2398</v>
      </c>
      <c r="M62">
        <v>2036</v>
      </c>
      <c r="N62">
        <v>2431</v>
      </c>
      <c r="O62">
        <v>5599</v>
      </c>
      <c r="P62">
        <v>1405</v>
      </c>
      <c r="Q62">
        <v>3098</v>
      </c>
      <c r="R62">
        <v>2682</v>
      </c>
      <c r="S62">
        <v>3975</v>
      </c>
      <c r="T62">
        <v>2313</v>
      </c>
      <c r="U62">
        <v>2633</v>
      </c>
      <c r="V62">
        <v>2497</v>
      </c>
      <c r="W62">
        <v>2411</v>
      </c>
      <c r="X62">
        <v>2272</v>
      </c>
      <c r="Y62">
        <v>2378</v>
      </c>
      <c r="Z62">
        <v>2723</v>
      </c>
      <c r="AA62">
        <v>2352</v>
      </c>
      <c r="AB62">
        <v>2334</v>
      </c>
      <c r="AC62">
        <v>2412</v>
      </c>
      <c r="AD62">
        <v>2496</v>
      </c>
      <c r="AE62">
        <v>2492</v>
      </c>
      <c r="AF62">
        <v>2428</v>
      </c>
      <c r="AG62">
        <v>2402</v>
      </c>
      <c r="AH62">
        <v>2304</v>
      </c>
      <c r="AI62">
        <v>2602</v>
      </c>
    </row>
    <row r="63" spans="1:35" x14ac:dyDescent="0.45">
      <c r="A63">
        <v>9338</v>
      </c>
      <c r="B63">
        <v>2255</v>
      </c>
      <c r="C63">
        <v>3495</v>
      </c>
      <c r="D63">
        <v>3530</v>
      </c>
      <c r="E63">
        <v>12710</v>
      </c>
      <c r="F63">
        <v>2384</v>
      </c>
      <c r="G63">
        <v>3362</v>
      </c>
      <c r="H63">
        <v>2348</v>
      </c>
      <c r="I63">
        <v>3254</v>
      </c>
      <c r="J63">
        <v>2357</v>
      </c>
      <c r="K63">
        <v>5422</v>
      </c>
      <c r="L63">
        <v>2353</v>
      </c>
      <c r="M63">
        <v>2286</v>
      </c>
      <c r="N63">
        <v>2354</v>
      </c>
      <c r="O63">
        <v>5549</v>
      </c>
      <c r="P63">
        <v>2369</v>
      </c>
      <c r="Q63">
        <v>3498</v>
      </c>
      <c r="R63">
        <v>2052</v>
      </c>
      <c r="S63">
        <v>3473</v>
      </c>
      <c r="T63">
        <v>2447</v>
      </c>
      <c r="U63">
        <v>2516</v>
      </c>
      <c r="V63">
        <v>2103</v>
      </c>
      <c r="W63">
        <v>2358</v>
      </c>
      <c r="X63">
        <v>2336</v>
      </c>
      <c r="Y63">
        <v>2262</v>
      </c>
      <c r="Z63">
        <v>2854</v>
      </c>
      <c r="AA63">
        <v>1407</v>
      </c>
      <c r="AB63">
        <v>2150</v>
      </c>
      <c r="AC63">
        <v>2473</v>
      </c>
      <c r="AD63">
        <v>2500</v>
      </c>
      <c r="AE63">
        <v>2490</v>
      </c>
      <c r="AF63">
        <v>2595</v>
      </c>
      <c r="AG63">
        <v>1857</v>
      </c>
      <c r="AH63">
        <v>2260</v>
      </c>
      <c r="AI63">
        <v>2880</v>
      </c>
    </row>
    <row r="64" spans="1:35" x14ac:dyDescent="0.45">
      <c r="A64">
        <v>31945</v>
      </c>
      <c r="B64">
        <v>2163</v>
      </c>
      <c r="C64">
        <v>2561</v>
      </c>
      <c r="D64">
        <v>2769</v>
      </c>
      <c r="E64">
        <v>21813</v>
      </c>
      <c r="F64">
        <v>2561</v>
      </c>
      <c r="G64">
        <v>3573</v>
      </c>
      <c r="H64">
        <v>3550</v>
      </c>
      <c r="I64">
        <v>2935</v>
      </c>
      <c r="J64">
        <v>3112</v>
      </c>
      <c r="K64">
        <v>7981</v>
      </c>
      <c r="L64">
        <v>2418</v>
      </c>
      <c r="M64">
        <v>2712</v>
      </c>
      <c r="N64">
        <v>2771</v>
      </c>
      <c r="O64">
        <v>5615</v>
      </c>
      <c r="P64">
        <v>2050</v>
      </c>
      <c r="Q64">
        <v>3755</v>
      </c>
      <c r="R64">
        <v>2584</v>
      </c>
      <c r="S64">
        <v>3256</v>
      </c>
      <c r="T64">
        <v>2284</v>
      </c>
      <c r="U64">
        <v>2275</v>
      </c>
      <c r="V64">
        <v>2623</v>
      </c>
      <c r="W64">
        <v>2561</v>
      </c>
      <c r="X64">
        <v>2054</v>
      </c>
      <c r="Y64">
        <v>2179</v>
      </c>
      <c r="Z64">
        <v>2313</v>
      </c>
      <c r="AA64">
        <v>1593</v>
      </c>
      <c r="AB64">
        <v>1631</v>
      </c>
      <c r="AC64">
        <v>2413</v>
      </c>
      <c r="AD64">
        <v>1514</v>
      </c>
      <c r="AE64">
        <v>2618</v>
      </c>
      <c r="AF64">
        <v>2578</v>
      </c>
      <c r="AG64">
        <v>2414</v>
      </c>
      <c r="AH64">
        <v>2167</v>
      </c>
      <c r="AI64">
        <v>2197</v>
      </c>
    </row>
    <row r="65" spans="1:35" x14ac:dyDescent="0.45">
      <c r="A65">
        <v>25098</v>
      </c>
      <c r="B65">
        <v>2215</v>
      </c>
      <c r="C65">
        <v>2862</v>
      </c>
      <c r="D65">
        <v>2904</v>
      </c>
      <c r="E65">
        <v>34421</v>
      </c>
      <c r="F65">
        <v>2848</v>
      </c>
      <c r="G65">
        <v>2975</v>
      </c>
      <c r="H65">
        <v>2258</v>
      </c>
      <c r="I65">
        <v>3145</v>
      </c>
      <c r="J65">
        <v>2408</v>
      </c>
      <c r="K65">
        <v>16124</v>
      </c>
      <c r="L65">
        <v>2204</v>
      </c>
      <c r="M65">
        <v>2072</v>
      </c>
      <c r="N65">
        <v>2419</v>
      </c>
      <c r="O65">
        <v>4786</v>
      </c>
      <c r="P65">
        <v>1872</v>
      </c>
      <c r="Q65">
        <v>2605</v>
      </c>
      <c r="R65">
        <v>2220</v>
      </c>
      <c r="S65">
        <v>6873</v>
      </c>
      <c r="T65">
        <v>4721</v>
      </c>
      <c r="U65">
        <v>2224</v>
      </c>
      <c r="V65">
        <v>4364</v>
      </c>
      <c r="W65">
        <v>4675</v>
      </c>
      <c r="X65">
        <v>4072</v>
      </c>
      <c r="Y65">
        <v>4423</v>
      </c>
      <c r="Z65">
        <v>2495</v>
      </c>
      <c r="AA65">
        <v>1924</v>
      </c>
      <c r="AB65">
        <v>1896</v>
      </c>
      <c r="AC65">
        <v>2755</v>
      </c>
      <c r="AD65">
        <v>2089</v>
      </c>
      <c r="AE65">
        <v>2254</v>
      </c>
      <c r="AF65">
        <v>4697</v>
      </c>
      <c r="AG65">
        <v>2272</v>
      </c>
      <c r="AH65">
        <v>2429</v>
      </c>
      <c r="AI65">
        <v>2256</v>
      </c>
    </row>
    <row r="66" spans="1:35" x14ac:dyDescent="0.45">
      <c r="A66">
        <v>37671</v>
      </c>
      <c r="B66">
        <v>2944</v>
      </c>
      <c r="C66">
        <v>3615</v>
      </c>
      <c r="D66">
        <v>3705</v>
      </c>
      <c r="E66">
        <v>28256</v>
      </c>
      <c r="F66">
        <v>2626</v>
      </c>
      <c r="G66">
        <v>2310</v>
      </c>
      <c r="H66">
        <v>2803</v>
      </c>
      <c r="I66">
        <v>3067</v>
      </c>
      <c r="J66">
        <v>2459</v>
      </c>
      <c r="K66">
        <v>10554</v>
      </c>
      <c r="L66">
        <v>2996</v>
      </c>
      <c r="M66">
        <v>4948</v>
      </c>
      <c r="N66">
        <v>4650</v>
      </c>
      <c r="O66">
        <v>8963</v>
      </c>
      <c r="P66">
        <v>2057</v>
      </c>
      <c r="Q66">
        <v>3754</v>
      </c>
      <c r="R66">
        <v>3506</v>
      </c>
      <c r="S66">
        <v>3188</v>
      </c>
      <c r="T66">
        <v>5880</v>
      </c>
      <c r="U66">
        <v>2438</v>
      </c>
      <c r="V66">
        <v>2149</v>
      </c>
      <c r="W66">
        <v>2527</v>
      </c>
      <c r="X66">
        <v>2506</v>
      </c>
      <c r="Y66">
        <v>2196</v>
      </c>
      <c r="Z66">
        <v>2532</v>
      </c>
      <c r="AA66">
        <v>996</v>
      </c>
      <c r="AB66">
        <v>1853</v>
      </c>
      <c r="AC66">
        <v>2792</v>
      </c>
      <c r="AD66">
        <v>2394</v>
      </c>
      <c r="AE66">
        <v>2189</v>
      </c>
      <c r="AF66">
        <v>2461</v>
      </c>
      <c r="AG66">
        <v>2476</v>
      </c>
      <c r="AH66">
        <v>2208</v>
      </c>
      <c r="AI66">
        <v>2546</v>
      </c>
    </row>
    <row r="67" spans="1:35" x14ac:dyDescent="0.45">
      <c r="A67">
        <v>6126</v>
      </c>
      <c r="B67">
        <v>2831</v>
      </c>
      <c r="C67">
        <v>2545</v>
      </c>
      <c r="D67">
        <v>1734</v>
      </c>
      <c r="E67">
        <v>21747</v>
      </c>
      <c r="F67">
        <v>2580</v>
      </c>
      <c r="G67">
        <v>2213</v>
      </c>
      <c r="H67">
        <v>2905</v>
      </c>
      <c r="I67">
        <v>3436</v>
      </c>
      <c r="J67">
        <v>2565</v>
      </c>
      <c r="K67">
        <v>11774</v>
      </c>
      <c r="L67">
        <v>2933</v>
      </c>
      <c r="M67">
        <v>2720</v>
      </c>
      <c r="N67">
        <v>2818</v>
      </c>
      <c r="O67">
        <v>4887</v>
      </c>
      <c r="P67">
        <v>1772</v>
      </c>
      <c r="Q67">
        <v>3707</v>
      </c>
      <c r="R67">
        <v>3247</v>
      </c>
      <c r="S67">
        <v>3519</v>
      </c>
      <c r="T67">
        <v>2409</v>
      </c>
      <c r="U67">
        <v>2462</v>
      </c>
      <c r="V67">
        <v>2449</v>
      </c>
      <c r="W67">
        <v>2275</v>
      </c>
      <c r="X67">
        <v>4824</v>
      </c>
      <c r="Y67">
        <v>2472</v>
      </c>
      <c r="Z67">
        <v>2347</v>
      </c>
      <c r="AA67">
        <v>2517</v>
      </c>
      <c r="AB67">
        <v>2235</v>
      </c>
      <c r="AC67">
        <v>2278</v>
      </c>
      <c r="AD67">
        <v>2253</v>
      </c>
      <c r="AE67">
        <v>2507</v>
      </c>
      <c r="AF67">
        <v>2268</v>
      </c>
      <c r="AG67">
        <v>2248</v>
      </c>
      <c r="AH67">
        <v>2135</v>
      </c>
      <c r="AI67">
        <v>2338</v>
      </c>
    </row>
    <row r="68" spans="1:35" x14ac:dyDescent="0.45">
      <c r="A68">
        <v>26096</v>
      </c>
      <c r="B68">
        <v>2137</v>
      </c>
      <c r="C68">
        <v>2504</v>
      </c>
      <c r="D68">
        <v>2511</v>
      </c>
      <c r="E68">
        <v>10116</v>
      </c>
      <c r="F68">
        <v>2497</v>
      </c>
      <c r="G68">
        <v>2546</v>
      </c>
      <c r="H68">
        <v>2922</v>
      </c>
      <c r="I68">
        <v>3279</v>
      </c>
      <c r="J68">
        <v>3021</v>
      </c>
      <c r="K68">
        <v>4975</v>
      </c>
      <c r="L68">
        <v>2574</v>
      </c>
      <c r="M68">
        <v>1940</v>
      </c>
      <c r="N68">
        <v>2814</v>
      </c>
      <c r="O68">
        <v>4954</v>
      </c>
      <c r="P68">
        <v>1790</v>
      </c>
      <c r="Q68">
        <v>3311</v>
      </c>
      <c r="R68">
        <v>2612</v>
      </c>
      <c r="S68">
        <v>3806</v>
      </c>
      <c r="T68">
        <v>2721</v>
      </c>
      <c r="U68">
        <v>2299</v>
      </c>
      <c r="V68">
        <v>2499</v>
      </c>
      <c r="W68">
        <v>2502</v>
      </c>
      <c r="X68">
        <v>2483</v>
      </c>
      <c r="Y68">
        <v>2499</v>
      </c>
      <c r="Z68">
        <v>2491</v>
      </c>
      <c r="AA68">
        <v>1417</v>
      </c>
      <c r="AB68">
        <v>1911</v>
      </c>
      <c r="AC68">
        <v>2484</v>
      </c>
      <c r="AD68">
        <v>2196</v>
      </c>
      <c r="AE68">
        <v>2396</v>
      </c>
      <c r="AF68">
        <v>2537</v>
      </c>
      <c r="AG68">
        <v>2083</v>
      </c>
      <c r="AH68">
        <v>2526</v>
      </c>
      <c r="AI68">
        <v>2188</v>
      </c>
    </row>
    <row r="69" spans="1:35" x14ac:dyDescent="0.45">
      <c r="A69">
        <v>28926</v>
      </c>
      <c r="B69">
        <v>2846</v>
      </c>
      <c r="C69">
        <v>2480</v>
      </c>
      <c r="D69">
        <v>2291</v>
      </c>
      <c r="E69">
        <v>19735</v>
      </c>
      <c r="F69">
        <v>2517</v>
      </c>
      <c r="G69">
        <v>2863</v>
      </c>
      <c r="H69">
        <v>2489</v>
      </c>
      <c r="I69">
        <v>3090</v>
      </c>
      <c r="J69">
        <v>2361</v>
      </c>
      <c r="K69">
        <v>4701</v>
      </c>
      <c r="L69">
        <v>2416</v>
      </c>
      <c r="M69">
        <v>2448</v>
      </c>
      <c r="N69">
        <v>2544</v>
      </c>
      <c r="O69">
        <v>9821</v>
      </c>
      <c r="P69">
        <v>1982</v>
      </c>
      <c r="Q69">
        <v>3316</v>
      </c>
      <c r="R69">
        <v>3043</v>
      </c>
      <c r="S69">
        <v>3251</v>
      </c>
      <c r="T69">
        <v>2500</v>
      </c>
      <c r="U69">
        <v>2253</v>
      </c>
      <c r="V69">
        <v>2221</v>
      </c>
      <c r="W69">
        <v>4750</v>
      </c>
      <c r="X69">
        <v>2071</v>
      </c>
      <c r="Y69">
        <v>2299</v>
      </c>
      <c r="Z69">
        <v>2307</v>
      </c>
      <c r="AA69">
        <v>1324</v>
      </c>
      <c r="AB69">
        <v>1631</v>
      </c>
      <c r="AC69">
        <v>2419</v>
      </c>
      <c r="AD69">
        <v>2350</v>
      </c>
      <c r="AE69">
        <v>2226</v>
      </c>
      <c r="AF69">
        <v>2522</v>
      </c>
      <c r="AG69">
        <v>2048</v>
      </c>
      <c r="AH69">
        <v>2215</v>
      </c>
      <c r="AI69">
        <v>2469</v>
      </c>
    </row>
    <row r="70" spans="1:35" x14ac:dyDescent="0.45">
      <c r="A70">
        <v>10370</v>
      </c>
      <c r="B70">
        <v>2893</v>
      </c>
      <c r="C70">
        <v>2546</v>
      </c>
      <c r="D70">
        <v>2339</v>
      </c>
      <c r="E70">
        <v>21034</v>
      </c>
      <c r="F70">
        <v>2596</v>
      </c>
      <c r="G70">
        <v>1967</v>
      </c>
      <c r="H70">
        <v>1811</v>
      </c>
      <c r="I70">
        <v>2805</v>
      </c>
      <c r="J70">
        <v>2297</v>
      </c>
      <c r="K70">
        <v>5637</v>
      </c>
      <c r="L70">
        <v>3375</v>
      </c>
      <c r="M70">
        <v>2946</v>
      </c>
      <c r="N70">
        <v>2827</v>
      </c>
      <c r="O70">
        <v>5730</v>
      </c>
      <c r="P70">
        <v>2363</v>
      </c>
      <c r="Q70">
        <v>3420</v>
      </c>
      <c r="R70">
        <v>4255</v>
      </c>
      <c r="S70">
        <v>3213</v>
      </c>
      <c r="T70">
        <v>4485</v>
      </c>
      <c r="U70">
        <v>2567</v>
      </c>
      <c r="V70">
        <v>4485</v>
      </c>
      <c r="W70">
        <v>2454</v>
      </c>
      <c r="X70">
        <v>2269</v>
      </c>
      <c r="Y70">
        <v>2419</v>
      </c>
      <c r="Z70">
        <v>2332</v>
      </c>
      <c r="AA70">
        <v>2012</v>
      </c>
      <c r="AB70">
        <v>2251</v>
      </c>
      <c r="AC70">
        <v>2706</v>
      </c>
      <c r="AD70">
        <v>1908</v>
      </c>
      <c r="AE70">
        <v>2061</v>
      </c>
      <c r="AF70">
        <v>2449</v>
      </c>
      <c r="AG70">
        <v>2490</v>
      </c>
      <c r="AH70">
        <v>2539</v>
      </c>
      <c r="AI70">
        <v>2134</v>
      </c>
    </row>
    <row r="71" spans="1:35" x14ac:dyDescent="0.45">
      <c r="A71">
        <v>11283</v>
      </c>
      <c r="B71">
        <v>2241</v>
      </c>
      <c r="C71">
        <v>2253</v>
      </c>
      <c r="D71">
        <v>2502</v>
      </c>
      <c r="E71">
        <v>16720</v>
      </c>
      <c r="F71">
        <v>2414</v>
      </c>
      <c r="G71">
        <v>2307</v>
      </c>
      <c r="H71">
        <v>2399</v>
      </c>
      <c r="I71">
        <v>3336</v>
      </c>
      <c r="J71">
        <v>2217</v>
      </c>
      <c r="K71">
        <v>4497</v>
      </c>
      <c r="L71">
        <v>2398</v>
      </c>
      <c r="M71">
        <v>2545</v>
      </c>
      <c r="N71">
        <v>2613</v>
      </c>
      <c r="O71">
        <v>7226</v>
      </c>
      <c r="P71">
        <v>1362</v>
      </c>
      <c r="Q71">
        <v>2305</v>
      </c>
      <c r="R71">
        <v>2307</v>
      </c>
      <c r="S71">
        <v>3095</v>
      </c>
      <c r="T71">
        <v>2277</v>
      </c>
      <c r="U71">
        <v>2255</v>
      </c>
      <c r="V71">
        <v>2214</v>
      </c>
      <c r="W71">
        <v>2292</v>
      </c>
      <c r="X71">
        <v>2105</v>
      </c>
      <c r="Y71">
        <v>4391</v>
      </c>
      <c r="Z71">
        <v>2494</v>
      </c>
      <c r="AA71">
        <v>2319</v>
      </c>
      <c r="AB71">
        <v>2079</v>
      </c>
      <c r="AC71">
        <v>2436</v>
      </c>
      <c r="AD71">
        <v>2145</v>
      </c>
      <c r="AE71">
        <v>2216</v>
      </c>
      <c r="AF71">
        <v>2260</v>
      </c>
      <c r="AG71">
        <v>2594</v>
      </c>
      <c r="AH71">
        <v>2160</v>
      </c>
      <c r="AI71">
        <v>2373</v>
      </c>
    </row>
    <row r="72" spans="1:35" x14ac:dyDescent="0.45">
      <c r="A72">
        <v>10830</v>
      </c>
      <c r="B72">
        <v>3342</v>
      </c>
      <c r="C72">
        <v>3840</v>
      </c>
      <c r="D72">
        <v>4621</v>
      </c>
      <c r="E72">
        <v>23416</v>
      </c>
      <c r="F72">
        <v>4580</v>
      </c>
      <c r="G72">
        <v>3109</v>
      </c>
      <c r="H72">
        <v>4507</v>
      </c>
      <c r="I72">
        <v>3447</v>
      </c>
      <c r="J72">
        <v>2934</v>
      </c>
      <c r="K72">
        <v>6095</v>
      </c>
      <c r="L72">
        <v>2880</v>
      </c>
      <c r="M72">
        <v>2901</v>
      </c>
      <c r="N72">
        <v>2888</v>
      </c>
      <c r="O72">
        <v>5689</v>
      </c>
      <c r="P72">
        <v>2433</v>
      </c>
      <c r="Q72">
        <v>4068</v>
      </c>
      <c r="R72">
        <v>2860</v>
      </c>
      <c r="S72">
        <v>4213</v>
      </c>
      <c r="T72">
        <v>2892</v>
      </c>
      <c r="U72">
        <v>2329</v>
      </c>
      <c r="V72">
        <v>2427</v>
      </c>
      <c r="W72">
        <v>2495</v>
      </c>
      <c r="X72">
        <v>2307</v>
      </c>
      <c r="Y72">
        <v>2685</v>
      </c>
      <c r="Z72">
        <v>2645</v>
      </c>
      <c r="AA72">
        <v>2251</v>
      </c>
      <c r="AB72">
        <v>2459</v>
      </c>
      <c r="AC72">
        <v>2887</v>
      </c>
      <c r="AD72">
        <v>2861</v>
      </c>
      <c r="AE72">
        <v>2137</v>
      </c>
      <c r="AF72">
        <v>2429</v>
      </c>
      <c r="AG72">
        <v>2469</v>
      </c>
      <c r="AH72">
        <v>2669</v>
      </c>
      <c r="AI72">
        <v>2498</v>
      </c>
    </row>
    <row r="73" spans="1:35" x14ac:dyDescent="0.45">
      <c r="A73">
        <v>11988</v>
      </c>
      <c r="B73">
        <v>2981</v>
      </c>
      <c r="C73">
        <v>2644</v>
      </c>
      <c r="D73">
        <v>3037</v>
      </c>
      <c r="E73">
        <v>8344</v>
      </c>
      <c r="F73">
        <v>3006</v>
      </c>
      <c r="G73">
        <v>2913</v>
      </c>
      <c r="H73">
        <v>2782</v>
      </c>
      <c r="I73">
        <v>3700</v>
      </c>
      <c r="J73">
        <v>5483</v>
      </c>
      <c r="K73">
        <v>10374</v>
      </c>
      <c r="L73">
        <v>2597</v>
      </c>
      <c r="M73">
        <v>2370</v>
      </c>
      <c r="N73">
        <v>3202</v>
      </c>
      <c r="O73">
        <v>5488</v>
      </c>
      <c r="P73">
        <v>2329</v>
      </c>
      <c r="Q73">
        <v>3844</v>
      </c>
      <c r="R73">
        <v>2537</v>
      </c>
      <c r="S73">
        <v>3733</v>
      </c>
      <c r="T73">
        <v>3013</v>
      </c>
      <c r="U73">
        <v>2458</v>
      </c>
      <c r="V73">
        <v>2447</v>
      </c>
      <c r="W73">
        <v>3041</v>
      </c>
      <c r="X73">
        <v>2514</v>
      </c>
      <c r="Y73">
        <v>2276</v>
      </c>
      <c r="Z73">
        <v>3157</v>
      </c>
      <c r="AA73">
        <v>2727</v>
      </c>
      <c r="AB73">
        <v>2180</v>
      </c>
      <c r="AC73">
        <v>3012</v>
      </c>
      <c r="AD73">
        <v>2471</v>
      </c>
      <c r="AE73">
        <v>2194</v>
      </c>
      <c r="AF73">
        <v>5476</v>
      </c>
      <c r="AG73">
        <v>2481</v>
      </c>
      <c r="AH73">
        <v>2741</v>
      </c>
      <c r="AI73">
        <v>2752</v>
      </c>
    </row>
    <row r="74" spans="1:35" x14ac:dyDescent="0.45">
      <c r="A74">
        <v>8949</v>
      </c>
      <c r="B74">
        <v>5320</v>
      </c>
      <c r="C74">
        <v>2967</v>
      </c>
      <c r="D74">
        <v>2365</v>
      </c>
      <c r="E74">
        <v>14693</v>
      </c>
      <c r="F74">
        <v>2950</v>
      </c>
      <c r="G74">
        <v>3512</v>
      </c>
      <c r="H74">
        <v>2444</v>
      </c>
      <c r="I74">
        <v>2579</v>
      </c>
      <c r="J74">
        <v>2304</v>
      </c>
      <c r="K74">
        <v>6724</v>
      </c>
      <c r="L74">
        <v>3097</v>
      </c>
      <c r="M74">
        <v>1979</v>
      </c>
      <c r="N74">
        <v>2591</v>
      </c>
      <c r="O74">
        <v>5704</v>
      </c>
      <c r="P74">
        <v>2295</v>
      </c>
      <c r="Q74">
        <v>4116</v>
      </c>
      <c r="R74">
        <v>1965</v>
      </c>
      <c r="S74">
        <v>2581</v>
      </c>
      <c r="T74">
        <v>2338</v>
      </c>
      <c r="U74">
        <v>2097</v>
      </c>
      <c r="V74">
        <v>2353</v>
      </c>
      <c r="W74">
        <v>2951</v>
      </c>
      <c r="X74">
        <v>2078</v>
      </c>
      <c r="Y74">
        <v>2366</v>
      </c>
      <c r="Z74">
        <v>2643</v>
      </c>
      <c r="AA74">
        <v>2165</v>
      </c>
      <c r="AB74">
        <v>2356</v>
      </c>
      <c r="AC74">
        <v>2953</v>
      </c>
      <c r="AD74">
        <v>2354</v>
      </c>
      <c r="AE74">
        <v>2350</v>
      </c>
      <c r="AF74">
        <v>2951</v>
      </c>
      <c r="AG74">
        <v>2181</v>
      </c>
      <c r="AH74">
        <v>2376</v>
      </c>
      <c r="AI74">
        <v>2587</v>
      </c>
    </row>
    <row r="75" spans="1:35" x14ac:dyDescent="0.45">
      <c r="A75">
        <v>21446</v>
      </c>
      <c r="B75">
        <v>2919</v>
      </c>
      <c r="C75">
        <v>2829</v>
      </c>
      <c r="D75">
        <v>2068</v>
      </c>
      <c r="E75">
        <v>17069</v>
      </c>
      <c r="F75">
        <v>2831</v>
      </c>
      <c r="G75">
        <v>3036</v>
      </c>
      <c r="H75">
        <v>2630</v>
      </c>
      <c r="I75">
        <v>3426</v>
      </c>
      <c r="J75">
        <v>2718</v>
      </c>
      <c r="K75">
        <v>7376</v>
      </c>
      <c r="L75">
        <v>2393</v>
      </c>
      <c r="M75">
        <v>2458</v>
      </c>
      <c r="N75">
        <v>2365</v>
      </c>
      <c r="O75">
        <v>4745</v>
      </c>
      <c r="P75">
        <v>2261</v>
      </c>
      <c r="Q75">
        <v>2941</v>
      </c>
      <c r="R75">
        <v>1683</v>
      </c>
      <c r="S75">
        <v>2678</v>
      </c>
      <c r="T75">
        <v>2169</v>
      </c>
      <c r="U75">
        <v>2096</v>
      </c>
      <c r="V75">
        <v>1956</v>
      </c>
      <c r="W75">
        <v>2829</v>
      </c>
      <c r="X75">
        <v>2270</v>
      </c>
      <c r="Y75">
        <v>2093</v>
      </c>
      <c r="Z75">
        <v>2430</v>
      </c>
      <c r="AA75">
        <v>2045</v>
      </c>
      <c r="AB75">
        <v>1972</v>
      </c>
      <c r="AC75">
        <v>2834</v>
      </c>
      <c r="AD75">
        <v>2011</v>
      </c>
      <c r="AE75">
        <v>1930</v>
      </c>
      <c r="AF75">
        <v>2827</v>
      </c>
      <c r="AG75">
        <v>2278</v>
      </c>
      <c r="AH75">
        <v>2060</v>
      </c>
      <c r="AI75">
        <v>2427</v>
      </c>
    </row>
    <row r="76" spans="1:35" x14ac:dyDescent="0.45">
      <c r="A76">
        <v>22121</v>
      </c>
      <c r="B76">
        <v>2610</v>
      </c>
      <c r="C76">
        <v>2290</v>
      </c>
      <c r="D76">
        <v>2518</v>
      </c>
      <c r="E76">
        <v>31863</v>
      </c>
      <c r="F76">
        <v>2206</v>
      </c>
      <c r="G76">
        <v>2763</v>
      </c>
      <c r="H76">
        <v>2467</v>
      </c>
      <c r="I76">
        <v>2921</v>
      </c>
      <c r="J76">
        <v>2567</v>
      </c>
      <c r="K76">
        <v>9342</v>
      </c>
      <c r="L76">
        <v>4552</v>
      </c>
      <c r="M76">
        <v>2873</v>
      </c>
      <c r="N76">
        <v>3724</v>
      </c>
      <c r="O76">
        <v>5140</v>
      </c>
      <c r="P76">
        <v>2466</v>
      </c>
      <c r="Q76">
        <v>3756</v>
      </c>
      <c r="R76">
        <v>4471</v>
      </c>
      <c r="S76">
        <v>3256</v>
      </c>
      <c r="T76">
        <v>4214</v>
      </c>
      <c r="U76">
        <v>2214</v>
      </c>
      <c r="V76">
        <v>2117</v>
      </c>
      <c r="W76">
        <v>2190</v>
      </c>
      <c r="X76">
        <v>2142</v>
      </c>
      <c r="Y76">
        <v>2138</v>
      </c>
      <c r="Z76">
        <v>2489</v>
      </c>
      <c r="AA76">
        <v>2404</v>
      </c>
      <c r="AB76">
        <v>2132</v>
      </c>
      <c r="AC76">
        <v>2658</v>
      </c>
      <c r="AD76">
        <v>2506</v>
      </c>
      <c r="AE76">
        <v>2118</v>
      </c>
      <c r="AF76">
        <v>2182</v>
      </c>
      <c r="AG76">
        <v>2486</v>
      </c>
      <c r="AH76">
        <v>2140</v>
      </c>
      <c r="AI76">
        <v>2498</v>
      </c>
    </row>
    <row r="77" spans="1:35" x14ac:dyDescent="0.45">
      <c r="A77">
        <v>16857</v>
      </c>
      <c r="B77">
        <v>2618</v>
      </c>
      <c r="C77">
        <v>2252</v>
      </c>
      <c r="D77">
        <v>2439</v>
      </c>
      <c r="E77">
        <v>12135</v>
      </c>
      <c r="F77">
        <v>2362</v>
      </c>
      <c r="G77">
        <v>3284</v>
      </c>
      <c r="H77">
        <v>2970</v>
      </c>
      <c r="I77">
        <v>3403</v>
      </c>
      <c r="J77">
        <v>2292</v>
      </c>
      <c r="K77">
        <v>6336</v>
      </c>
      <c r="L77">
        <v>2781</v>
      </c>
      <c r="M77">
        <v>2897</v>
      </c>
      <c r="N77">
        <v>3170</v>
      </c>
      <c r="O77">
        <v>5655</v>
      </c>
      <c r="P77">
        <v>1693</v>
      </c>
      <c r="Q77">
        <v>2795</v>
      </c>
      <c r="R77">
        <v>2744</v>
      </c>
      <c r="S77">
        <v>3231</v>
      </c>
      <c r="T77">
        <v>2296</v>
      </c>
      <c r="U77">
        <v>2222</v>
      </c>
      <c r="V77">
        <v>2137</v>
      </c>
      <c r="W77">
        <v>2392</v>
      </c>
      <c r="X77">
        <v>2448</v>
      </c>
      <c r="Y77">
        <v>2132</v>
      </c>
      <c r="Z77">
        <v>2603</v>
      </c>
      <c r="AA77">
        <v>2056</v>
      </c>
      <c r="AB77">
        <v>1970</v>
      </c>
      <c r="AC77">
        <v>2336</v>
      </c>
      <c r="AD77">
        <v>2216</v>
      </c>
      <c r="AE77">
        <v>2149</v>
      </c>
      <c r="AF77">
        <v>2330</v>
      </c>
      <c r="AG77">
        <v>2181</v>
      </c>
      <c r="AH77">
        <v>2222</v>
      </c>
      <c r="AI77">
        <v>2401</v>
      </c>
    </row>
    <row r="78" spans="1:35" x14ac:dyDescent="0.45">
      <c r="A78">
        <v>16148</v>
      </c>
      <c r="B78">
        <v>2182</v>
      </c>
      <c r="C78">
        <v>3392</v>
      </c>
      <c r="D78">
        <v>2450</v>
      </c>
      <c r="E78">
        <v>14273</v>
      </c>
      <c r="F78">
        <v>3196</v>
      </c>
      <c r="G78">
        <v>1886</v>
      </c>
      <c r="H78">
        <v>2274</v>
      </c>
      <c r="I78">
        <v>3210</v>
      </c>
      <c r="J78">
        <v>2683</v>
      </c>
      <c r="K78">
        <v>7954</v>
      </c>
      <c r="L78">
        <v>2965</v>
      </c>
      <c r="M78">
        <v>2072</v>
      </c>
      <c r="N78">
        <v>2515</v>
      </c>
      <c r="O78">
        <v>5011</v>
      </c>
      <c r="P78">
        <v>1294</v>
      </c>
      <c r="Q78">
        <v>7422</v>
      </c>
      <c r="R78">
        <v>3181</v>
      </c>
      <c r="S78">
        <v>3443</v>
      </c>
      <c r="T78">
        <v>2427</v>
      </c>
      <c r="U78">
        <v>2300</v>
      </c>
      <c r="V78">
        <v>2273</v>
      </c>
      <c r="W78">
        <v>2244</v>
      </c>
      <c r="X78">
        <v>2288</v>
      </c>
      <c r="Y78">
        <v>2231</v>
      </c>
      <c r="Z78">
        <v>2543</v>
      </c>
      <c r="AA78">
        <v>2418</v>
      </c>
      <c r="AB78">
        <v>2100</v>
      </c>
      <c r="AC78">
        <v>2586</v>
      </c>
      <c r="AD78">
        <v>2776</v>
      </c>
      <c r="AE78">
        <v>2302</v>
      </c>
      <c r="AF78">
        <v>2246</v>
      </c>
      <c r="AG78">
        <v>2012</v>
      </c>
      <c r="AH78">
        <v>2374</v>
      </c>
      <c r="AI78">
        <v>2680</v>
      </c>
    </row>
    <row r="79" spans="1:35" x14ac:dyDescent="0.45">
      <c r="A79">
        <v>29741</v>
      </c>
      <c r="B79">
        <v>3563</v>
      </c>
      <c r="C79">
        <v>3150</v>
      </c>
      <c r="D79">
        <v>3553</v>
      </c>
      <c r="E79">
        <v>22350</v>
      </c>
      <c r="F79">
        <v>2553</v>
      </c>
      <c r="G79">
        <v>3230</v>
      </c>
      <c r="H79">
        <v>2503</v>
      </c>
      <c r="I79">
        <v>2459</v>
      </c>
      <c r="J79">
        <v>2356</v>
      </c>
      <c r="K79">
        <v>9234</v>
      </c>
      <c r="L79">
        <v>2962</v>
      </c>
      <c r="M79">
        <v>2160</v>
      </c>
      <c r="N79">
        <v>3582</v>
      </c>
      <c r="O79">
        <v>4812</v>
      </c>
      <c r="P79">
        <v>2336</v>
      </c>
      <c r="Q79">
        <v>3376</v>
      </c>
      <c r="R79">
        <v>2923</v>
      </c>
      <c r="S79">
        <v>3511</v>
      </c>
      <c r="T79">
        <v>2543</v>
      </c>
      <c r="U79">
        <v>4257</v>
      </c>
      <c r="V79">
        <v>2158</v>
      </c>
      <c r="W79">
        <v>4813</v>
      </c>
      <c r="X79">
        <v>2425</v>
      </c>
      <c r="Y79">
        <v>2336</v>
      </c>
      <c r="Z79">
        <v>2740</v>
      </c>
      <c r="AA79">
        <v>1055</v>
      </c>
      <c r="AB79">
        <v>2324</v>
      </c>
      <c r="AC79">
        <v>2437</v>
      </c>
      <c r="AD79">
        <v>2511</v>
      </c>
      <c r="AE79">
        <v>2121</v>
      </c>
      <c r="AF79">
        <v>4821</v>
      </c>
      <c r="AG79">
        <v>2502</v>
      </c>
      <c r="AH79">
        <v>2243</v>
      </c>
      <c r="AI79">
        <v>2665</v>
      </c>
    </row>
    <row r="80" spans="1:35" x14ac:dyDescent="0.45">
      <c r="A80">
        <v>25549</v>
      </c>
      <c r="B80">
        <v>2479</v>
      </c>
      <c r="C80">
        <v>2478</v>
      </c>
      <c r="D80">
        <v>2319</v>
      </c>
      <c r="E80">
        <v>15163</v>
      </c>
      <c r="F80">
        <v>2476</v>
      </c>
      <c r="G80">
        <v>3182</v>
      </c>
      <c r="H80">
        <v>2238</v>
      </c>
      <c r="I80">
        <v>3466</v>
      </c>
      <c r="J80">
        <v>4781</v>
      </c>
      <c r="K80">
        <v>5689</v>
      </c>
      <c r="L80">
        <v>2648</v>
      </c>
      <c r="M80">
        <v>2087</v>
      </c>
      <c r="N80">
        <v>2512</v>
      </c>
      <c r="O80">
        <v>4977</v>
      </c>
      <c r="P80">
        <v>2378</v>
      </c>
      <c r="Q80">
        <v>3433</v>
      </c>
      <c r="R80">
        <v>2096</v>
      </c>
      <c r="S80">
        <v>3769</v>
      </c>
      <c r="T80">
        <v>2505</v>
      </c>
      <c r="U80">
        <v>2507</v>
      </c>
      <c r="V80">
        <v>2251</v>
      </c>
      <c r="W80">
        <v>2475</v>
      </c>
      <c r="X80">
        <v>2445</v>
      </c>
      <c r="Y80">
        <v>2333</v>
      </c>
      <c r="Z80">
        <v>2762</v>
      </c>
      <c r="AA80">
        <v>1229</v>
      </c>
      <c r="AB80">
        <v>1949</v>
      </c>
      <c r="AC80">
        <v>2120</v>
      </c>
      <c r="AD80">
        <v>2152</v>
      </c>
      <c r="AE80">
        <v>2264</v>
      </c>
      <c r="AF80">
        <v>2493</v>
      </c>
      <c r="AG80">
        <v>2198</v>
      </c>
      <c r="AH80">
        <v>2361</v>
      </c>
      <c r="AI80">
        <v>2729</v>
      </c>
    </row>
    <row r="81" spans="1:35" x14ac:dyDescent="0.45">
      <c r="A81">
        <v>19232</v>
      </c>
      <c r="B81">
        <v>2408</v>
      </c>
      <c r="C81">
        <v>5379</v>
      </c>
      <c r="D81">
        <v>5791</v>
      </c>
      <c r="E81">
        <v>20360</v>
      </c>
      <c r="F81">
        <v>2262</v>
      </c>
      <c r="G81">
        <v>2101</v>
      </c>
      <c r="H81">
        <v>2285</v>
      </c>
      <c r="I81">
        <v>3246</v>
      </c>
      <c r="J81">
        <v>2220</v>
      </c>
      <c r="K81">
        <v>5415</v>
      </c>
      <c r="L81">
        <v>2513</v>
      </c>
      <c r="M81">
        <v>2538</v>
      </c>
      <c r="N81">
        <v>2571</v>
      </c>
      <c r="O81">
        <v>4939</v>
      </c>
      <c r="P81">
        <v>2281</v>
      </c>
      <c r="Q81">
        <v>3472</v>
      </c>
      <c r="R81">
        <v>2573</v>
      </c>
      <c r="S81">
        <v>3577</v>
      </c>
      <c r="T81">
        <v>2412</v>
      </c>
      <c r="U81">
        <v>2508</v>
      </c>
      <c r="V81">
        <v>2204</v>
      </c>
      <c r="W81">
        <v>2305</v>
      </c>
      <c r="X81">
        <v>2601</v>
      </c>
      <c r="Y81">
        <v>2144</v>
      </c>
      <c r="Z81">
        <v>2658</v>
      </c>
      <c r="AA81">
        <v>2186</v>
      </c>
      <c r="AB81">
        <v>1953</v>
      </c>
      <c r="AC81">
        <v>2342</v>
      </c>
      <c r="AD81">
        <v>2154</v>
      </c>
      <c r="AE81">
        <v>2215</v>
      </c>
      <c r="AF81">
        <v>2283</v>
      </c>
      <c r="AG81">
        <v>2273</v>
      </c>
      <c r="AH81">
        <v>2259</v>
      </c>
      <c r="AI81">
        <v>2246</v>
      </c>
    </row>
    <row r="82" spans="1:35" x14ac:dyDescent="0.45">
      <c r="A82">
        <v>37279</v>
      </c>
      <c r="B82">
        <v>2457</v>
      </c>
      <c r="C82">
        <v>2585</v>
      </c>
      <c r="D82">
        <v>2531</v>
      </c>
      <c r="E82">
        <v>16066</v>
      </c>
      <c r="F82">
        <v>3150</v>
      </c>
      <c r="G82">
        <v>3061</v>
      </c>
      <c r="H82">
        <v>2606</v>
      </c>
      <c r="I82">
        <v>3036</v>
      </c>
      <c r="J82">
        <v>2253</v>
      </c>
      <c r="K82">
        <v>6276</v>
      </c>
      <c r="L82">
        <v>3048</v>
      </c>
      <c r="M82">
        <v>2133</v>
      </c>
      <c r="N82">
        <v>2243</v>
      </c>
      <c r="O82">
        <v>4997</v>
      </c>
      <c r="P82">
        <v>1037</v>
      </c>
      <c r="Q82">
        <v>2195</v>
      </c>
      <c r="R82">
        <v>2300</v>
      </c>
      <c r="S82">
        <v>3432</v>
      </c>
      <c r="T82">
        <v>4965</v>
      </c>
      <c r="U82">
        <v>2412</v>
      </c>
      <c r="V82">
        <v>2458</v>
      </c>
      <c r="W82">
        <v>2507</v>
      </c>
      <c r="X82">
        <v>2419</v>
      </c>
      <c r="Y82">
        <v>2446</v>
      </c>
      <c r="Z82">
        <v>2556</v>
      </c>
      <c r="AA82">
        <v>2355</v>
      </c>
      <c r="AB82">
        <v>2402</v>
      </c>
      <c r="AC82">
        <v>2442</v>
      </c>
      <c r="AD82">
        <v>2533</v>
      </c>
      <c r="AE82">
        <v>2540</v>
      </c>
      <c r="AF82">
        <v>2428</v>
      </c>
      <c r="AG82">
        <v>2408</v>
      </c>
      <c r="AH82">
        <v>2435</v>
      </c>
      <c r="AI82">
        <v>2535</v>
      </c>
    </row>
    <row r="83" spans="1:35" x14ac:dyDescent="0.45">
      <c r="A83">
        <v>19130</v>
      </c>
      <c r="B83">
        <v>2068</v>
      </c>
      <c r="C83">
        <v>2265</v>
      </c>
      <c r="D83">
        <v>2044</v>
      </c>
      <c r="E83">
        <v>12526</v>
      </c>
      <c r="F83">
        <v>3190</v>
      </c>
      <c r="G83">
        <v>2611</v>
      </c>
      <c r="H83">
        <v>2271</v>
      </c>
      <c r="I83">
        <v>1715</v>
      </c>
      <c r="J83">
        <v>2337</v>
      </c>
      <c r="K83">
        <v>7237</v>
      </c>
      <c r="L83">
        <v>2410</v>
      </c>
      <c r="M83">
        <v>2481</v>
      </c>
      <c r="N83">
        <v>2557</v>
      </c>
      <c r="O83">
        <v>5646</v>
      </c>
      <c r="P83">
        <v>2241</v>
      </c>
      <c r="Q83">
        <v>3311</v>
      </c>
      <c r="R83">
        <v>2229</v>
      </c>
      <c r="S83">
        <v>3442</v>
      </c>
      <c r="T83">
        <v>2262</v>
      </c>
      <c r="U83">
        <v>2169</v>
      </c>
      <c r="V83">
        <v>2182</v>
      </c>
      <c r="W83">
        <v>2276</v>
      </c>
      <c r="X83">
        <v>2153</v>
      </c>
      <c r="Y83">
        <v>2204</v>
      </c>
      <c r="Z83">
        <v>2432</v>
      </c>
      <c r="AA83">
        <v>2102</v>
      </c>
      <c r="AB83">
        <v>2235</v>
      </c>
      <c r="AC83">
        <v>2270</v>
      </c>
      <c r="AD83">
        <v>2242</v>
      </c>
      <c r="AE83">
        <v>2184</v>
      </c>
      <c r="AF83">
        <v>2244</v>
      </c>
      <c r="AG83">
        <v>2192</v>
      </c>
      <c r="AH83">
        <v>2309</v>
      </c>
      <c r="AI83">
        <v>2198</v>
      </c>
    </row>
    <row r="84" spans="1:35" x14ac:dyDescent="0.45">
      <c r="A84">
        <v>30283</v>
      </c>
      <c r="B84">
        <v>2392</v>
      </c>
      <c r="C84">
        <v>2569</v>
      </c>
      <c r="D84">
        <v>2374</v>
      </c>
      <c r="E84">
        <v>20831</v>
      </c>
      <c r="F84">
        <v>2554</v>
      </c>
      <c r="G84">
        <v>3059</v>
      </c>
      <c r="H84">
        <v>2562</v>
      </c>
      <c r="I84">
        <v>3233</v>
      </c>
      <c r="J84">
        <v>2568</v>
      </c>
      <c r="K84">
        <v>6566</v>
      </c>
      <c r="L84">
        <v>2534</v>
      </c>
      <c r="M84">
        <v>2182</v>
      </c>
      <c r="N84">
        <v>2521</v>
      </c>
      <c r="O84">
        <v>4589</v>
      </c>
      <c r="P84">
        <v>2313</v>
      </c>
      <c r="Q84">
        <v>3700</v>
      </c>
      <c r="R84">
        <v>1957</v>
      </c>
      <c r="S84">
        <v>2652</v>
      </c>
      <c r="T84">
        <v>2733</v>
      </c>
      <c r="U84">
        <v>2518</v>
      </c>
      <c r="V84">
        <v>2077</v>
      </c>
      <c r="W84">
        <v>4595</v>
      </c>
      <c r="X84">
        <v>2265</v>
      </c>
      <c r="Y84">
        <v>2146</v>
      </c>
      <c r="Z84">
        <v>2564</v>
      </c>
      <c r="AA84">
        <v>1819</v>
      </c>
      <c r="AB84">
        <v>2101</v>
      </c>
      <c r="AC84">
        <v>2574</v>
      </c>
      <c r="AD84">
        <v>2552</v>
      </c>
      <c r="AE84">
        <v>2057</v>
      </c>
      <c r="AF84">
        <v>2550</v>
      </c>
      <c r="AG84">
        <v>2279</v>
      </c>
      <c r="AH84">
        <v>2067</v>
      </c>
      <c r="AI84">
        <v>2163</v>
      </c>
    </row>
    <row r="85" spans="1:35" x14ac:dyDescent="0.45">
      <c r="A85">
        <v>30540</v>
      </c>
      <c r="B85">
        <v>2439</v>
      </c>
      <c r="C85">
        <v>2291</v>
      </c>
      <c r="D85">
        <v>2315</v>
      </c>
      <c r="E85">
        <v>21310</v>
      </c>
      <c r="F85">
        <v>2450</v>
      </c>
      <c r="G85">
        <v>2546</v>
      </c>
      <c r="H85">
        <v>2466</v>
      </c>
      <c r="I85">
        <v>3333</v>
      </c>
      <c r="J85">
        <v>4828</v>
      </c>
      <c r="K85">
        <v>5217</v>
      </c>
      <c r="L85">
        <v>2477</v>
      </c>
      <c r="M85">
        <v>1802</v>
      </c>
      <c r="N85">
        <v>1940</v>
      </c>
      <c r="O85">
        <v>5375</v>
      </c>
      <c r="P85">
        <v>2097</v>
      </c>
      <c r="Q85">
        <v>3426</v>
      </c>
      <c r="R85">
        <v>2520</v>
      </c>
      <c r="S85">
        <v>3837</v>
      </c>
      <c r="T85">
        <v>2434</v>
      </c>
      <c r="U85">
        <v>2159</v>
      </c>
      <c r="V85">
        <v>4064</v>
      </c>
      <c r="W85">
        <v>2452</v>
      </c>
      <c r="X85">
        <v>1711</v>
      </c>
      <c r="Y85">
        <v>2174</v>
      </c>
      <c r="Z85">
        <v>2341</v>
      </c>
      <c r="AA85">
        <v>1911</v>
      </c>
      <c r="AB85">
        <v>1915</v>
      </c>
      <c r="AC85">
        <v>2386</v>
      </c>
      <c r="AD85">
        <v>2246</v>
      </c>
      <c r="AE85">
        <v>2145</v>
      </c>
      <c r="AF85">
        <v>2445</v>
      </c>
      <c r="AG85">
        <v>2399</v>
      </c>
      <c r="AH85">
        <v>2097</v>
      </c>
      <c r="AI85">
        <v>2285</v>
      </c>
    </row>
    <row r="86" spans="1:35" x14ac:dyDescent="0.45">
      <c r="A86">
        <v>15012</v>
      </c>
      <c r="B86">
        <v>2460</v>
      </c>
      <c r="C86">
        <v>2404</v>
      </c>
      <c r="D86">
        <v>2480</v>
      </c>
      <c r="E86">
        <v>11241</v>
      </c>
      <c r="F86">
        <v>2504</v>
      </c>
      <c r="G86">
        <v>3280</v>
      </c>
      <c r="H86">
        <v>2242</v>
      </c>
      <c r="I86">
        <v>3172</v>
      </c>
      <c r="J86">
        <v>2327</v>
      </c>
      <c r="K86">
        <v>5013</v>
      </c>
      <c r="L86">
        <v>2235</v>
      </c>
      <c r="M86">
        <v>2219</v>
      </c>
      <c r="N86">
        <v>2447</v>
      </c>
      <c r="O86">
        <v>5092</v>
      </c>
      <c r="P86">
        <v>953</v>
      </c>
      <c r="Q86">
        <v>2792</v>
      </c>
      <c r="R86">
        <v>2839</v>
      </c>
      <c r="S86">
        <v>3166</v>
      </c>
      <c r="T86">
        <v>2458</v>
      </c>
      <c r="U86">
        <v>2247</v>
      </c>
      <c r="V86">
        <v>4325</v>
      </c>
      <c r="W86">
        <v>2465</v>
      </c>
      <c r="X86">
        <v>2151</v>
      </c>
      <c r="Y86">
        <v>4384</v>
      </c>
      <c r="Z86">
        <v>2317</v>
      </c>
      <c r="AA86">
        <v>2351</v>
      </c>
      <c r="AB86">
        <v>2368</v>
      </c>
      <c r="AC86">
        <v>2489</v>
      </c>
      <c r="AD86">
        <v>2358</v>
      </c>
      <c r="AE86">
        <v>2252</v>
      </c>
      <c r="AF86">
        <v>2444</v>
      </c>
      <c r="AG86">
        <v>2305</v>
      </c>
      <c r="AH86">
        <v>2337</v>
      </c>
      <c r="AI86">
        <v>2220</v>
      </c>
    </row>
    <row r="87" spans="1:35" x14ac:dyDescent="0.45">
      <c r="A87">
        <v>33515</v>
      </c>
      <c r="B87">
        <v>3781</v>
      </c>
      <c r="C87">
        <v>2430</v>
      </c>
      <c r="D87">
        <v>2442</v>
      </c>
      <c r="E87">
        <v>29707</v>
      </c>
      <c r="F87">
        <v>2904</v>
      </c>
      <c r="G87">
        <v>3500</v>
      </c>
      <c r="H87">
        <v>2275</v>
      </c>
      <c r="I87">
        <v>3390</v>
      </c>
      <c r="J87">
        <v>2501</v>
      </c>
      <c r="K87">
        <v>5411</v>
      </c>
      <c r="L87">
        <v>2531</v>
      </c>
      <c r="M87">
        <v>3342</v>
      </c>
      <c r="N87">
        <v>3601</v>
      </c>
      <c r="O87">
        <v>4871</v>
      </c>
      <c r="P87">
        <v>2136</v>
      </c>
      <c r="Q87">
        <v>3461</v>
      </c>
      <c r="R87">
        <v>2694</v>
      </c>
      <c r="S87">
        <v>3237</v>
      </c>
      <c r="T87">
        <v>2401</v>
      </c>
      <c r="U87">
        <v>2390</v>
      </c>
      <c r="V87">
        <v>2054</v>
      </c>
      <c r="W87">
        <v>2403</v>
      </c>
      <c r="X87">
        <v>2196</v>
      </c>
      <c r="Y87">
        <v>2251</v>
      </c>
      <c r="Z87">
        <v>2472</v>
      </c>
      <c r="AA87">
        <v>1981</v>
      </c>
      <c r="AB87">
        <v>2252</v>
      </c>
      <c r="AC87">
        <v>2385</v>
      </c>
      <c r="AD87">
        <v>1991</v>
      </c>
      <c r="AE87">
        <v>2187</v>
      </c>
      <c r="AF87">
        <v>4725</v>
      </c>
      <c r="AG87">
        <v>2227</v>
      </c>
      <c r="AH87">
        <v>2372</v>
      </c>
      <c r="AI87">
        <v>2353</v>
      </c>
    </row>
    <row r="88" spans="1:35" x14ac:dyDescent="0.45">
      <c r="A88">
        <v>47286</v>
      </c>
      <c r="B88">
        <v>2421</v>
      </c>
      <c r="C88">
        <v>6003</v>
      </c>
      <c r="D88">
        <v>5610</v>
      </c>
      <c r="E88">
        <v>28358</v>
      </c>
      <c r="F88">
        <v>4182</v>
      </c>
      <c r="G88">
        <v>3405</v>
      </c>
      <c r="H88">
        <v>2552</v>
      </c>
      <c r="I88">
        <v>2522</v>
      </c>
      <c r="J88">
        <v>2264</v>
      </c>
      <c r="K88">
        <v>11195</v>
      </c>
      <c r="L88">
        <v>2263</v>
      </c>
      <c r="M88">
        <v>2337</v>
      </c>
      <c r="N88">
        <v>2580</v>
      </c>
      <c r="O88">
        <v>4799</v>
      </c>
      <c r="P88">
        <v>1279</v>
      </c>
      <c r="Q88">
        <v>2039</v>
      </c>
      <c r="R88">
        <v>2421</v>
      </c>
      <c r="S88">
        <v>3179</v>
      </c>
      <c r="T88">
        <v>2284</v>
      </c>
      <c r="U88">
        <v>2330</v>
      </c>
      <c r="V88">
        <v>2074</v>
      </c>
      <c r="W88">
        <v>2311</v>
      </c>
      <c r="X88">
        <v>2283</v>
      </c>
      <c r="Y88">
        <v>2283</v>
      </c>
      <c r="Z88">
        <v>2500</v>
      </c>
      <c r="AA88">
        <v>2268</v>
      </c>
      <c r="AB88">
        <v>2341</v>
      </c>
      <c r="AC88">
        <v>2401</v>
      </c>
      <c r="AD88">
        <v>2222</v>
      </c>
      <c r="AE88">
        <v>2264</v>
      </c>
      <c r="AF88">
        <v>2319</v>
      </c>
      <c r="AG88">
        <v>2295</v>
      </c>
      <c r="AH88">
        <v>2542</v>
      </c>
      <c r="AI88">
        <v>2465</v>
      </c>
    </row>
    <row r="89" spans="1:35" x14ac:dyDescent="0.45">
      <c r="A89">
        <v>17504</v>
      </c>
      <c r="B89">
        <v>2390</v>
      </c>
      <c r="C89">
        <v>2275</v>
      </c>
      <c r="D89">
        <v>2147</v>
      </c>
      <c r="E89">
        <v>27719</v>
      </c>
      <c r="F89">
        <v>2366</v>
      </c>
      <c r="G89">
        <v>2305</v>
      </c>
      <c r="H89">
        <v>1904</v>
      </c>
      <c r="I89">
        <v>2122</v>
      </c>
      <c r="J89">
        <v>2292</v>
      </c>
      <c r="K89">
        <v>9001</v>
      </c>
      <c r="L89">
        <v>2364</v>
      </c>
      <c r="M89">
        <v>1864</v>
      </c>
      <c r="N89">
        <v>2310</v>
      </c>
      <c r="O89">
        <v>5676</v>
      </c>
      <c r="P89">
        <v>2006</v>
      </c>
      <c r="Q89">
        <v>3241</v>
      </c>
      <c r="R89">
        <v>2557</v>
      </c>
      <c r="S89">
        <v>3564</v>
      </c>
      <c r="T89">
        <v>2575</v>
      </c>
      <c r="U89">
        <v>2226</v>
      </c>
      <c r="V89">
        <v>2125</v>
      </c>
      <c r="W89">
        <v>2501</v>
      </c>
      <c r="X89">
        <v>1878</v>
      </c>
      <c r="Y89">
        <v>2251</v>
      </c>
      <c r="Z89">
        <v>2385</v>
      </c>
      <c r="AA89">
        <v>2168</v>
      </c>
      <c r="AB89">
        <v>2300</v>
      </c>
      <c r="AC89">
        <v>2424</v>
      </c>
      <c r="AD89">
        <v>2320</v>
      </c>
      <c r="AE89">
        <v>2123</v>
      </c>
      <c r="AF89">
        <v>2376</v>
      </c>
      <c r="AG89">
        <v>2207</v>
      </c>
      <c r="AH89">
        <v>2233</v>
      </c>
      <c r="AI89">
        <v>2381</v>
      </c>
    </row>
    <row r="90" spans="1:35" x14ac:dyDescent="0.45">
      <c r="A90">
        <v>19905</v>
      </c>
      <c r="B90">
        <v>2330</v>
      </c>
      <c r="C90">
        <v>2779</v>
      </c>
      <c r="D90">
        <v>3022</v>
      </c>
      <c r="E90">
        <v>39433</v>
      </c>
      <c r="F90">
        <v>2405</v>
      </c>
      <c r="G90">
        <v>1811</v>
      </c>
      <c r="H90">
        <v>1648</v>
      </c>
      <c r="I90">
        <v>3259</v>
      </c>
      <c r="J90">
        <v>2767</v>
      </c>
      <c r="K90">
        <v>5793</v>
      </c>
      <c r="L90">
        <v>2962</v>
      </c>
      <c r="M90">
        <v>2709</v>
      </c>
      <c r="N90">
        <v>2813</v>
      </c>
      <c r="O90">
        <v>6398</v>
      </c>
      <c r="P90">
        <v>2216</v>
      </c>
      <c r="Q90">
        <v>3604</v>
      </c>
      <c r="R90">
        <v>2300</v>
      </c>
      <c r="S90">
        <v>3622</v>
      </c>
      <c r="T90">
        <v>2382</v>
      </c>
      <c r="U90">
        <v>2345</v>
      </c>
      <c r="V90">
        <v>2383</v>
      </c>
      <c r="W90">
        <v>2357</v>
      </c>
      <c r="X90">
        <v>2480</v>
      </c>
      <c r="Y90">
        <v>2459</v>
      </c>
      <c r="Z90">
        <v>2660</v>
      </c>
      <c r="AA90">
        <v>2298</v>
      </c>
      <c r="AB90">
        <v>2162</v>
      </c>
      <c r="AC90">
        <v>2495</v>
      </c>
      <c r="AD90">
        <v>2266</v>
      </c>
      <c r="AE90">
        <v>2339</v>
      </c>
      <c r="AF90">
        <v>2446</v>
      </c>
      <c r="AG90">
        <v>2370</v>
      </c>
      <c r="AH90">
        <v>2339</v>
      </c>
      <c r="AI90">
        <v>2411</v>
      </c>
    </row>
    <row r="91" spans="1:35" x14ac:dyDescent="0.45">
      <c r="A91">
        <v>6327</v>
      </c>
      <c r="B91">
        <v>2456</v>
      </c>
      <c r="C91">
        <v>2630</v>
      </c>
      <c r="D91">
        <v>2571</v>
      </c>
      <c r="E91">
        <v>7602</v>
      </c>
      <c r="F91">
        <v>2471</v>
      </c>
      <c r="G91">
        <v>2070</v>
      </c>
      <c r="H91">
        <v>2189</v>
      </c>
      <c r="I91">
        <v>3241</v>
      </c>
      <c r="J91">
        <v>2475</v>
      </c>
      <c r="K91">
        <v>4754</v>
      </c>
      <c r="L91">
        <v>2576</v>
      </c>
      <c r="M91">
        <v>2580</v>
      </c>
      <c r="N91">
        <v>2506</v>
      </c>
      <c r="O91">
        <v>4759</v>
      </c>
      <c r="P91">
        <v>2410</v>
      </c>
      <c r="Q91">
        <v>3185</v>
      </c>
      <c r="R91">
        <v>2755</v>
      </c>
      <c r="S91">
        <v>3146</v>
      </c>
      <c r="T91">
        <v>2472</v>
      </c>
      <c r="U91">
        <v>2285</v>
      </c>
      <c r="V91">
        <v>2259</v>
      </c>
      <c r="W91">
        <v>2481</v>
      </c>
      <c r="X91">
        <v>2361</v>
      </c>
      <c r="Y91">
        <v>2258</v>
      </c>
      <c r="Z91">
        <v>2721</v>
      </c>
      <c r="AA91">
        <v>1724</v>
      </c>
      <c r="AB91">
        <v>1891</v>
      </c>
      <c r="AC91">
        <v>2602</v>
      </c>
      <c r="AD91">
        <v>2666</v>
      </c>
      <c r="AE91">
        <v>2291</v>
      </c>
      <c r="AF91">
        <v>4754</v>
      </c>
      <c r="AG91">
        <v>2020</v>
      </c>
      <c r="AH91">
        <v>2307</v>
      </c>
      <c r="AI91">
        <v>2570</v>
      </c>
    </row>
    <row r="92" spans="1:35" x14ac:dyDescent="0.45">
      <c r="A92">
        <v>19786</v>
      </c>
      <c r="B92">
        <v>2233</v>
      </c>
      <c r="C92">
        <v>2721</v>
      </c>
      <c r="D92">
        <v>2300</v>
      </c>
      <c r="E92">
        <v>21188</v>
      </c>
      <c r="F92">
        <v>3058</v>
      </c>
      <c r="G92">
        <v>1839</v>
      </c>
      <c r="H92">
        <v>2091</v>
      </c>
      <c r="I92">
        <v>3569</v>
      </c>
      <c r="J92">
        <v>2094</v>
      </c>
      <c r="K92">
        <v>8430</v>
      </c>
      <c r="L92">
        <v>2287</v>
      </c>
      <c r="M92">
        <v>2843</v>
      </c>
      <c r="N92">
        <v>2449</v>
      </c>
      <c r="O92">
        <v>5576</v>
      </c>
      <c r="P92">
        <v>2256</v>
      </c>
      <c r="Q92">
        <v>3303</v>
      </c>
      <c r="R92">
        <v>2138</v>
      </c>
      <c r="S92">
        <v>3507</v>
      </c>
      <c r="T92">
        <v>2616</v>
      </c>
      <c r="U92">
        <v>2394</v>
      </c>
      <c r="V92">
        <v>2327</v>
      </c>
      <c r="W92">
        <v>2631</v>
      </c>
      <c r="X92">
        <v>2058</v>
      </c>
      <c r="Y92">
        <v>2120</v>
      </c>
      <c r="Z92">
        <v>2152</v>
      </c>
      <c r="AA92">
        <v>2477</v>
      </c>
      <c r="AB92">
        <v>2384</v>
      </c>
      <c r="AC92">
        <v>2602</v>
      </c>
      <c r="AD92">
        <v>2411</v>
      </c>
      <c r="AE92">
        <v>2337</v>
      </c>
      <c r="AF92">
        <v>2608</v>
      </c>
      <c r="AG92">
        <v>2080</v>
      </c>
      <c r="AH92">
        <v>2384</v>
      </c>
      <c r="AI92">
        <v>2667</v>
      </c>
    </row>
    <row r="93" spans="1:35" x14ac:dyDescent="0.45">
      <c r="A93">
        <v>33984</v>
      </c>
      <c r="B93">
        <v>3348</v>
      </c>
      <c r="C93">
        <v>3512</v>
      </c>
      <c r="D93">
        <v>2392</v>
      </c>
      <c r="E93">
        <v>23832</v>
      </c>
      <c r="F93">
        <v>2510</v>
      </c>
      <c r="G93">
        <v>2736</v>
      </c>
      <c r="H93">
        <v>2333</v>
      </c>
      <c r="I93">
        <v>3350</v>
      </c>
      <c r="J93">
        <v>2260</v>
      </c>
      <c r="K93">
        <v>14978</v>
      </c>
      <c r="L93">
        <v>2340</v>
      </c>
      <c r="M93">
        <v>2246</v>
      </c>
      <c r="N93">
        <v>2266</v>
      </c>
      <c r="O93">
        <v>5875</v>
      </c>
      <c r="P93">
        <v>2344</v>
      </c>
      <c r="Q93">
        <v>3246</v>
      </c>
      <c r="R93">
        <v>2664</v>
      </c>
      <c r="S93">
        <v>3709</v>
      </c>
      <c r="T93">
        <v>2644</v>
      </c>
      <c r="U93">
        <v>2444</v>
      </c>
      <c r="V93">
        <v>2308</v>
      </c>
      <c r="W93">
        <v>2314</v>
      </c>
      <c r="X93">
        <v>2329</v>
      </c>
      <c r="Y93">
        <v>2154</v>
      </c>
      <c r="Z93">
        <v>2495</v>
      </c>
      <c r="AA93">
        <v>2284</v>
      </c>
      <c r="AB93">
        <v>2301</v>
      </c>
      <c r="AC93">
        <v>2461</v>
      </c>
      <c r="AD93">
        <v>2292</v>
      </c>
      <c r="AE93">
        <v>4342</v>
      </c>
      <c r="AF93">
        <v>2377</v>
      </c>
      <c r="AG93">
        <v>2335</v>
      </c>
      <c r="AH93">
        <v>2295</v>
      </c>
      <c r="AI93">
        <v>2348</v>
      </c>
    </row>
    <row r="94" spans="1:35" x14ac:dyDescent="0.45">
      <c r="A94">
        <v>9204</v>
      </c>
      <c r="B94">
        <v>3315</v>
      </c>
      <c r="C94">
        <v>2453</v>
      </c>
      <c r="D94">
        <v>2753</v>
      </c>
      <c r="E94">
        <v>7242</v>
      </c>
      <c r="F94">
        <v>2361</v>
      </c>
      <c r="G94">
        <v>2492</v>
      </c>
      <c r="H94">
        <v>2432</v>
      </c>
      <c r="I94">
        <v>3494</v>
      </c>
      <c r="J94">
        <v>2528</v>
      </c>
      <c r="K94">
        <v>4840</v>
      </c>
      <c r="L94">
        <v>2476</v>
      </c>
      <c r="M94">
        <v>2463</v>
      </c>
      <c r="N94">
        <v>2492</v>
      </c>
      <c r="O94">
        <v>4946</v>
      </c>
      <c r="P94">
        <v>2242</v>
      </c>
      <c r="Q94">
        <v>3503</v>
      </c>
      <c r="R94">
        <v>1746</v>
      </c>
      <c r="S94">
        <v>2331</v>
      </c>
      <c r="T94">
        <v>2794</v>
      </c>
      <c r="U94">
        <v>1955</v>
      </c>
      <c r="V94">
        <v>2158</v>
      </c>
      <c r="W94">
        <v>2298</v>
      </c>
      <c r="X94">
        <v>1906</v>
      </c>
      <c r="Y94">
        <v>2332</v>
      </c>
      <c r="Z94">
        <v>4750</v>
      </c>
      <c r="AA94">
        <v>2276</v>
      </c>
      <c r="AB94">
        <v>2159</v>
      </c>
      <c r="AC94">
        <v>2339</v>
      </c>
      <c r="AD94">
        <v>2265</v>
      </c>
      <c r="AE94">
        <v>2201</v>
      </c>
      <c r="AF94">
        <v>2347</v>
      </c>
      <c r="AG94">
        <v>2265</v>
      </c>
      <c r="AH94">
        <v>2298</v>
      </c>
      <c r="AI94">
        <v>2522</v>
      </c>
    </row>
    <row r="95" spans="1:35" x14ac:dyDescent="0.45">
      <c r="A95">
        <v>31348</v>
      </c>
      <c r="B95">
        <v>3246</v>
      </c>
      <c r="C95">
        <v>2356</v>
      </c>
      <c r="D95">
        <v>2469</v>
      </c>
      <c r="E95">
        <v>41234</v>
      </c>
      <c r="F95">
        <v>2240</v>
      </c>
      <c r="G95">
        <v>2901</v>
      </c>
      <c r="H95">
        <v>3529</v>
      </c>
      <c r="I95">
        <v>2230</v>
      </c>
      <c r="J95">
        <v>2923</v>
      </c>
      <c r="K95">
        <v>12666</v>
      </c>
      <c r="L95">
        <v>3358</v>
      </c>
      <c r="M95">
        <v>4167</v>
      </c>
      <c r="N95">
        <v>6633</v>
      </c>
      <c r="O95">
        <v>4698</v>
      </c>
      <c r="P95">
        <v>1649</v>
      </c>
      <c r="Q95">
        <v>3008</v>
      </c>
      <c r="R95">
        <v>5803</v>
      </c>
      <c r="S95">
        <v>3288</v>
      </c>
      <c r="T95">
        <v>4989</v>
      </c>
      <c r="U95">
        <v>2380</v>
      </c>
      <c r="V95">
        <v>2336</v>
      </c>
      <c r="W95">
        <v>2270</v>
      </c>
      <c r="X95">
        <v>2285</v>
      </c>
      <c r="Y95">
        <v>2297</v>
      </c>
      <c r="Z95">
        <v>2617</v>
      </c>
      <c r="AA95">
        <v>2230</v>
      </c>
      <c r="AB95">
        <v>2309</v>
      </c>
      <c r="AC95">
        <v>2268</v>
      </c>
      <c r="AD95">
        <v>2284</v>
      </c>
      <c r="AE95">
        <v>2372</v>
      </c>
      <c r="AF95">
        <v>2243</v>
      </c>
      <c r="AG95">
        <v>2390</v>
      </c>
      <c r="AH95">
        <v>2220</v>
      </c>
      <c r="AI95">
        <v>2535</v>
      </c>
    </row>
    <row r="96" spans="1:35" x14ac:dyDescent="0.45">
      <c r="A96">
        <v>30093</v>
      </c>
      <c r="B96">
        <v>2358</v>
      </c>
      <c r="C96">
        <v>2347</v>
      </c>
      <c r="D96">
        <v>2160</v>
      </c>
      <c r="E96">
        <v>27548</v>
      </c>
      <c r="F96">
        <v>3311</v>
      </c>
      <c r="G96">
        <v>1738</v>
      </c>
      <c r="H96">
        <v>1608</v>
      </c>
      <c r="I96">
        <v>3581</v>
      </c>
      <c r="J96">
        <v>2308</v>
      </c>
      <c r="K96">
        <v>5106</v>
      </c>
      <c r="L96">
        <v>2566</v>
      </c>
      <c r="M96">
        <v>1353</v>
      </c>
      <c r="N96">
        <v>2708</v>
      </c>
      <c r="O96">
        <v>5154</v>
      </c>
      <c r="P96">
        <v>2035</v>
      </c>
      <c r="Q96">
        <v>4134</v>
      </c>
      <c r="R96">
        <v>2954</v>
      </c>
      <c r="S96">
        <v>3485</v>
      </c>
      <c r="T96">
        <v>2389</v>
      </c>
      <c r="U96">
        <v>2191</v>
      </c>
      <c r="V96">
        <v>2128</v>
      </c>
      <c r="W96">
        <v>2306</v>
      </c>
      <c r="X96">
        <v>2504</v>
      </c>
      <c r="Y96">
        <v>2215</v>
      </c>
      <c r="Z96">
        <v>2573</v>
      </c>
      <c r="AA96">
        <v>2187</v>
      </c>
      <c r="AB96">
        <v>2217</v>
      </c>
      <c r="AC96">
        <v>2290</v>
      </c>
      <c r="AD96">
        <v>2271</v>
      </c>
      <c r="AE96">
        <v>2106</v>
      </c>
      <c r="AF96">
        <v>2307</v>
      </c>
      <c r="AG96">
        <v>2464</v>
      </c>
      <c r="AH96">
        <v>2211</v>
      </c>
      <c r="AI96">
        <v>2548</v>
      </c>
    </row>
    <row r="97" spans="1:110" x14ac:dyDescent="0.45">
      <c r="A97">
        <v>34034</v>
      </c>
      <c r="B97">
        <v>3275</v>
      </c>
      <c r="C97">
        <v>2434</v>
      </c>
      <c r="D97">
        <v>2630</v>
      </c>
      <c r="E97">
        <v>19062</v>
      </c>
      <c r="F97">
        <v>2394</v>
      </c>
      <c r="G97">
        <v>3523</v>
      </c>
      <c r="H97">
        <v>2696</v>
      </c>
      <c r="I97">
        <v>2966</v>
      </c>
      <c r="J97">
        <v>2450</v>
      </c>
      <c r="K97">
        <v>6740</v>
      </c>
      <c r="L97">
        <v>2790</v>
      </c>
      <c r="M97">
        <v>2792</v>
      </c>
      <c r="N97">
        <v>2547</v>
      </c>
      <c r="O97">
        <v>5094</v>
      </c>
      <c r="P97">
        <v>2680</v>
      </c>
      <c r="Q97">
        <v>3760</v>
      </c>
      <c r="R97">
        <v>1731</v>
      </c>
      <c r="S97">
        <v>2485</v>
      </c>
      <c r="T97">
        <v>2443</v>
      </c>
      <c r="U97">
        <v>1320</v>
      </c>
      <c r="V97">
        <v>2152</v>
      </c>
      <c r="W97">
        <v>2354</v>
      </c>
      <c r="X97">
        <v>2367</v>
      </c>
      <c r="Y97">
        <v>2244</v>
      </c>
      <c r="Z97">
        <v>2705</v>
      </c>
      <c r="AA97">
        <v>2217</v>
      </c>
      <c r="AB97">
        <v>2286</v>
      </c>
      <c r="AC97">
        <v>2386</v>
      </c>
      <c r="AD97">
        <v>2161</v>
      </c>
      <c r="AE97">
        <v>2177</v>
      </c>
      <c r="AF97">
        <v>2351</v>
      </c>
      <c r="AG97">
        <v>2358</v>
      </c>
      <c r="AH97">
        <v>2269</v>
      </c>
      <c r="AI97">
        <v>2359</v>
      </c>
    </row>
    <row r="98" spans="1:110" x14ac:dyDescent="0.45">
      <c r="A98">
        <v>10760</v>
      </c>
      <c r="B98">
        <v>2669</v>
      </c>
      <c r="C98">
        <v>2729</v>
      </c>
      <c r="D98">
        <v>2563</v>
      </c>
      <c r="E98">
        <v>16558</v>
      </c>
      <c r="F98">
        <v>3339</v>
      </c>
      <c r="G98">
        <v>3554</v>
      </c>
      <c r="H98">
        <v>2521</v>
      </c>
      <c r="I98">
        <v>3714</v>
      </c>
      <c r="J98">
        <v>2611</v>
      </c>
      <c r="K98">
        <v>5481</v>
      </c>
      <c r="L98">
        <v>3004</v>
      </c>
      <c r="M98">
        <v>2584</v>
      </c>
      <c r="N98">
        <v>2839</v>
      </c>
      <c r="O98">
        <v>5977</v>
      </c>
      <c r="P98">
        <v>2232</v>
      </c>
      <c r="Q98">
        <v>3650</v>
      </c>
      <c r="R98">
        <v>2826</v>
      </c>
      <c r="S98">
        <v>3379</v>
      </c>
      <c r="T98">
        <v>2311</v>
      </c>
      <c r="U98">
        <v>2296</v>
      </c>
      <c r="V98">
        <v>2230</v>
      </c>
      <c r="W98">
        <v>2281</v>
      </c>
      <c r="X98">
        <v>2373</v>
      </c>
      <c r="Y98">
        <v>2192</v>
      </c>
      <c r="Z98">
        <v>2439</v>
      </c>
      <c r="AA98">
        <v>2302</v>
      </c>
      <c r="AB98">
        <v>2190</v>
      </c>
      <c r="AC98">
        <v>2298</v>
      </c>
      <c r="AD98">
        <v>2288</v>
      </c>
      <c r="AE98">
        <v>2229</v>
      </c>
      <c r="AF98">
        <v>2279</v>
      </c>
      <c r="AG98">
        <v>2328</v>
      </c>
      <c r="AH98">
        <v>2394</v>
      </c>
      <c r="AI98">
        <v>2339</v>
      </c>
    </row>
    <row r="99" spans="1:110" x14ac:dyDescent="0.45">
      <c r="A99">
        <v>27115</v>
      </c>
      <c r="B99">
        <v>2548</v>
      </c>
      <c r="C99">
        <v>2680</v>
      </c>
      <c r="D99">
        <v>2759</v>
      </c>
      <c r="E99">
        <v>20572</v>
      </c>
      <c r="F99">
        <v>2649</v>
      </c>
      <c r="G99">
        <v>3162</v>
      </c>
      <c r="H99">
        <v>2827</v>
      </c>
      <c r="I99">
        <v>2856</v>
      </c>
      <c r="J99">
        <v>2197</v>
      </c>
      <c r="K99">
        <v>6842</v>
      </c>
      <c r="L99">
        <v>2569</v>
      </c>
      <c r="M99">
        <v>1804</v>
      </c>
      <c r="N99">
        <v>2053</v>
      </c>
      <c r="O99">
        <v>5705</v>
      </c>
      <c r="P99">
        <v>1774</v>
      </c>
      <c r="Q99">
        <v>2234</v>
      </c>
      <c r="R99">
        <v>2504</v>
      </c>
      <c r="S99">
        <v>3102</v>
      </c>
      <c r="T99">
        <v>2564</v>
      </c>
      <c r="U99">
        <v>2389</v>
      </c>
      <c r="V99">
        <v>2384</v>
      </c>
      <c r="W99">
        <v>2563</v>
      </c>
      <c r="X99">
        <v>2130</v>
      </c>
      <c r="Y99">
        <v>2193</v>
      </c>
      <c r="Z99">
        <v>2529</v>
      </c>
      <c r="AA99">
        <v>2501</v>
      </c>
      <c r="AB99">
        <v>1977</v>
      </c>
      <c r="AC99">
        <v>2565</v>
      </c>
      <c r="AD99">
        <v>2382</v>
      </c>
      <c r="AE99">
        <v>2205</v>
      </c>
      <c r="AF99">
        <v>5000</v>
      </c>
      <c r="AG99">
        <v>2334</v>
      </c>
      <c r="AH99">
        <v>2194</v>
      </c>
      <c r="AI99">
        <v>2501</v>
      </c>
    </row>
    <row r="100" spans="1:110" x14ac:dyDescent="0.45">
      <c r="A100">
        <v>34798</v>
      </c>
      <c r="B100">
        <v>2461</v>
      </c>
      <c r="C100">
        <v>2806</v>
      </c>
      <c r="D100">
        <v>2649</v>
      </c>
      <c r="E100">
        <v>16003</v>
      </c>
      <c r="F100">
        <v>2360</v>
      </c>
      <c r="G100">
        <v>1544</v>
      </c>
      <c r="H100">
        <v>2341</v>
      </c>
      <c r="I100">
        <v>3237</v>
      </c>
      <c r="J100">
        <v>2426</v>
      </c>
      <c r="K100">
        <v>5223</v>
      </c>
      <c r="L100">
        <v>2649</v>
      </c>
      <c r="M100">
        <v>2408</v>
      </c>
      <c r="N100">
        <v>2424</v>
      </c>
      <c r="O100">
        <v>4748</v>
      </c>
      <c r="P100">
        <v>1649</v>
      </c>
      <c r="Q100">
        <v>2638</v>
      </c>
      <c r="R100">
        <v>2359</v>
      </c>
      <c r="S100">
        <v>3239</v>
      </c>
      <c r="T100">
        <v>2321</v>
      </c>
      <c r="U100">
        <v>2217</v>
      </c>
      <c r="V100">
        <v>2211</v>
      </c>
      <c r="W100">
        <v>2365</v>
      </c>
      <c r="X100">
        <v>2249</v>
      </c>
      <c r="Y100">
        <v>2326</v>
      </c>
      <c r="Z100">
        <v>2510</v>
      </c>
      <c r="AA100">
        <v>1798</v>
      </c>
      <c r="AB100">
        <v>1791</v>
      </c>
      <c r="AC100">
        <v>2522</v>
      </c>
      <c r="AD100">
        <v>2231</v>
      </c>
      <c r="AE100">
        <v>2144</v>
      </c>
      <c r="AF100">
        <v>2362</v>
      </c>
      <c r="AG100">
        <v>2071</v>
      </c>
      <c r="AH100">
        <v>2287</v>
      </c>
      <c r="AI100">
        <v>2521</v>
      </c>
    </row>
    <row r="101" spans="1:110" x14ac:dyDescent="0.45">
      <c r="A101">
        <v>18682</v>
      </c>
      <c r="B101">
        <v>2370</v>
      </c>
      <c r="C101">
        <v>2438</v>
      </c>
      <c r="D101">
        <v>2405</v>
      </c>
      <c r="E101">
        <v>13394</v>
      </c>
      <c r="F101">
        <v>4492</v>
      </c>
      <c r="G101">
        <v>1930</v>
      </c>
      <c r="H101">
        <v>2300</v>
      </c>
      <c r="I101">
        <v>3170</v>
      </c>
      <c r="J101">
        <v>2435</v>
      </c>
      <c r="K101">
        <v>5212</v>
      </c>
      <c r="L101">
        <v>2429</v>
      </c>
      <c r="M101">
        <v>2090</v>
      </c>
      <c r="N101">
        <v>2657</v>
      </c>
      <c r="O101">
        <v>4828</v>
      </c>
      <c r="P101">
        <v>1889</v>
      </c>
      <c r="Q101">
        <v>3081</v>
      </c>
      <c r="R101">
        <v>2591</v>
      </c>
      <c r="S101">
        <v>3548</v>
      </c>
      <c r="T101">
        <v>2290</v>
      </c>
      <c r="U101">
        <v>2244</v>
      </c>
      <c r="V101">
        <v>2216</v>
      </c>
      <c r="W101">
        <v>2337</v>
      </c>
      <c r="X101">
        <v>2133</v>
      </c>
      <c r="Y101">
        <v>2289</v>
      </c>
      <c r="Z101">
        <v>2615</v>
      </c>
      <c r="AA101">
        <v>1924</v>
      </c>
      <c r="AB101">
        <v>2066</v>
      </c>
      <c r="AC101">
        <v>2338</v>
      </c>
      <c r="AD101">
        <v>2282</v>
      </c>
      <c r="AE101">
        <v>2221</v>
      </c>
      <c r="AF101">
        <v>2321</v>
      </c>
      <c r="AG101">
        <v>2194</v>
      </c>
      <c r="AH101">
        <v>2145</v>
      </c>
      <c r="AI101">
        <v>2399</v>
      </c>
    </row>
    <row r="102" spans="1:110" x14ac:dyDescent="0.45">
      <c r="A102">
        <v>17657</v>
      </c>
      <c r="B102">
        <v>2515</v>
      </c>
      <c r="C102">
        <v>2469</v>
      </c>
      <c r="D102">
        <v>2090</v>
      </c>
      <c r="E102">
        <v>18211</v>
      </c>
      <c r="F102">
        <v>2860</v>
      </c>
      <c r="G102">
        <v>2787</v>
      </c>
      <c r="H102">
        <v>2410</v>
      </c>
      <c r="I102">
        <v>3042</v>
      </c>
      <c r="J102">
        <v>2356</v>
      </c>
      <c r="K102">
        <v>5371</v>
      </c>
      <c r="L102">
        <v>3210</v>
      </c>
      <c r="M102">
        <v>3191</v>
      </c>
      <c r="N102">
        <v>3089</v>
      </c>
      <c r="O102">
        <v>5489</v>
      </c>
      <c r="P102">
        <v>2111</v>
      </c>
      <c r="Q102">
        <v>3435</v>
      </c>
      <c r="R102">
        <v>1659</v>
      </c>
      <c r="S102">
        <v>2337</v>
      </c>
      <c r="T102">
        <v>2670</v>
      </c>
      <c r="U102">
        <v>2181</v>
      </c>
      <c r="V102">
        <v>2074</v>
      </c>
      <c r="W102">
        <v>2330</v>
      </c>
      <c r="X102">
        <v>2278</v>
      </c>
      <c r="Y102">
        <v>2391</v>
      </c>
      <c r="Z102">
        <v>2355</v>
      </c>
      <c r="AA102">
        <v>2093</v>
      </c>
      <c r="AB102">
        <v>2141</v>
      </c>
      <c r="AC102">
        <v>2347</v>
      </c>
      <c r="AD102">
        <v>2118</v>
      </c>
      <c r="AE102">
        <v>2095</v>
      </c>
      <c r="AF102">
        <v>2325</v>
      </c>
      <c r="AG102">
        <v>2328</v>
      </c>
      <c r="AH102">
        <v>4398</v>
      </c>
      <c r="AI102">
        <v>2597</v>
      </c>
    </row>
    <row r="104" spans="1:110" x14ac:dyDescent="0.45">
      <c r="A104" t="s">
        <v>36</v>
      </c>
      <c r="AL104" t="s">
        <v>55</v>
      </c>
      <c r="AM104" s="3">
        <v>2.2000000000000002</v>
      </c>
      <c r="BW104" t="s">
        <v>67</v>
      </c>
    </row>
    <row r="106" spans="1:110" x14ac:dyDescent="0.45">
      <c r="A106" s="2"/>
      <c r="B106" s="2" t="str">
        <f>A2</f>
        <v>UF Bitdiff Cbrt</v>
      </c>
      <c r="C106" s="2" t="str">
        <f t="shared" ref="C106:AJ106" si="0">B2</f>
        <v>UF BitdiffVA Cbrt</v>
      </c>
      <c r="D106" s="2"/>
      <c r="E106" s="2" t="str">
        <f t="shared" si="0"/>
        <v>UF HardLogVA Cbrt</v>
      </c>
      <c r="F106" s="2" t="str">
        <f t="shared" si="0"/>
        <v>UF Log Cbrt</v>
      </c>
      <c r="G106" s="2" t="str">
        <f t="shared" si="0"/>
        <v>UF LogVA Cbrt</v>
      </c>
      <c r="H106" s="2" t="str">
        <f t="shared" si="0"/>
        <v>UF Mul Cbrt</v>
      </c>
      <c r="I106" s="2" t="str">
        <f t="shared" si="0"/>
        <v>UF MulVA Cbrt</v>
      </c>
      <c r="J106" s="2" t="str">
        <f t="shared" si="0"/>
        <v>UF NoLog Cbrt</v>
      </c>
      <c r="K106" s="2" t="str">
        <f t="shared" si="0"/>
        <v>UF NoLogVA Cbrt</v>
      </c>
      <c r="L106" s="2" t="str">
        <f t="shared" si="0"/>
        <v>UFDistr Bitdiff Cbrt</v>
      </c>
      <c r="M106" s="2" t="str">
        <f t="shared" si="0"/>
        <v>UFDistr BitdiffVA Cbrt</v>
      </c>
      <c r="N106" s="2"/>
      <c r="O106" s="2" t="str">
        <f t="shared" si="0"/>
        <v>UFDistr HardLogVA Cbrt</v>
      </c>
      <c r="P106" s="2" t="str">
        <f t="shared" si="0"/>
        <v>UFDistr Log Cbrt</v>
      </c>
      <c r="Q106" s="2" t="str">
        <f t="shared" si="0"/>
        <v>UFDistr LogVA Cbrt</v>
      </c>
      <c r="R106" s="2" t="str">
        <f t="shared" si="0"/>
        <v>UFDistr Mul Cbrt</v>
      </c>
      <c r="S106" s="2" t="str">
        <f t="shared" si="0"/>
        <v>UFDistr MulVA Cbrt</v>
      </c>
      <c r="T106" s="2" t="str">
        <f t="shared" si="0"/>
        <v>UFDistr NoLog Cbrt</v>
      </c>
      <c r="U106" s="2" t="str">
        <f t="shared" si="0"/>
        <v>UFDistr NoLogVA Cbrt</v>
      </c>
      <c r="V106" s="2" t="str">
        <f t="shared" si="0"/>
        <v>UFCenter Bitdiff Cbrt</v>
      </c>
      <c r="W106" s="2" t="str">
        <f t="shared" si="0"/>
        <v>UFCenter BitdiffVA Cbrt</v>
      </c>
      <c r="X106" s="2" t="str">
        <f t="shared" si="0"/>
        <v>UFCenter BitdiffFN Cbrt</v>
      </c>
      <c r="Y106" s="2"/>
      <c r="Z106" s="2" t="str">
        <f t="shared" si="0"/>
        <v>UFCenter HardLogVA Cbrt</v>
      </c>
      <c r="AA106" s="2" t="str">
        <f t="shared" si="0"/>
        <v>UFCenter HardLogFN Cbrt</v>
      </c>
      <c r="AB106" s="2" t="str">
        <f t="shared" si="0"/>
        <v>UFCenter Log Cbrt</v>
      </c>
      <c r="AC106" s="2" t="str">
        <f t="shared" si="0"/>
        <v>UFCenter LogVA Cbrt</v>
      </c>
      <c r="AD106" s="2" t="str">
        <f t="shared" si="0"/>
        <v>UFCenter LogFN Cbrt</v>
      </c>
      <c r="AE106" s="2" t="str">
        <f t="shared" si="0"/>
        <v>UFCenter Mul Cbrt</v>
      </c>
      <c r="AF106" s="2" t="str">
        <f t="shared" si="0"/>
        <v>UFCenter MulVA Cbrt</v>
      </c>
      <c r="AG106" s="2" t="str">
        <f t="shared" si="0"/>
        <v>UFCenter MulFN Cbrt</v>
      </c>
      <c r="AH106" s="2" t="str">
        <f t="shared" si="0"/>
        <v>UFCenter NoLog Cbrt</v>
      </c>
      <c r="AI106" s="2" t="str">
        <f t="shared" si="0"/>
        <v>UFCenter NoLogVA Cbrt</v>
      </c>
      <c r="AJ106" s="2" t="str">
        <f t="shared" si="0"/>
        <v>UFCenter NoLogFN Cbrt</v>
      </c>
      <c r="AM106" s="4" t="str">
        <f>A2</f>
        <v>UF Bitdiff Cbrt</v>
      </c>
      <c r="AN106" s="4" t="str">
        <f t="shared" ref="AN106:BU106" si="1">B2</f>
        <v>UF BitdiffVA Cbrt</v>
      </c>
      <c r="AO106" s="4" t="str">
        <f t="shared" si="1"/>
        <v>UF HardLog Cbrt</v>
      </c>
      <c r="AP106" s="4" t="str">
        <f t="shared" si="1"/>
        <v>UF HardLogVA Cbrt</v>
      </c>
      <c r="AQ106" s="4" t="str">
        <f t="shared" si="1"/>
        <v>UF Log Cbrt</v>
      </c>
      <c r="AR106" s="4" t="str">
        <f t="shared" si="1"/>
        <v>UF LogVA Cbrt</v>
      </c>
      <c r="AS106" s="4" t="str">
        <f t="shared" si="1"/>
        <v>UF Mul Cbrt</v>
      </c>
      <c r="AT106" s="4" t="str">
        <f t="shared" si="1"/>
        <v>UF MulVA Cbrt</v>
      </c>
      <c r="AU106" s="4" t="str">
        <f t="shared" si="1"/>
        <v>UF NoLog Cbrt</v>
      </c>
      <c r="AV106" s="4" t="str">
        <f t="shared" si="1"/>
        <v>UF NoLogVA Cbrt</v>
      </c>
      <c r="AW106" s="4" t="str">
        <f t="shared" si="1"/>
        <v>UFDistr Bitdiff Cbrt</v>
      </c>
      <c r="AX106" s="4" t="str">
        <f t="shared" si="1"/>
        <v>UFDistr BitdiffVA Cbrt</v>
      </c>
      <c r="AY106" s="4" t="str">
        <f t="shared" si="1"/>
        <v>UFDistr HardLog Cbrt</v>
      </c>
      <c r="AZ106" s="4" t="str">
        <f t="shared" si="1"/>
        <v>UFDistr HardLogVA Cbrt</v>
      </c>
      <c r="BA106" s="4" t="str">
        <f t="shared" si="1"/>
        <v>UFDistr Log Cbrt</v>
      </c>
      <c r="BB106" s="4" t="str">
        <f t="shared" si="1"/>
        <v>UFDistr LogVA Cbrt</v>
      </c>
      <c r="BC106" s="4" t="str">
        <f t="shared" si="1"/>
        <v>UFDistr Mul Cbrt</v>
      </c>
      <c r="BD106" s="4" t="str">
        <f t="shared" si="1"/>
        <v>UFDistr MulVA Cbrt</v>
      </c>
      <c r="BE106" s="4" t="str">
        <f t="shared" si="1"/>
        <v>UFDistr NoLog Cbrt</v>
      </c>
      <c r="BF106" s="4" t="str">
        <f t="shared" si="1"/>
        <v>UFDistr NoLogVA Cbrt</v>
      </c>
      <c r="BG106" s="4" t="str">
        <f t="shared" si="1"/>
        <v>UFCenter Bitdiff Cbrt</v>
      </c>
      <c r="BH106" s="4" t="str">
        <f t="shared" si="1"/>
        <v>UFCenter BitdiffVA Cbrt</v>
      </c>
      <c r="BI106" s="4" t="str">
        <f t="shared" si="1"/>
        <v>UFCenter BitdiffFN Cbrt</v>
      </c>
      <c r="BJ106" s="4" t="str">
        <f t="shared" si="1"/>
        <v>UFCenter HardLog Cbrt</v>
      </c>
      <c r="BK106" s="4" t="str">
        <f t="shared" si="1"/>
        <v>UFCenter HardLogVA Cbrt</v>
      </c>
      <c r="BL106" s="4" t="str">
        <f t="shared" si="1"/>
        <v>UFCenter HardLogFN Cbrt</v>
      </c>
      <c r="BM106" s="4" t="str">
        <f t="shared" si="1"/>
        <v>UFCenter Log Cbrt</v>
      </c>
      <c r="BN106" s="4" t="str">
        <f t="shared" si="1"/>
        <v>UFCenter LogVA Cbrt</v>
      </c>
      <c r="BO106" s="4" t="str">
        <f t="shared" si="1"/>
        <v>UFCenter LogFN Cbrt</v>
      </c>
      <c r="BP106" s="4" t="str">
        <f t="shared" si="1"/>
        <v>UFCenter Mul Cbrt</v>
      </c>
      <c r="BQ106" s="4" t="str">
        <f t="shared" si="1"/>
        <v>UFCenter MulVA Cbrt</v>
      </c>
      <c r="BR106" s="4" t="str">
        <f t="shared" si="1"/>
        <v>UFCenter MulFN Cbrt</v>
      </c>
      <c r="BS106" s="4" t="str">
        <f t="shared" si="1"/>
        <v>UFCenter NoLog Cbrt</v>
      </c>
      <c r="BT106" s="4" t="str">
        <f t="shared" si="1"/>
        <v>UFCenter NoLogVA Cbrt</v>
      </c>
      <c r="BU106" s="4" t="str">
        <f t="shared" si="1"/>
        <v>UFCenter NoLogFN Cbrt</v>
      </c>
      <c r="BW106" s="2"/>
      <c r="BX106" s="2" t="str">
        <f>A2</f>
        <v>UF Bitdiff Cbrt</v>
      </c>
      <c r="BY106" s="2" t="str">
        <f t="shared" ref="BY106:DF106" si="2">B2</f>
        <v>UF BitdiffVA Cbrt</v>
      </c>
      <c r="BZ106" s="2" t="str">
        <f t="shared" si="2"/>
        <v>UF HardLog Cbrt</v>
      </c>
      <c r="CA106" s="2" t="str">
        <f t="shared" si="2"/>
        <v>UF HardLogVA Cbrt</v>
      </c>
      <c r="CB106" s="2" t="str">
        <f t="shared" si="2"/>
        <v>UF Log Cbrt</v>
      </c>
      <c r="CC106" s="2" t="str">
        <f t="shared" si="2"/>
        <v>UF LogVA Cbrt</v>
      </c>
      <c r="CD106" s="2" t="str">
        <f t="shared" si="2"/>
        <v>UF Mul Cbrt</v>
      </c>
      <c r="CE106" s="2" t="str">
        <f t="shared" si="2"/>
        <v>UF MulVA Cbrt</v>
      </c>
      <c r="CF106" s="2" t="str">
        <f t="shared" si="2"/>
        <v>UF NoLog Cbrt</v>
      </c>
      <c r="CG106" s="2" t="str">
        <f t="shared" si="2"/>
        <v>UF NoLogVA Cbrt</v>
      </c>
      <c r="CH106" s="2" t="str">
        <f t="shared" si="2"/>
        <v>UFDistr Bitdiff Cbrt</v>
      </c>
      <c r="CI106" s="2" t="str">
        <f t="shared" si="2"/>
        <v>UFDistr BitdiffVA Cbrt</v>
      </c>
      <c r="CJ106" s="2" t="str">
        <f t="shared" si="2"/>
        <v>UFDistr HardLog Cbrt</v>
      </c>
      <c r="CK106" s="2" t="str">
        <f t="shared" si="2"/>
        <v>UFDistr HardLogVA Cbrt</v>
      </c>
      <c r="CL106" s="2" t="str">
        <f t="shared" si="2"/>
        <v>UFDistr Log Cbrt</v>
      </c>
      <c r="CM106" s="2" t="str">
        <f t="shared" si="2"/>
        <v>UFDistr LogVA Cbrt</v>
      </c>
      <c r="CN106" s="2" t="str">
        <f t="shared" si="2"/>
        <v>UFDistr Mul Cbrt</v>
      </c>
      <c r="CO106" s="2" t="str">
        <f t="shared" si="2"/>
        <v>UFDistr MulVA Cbrt</v>
      </c>
      <c r="CP106" s="2" t="str">
        <f t="shared" si="2"/>
        <v>UFDistr NoLog Cbrt</v>
      </c>
      <c r="CQ106" s="2" t="str">
        <f t="shared" si="2"/>
        <v>UFDistr NoLogVA Cbrt</v>
      </c>
      <c r="CR106" s="2" t="str">
        <f t="shared" si="2"/>
        <v>UFCenter Bitdiff Cbrt</v>
      </c>
      <c r="CS106" s="2" t="str">
        <f t="shared" si="2"/>
        <v>UFCenter BitdiffVA Cbrt</v>
      </c>
      <c r="CT106" s="2" t="str">
        <f t="shared" si="2"/>
        <v>UFCenter BitdiffFN Cbrt</v>
      </c>
      <c r="CU106" s="2" t="str">
        <f t="shared" si="2"/>
        <v>UFCenter HardLog Cbrt</v>
      </c>
      <c r="CV106" s="2" t="str">
        <f t="shared" si="2"/>
        <v>UFCenter HardLogVA Cbrt</v>
      </c>
      <c r="CW106" s="2" t="str">
        <f t="shared" si="2"/>
        <v>UFCenter HardLogFN Cbrt</v>
      </c>
      <c r="CX106" s="2" t="str">
        <f t="shared" si="2"/>
        <v>UFCenter Log Cbrt</v>
      </c>
      <c r="CY106" s="2" t="str">
        <f t="shared" si="2"/>
        <v>UFCenter LogVA Cbrt</v>
      </c>
      <c r="CZ106" s="2" t="str">
        <f t="shared" si="2"/>
        <v>UFCenter LogFN Cbrt</v>
      </c>
      <c r="DA106" s="2" t="str">
        <f t="shared" si="2"/>
        <v>UFCenter Mul Cbrt</v>
      </c>
      <c r="DB106" s="2" t="str">
        <f t="shared" si="2"/>
        <v>UFCenter MulVA Cbrt</v>
      </c>
      <c r="DC106" s="2" t="str">
        <f t="shared" si="2"/>
        <v>UFCenter MulFN Cbrt</v>
      </c>
      <c r="DD106" s="2" t="str">
        <f t="shared" si="2"/>
        <v>UFCenter NoLog Cbrt</v>
      </c>
      <c r="DE106" s="2" t="str">
        <f t="shared" si="2"/>
        <v>UFCenter NoLogVA Cbrt</v>
      </c>
      <c r="DF106" s="2" t="str">
        <f t="shared" si="2"/>
        <v>UFCenter NoLogFN Cbrt</v>
      </c>
    </row>
    <row r="107" spans="1:110" x14ac:dyDescent="0.45">
      <c r="A107" t="s">
        <v>37</v>
      </c>
      <c r="B107">
        <f>AVERAGE(A3:A102)</f>
        <v>22125.91</v>
      </c>
      <c r="C107">
        <f t="shared" ref="C107:AJ107" si="3">AVERAGE(B3:B102)</f>
        <v>2715.71</v>
      </c>
      <c r="E107">
        <f t="shared" si="3"/>
        <v>2674.6</v>
      </c>
      <c r="F107">
        <f t="shared" si="3"/>
        <v>20149.93</v>
      </c>
      <c r="G107">
        <f t="shared" si="3"/>
        <v>2770.81</v>
      </c>
      <c r="H107">
        <f t="shared" si="3"/>
        <v>2832.67</v>
      </c>
      <c r="I107">
        <f t="shared" si="3"/>
        <v>2574.8200000000002</v>
      </c>
      <c r="J107">
        <f t="shared" si="3"/>
        <v>3087.49</v>
      </c>
      <c r="K107">
        <f t="shared" si="3"/>
        <v>2741.17</v>
      </c>
      <c r="L107">
        <f t="shared" si="3"/>
        <v>7289.28</v>
      </c>
      <c r="M107">
        <f t="shared" si="3"/>
        <v>2794.29</v>
      </c>
      <c r="O107">
        <f t="shared" si="3"/>
        <v>2913.15</v>
      </c>
      <c r="P107">
        <f t="shared" si="3"/>
        <v>5452.71</v>
      </c>
      <c r="Q107">
        <f t="shared" si="3"/>
        <v>1985.12</v>
      </c>
      <c r="R107">
        <f t="shared" si="3"/>
        <v>3280.95</v>
      </c>
      <c r="S107">
        <f t="shared" si="3"/>
        <v>2644.27</v>
      </c>
      <c r="T107">
        <f t="shared" si="3"/>
        <v>3406.92</v>
      </c>
      <c r="U107">
        <f t="shared" si="3"/>
        <v>2770.03</v>
      </c>
      <c r="V107">
        <f t="shared" si="3"/>
        <v>2395.4699999999998</v>
      </c>
      <c r="W107">
        <f t="shared" si="3"/>
        <v>2471.5500000000002</v>
      </c>
      <c r="X107">
        <f t="shared" si="3"/>
        <v>2586.73</v>
      </c>
      <c r="Z107">
        <f t="shared" si="3"/>
        <v>2445.44</v>
      </c>
      <c r="AA107">
        <f t="shared" si="3"/>
        <v>2583.4899999999998</v>
      </c>
      <c r="AB107">
        <f t="shared" si="3"/>
        <v>2159.5100000000002</v>
      </c>
      <c r="AC107" s="20">
        <f t="shared" si="3"/>
        <v>2273.67</v>
      </c>
      <c r="AD107">
        <f t="shared" si="3"/>
        <v>2542.11</v>
      </c>
      <c r="AE107">
        <f t="shared" si="3"/>
        <v>2379.15</v>
      </c>
      <c r="AF107">
        <f t="shared" si="3"/>
        <v>2434.1799999999998</v>
      </c>
      <c r="AG107">
        <f t="shared" si="3"/>
        <v>2673.76</v>
      </c>
      <c r="AH107">
        <f t="shared" si="3"/>
        <v>2328.85</v>
      </c>
      <c r="AI107">
        <f t="shared" si="3"/>
        <v>2459.0100000000002</v>
      </c>
      <c r="AJ107">
        <f t="shared" si="3"/>
        <v>2486.83</v>
      </c>
      <c r="AL107" t="s">
        <v>58</v>
      </c>
      <c r="AM107" s="5">
        <f>AM114-$AM121</f>
        <v>6126</v>
      </c>
      <c r="AN107" s="6">
        <f t="shared" ref="AN107:BU107" si="4">AN114-$AM121</f>
        <v>1604</v>
      </c>
      <c r="AO107" s="6">
        <f t="shared" si="4"/>
        <v>2170</v>
      </c>
      <c r="AP107" s="6">
        <f t="shared" si="4"/>
        <v>1734</v>
      </c>
      <c r="AQ107" s="6">
        <f t="shared" si="4"/>
        <v>6821</v>
      </c>
      <c r="AR107" s="6">
        <f t="shared" si="4"/>
        <v>2206</v>
      </c>
      <c r="AS107" s="6">
        <f t="shared" si="4"/>
        <v>1441</v>
      </c>
      <c r="AT107" s="6">
        <f t="shared" si="4"/>
        <v>1569</v>
      </c>
      <c r="AU107" s="6">
        <f t="shared" si="4"/>
        <v>2080</v>
      </c>
      <c r="AV107" s="6">
        <f t="shared" si="4"/>
        <v>2014</v>
      </c>
      <c r="AW107" s="6">
        <f t="shared" si="4"/>
        <v>4497</v>
      </c>
      <c r="AX107" s="6">
        <f t="shared" si="4"/>
        <v>1321</v>
      </c>
      <c r="AY107" s="6">
        <f t="shared" si="4"/>
        <v>1258</v>
      </c>
      <c r="AZ107" s="6">
        <f t="shared" si="4"/>
        <v>1940</v>
      </c>
      <c r="BA107" s="6">
        <f t="shared" si="4"/>
        <v>4396</v>
      </c>
      <c r="BB107" s="6">
        <f t="shared" si="4"/>
        <v>953</v>
      </c>
      <c r="BC107" s="6">
        <f t="shared" si="4"/>
        <v>2039</v>
      </c>
      <c r="BD107" s="6">
        <f t="shared" si="4"/>
        <v>1443</v>
      </c>
      <c r="BE107" s="6">
        <f t="shared" si="4"/>
        <v>2485</v>
      </c>
      <c r="BF107" s="6">
        <f t="shared" si="4"/>
        <v>2169</v>
      </c>
      <c r="BG107" s="6">
        <f t="shared" si="4"/>
        <v>1723</v>
      </c>
      <c r="BH107" s="6">
        <f t="shared" si="4"/>
        <v>1956</v>
      </c>
      <c r="BI107" s="6">
        <f t="shared" si="4"/>
        <v>2190</v>
      </c>
      <c r="BJ107" s="6">
        <f t="shared" si="4"/>
        <v>1711</v>
      </c>
      <c r="BK107" s="6">
        <f t="shared" si="4"/>
        <v>2043</v>
      </c>
      <c r="BL107" s="6">
        <f t="shared" si="4"/>
        <v>2152</v>
      </c>
      <c r="BM107" s="6">
        <f t="shared" si="4"/>
        <v>1407</v>
      </c>
      <c r="BN107" s="6">
        <f t="shared" si="4"/>
        <v>1631</v>
      </c>
      <c r="BO107" s="6">
        <f t="shared" si="4"/>
        <v>2115</v>
      </c>
      <c r="BP107" s="6">
        <f t="shared" si="4"/>
        <v>1908</v>
      </c>
      <c r="BQ107" s="6">
        <f t="shared" si="4"/>
        <v>1775</v>
      </c>
      <c r="BR107" s="6">
        <f t="shared" si="4"/>
        <v>2053</v>
      </c>
      <c r="BS107" s="6">
        <f t="shared" si="4"/>
        <v>1857</v>
      </c>
      <c r="BT107" s="6">
        <f t="shared" si="4"/>
        <v>1978</v>
      </c>
      <c r="BU107" s="7">
        <f t="shared" si="4"/>
        <v>2134</v>
      </c>
      <c r="BW107" t="s">
        <v>68</v>
      </c>
      <c r="BX107">
        <f>[1]!SHAPIRO(A3:A102)</f>
        <v>0.92793171342096403</v>
      </c>
      <c r="BY107">
        <f>[1]!SHAPIRO(B3:B102)</f>
        <v>0.82710515849755673</v>
      </c>
      <c r="BZ107">
        <f>[1]!SHAPIRO(C3:C102)</f>
        <v>0.59901996643671274</v>
      </c>
      <c r="CA107">
        <f>[1]!SHAPIRO(D3:D102)</f>
        <v>0.72822672261262611</v>
      </c>
      <c r="CB107">
        <f>[1]!SHAPIRO(E3:E102)</f>
        <v>0.93850654152673085</v>
      </c>
      <c r="CC107">
        <f>[1]!SHAPIRO(F3:F102)</f>
        <v>0.71631580379256232</v>
      </c>
      <c r="CD107">
        <f>[1]!SHAPIRO(G3:G102)</f>
        <v>0.92361945260321066</v>
      </c>
      <c r="CE107">
        <f>[1]!SHAPIRO(H3:H102)</f>
        <v>0.80188482158522834</v>
      </c>
      <c r="CF107">
        <f>[1]!SHAPIRO(I3:I102)</f>
        <v>0.80106776505182176</v>
      </c>
      <c r="CG107">
        <f>[1]!SHAPIRO(J3:J102)</f>
        <v>0.66526751575796061</v>
      </c>
      <c r="CH107">
        <f>[1]!SHAPIRO(K3:K102)</f>
        <v>0.83396282855968473</v>
      </c>
      <c r="CI107">
        <f>[1]!SHAPIRO(L3:L102)</f>
        <v>0.69090146627822491</v>
      </c>
      <c r="CJ107">
        <f>[1]!SHAPIRO(M3:M102)</f>
        <v>0.77999353750152722</v>
      </c>
      <c r="CK107">
        <f>[1]!SHAPIRO(N3:N102)</f>
        <v>0.67674932664623388</v>
      </c>
      <c r="CL107">
        <f>[1]!SHAPIRO(O3:O102)</f>
        <v>0.6029989264934521</v>
      </c>
      <c r="CM107">
        <f>[1]!SHAPIRO(P3:P102)</f>
        <v>0.8036885744170561</v>
      </c>
      <c r="CN107">
        <f>[1]!SHAPIRO(Q3:Q102)</f>
        <v>0.73901431805777118</v>
      </c>
      <c r="CO107">
        <f>[1]!SHAPIRO(R3:R102)</f>
        <v>0.78325078204482879</v>
      </c>
      <c r="CP107">
        <f>[1]!SHAPIRO(S3:S102)</f>
        <v>0.67504689230887616</v>
      </c>
      <c r="CQ107">
        <f>[1]!SHAPIRO(T3:T102)</f>
        <v>0.61324775594469294</v>
      </c>
      <c r="CR107">
        <f>[1]!SHAPIRO(U3:U102)</f>
        <v>0.59617419010771744</v>
      </c>
      <c r="CS107">
        <f>[1]!SHAPIRO(V3:V102)</f>
        <v>0.56421407066507479</v>
      </c>
      <c r="CT107">
        <f>[1]!SHAPIRO(W3:W102)</f>
        <v>0.48569546936600538</v>
      </c>
      <c r="CU107">
        <f>[1]!SHAPIRO(X3:X102)</f>
        <v>0.52022844740114838</v>
      </c>
      <c r="CV107">
        <f>[1]!SHAPIRO(Y3:Y102)</f>
        <v>0.4238282565206189</v>
      </c>
      <c r="CW107">
        <f>[1]!SHAPIRO(Z3:Z102)</f>
        <v>0.45179661842900326</v>
      </c>
      <c r="CX107">
        <f>[1]!SHAPIRO(AA3:AA102)</f>
        <v>0.73310603862295032</v>
      </c>
      <c r="CY107">
        <f>[1]!SHAPIRO(AB3:AB102)</f>
        <v>0.4656536052593927</v>
      </c>
      <c r="CZ107">
        <f>[1]!SHAPIRO(AC3:AC102)</f>
        <v>0.52637175316854612</v>
      </c>
      <c r="DA107">
        <f>[1]!SHAPIRO(AD3:AD102)</f>
        <v>0.33876955090905903</v>
      </c>
      <c r="DB107">
        <f>[1]!SHAPIRO(AE3:AE102)</f>
        <v>0.48629792109395159</v>
      </c>
      <c r="DC107">
        <f>[1]!SHAPIRO(AF3:AF102)</f>
        <v>0.52834623259198543</v>
      </c>
      <c r="DD107">
        <f>[1]!SHAPIRO(AG3:AG102)</f>
        <v>0.47408167311372001</v>
      </c>
      <c r="DE107">
        <f>[1]!SHAPIRO(AH3:AH102)</f>
        <v>0.36830415525795457</v>
      </c>
      <c r="DF107">
        <f>[1]!SHAPIRO(AI3:AI102)</f>
        <v>0.46991481535368201</v>
      </c>
    </row>
    <row r="108" spans="1:110" x14ac:dyDescent="0.45">
      <c r="A108" t="s">
        <v>38</v>
      </c>
      <c r="B108">
        <f>_xlfn.STDEV.S(A3:A102)/SQRT(COUNT(A3:A102))</f>
        <v>1056.3152202177323</v>
      </c>
      <c r="C108">
        <f t="shared" ref="C108:AJ108" si="5">_xlfn.STDEV.S(B3:B102)/SQRT(COUNT(B3:B102))</f>
        <v>66.13157117489807</v>
      </c>
      <c r="E108">
        <f t="shared" si="5"/>
        <v>69.298601440549731</v>
      </c>
      <c r="F108">
        <f t="shared" si="5"/>
        <v>908.00798579843865</v>
      </c>
      <c r="G108">
        <f t="shared" si="5"/>
        <v>60.941837969916151</v>
      </c>
      <c r="H108">
        <f t="shared" si="5"/>
        <v>66.919688116246917</v>
      </c>
      <c r="I108">
        <f t="shared" si="5"/>
        <v>68.14162669682085</v>
      </c>
      <c r="J108">
        <f t="shared" si="5"/>
        <v>51.147504051586637</v>
      </c>
      <c r="K108">
        <f t="shared" si="5"/>
        <v>79.966514526109904</v>
      </c>
      <c r="L108">
        <f t="shared" si="5"/>
        <v>262.52276133353047</v>
      </c>
      <c r="M108">
        <f t="shared" si="5"/>
        <v>71.364466860637535</v>
      </c>
      <c r="O108">
        <f t="shared" si="5"/>
        <v>99.440103666336341</v>
      </c>
      <c r="P108">
        <f t="shared" si="5"/>
        <v>124.44860307400288</v>
      </c>
      <c r="Q108">
        <f t="shared" si="5"/>
        <v>55.876755218403424</v>
      </c>
      <c r="R108">
        <f t="shared" si="5"/>
        <v>75.959099008757477</v>
      </c>
      <c r="S108">
        <f t="shared" si="5"/>
        <v>85.685182358197622</v>
      </c>
      <c r="T108">
        <f t="shared" si="5"/>
        <v>64.15596948220805</v>
      </c>
      <c r="U108">
        <f t="shared" si="5"/>
        <v>82.792874644616546</v>
      </c>
      <c r="V108">
        <f t="shared" si="5"/>
        <v>56.994407762179733</v>
      </c>
      <c r="W108">
        <f t="shared" si="5"/>
        <v>66.267446149613448</v>
      </c>
      <c r="X108">
        <f t="shared" si="5"/>
        <v>63.183812105010063</v>
      </c>
      <c r="Z108">
        <f t="shared" si="5"/>
        <v>70.86512059660744</v>
      </c>
      <c r="AA108">
        <f t="shared" si="5"/>
        <v>45.710384946084112</v>
      </c>
      <c r="AB108">
        <f t="shared" si="5"/>
        <v>55.941649786255688</v>
      </c>
      <c r="AC108" s="20">
        <f t="shared" si="5"/>
        <v>70.01537068618029</v>
      </c>
      <c r="AD108">
        <f t="shared" si="5"/>
        <v>42.629344223068749</v>
      </c>
      <c r="AE108">
        <f t="shared" si="5"/>
        <v>75.907213927680317</v>
      </c>
      <c r="AF108">
        <f t="shared" si="5"/>
        <v>72.575587040983919</v>
      </c>
      <c r="AG108">
        <f t="shared" si="5"/>
        <v>78.766767488618342</v>
      </c>
      <c r="AH108">
        <f t="shared" si="5"/>
        <v>42.223937332257208</v>
      </c>
      <c r="AI108">
        <f t="shared" si="5"/>
        <v>83.5472146136361</v>
      </c>
      <c r="AJ108">
        <f t="shared" si="5"/>
        <v>45.657743111772483</v>
      </c>
      <c r="AL108" t="s">
        <v>62</v>
      </c>
      <c r="AM108" s="8">
        <f>MAX(AM115-AM114,0)</f>
        <v>7198.25</v>
      </c>
      <c r="AN108" s="9">
        <f t="shared" ref="AN108:BU111" si="6">MAX(AN115-AN114,0)</f>
        <v>696</v>
      </c>
      <c r="AO108" s="9">
        <f t="shared" si="6"/>
        <v>199</v>
      </c>
      <c r="AP108" s="9">
        <f t="shared" si="6"/>
        <v>571.75</v>
      </c>
      <c r="AQ108" s="9">
        <f t="shared" si="6"/>
        <v>6622.75</v>
      </c>
      <c r="AR108" s="9">
        <f t="shared" si="6"/>
        <v>214</v>
      </c>
      <c r="AS108" s="9">
        <f t="shared" si="6"/>
        <v>865.5</v>
      </c>
      <c r="AT108" s="9">
        <f t="shared" si="6"/>
        <v>668.25</v>
      </c>
      <c r="AU108" s="9">
        <f t="shared" si="6"/>
        <v>779.75</v>
      </c>
      <c r="AV108" s="9">
        <f t="shared" si="6"/>
        <v>281.75</v>
      </c>
      <c r="AW108" s="9">
        <f t="shared" si="6"/>
        <v>923.25</v>
      </c>
      <c r="AX108" s="9">
        <f t="shared" si="6"/>
        <v>1096.5</v>
      </c>
      <c r="AY108" s="9">
        <f t="shared" si="6"/>
        <v>861</v>
      </c>
      <c r="AZ108" s="9">
        <f t="shared" si="6"/>
        <v>417.75</v>
      </c>
      <c r="BA108" s="9">
        <f t="shared" si="6"/>
        <v>423.5</v>
      </c>
      <c r="BB108" s="9">
        <f t="shared" si="6"/>
        <v>681</v>
      </c>
      <c r="BC108" s="9">
        <f t="shared" si="6"/>
        <v>810.75</v>
      </c>
      <c r="BD108" s="9">
        <f t="shared" si="6"/>
        <v>794.25</v>
      </c>
      <c r="BE108" s="9">
        <f t="shared" si="6"/>
        <v>729.75</v>
      </c>
      <c r="BF108" s="9">
        <f t="shared" si="6"/>
        <v>179.75</v>
      </c>
      <c r="BG108" s="9">
        <f t="shared" si="6"/>
        <v>456.5</v>
      </c>
      <c r="BH108" s="9">
        <f t="shared" si="6"/>
        <v>190.5</v>
      </c>
      <c r="BI108" s="9">
        <f t="shared" si="6"/>
        <v>135.25</v>
      </c>
      <c r="BJ108" s="9">
        <f t="shared" si="6"/>
        <v>400</v>
      </c>
      <c r="BK108" s="9">
        <f t="shared" si="6"/>
        <v>152.25</v>
      </c>
      <c r="BL108" s="9">
        <f t="shared" si="6"/>
        <v>245</v>
      </c>
      <c r="BM108" s="9">
        <f t="shared" si="6"/>
        <v>577</v>
      </c>
      <c r="BN108" s="9">
        <f t="shared" si="6"/>
        <v>345.5</v>
      </c>
      <c r="BO108" s="9">
        <f t="shared" si="6"/>
        <v>248.5</v>
      </c>
      <c r="BP108" s="9">
        <f t="shared" si="6"/>
        <v>293.5</v>
      </c>
      <c r="BQ108" s="9">
        <f t="shared" si="6"/>
        <v>373.25</v>
      </c>
      <c r="BR108" s="9">
        <f t="shared" si="6"/>
        <v>268.75</v>
      </c>
      <c r="BS108" s="9">
        <f t="shared" si="6"/>
        <v>305.5</v>
      </c>
      <c r="BT108" s="9">
        <f t="shared" si="6"/>
        <v>229.25</v>
      </c>
      <c r="BU108" s="10">
        <f t="shared" si="6"/>
        <v>196.5</v>
      </c>
      <c r="BW108" t="s">
        <v>69</v>
      </c>
      <c r="BX108">
        <f>[1]!SWTEST(A3:A102)</f>
        <v>3.8056736114899792E-5</v>
      </c>
      <c r="BY108">
        <f>[1]!SWTEST(B3:B102)</f>
        <v>1.84470239084078E-9</v>
      </c>
      <c r="BZ108">
        <f>[1]!SWTEST(C3:C102)</f>
        <v>4.1078251911130792E-15</v>
      </c>
      <c r="CA108">
        <f>[1]!SWTEST(D3:D102)</f>
        <v>2.5839330675125893E-12</v>
      </c>
      <c r="CB108">
        <f>[1]!SWTEST(E3:E102)</f>
        <v>1.5649739769518778E-4</v>
      </c>
      <c r="CC108">
        <f>[1]!SWTEST(F3:F102)</f>
        <v>1.3165024626005106E-12</v>
      </c>
      <c r="CD108">
        <f>[1]!SWTEST(G3:G102)</f>
        <v>2.2015876469438922E-5</v>
      </c>
      <c r="CE108">
        <f>[1]!SWTEST(H3:H102)</f>
        <v>2.8300928267555037E-10</v>
      </c>
      <c r="CF108">
        <f>[1]!SWTEST(I3:I102)</f>
        <v>2.6704882749584158E-10</v>
      </c>
      <c r="CG108">
        <f>[1]!SWTEST(J3:J102)</f>
        <v>8.9817042692175164E-14</v>
      </c>
      <c r="CH108">
        <f>[1]!SWTEST(K3:K102)</f>
        <v>3.1655686960618823E-9</v>
      </c>
      <c r="CI108">
        <f>[1]!SWTEST(L3:L102)</f>
        <v>3.3273384048015942E-13</v>
      </c>
      <c r="CJ108">
        <f>[1]!SWTEST(M3:M102)</f>
        <v>6.2919114363069184E-11</v>
      </c>
      <c r="CK108">
        <f>[1]!SWTEST(N3:N102)</f>
        <v>1.5998313784848506E-13</v>
      </c>
      <c r="CL108">
        <f>[1]!SWTEST(O3:O102)</f>
        <v>4.8849813083506888E-15</v>
      </c>
      <c r="CM108">
        <f>[1]!SWTEST(P3:P102)</f>
        <v>3.2188329779359037E-10</v>
      </c>
      <c r="CN108">
        <f>[1]!SWTEST(Q3:Q102)</f>
        <v>4.8449022571617206E-12</v>
      </c>
      <c r="CO108">
        <f>[1]!SWTEST(R3:R102)</f>
        <v>7.8184236862455236E-11</v>
      </c>
      <c r="CP108">
        <f>[1]!SWTEST(S3:S102)</f>
        <v>1.4677148385544569E-13</v>
      </c>
      <c r="CQ108">
        <f>[1]!SWTEST(T3:T102)</f>
        <v>7.7715611723760958E-15</v>
      </c>
      <c r="CR108">
        <f>[1]!SWTEST(U3:U102)</f>
        <v>3.6637359812630166E-15</v>
      </c>
      <c r="CS108">
        <f>[1]!SWTEST(V3:V102)</f>
        <v>9.9920072216264089E-16</v>
      </c>
      <c r="CT108">
        <f>[1]!SWTEST(W3:W102)</f>
        <v>0</v>
      </c>
      <c r="CU108">
        <f>[1]!SWTEST(X3:X102)</f>
        <v>1.1102230246251565E-16</v>
      </c>
      <c r="CV108">
        <f>[1]!SWTEST(Y3:Y102)</f>
        <v>0</v>
      </c>
      <c r="CW108">
        <f>[1]!SWTEST(Z3:Z102)</f>
        <v>0</v>
      </c>
      <c r="CX108">
        <f>[1]!SWTEST(AA3:AA102)</f>
        <v>3.4262592762956956E-12</v>
      </c>
      <c r="CY108">
        <f>[1]!SWTEST(AB3:AB102)</f>
        <v>0</v>
      </c>
      <c r="CZ108">
        <f>[1]!SWTEST(AC3:AC102)</f>
        <v>2.2204460492503131E-16</v>
      </c>
      <c r="DA108">
        <f>[1]!SWTEST(AD3:AD102)</f>
        <v>0</v>
      </c>
      <c r="DB108">
        <f>[1]!SWTEST(AE3:AE102)</f>
        <v>0</v>
      </c>
      <c r="DC108">
        <f>[1]!SWTEST(AF3:AF102)</f>
        <v>2.2204460492503131E-16</v>
      </c>
      <c r="DD108">
        <f>[1]!SWTEST(AG3:AG102)</f>
        <v>0</v>
      </c>
      <c r="DE108">
        <f>[1]!SWTEST(AH3:AH102)</f>
        <v>0</v>
      </c>
      <c r="DF108">
        <f>[1]!SWTEST(AI3:AI102)</f>
        <v>0</v>
      </c>
    </row>
    <row r="109" spans="1:110" x14ac:dyDescent="0.45">
      <c r="A109" t="s">
        <v>39</v>
      </c>
      <c r="B109">
        <f>MEDIAN(A3:A102)</f>
        <v>20072</v>
      </c>
      <c r="C109">
        <f t="shared" ref="C109:AJ109" si="7">MEDIAN(B3:B102)</f>
        <v>2498</v>
      </c>
      <c r="E109">
        <f t="shared" si="7"/>
        <v>2458.5</v>
      </c>
      <c r="F109">
        <f t="shared" si="7"/>
        <v>18936.5</v>
      </c>
      <c r="G109">
        <f t="shared" si="7"/>
        <v>2527</v>
      </c>
      <c r="H109">
        <f t="shared" si="7"/>
        <v>2958.5</v>
      </c>
      <c r="I109">
        <f t="shared" si="7"/>
        <v>2425</v>
      </c>
      <c r="J109">
        <f t="shared" si="7"/>
        <v>3137.5</v>
      </c>
      <c r="K109">
        <f t="shared" si="7"/>
        <v>2446.5</v>
      </c>
      <c r="L109">
        <f t="shared" si="7"/>
        <v>6366.5</v>
      </c>
      <c r="M109">
        <f t="shared" si="7"/>
        <v>2586.5</v>
      </c>
      <c r="O109">
        <f t="shared" si="7"/>
        <v>2567.5</v>
      </c>
      <c r="P109">
        <f t="shared" si="7"/>
        <v>5099</v>
      </c>
      <c r="Q109">
        <f t="shared" si="7"/>
        <v>2053.5</v>
      </c>
      <c r="R109">
        <f t="shared" si="7"/>
        <v>3303</v>
      </c>
      <c r="S109">
        <f t="shared" si="7"/>
        <v>2547</v>
      </c>
      <c r="T109">
        <f t="shared" si="7"/>
        <v>3372</v>
      </c>
      <c r="U109">
        <f t="shared" si="7"/>
        <v>2457.5</v>
      </c>
      <c r="V109">
        <f t="shared" si="7"/>
        <v>2280</v>
      </c>
      <c r="W109">
        <f t="shared" si="7"/>
        <v>2269.5</v>
      </c>
      <c r="X109">
        <f t="shared" si="7"/>
        <v>2402.5</v>
      </c>
      <c r="Z109">
        <f t="shared" si="7"/>
        <v>2272</v>
      </c>
      <c r="AA109">
        <f t="shared" si="7"/>
        <v>2513.5</v>
      </c>
      <c r="AB109">
        <f t="shared" si="7"/>
        <v>2168</v>
      </c>
      <c r="AC109" s="20">
        <f t="shared" si="7"/>
        <v>2154.5</v>
      </c>
      <c r="AD109">
        <f t="shared" si="7"/>
        <v>2426</v>
      </c>
      <c r="AE109">
        <f t="shared" si="7"/>
        <v>2270</v>
      </c>
      <c r="AF109">
        <f t="shared" si="7"/>
        <v>2248</v>
      </c>
      <c r="AG109">
        <f t="shared" si="7"/>
        <v>2405.5</v>
      </c>
      <c r="AH109">
        <f t="shared" si="7"/>
        <v>2275.5</v>
      </c>
      <c r="AI109">
        <f t="shared" si="7"/>
        <v>2307.5</v>
      </c>
      <c r="AJ109">
        <f t="shared" si="7"/>
        <v>2406</v>
      </c>
      <c r="AL109" t="s">
        <v>63</v>
      </c>
      <c r="AM109" s="8">
        <f t="shared" ref="AM109:BB111" si="8">MAX(AM116-AM115,0)</f>
        <v>6747.75</v>
      </c>
      <c r="AN109" s="9">
        <f t="shared" si="8"/>
        <v>198</v>
      </c>
      <c r="AO109" s="9">
        <f t="shared" si="8"/>
        <v>136</v>
      </c>
      <c r="AP109" s="9">
        <f t="shared" si="8"/>
        <v>152.75</v>
      </c>
      <c r="AQ109" s="9">
        <f t="shared" si="8"/>
        <v>5492.75</v>
      </c>
      <c r="AR109" s="9">
        <f t="shared" si="8"/>
        <v>107</v>
      </c>
      <c r="AS109" s="9">
        <f t="shared" si="8"/>
        <v>652</v>
      </c>
      <c r="AT109" s="9">
        <f t="shared" si="8"/>
        <v>187.75</v>
      </c>
      <c r="AU109" s="9">
        <f t="shared" si="8"/>
        <v>277.75</v>
      </c>
      <c r="AV109" s="9">
        <f t="shared" si="8"/>
        <v>150.75</v>
      </c>
      <c r="AW109" s="9">
        <f t="shared" si="8"/>
        <v>946.25</v>
      </c>
      <c r="AX109" s="9">
        <f t="shared" si="8"/>
        <v>169</v>
      </c>
      <c r="AY109" s="9">
        <f t="shared" si="8"/>
        <v>324</v>
      </c>
      <c r="AZ109" s="9">
        <f t="shared" si="8"/>
        <v>209.75</v>
      </c>
      <c r="BA109" s="9">
        <f t="shared" si="8"/>
        <v>279.5</v>
      </c>
      <c r="BB109" s="9">
        <f t="shared" si="8"/>
        <v>419.5</v>
      </c>
      <c r="BC109" s="9">
        <f t="shared" si="6"/>
        <v>453.25</v>
      </c>
      <c r="BD109" s="9">
        <f t="shared" si="6"/>
        <v>309.75</v>
      </c>
      <c r="BE109" s="9">
        <f t="shared" si="6"/>
        <v>157.25</v>
      </c>
      <c r="BF109" s="9">
        <f t="shared" si="6"/>
        <v>108.75</v>
      </c>
      <c r="BG109" s="9">
        <f t="shared" si="6"/>
        <v>100.5</v>
      </c>
      <c r="BH109" s="9">
        <f t="shared" si="6"/>
        <v>123</v>
      </c>
      <c r="BI109" s="9">
        <f t="shared" si="6"/>
        <v>77.25</v>
      </c>
      <c r="BJ109" s="9">
        <f t="shared" si="6"/>
        <v>158.5</v>
      </c>
      <c r="BK109" s="9">
        <f t="shared" si="6"/>
        <v>76.75</v>
      </c>
      <c r="BL109" s="9">
        <f t="shared" si="6"/>
        <v>116.5</v>
      </c>
      <c r="BM109" s="9">
        <f t="shared" si="6"/>
        <v>184</v>
      </c>
      <c r="BN109" s="9">
        <f t="shared" si="6"/>
        <v>178</v>
      </c>
      <c r="BO109" s="9">
        <f t="shared" si="6"/>
        <v>62.5</v>
      </c>
      <c r="BP109" s="9">
        <f t="shared" si="6"/>
        <v>68.5</v>
      </c>
      <c r="BQ109" s="9">
        <f t="shared" si="6"/>
        <v>99.75</v>
      </c>
      <c r="BR109" s="9">
        <f t="shared" si="6"/>
        <v>83.75</v>
      </c>
      <c r="BS109" s="9">
        <f t="shared" si="6"/>
        <v>113</v>
      </c>
      <c r="BT109" s="9">
        <f t="shared" si="6"/>
        <v>100.25</v>
      </c>
      <c r="BU109" s="10">
        <f t="shared" si="6"/>
        <v>75.5</v>
      </c>
      <c r="BW109" t="s">
        <v>70</v>
      </c>
      <c r="BX109">
        <v>0.05</v>
      </c>
      <c r="BY109">
        <v>0.05</v>
      </c>
      <c r="BZ109">
        <v>0.05</v>
      </c>
      <c r="CA109">
        <v>0.05</v>
      </c>
      <c r="CB109">
        <v>0.05</v>
      </c>
      <c r="CC109">
        <v>0.05</v>
      </c>
      <c r="CD109">
        <v>0.05</v>
      </c>
      <c r="CE109">
        <v>0.05</v>
      </c>
      <c r="CF109">
        <v>0.05</v>
      </c>
      <c r="CG109">
        <v>0.05</v>
      </c>
      <c r="CH109">
        <v>0.05</v>
      </c>
      <c r="CI109">
        <v>0.05</v>
      </c>
      <c r="CJ109">
        <v>0.05</v>
      </c>
      <c r="CK109">
        <v>0.05</v>
      </c>
      <c r="CL109">
        <v>0.05</v>
      </c>
      <c r="CM109">
        <v>0.05</v>
      </c>
      <c r="CN109">
        <v>0.05</v>
      </c>
      <c r="CO109">
        <v>0.05</v>
      </c>
      <c r="CP109">
        <v>0.05</v>
      </c>
      <c r="CQ109">
        <v>0.05</v>
      </c>
      <c r="CR109">
        <v>0.05</v>
      </c>
      <c r="CS109">
        <v>0.05</v>
      </c>
      <c r="CT109">
        <v>0.05</v>
      </c>
      <c r="CU109">
        <v>0.05</v>
      </c>
      <c r="CV109">
        <v>0.05</v>
      </c>
      <c r="CW109">
        <v>0.05</v>
      </c>
      <c r="CX109">
        <v>0.05</v>
      </c>
      <c r="CY109">
        <v>0.05</v>
      </c>
      <c r="CZ109">
        <v>0.05</v>
      </c>
      <c r="DA109">
        <v>0.05</v>
      </c>
      <c r="DB109">
        <v>0.05</v>
      </c>
      <c r="DC109">
        <v>0.05</v>
      </c>
      <c r="DD109">
        <v>0.05</v>
      </c>
      <c r="DE109">
        <v>0.05</v>
      </c>
      <c r="DF109">
        <v>0.05</v>
      </c>
    </row>
    <row r="110" spans="1:110" x14ac:dyDescent="0.45">
      <c r="A110" t="s">
        <v>40</v>
      </c>
      <c r="B110" t="e">
        <f>MODE(A3:A102)</f>
        <v>#N/A</v>
      </c>
      <c r="C110">
        <f t="shared" ref="C110:AJ110" si="9">MODE(B3:B102)</f>
        <v>3030</v>
      </c>
      <c r="E110">
        <f t="shared" si="9"/>
        <v>2340</v>
      </c>
      <c r="F110">
        <f t="shared" si="9"/>
        <v>13394</v>
      </c>
      <c r="G110">
        <f t="shared" si="9"/>
        <v>2632</v>
      </c>
      <c r="H110">
        <f t="shared" si="9"/>
        <v>2546</v>
      </c>
      <c r="I110">
        <f t="shared" si="9"/>
        <v>2606</v>
      </c>
      <c r="J110">
        <f t="shared" si="9"/>
        <v>2856</v>
      </c>
      <c r="K110">
        <f t="shared" si="9"/>
        <v>2292</v>
      </c>
      <c r="L110">
        <f t="shared" si="9"/>
        <v>14978</v>
      </c>
      <c r="M110">
        <f t="shared" si="9"/>
        <v>2364</v>
      </c>
      <c r="O110">
        <f t="shared" si="9"/>
        <v>2515</v>
      </c>
      <c r="P110">
        <f t="shared" si="9"/>
        <v>4939</v>
      </c>
      <c r="Q110">
        <f t="shared" si="9"/>
        <v>2218</v>
      </c>
      <c r="R110">
        <f t="shared" si="9"/>
        <v>3303</v>
      </c>
      <c r="S110">
        <f t="shared" si="9"/>
        <v>2668</v>
      </c>
      <c r="T110">
        <f t="shared" si="9"/>
        <v>3251</v>
      </c>
      <c r="U110">
        <f t="shared" si="9"/>
        <v>2284</v>
      </c>
      <c r="V110">
        <f t="shared" si="9"/>
        <v>2718</v>
      </c>
      <c r="W110">
        <f t="shared" si="9"/>
        <v>2214</v>
      </c>
      <c r="X110">
        <f t="shared" si="9"/>
        <v>2495</v>
      </c>
      <c r="Z110">
        <f t="shared" si="9"/>
        <v>2333</v>
      </c>
      <c r="AA110">
        <f t="shared" si="9"/>
        <v>2489</v>
      </c>
      <c r="AB110">
        <f t="shared" si="9"/>
        <v>2222</v>
      </c>
      <c r="AC110" s="20">
        <f t="shared" si="9"/>
        <v>2235</v>
      </c>
      <c r="AD110">
        <f t="shared" si="9"/>
        <v>2508</v>
      </c>
      <c r="AE110">
        <f t="shared" si="9"/>
        <v>2211</v>
      </c>
      <c r="AF110">
        <f t="shared" si="9"/>
        <v>2226</v>
      </c>
      <c r="AG110">
        <f t="shared" si="9"/>
        <v>2672</v>
      </c>
      <c r="AH110">
        <f t="shared" si="9"/>
        <v>2402</v>
      </c>
      <c r="AI110">
        <f t="shared" si="9"/>
        <v>2021</v>
      </c>
      <c r="AJ110">
        <f t="shared" si="9"/>
        <v>2349</v>
      </c>
      <c r="AL110" t="s">
        <v>64</v>
      </c>
      <c r="AM110" s="8">
        <f t="shared" si="8"/>
        <v>8935.5</v>
      </c>
      <c r="AN110" s="9">
        <f t="shared" si="6"/>
        <v>427.25</v>
      </c>
      <c r="AO110" s="9">
        <f t="shared" si="6"/>
        <v>291.25</v>
      </c>
      <c r="AP110" s="9">
        <f t="shared" si="6"/>
        <v>312.25</v>
      </c>
      <c r="AQ110" s="9">
        <f t="shared" si="6"/>
        <v>5068.75</v>
      </c>
      <c r="AR110" s="9">
        <f t="shared" si="6"/>
        <v>324</v>
      </c>
      <c r="AS110" s="9">
        <f t="shared" si="6"/>
        <v>294</v>
      </c>
      <c r="AT110" s="9">
        <f t="shared" si="6"/>
        <v>354.25</v>
      </c>
      <c r="AU110" s="9">
        <f t="shared" si="6"/>
        <v>188</v>
      </c>
      <c r="AV110" s="9">
        <f t="shared" si="6"/>
        <v>294.25</v>
      </c>
      <c r="AW110" s="9">
        <f t="shared" si="6"/>
        <v>2205</v>
      </c>
      <c r="AX110" s="9">
        <f t="shared" si="6"/>
        <v>375.5</v>
      </c>
      <c r="AY110" s="9">
        <f t="shared" si="6"/>
        <v>271</v>
      </c>
      <c r="AZ110" s="9">
        <f t="shared" si="6"/>
        <v>264</v>
      </c>
      <c r="BA110" s="9">
        <f t="shared" si="6"/>
        <v>504</v>
      </c>
      <c r="BB110" s="9">
        <f t="shared" si="6"/>
        <v>246.75</v>
      </c>
      <c r="BC110" s="9">
        <f t="shared" si="6"/>
        <v>305</v>
      </c>
      <c r="BD110" s="9">
        <f t="shared" si="6"/>
        <v>266.5</v>
      </c>
      <c r="BE110" s="9">
        <f t="shared" si="6"/>
        <v>194.5</v>
      </c>
      <c r="BF110" s="9">
        <f t="shared" si="6"/>
        <v>241.75</v>
      </c>
      <c r="BG110" s="9">
        <f t="shared" si="6"/>
        <v>171.25</v>
      </c>
      <c r="BH110" s="9">
        <f t="shared" si="6"/>
        <v>147.75</v>
      </c>
      <c r="BI110" s="9">
        <f t="shared" si="6"/>
        <v>100.75</v>
      </c>
      <c r="BJ110" s="9">
        <f t="shared" si="6"/>
        <v>117.25</v>
      </c>
      <c r="BK110" s="9">
        <f t="shared" si="6"/>
        <v>101.5</v>
      </c>
      <c r="BL110" s="9">
        <f t="shared" si="6"/>
        <v>110</v>
      </c>
      <c r="BM110" s="9">
        <f t="shared" si="6"/>
        <v>110</v>
      </c>
      <c r="BN110" s="9">
        <f t="shared" si="6"/>
        <v>135</v>
      </c>
      <c r="BO110" s="9">
        <f t="shared" si="6"/>
        <v>120.25</v>
      </c>
      <c r="BP110" s="9">
        <f t="shared" si="6"/>
        <v>146</v>
      </c>
      <c r="BQ110" s="9">
        <f t="shared" si="6"/>
        <v>140.5</v>
      </c>
      <c r="BR110" s="9">
        <f t="shared" si="6"/>
        <v>116.75</v>
      </c>
      <c r="BS110" s="9">
        <f t="shared" si="6"/>
        <v>120.5</v>
      </c>
      <c r="BT110" s="9">
        <f t="shared" si="6"/>
        <v>96.25</v>
      </c>
      <c r="BU110" s="10">
        <f t="shared" si="6"/>
        <v>115.25</v>
      </c>
      <c r="BW110" s="1" t="s">
        <v>71</v>
      </c>
      <c r="BX110" s="14" t="str">
        <f>IF(BX108&lt;BX109,"no","yes")</f>
        <v>no</v>
      </c>
      <c r="BY110" s="14" t="str">
        <f t="shared" ref="BY110:DF110" si="10">IF(BY108&lt;BY109,"no","yes")</f>
        <v>no</v>
      </c>
      <c r="BZ110" s="14" t="str">
        <f t="shared" si="10"/>
        <v>no</v>
      </c>
      <c r="CA110" s="14" t="str">
        <f t="shared" si="10"/>
        <v>no</v>
      </c>
      <c r="CB110" s="14" t="str">
        <f t="shared" si="10"/>
        <v>no</v>
      </c>
      <c r="CC110" s="14" t="str">
        <f t="shared" si="10"/>
        <v>no</v>
      </c>
      <c r="CD110" s="14" t="str">
        <f t="shared" si="10"/>
        <v>no</v>
      </c>
      <c r="CE110" s="14" t="str">
        <f t="shared" si="10"/>
        <v>no</v>
      </c>
      <c r="CF110" s="14" t="str">
        <f t="shared" si="10"/>
        <v>no</v>
      </c>
      <c r="CG110" s="14" t="str">
        <f t="shared" si="10"/>
        <v>no</v>
      </c>
      <c r="CH110" s="14" t="str">
        <f t="shared" si="10"/>
        <v>no</v>
      </c>
      <c r="CI110" s="14" t="str">
        <f t="shared" si="10"/>
        <v>no</v>
      </c>
      <c r="CJ110" s="14" t="str">
        <f t="shared" si="10"/>
        <v>no</v>
      </c>
      <c r="CK110" s="14" t="str">
        <f t="shared" si="10"/>
        <v>no</v>
      </c>
      <c r="CL110" s="14" t="str">
        <f t="shared" si="10"/>
        <v>no</v>
      </c>
      <c r="CM110" s="14" t="str">
        <f t="shared" si="10"/>
        <v>no</v>
      </c>
      <c r="CN110" s="14" t="str">
        <f t="shared" si="10"/>
        <v>no</v>
      </c>
      <c r="CO110" s="14" t="str">
        <f t="shared" si="10"/>
        <v>no</v>
      </c>
      <c r="CP110" s="14" t="str">
        <f t="shared" si="10"/>
        <v>no</v>
      </c>
      <c r="CQ110" s="14" t="str">
        <f t="shared" si="10"/>
        <v>no</v>
      </c>
      <c r="CR110" s="14" t="str">
        <f t="shared" si="10"/>
        <v>no</v>
      </c>
      <c r="CS110" s="14" t="str">
        <f t="shared" si="10"/>
        <v>no</v>
      </c>
      <c r="CT110" s="14" t="str">
        <f t="shared" si="10"/>
        <v>no</v>
      </c>
      <c r="CU110" s="14" t="str">
        <f t="shared" si="10"/>
        <v>no</v>
      </c>
      <c r="CV110" s="14" t="str">
        <f t="shared" si="10"/>
        <v>no</v>
      </c>
      <c r="CW110" s="14" t="str">
        <f t="shared" si="10"/>
        <v>no</v>
      </c>
      <c r="CX110" s="14" t="str">
        <f t="shared" si="10"/>
        <v>no</v>
      </c>
      <c r="CY110" s="14" t="str">
        <f t="shared" si="10"/>
        <v>no</v>
      </c>
      <c r="CZ110" s="14" t="str">
        <f t="shared" si="10"/>
        <v>no</v>
      </c>
      <c r="DA110" s="14" t="str">
        <f t="shared" si="10"/>
        <v>no</v>
      </c>
      <c r="DB110" s="14" t="str">
        <f t="shared" si="10"/>
        <v>no</v>
      </c>
      <c r="DC110" s="14" t="str">
        <f t="shared" si="10"/>
        <v>no</v>
      </c>
      <c r="DD110" s="14" t="str">
        <f t="shared" si="10"/>
        <v>no</v>
      </c>
      <c r="DE110" s="14" t="str">
        <f t="shared" si="10"/>
        <v>no</v>
      </c>
      <c r="DF110" s="14" t="str">
        <f t="shared" si="10"/>
        <v>no</v>
      </c>
    </row>
    <row r="111" spans="1:110" x14ac:dyDescent="0.45">
      <c r="A111" t="s">
        <v>41</v>
      </c>
      <c r="B111">
        <f>_xlfn.STDEV.S(A3:A102)</f>
        <v>10563.152202177323</v>
      </c>
      <c r="C111">
        <f t="shared" ref="C111:AJ111" si="11">_xlfn.STDEV.S(B3:B102)</f>
        <v>661.31571174898068</v>
      </c>
      <c r="E111">
        <f t="shared" si="11"/>
        <v>692.98601440549737</v>
      </c>
      <c r="F111">
        <f t="shared" si="11"/>
        <v>9080.0798579843868</v>
      </c>
      <c r="G111">
        <f t="shared" si="11"/>
        <v>609.41837969916151</v>
      </c>
      <c r="H111">
        <f t="shared" si="11"/>
        <v>669.19688116246914</v>
      </c>
      <c r="I111">
        <f t="shared" si="11"/>
        <v>681.41626696820856</v>
      </c>
      <c r="J111">
        <f t="shared" si="11"/>
        <v>511.4750405158664</v>
      </c>
      <c r="K111">
        <f t="shared" si="11"/>
        <v>799.66514526109904</v>
      </c>
      <c r="L111">
        <f t="shared" si="11"/>
        <v>2625.2276133353048</v>
      </c>
      <c r="M111">
        <f t="shared" si="11"/>
        <v>713.64466860637538</v>
      </c>
      <c r="O111">
        <f t="shared" si="11"/>
        <v>994.40103666336336</v>
      </c>
      <c r="P111">
        <f t="shared" si="11"/>
        <v>1244.4860307400288</v>
      </c>
      <c r="Q111">
        <f t="shared" si="11"/>
        <v>558.76755218403423</v>
      </c>
      <c r="R111">
        <f t="shared" si="11"/>
        <v>759.59099008757482</v>
      </c>
      <c r="S111">
        <f t="shared" si="11"/>
        <v>856.85182358197619</v>
      </c>
      <c r="T111">
        <f t="shared" si="11"/>
        <v>641.55969482208047</v>
      </c>
      <c r="U111">
        <f t="shared" si="11"/>
        <v>827.92874644616541</v>
      </c>
      <c r="V111">
        <f t="shared" si="11"/>
        <v>569.94407762179731</v>
      </c>
      <c r="W111">
        <f t="shared" si="11"/>
        <v>662.67446149613454</v>
      </c>
      <c r="X111">
        <f t="shared" si="11"/>
        <v>631.83812105010065</v>
      </c>
      <c r="Z111">
        <f t="shared" si="11"/>
        <v>708.65120596607437</v>
      </c>
      <c r="AA111">
        <f t="shared" si="11"/>
        <v>457.1038494608411</v>
      </c>
      <c r="AB111">
        <f t="shared" si="11"/>
        <v>559.41649786255687</v>
      </c>
      <c r="AC111" s="20">
        <f t="shared" si="11"/>
        <v>700.1537068618029</v>
      </c>
      <c r="AD111">
        <f t="shared" si="11"/>
        <v>426.2934422306875</v>
      </c>
      <c r="AE111">
        <f t="shared" si="11"/>
        <v>759.07213927680323</v>
      </c>
      <c r="AF111">
        <f t="shared" si="11"/>
        <v>725.75587040983919</v>
      </c>
      <c r="AG111">
        <f t="shared" si="11"/>
        <v>787.66767488618336</v>
      </c>
      <c r="AH111">
        <f t="shared" si="11"/>
        <v>422.23937332257208</v>
      </c>
      <c r="AI111">
        <f t="shared" si="11"/>
        <v>835.47214613636106</v>
      </c>
      <c r="AJ111">
        <f t="shared" si="11"/>
        <v>456.57743111772481</v>
      </c>
      <c r="AL111" t="s">
        <v>65</v>
      </c>
      <c r="AM111" s="8">
        <f t="shared" si="8"/>
        <v>33618.5</v>
      </c>
      <c r="AN111" s="9">
        <f t="shared" si="6"/>
        <v>1150.75</v>
      </c>
      <c r="AO111" s="9">
        <f t="shared" si="6"/>
        <v>818.75</v>
      </c>
      <c r="AP111" s="9">
        <f t="shared" si="6"/>
        <v>934.25</v>
      </c>
      <c r="AQ111" s="9">
        <f t="shared" si="6"/>
        <v>20076.75</v>
      </c>
      <c r="AR111" s="9">
        <f t="shared" si="6"/>
        <v>873</v>
      </c>
      <c r="AS111" s="9">
        <f t="shared" si="6"/>
        <v>691.5</v>
      </c>
      <c r="AT111" s="9">
        <f t="shared" si="6"/>
        <v>1098.75</v>
      </c>
      <c r="AU111" s="9">
        <f t="shared" si="6"/>
        <v>552.5</v>
      </c>
      <c r="AV111" s="9">
        <f t="shared" si="6"/>
        <v>417.25</v>
      </c>
      <c r="AW111" s="9">
        <f t="shared" si="6"/>
        <v>6531.5</v>
      </c>
      <c r="AX111" s="9">
        <f t="shared" si="6"/>
        <v>735</v>
      </c>
      <c r="AY111" s="9">
        <f t="shared" si="6"/>
        <v>1295</v>
      </c>
      <c r="AZ111" s="9">
        <f t="shared" si="6"/>
        <v>892.5</v>
      </c>
      <c r="BA111" s="9">
        <f t="shared" si="6"/>
        <v>1623</v>
      </c>
      <c r="BB111" s="9">
        <f t="shared" si="6"/>
        <v>415.75</v>
      </c>
      <c r="BC111" s="9">
        <f t="shared" si="6"/>
        <v>526</v>
      </c>
      <c r="BD111" s="9">
        <f t="shared" si="6"/>
        <v>1175.5</v>
      </c>
      <c r="BE111" s="9">
        <f t="shared" si="6"/>
        <v>646.5</v>
      </c>
      <c r="BF111" s="9">
        <f t="shared" si="6"/>
        <v>639.75</v>
      </c>
      <c r="BG111" s="9">
        <f t="shared" si="6"/>
        <v>381.75</v>
      </c>
      <c r="BH111" s="9">
        <f t="shared" si="6"/>
        <v>319.75</v>
      </c>
      <c r="BI111" s="9">
        <f t="shared" si="6"/>
        <v>325.75</v>
      </c>
      <c r="BJ111" s="9">
        <f t="shared" si="6"/>
        <v>361.25</v>
      </c>
      <c r="BK111" s="9">
        <f t="shared" si="6"/>
        <v>311.5</v>
      </c>
      <c r="BL111" s="9">
        <f t="shared" si="6"/>
        <v>322.5</v>
      </c>
      <c r="BM111" s="9">
        <f t="shared" si="6"/>
        <v>449</v>
      </c>
      <c r="BN111" s="9">
        <f t="shared" si="6"/>
        <v>324.5</v>
      </c>
      <c r="BO111" s="9">
        <f t="shared" si="6"/>
        <v>358.75</v>
      </c>
      <c r="BP111" s="9">
        <f t="shared" si="6"/>
        <v>445</v>
      </c>
      <c r="BQ111" s="9">
        <f t="shared" si="6"/>
        <v>342.5</v>
      </c>
      <c r="BR111" s="9">
        <f t="shared" si="6"/>
        <v>428.75</v>
      </c>
      <c r="BS111" s="9">
        <f t="shared" si="6"/>
        <v>512</v>
      </c>
      <c r="BT111" s="9">
        <f t="shared" si="6"/>
        <v>337.25</v>
      </c>
      <c r="BU111" s="10">
        <f t="shared" si="6"/>
        <v>380.75</v>
      </c>
    </row>
    <row r="112" spans="1:110" x14ac:dyDescent="0.45">
      <c r="A112" t="s">
        <v>42</v>
      </c>
      <c r="B112">
        <f>_xlfn.VAR.S(A3:A102)</f>
        <v>111580184.44636366</v>
      </c>
      <c r="C112">
        <f t="shared" ref="C112:AJ112" si="12">_xlfn.VAR.S(B3:B102)</f>
        <v>437338.47060606093</v>
      </c>
      <c r="E112">
        <f t="shared" si="12"/>
        <v>480229.61616161617</v>
      </c>
      <c r="F112">
        <f t="shared" si="12"/>
        <v>82447850.227373764</v>
      </c>
      <c r="G112">
        <f t="shared" si="12"/>
        <v>371390.76151515136</v>
      </c>
      <c r="H112">
        <f t="shared" si="12"/>
        <v>447824.46575757588</v>
      </c>
      <c r="I112">
        <f t="shared" si="12"/>
        <v>464328.12888888881</v>
      </c>
      <c r="J112">
        <f t="shared" si="12"/>
        <v>261606.71707070718</v>
      </c>
      <c r="K112">
        <f t="shared" si="12"/>
        <v>639464.34454545472</v>
      </c>
      <c r="L112">
        <f t="shared" si="12"/>
        <v>6891820.0218181806</v>
      </c>
      <c r="M112">
        <f t="shared" si="12"/>
        <v>509288.71303030336</v>
      </c>
      <c r="O112">
        <f t="shared" si="12"/>
        <v>988833.42171717167</v>
      </c>
      <c r="P112">
        <f t="shared" si="12"/>
        <v>1548745.4807070722</v>
      </c>
      <c r="Q112">
        <f t="shared" si="12"/>
        <v>312221.17737373739</v>
      </c>
      <c r="R112">
        <f t="shared" si="12"/>
        <v>576978.47222222225</v>
      </c>
      <c r="S112">
        <f t="shared" si="12"/>
        <v>734195.04757575796</v>
      </c>
      <c r="T112">
        <f t="shared" si="12"/>
        <v>411598.84202020097</v>
      </c>
      <c r="U112">
        <f t="shared" si="12"/>
        <v>685466.00919191889</v>
      </c>
      <c r="V112">
        <f t="shared" si="12"/>
        <v>324836.25161616126</v>
      </c>
      <c r="W112">
        <f t="shared" si="12"/>
        <v>439137.44191919192</v>
      </c>
      <c r="X112">
        <f t="shared" si="12"/>
        <v>399219.4112121216</v>
      </c>
      <c r="Z112">
        <f t="shared" si="12"/>
        <v>502186.5317171716</v>
      </c>
      <c r="AA112">
        <f t="shared" si="12"/>
        <v>208943.92919191928</v>
      </c>
      <c r="AB112">
        <f t="shared" si="12"/>
        <v>312946.81808080815</v>
      </c>
      <c r="AC112" s="20">
        <f t="shared" si="12"/>
        <v>490215.21323232335</v>
      </c>
      <c r="AD112">
        <f t="shared" si="12"/>
        <v>181726.09888888849</v>
      </c>
      <c r="AE112">
        <f t="shared" si="12"/>
        <v>576190.51262626261</v>
      </c>
      <c r="AF112">
        <f t="shared" si="12"/>
        <v>526721.58343434334</v>
      </c>
      <c r="AG112">
        <f t="shared" si="12"/>
        <v>620420.3660606062</v>
      </c>
      <c r="AH112">
        <f t="shared" si="12"/>
        <v>178286.08838383839</v>
      </c>
      <c r="AI112">
        <f t="shared" si="12"/>
        <v>698013.70696969703</v>
      </c>
      <c r="AJ112">
        <f t="shared" si="12"/>
        <v>208462.95060606074</v>
      </c>
      <c r="AL112" t="s">
        <v>37</v>
      </c>
      <c r="AM112" s="11">
        <f>AM119-$AM121</f>
        <v>22125.91</v>
      </c>
      <c r="AN112" s="12">
        <f t="shared" ref="AN112:BU112" si="13">AN119-$AM121</f>
        <v>2715.71</v>
      </c>
      <c r="AO112" s="12">
        <f t="shared" si="13"/>
        <v>2753.33</v>
      </c>
      <c r="AP112" s="12">
        <f t="shared" si="13"/>
        <v>2674.6</v>
      </c>
      <c r="AQ112" s="12">
        <f t="shared" si="13"/>
        <v>20149.93</v>
      </c>
      <c r="AR112" s="12">
        <f t="shared" si="13"/>
        <v>2770.81</v>
      </c>
      <c r="AS112" s="12">
        <f t="shared" si="13"/>
        <v>2832.67</v>
      </c>
      <c r="AT112" s="12">
        <f t="shared" si="13"/>
        <v>2574.8200000000002</v>
      </c>
      <c r="AU112" s="12">
        <f t="shared" si="13"/>
        <v>3087.49</v>
      </c>
      <c r="AV112" s="12">
        <f t="shared" si="13"/>
        <v>2741.17</v>
      </c>
      <c r="AW112" s="12">
        <f t="shared" si="13"/>
        <v>7289.28</v>
      </c>
      <c r="AX112" s="12">
        <f t="shared" si="13"/>
        <v>2794.29</v>
      </c>
      <c r="AY112" s="12">
        <f t="shared" si="13"/>
        <v>2601.58</v>
      </c>
      <c r="AZ112" s="12">
        <f t="shared" si="13"/>
        <v>2913.15</v>
      </c>
      <c r="BA112" s="12">
        <f t="shared" si="13"/>
        <v>5452.71</v>
      </c>
      <c r="BB112" s="12">
        <f t="shared" si="13"/>
        <v>1985.12</v>
      </c>
      <c r="BC112" s="12">
        <f t="shared" si="13"/>
        <v>3280.95</v>
      </c>
      <c r="BD112" s="12">
        <f t="shared" si="13"/>
        <v>2644.27</v>
      </c>
      <c r="BE112" s="12">
        <f t="shared" si="13"/>
        <v>3406.92</v>
      </c>
      <c r="BF112" s="12">
        <f t="shared" si="13"/>
        <v>2770.03</v>
      </c>
      <c r="BG112" s="12">
        <f t="shared" si="13"/>
        <v>2395.4699999999998</v>
      </c>
      <c r="BH112" s="12">
        <f t="shared" si="13"/>
        <v>2471.5500000000002</v>
      </c>
      <c r="BI112" s="12">
        <f t="shared" si="13"/>
        <v>2586.73</v>
      </c>
      <c r="BJ112" s="12">
        <f t="shared" si="13"/>
        <v>2350.7600000000002</v>
      </c>
      <c r="BK112" s="12">
        <f t="shared" si="13"/>
        <v>2445.44</v>
      </c>
      <c r="BL112" s="12">
        <f t="shared" si="13"/>
        <v>2583.4899999999998</v>
      </c>
      <c r="BM112" s="12">
        <f t="shared" si="13"/>
        <v>2159.5100000000002</v>
      </c>
      <c r="BN112" s="12">
        <f t="shared" si="13"/>
        <v>2273.67</v>
      </c>
      <c r="BO112" s="12">
        <f t="shared" si="13"/>
        <v>2542.11</v>
      </c>
      <c r="BP112" s="12">
        <f t="shared" si="13"/>
        <v>2379.15</v>
      </c>
      <c r="BQ112" s="12">
        <f t="shared" si="13"/>
        <v>2434.1799999999998</v>
      </c>
      <c r="BR112" s="12">
        <f t="shared" si="13"/>
        <v>2673.76</v>
      </c>
      <c r="BS112" s="12">
        <f t="shared" si="13"/>
        <v>2328.85</v>
      </c>
      <c r="BT112" s="12">
        <f t="shared" si="13"/>
        <v>2459.0100000000002</v>
      </c>
      <c r="BU112" s="13">
        <f t="shared" si="13"/>
        <v>2486.83</v>
      </c>
      <c r="BW112" t="s">
        <v>72</v>
      </c>
    </row>
    <row r="113" spans="1:110" x14ac:dyDescent="0.45">
      <c r="A113" t="s">
        <v>43</v>
      </c>
      <c r="B113">
        <f>KURT(A3:A102)</f>
        <v>1.9438798522275778</v>
      </c>
      <c r="C113">
        <f t="shared" ref="C113:AJ113" si="14">KURT(B3:B102)</f>
        <v>4.1471484332678443</v>
      </c>
      <c r="E113">
        <f t="shared" si="14"/>
        <v>7.2114932932619684</v>
      </c>
      <c r="F113">
        <f t="shared" si="14"/>
        <v>1.4501397321215834</v>
      </c>
      <c r="G113">
        <f t="shared" si="14"/>
        <v>3.7651560127908446</v>
      </c>
      <c r="H113">
        <f t="shared" si="14"/>
        <v>3.7502000688363553</v>
      </c>
      <c r="I113">
        <f t="shared" si="14"/>
        <v>5.6667094652926941</v>
      </c>
      <c r="J113">
        <f t="shared" si="14"/>
        <v>16.571853709339617</v>
      </c>
      <c r="K113">
        <f t="shared" si="14"/>
        <v>3.3335754135515638</v>
      </c>
      <c r="L113">
        <f t="shared" si="14"/>
        <v>1.7629275438750658</v>
      </c>
      <c r="M113">
        <f t="shared" si="14"/>
        <v>17.10046575267976</v>
      </c>
      <c r="O113">
        <f t="shared" si="14"/>
        <v>7.3529596748692239</v>
      </c>
      <c r="P113">
        <f t="shared" si="14"/>
        <v>11.771177192647347</v>
      </c>
      <c r="Q113">
        <f t="shared" si="14"/>
        <v>15.566301494390494</v>
      </c>
      <c r="R113">
        <f t="shared" si="14"/>
        <v>15.41827379878767</v>
      </c>
      <c r="S113">
        <f t="shared" si="14"/>
        <v>8.7124380455660866</v>
      </c>
      <c r="T113">
        <f t="shared" si="14"/>
        <v>18.931508103780345</v>
      </c>
      <c r="U113">
        <f t="shared" si="14"/>
        <v>7.0103952901125961</v>
      </c>
      <c r="V113">
        <f t="shared" si="14"/>
        <v>12.683631018265691</v>
      </c>
      <c r="W113">
        <f t="shared" si="14"/>
        <v>4.8658382998217906</v>
      </c>
      <c r="X113">
        <f t="shared" si="14"/>
        <v>8.985643204753023</v>
      </c>
      <c r="Z113">
        <f t="shared" si="14"/>
        <v>21.577880946828511</v>
      </c>
      <c r="AA113">
        <f t="shared" si="14"/>
        <v>41.426041380392732</v>
      </c>
      <c r="AB113">
        <f t="shared" si="14"/>
        <v>8.7685739300277241</v>
      </c>
      <c r="AC113" s="20">
        <f t="shared" si="14"/>
        <v>26.903927844323043</v>
      </c>
      <c r="AD113">
        <f t="shared" si="14"/>
        <v>19.230519806619711</v>
      </c>
      <c r="AE113">
        <f t="shared" si="14"/>
        <v>65.649941409309264</v>
      </c>
      <c r="AF113">
        <f t="shared" si="14"/>
        <v>18.54553150919471</v>
      </c>
      <c r="AG113">
        <f t="shared" si="14"/>
        <v>4.4684039762320484</v>
      </c>
      <c r="AH113">
        <f t="shared" si="14"/>
        <v>38.014439515928792</v>
      </c>
      <c r="AI113">
        <f t="shared" si="14"/>
        <v>37.72529100512412</v>
      </c>
      <c r="AJ113">
        <f t="shared" si="14"/>
        <v>35.743698907401324</v>
      </c>
    </row>
    <row r="114" spans="1:110" x14ac:dyDescent="0.45">
      <c r="A114" t="s">
        <v>44</v>
      </c>
      <c r="B114">
        <f>SKEW(A3:A102)</f>
        <v>1.067037147963287</v>
      </c>
      <c r="C114">
        <f t="shared" ref="C114:AJ114" si="15">SKEW(B3:B102)</f>
        <v>1.8413467697953119</v>
      </c>
      <c r="E114">
        <f t="shared" si="15"/>
        <v>2.4853772464877588</v>
      </c>
      <c r="F114">
        <f t="shared" si="15"/>
        <v>1.0179746512968062</v>
      </c>
      <c r="G114">
        <f t="shared" si="15"/>
        <v>2.074370480538811</v>
      </c>
      <c r="H114">
        <f t="shared" si="15"/>
        <v>0.63102122304429664</v>
      </c>
      <c r="I114">
        <f t="shared" si="15"/>
        <v>2.0952935921964611</v>
      </c>
      <c r="J114">
        <f t="shared" si="15"/>
        <v>2.1985137688702592</v>
      </c>
      <c r="K114">
        <f t="shared" si="15"/>
        <v>2.1025953793709617</v>
      </c>
      <c r="L114">
        <f t="shared" si="15"/>
        <v>1.4737271706452417</v>
      </c>
      <c r="M114">
        <f t="shared" si="15"/>
        <v>3.3437228601679223</v>
      </c>
      <c r="O114">
        <f t="shared" si="15"/>
        <v>2.5840061949217974</v>
      </c>
      <c r="P114">
        <f t="shared" si="15"/>
        <v>3.281131030984433</v>
      </c>
      <c r="Q114">
        <f t="shared" si="15"/>
        <v>2.3365961406504199</v>
      </c>
      <c r="R114">
        <f t="shared" si="15"/>
        <v>2.9568967976932967</v>
      </c>
      <c r="S114">
        <f t="shared" si="15"/>
        <v>2.4193812904243033</v>
      </c>
      <c r="T114">
        <f t="shared" si="15"/>
        <v>3.3733562917693827</v>
      </c>
      <c r="U114">
        <f t="shared" si="15"/>
        <v>2.6255317840990267</v>
      </c>
      <c r="V114">
        <f t="shared" si="15"/>
        <v>3.3200249431744742</v>
      </c>
      <c r="W114">
        <f t="shared" si="15"/>
        <v>2.490668507315247</v>
      </c>
      <c r="X114">
        <f t="shared" si="15"/>
        <v>3.1614317879770328</v>
      </c>
      <c r="Z114">
        <f t="shared" si="15"/>
        <v>4.3125797054028165</v>
      </c>
      <c r="AA114">
        <f t="shared" si="15"/>
        <v>5.9055519793612419</v>
      </c>
      <c r="AB114">
        <f t="shared" si="15"/>
        <v>2.1509355380181665</v>
      </c>
      <c r="AC114" s="20">
        <f t="shared" si="15"/>
        <v>4.7955695325076322</v>
      </c>
      <c r="AD114">
        <f t="shared" si="15"/>
        <v>4.1438753469533083</v>
      </c>
      <c r="AE114">
        <f t="shared" si="15"/>
        <v>7.5202113332591445</v>
      </c>
      <c r="AF114">
        <f t="shared" si="15"/>
        <v>3.9905595083059473</v>
      </c>
      <c r="AG114">
        <f t="shared" si="15"/>
        <v>2.4470704902466456</v>
      </c>
      <c r="AH114">
        <f t="shared" si="15"/>
        <v>5.6296649987844569</v>
      </c>
      <c r="AI114">
        <f t="shared" si="15"/>
        <v>5.6658373680910925</v>
      </c>
      <c r="AJ114">
        <f t="shared" si="15"/>
        <v>5.5117700286936833</v>
      </c>
      <c r="AL114" t="s">
        <v>58</v>
      </c>
      <c r="AM114" s="5">
        <f t="array" ref="AM114">MIN(IF(ISBLANK(A3:A102),"",IF(A3:A102&gt;=AM115-$AM104*(AM117-AM115),A3:A102,"")))</f>
        <v>6126</v>
      </c>
      <c r="AN114" s="6">
        <f t="array" ref="AN114">MIN(IF(ISBLANK(B3:B102),"",IF(B3:B102&gt;=AN115-$AM104*(AN117-AN115),B3:B102,"")))</f>
        <v>1604</v>
      </c>
      <c r="AO114" s="6">
        <f t="array" ref="AO114">MIN(IF(ISBLANK(C3:C102),"",IF(C3:C102&gt;=AO115-$AM104*(AO117-AO115),C3:C102,"")))</f>
        <v>2170</v>
      </c>
      <c r="AP114" s="6">
        <f t="array" ref="AP114">MIN(IF(ISBLANK(D3:D102),"",IF(D3:D102&gt;=AP115-$AM104*(AP117-AP115),D3:D102,"")))</f>
        <v>1734</v>
      </c>
      <c r="AQ114" s="6">
        <f t="array" ref="AQ114">MIN(IF(ISBLANK(E3:E102),"",IF(E3:E102&gt;=AQ115-$AM104*(AQ117-AQ115),E3:E102,"")))</f>
        <v>6821</v>
      </c>
      <c r="AR114" s="6">
        <f t="array" ref="AR114">MIN(IF(ISBLANK(F3:F102),"",IF(F3:F102&gt;=AR115-$AM104*(AR117-AR115),F3:F102,"")))</f>
        <v>2206</v>
      </c>
      <c r="AS114" s="6">
        <f t="array" ref="AS114">MIN(IF(ISBLANK(G3:G102),"",IF(G3:G102&gt;=AS115-$AM104*(AS117-AS115),G3:G102,"")))</f>
        <v>1441</v>
      </c>
      <c r="AT114" s="6">
        <f t="array" ref="AT114">MIN(IF(ISBLANK(H3:H102),"",IF(H3:H102&gt;=AT115-$AM104*(AT117-AT115),H3:H102,"")))</f>
        <v>1569</v>
      </c>
      <c r="AU114" s="6">
        <f t="array" ref="AU114">MIN(IF(ISBLANK(I3:I102),"",IF(I3:I102&gt;=AU115-$AM104*(AU117-AU115),I3:I102,"")))</f>
        <v>2080</v>
      </c>
      <c r="AV114" s="6">
        <f t="array" ref="AV114">MIN(IF(ISBLANK(J3:J102),"",IF(J3:J102&gt;=AV115-$AM104*(AV117-AV115),J3:J102,"")))</f>
        <v>2014</v>
      </c>
      <c r="AW114" s="6">
        <f t="array" ref="AW114">MIN(IF(ISBLANK(K3:K102),"",IF(K3:K102&gt;=AW115-$AM104*(AW117-AW115),K3:K102,"")))</f>
        <v>4497</v>
      </c>
      <c r="AX114" s="6">
        <f t="array" ref="AX114">MIN(IF(ISBLANK(L3:L102),"",IF(L3:L102&gt;=AX115-$AM104*(AX117-AX115),L3:L102,"")))</f>
        <v>1321</v>
      </c>
      <c r="AY114" s="6">
        <f t="array" ref="AY114">MIN(IF(ISBLANK(M3:M102),"",IF(M3:M102&gt;=AY115-$AM104*(AY117-AY115),M3:M102,"")))</f>
        <v>1258</v>
      </c>
      <c r="AZ114" s="6">
        <f t="array" ref="AZ114">MIN(IF(ISBLANK(N3:N102),"",IF(N3:N102&gt;=AZ115-$AM104*(AZ117-AZ115),N3:N102,"")))</f>
        <v>1940</v>
      </c>
      <c r="BA114" s="6">
        <f t="array" ref="BA114">MIN(IF(ISBLANK(O3:O102),"",IF(O3:O102&gt;=BA115-$AM104*(BA117-BA115),O3:O102,"")))</f>
        <v>4396</v>
      </c>
      <c r="BB114" s="6">
        <f t="array" ref="BB114">MIN(IF(ISBLANK(P3:P102),"",IF(P3:P102&gt;=BB115-$AM104*(BB117-BB115),P3:P102,"")))</f>
        <v>953</v>
      </c>
      <c r="BC114" s="6">
        <f t="array" ref="BC114">MIN(IF(ISBLANK(Q3:Q102),"",IF(Q3:Q102&gt;=BC115-$AM104*(BC117-BC115),Q3:Q102,"")))</f>
        <v>2039</v>
      </c>
      <c r="BD114" s="6">
        <f t="array" ref="BD114">MIN(IF(ISBLANK(R3:R102),"",IF(R3:R102&gt;=BD115-$AM104*(BD117-BD115),R3:R102,"")))</f>
        <v>1443</v>
      </c>
      <c r="BE114" s="6">
        <f t="array" ref="BE114">MIN(IF(ISBLANK(S3:S102),"",IF(S3:S102&gt;=BE115-$AM104*(BE117-BE115),S3:S102,"")))</f>
        <v>2485</v>
      </c>
      <c r="BF114" s="6">
        <f t="array" ref="BF114">MIN(IF(ISBLANK(T3:T102),"",IF(T3:T102&gt;=BF115-$AM104*(BF117-BF115),T3:T102,"")))</f>
        <v>2169</v>
      </c>
      <c r="BG114" s="6">
        <f t="array" ref="BG114">MIN(IF(ISBLANK(U3:U102),"",IF(U3:U102&gt;=BG115-$AM104*(BG117-BG115),U3:U102,"")))</f>
        <v>1723</v>
      </c>
      <c r="BH114" s="6">
        <f t="array" ref="BH114">MIN(IF(ISBLANK(V3:V102),"",IF(V3:V102&gt;=BH115-$AM104*(BH117-BH115),V3:V102,"")))</f>
        <v>1956</v>
      </c>
      <c r="BI114" s="6">
        <f t="array" ref="BI114">MIN(IF(ISBLANK(W3:W102),"",IF(W3:W102&gt;=BI115-$AM104*(BI117-BI115),W3:W102,"")))</f>
        <v>2190</v>
      </c>
      <c r="BJ114" s="6">
        <f t="array" ref="BJ114">MIN(IF(ISBLANK(X3:X102),"",IF(X3:X102&gt;=BJ115-$AM104*(BJ117-BJ115),X3:X102,"")))</f>
        <v>1711</v>
      </c>
      <c r="BK114" s="6">
        <f t="array" ref="BK114">MIN(IF(ISBLANK(Y3:Y102),"",IF(Y3:Y102&gt;=BK115-$AM104*(BK117-BK115),Y3:Y102,"")))</f>
        <v>2043</v>
      </c>
      <c r="BL114" s="6">
        <f t="array" ref="BL114">MIN(IF(ISBLANK(Z3:Z102),"",IF(Z3:Z102&gt;=BL115-$AM104*(BL117-BL115),Z3:Z102,"")))</f>
        <v>2152</v>
      </c>
      <c r="BM114" s="6">
        <f t="array" ref="BM114">MIN(IF(ISBLANK(AA3:AA102),"",IF(AA3:AA102&gt;=BM115-$AM104*(BM117-BM115),AA3:AA102,"")))</f>
        <v>1407</v>
      </c>
      <c r="BN114" s="6">
        <f t="array" ref="BN114">MIN(IF(ISBLANK(AB3:AB102),"",IF(AB3:AB102&gt;=BN115-$AM104*(BN117-BN115),AB3:AB102,"")))</f>
        <v>1631</v>
      </c>
      <c r="BO114" s="6">
        <f t="array" ref="BO114">MIN(IF(ISBLANK(AC3:AC102),"",IF(AC3:AC102&gt;=BO115-$AM104*(BO117-BO115),AC3:AC102,"")))</f>
        <v>2115</v>
      </c>
      <c r="BP114" s="6">
        <f t="array" ref="BP114">MIN(IF(ISBLANK(AD3:AD102),"",IF(AD3:AD102&gt;=BP115-$AM104*(BP117-BP115),AD3:AD102,"")))</f>
        <v>1908</v>
      </c>
      <c r="BQ114" s="6">
        <f t="array" ref="BQ114">MIN(IF(ISBLANK(AE3:AE102),"",IF(AE3:AE102&gt;=BQ115-$AM104*(BQ117-BQ115),AE3:AE102,"")))</f>
        <v>1775</v>
      </c>
      <c r="BR114" s="6">
        <f t="array" ref="BR114">MIN(IF(ISBLANK(AF3:AF102),"",IF(AF3:AF102&gt;=BR115-$AM104*(BR117-BR115),AF3:AF102,"")))</f>
        <v>2053</v>
      </c>
      <c r="BS114" s="6">
        <f t="array" ref="BS114">MIN(IF(ISBLANK(AG3:AG102),"",IF(AG3:AG102&gt;=BS115-$AM104*(BS117-BS115),AG3:AG102,"")))</f>
        <v>1857</v>
      </c>
      <c r="BT114" s="6">
        <f t="array" ref="BT114">MIN(IF(ISBLANK(AH3:AH102),"",IF(AH3:AH102&gt;=BT115-$AM104*(BT117-BT115),AH3:AH102,"")))</f>
        <v>1978</v>
      </c>
      <c r="BU114" s="7">
        <f t="array" ref="BU114">MIN(IF(ISBLANK(AI3:AI102),"",IF(AI3:AI102&gt;=BU115-$AM104*(BU117-BU115),AI3:AI102,"")))</f>
        <v>2134</v>
      </c>
      <c r="BW114" s="15" t="s">
        <v>73</v>
      </c>
      <c r="BX114" s="15">
        <f>[1]!DAGOSTINO(A3:A102)</f>
        <v>22.35494473562559</v>
      </c>
      <c r="BY114" s="15">
        <f>[1]!DAGOSTINO(B3:B102)</f>
        <v>47.629928918194146</v>
      </c>
      <c r="BZ114" s="15">
        <f>[1]!DAGOSTINO(C3:C102)</f>
        <v>85.855727154263136</v>
      </c>
      <c r="CA114" s="15">
        <f>[1]!DAGOSTINO(D3:D102)</f>
        <v>69.376584534288043</v>
      </c>
      <c r="CB114" s="15">
        <f>[1]!DAGOSTINO(E3:E102)</f>
        <v>19.205703698788611</v>
      </c>
      <c r="CC114" s="15">
        <f>[1]!DAGOSTINO(F3:F102)</f>
        <v>51.387909198770465</v>
      </c>
      <c r="CD114" s="15">
        <f>[1]!DAGOSTINO(G3:G102)</f>
        <v>20.339761618213164</v>
      </c>
      <c r="CE114" s="15">
        <f>[1]!DAGOSTINO(H3:H102)</f>
        <v>57.528858618855466</v>
      </c>
      <c r="CF114" s="15">
        <f>[1]!DAGOSTINO(I3:I102)</f>
        <v>78.03401659922973</v>
      </c>
      <c r="CG114" s="15">
        <f>[1]!DAGOSTINO(J3:J102)</f>
        <v>50.494167383883799</v>
      </c>
      <c r="CH114" s="15">
        <f>[1]!DAGOSTINO(K3:K102)</f>
        <v>30.632410142079252</v>
      </c>
      <c r="CI114" s="15">
        <f>[1]!DAGOSTINO(L3:L102)</f>
        <v>100.80619074121583</v>
      </c>
      <c r="CJ114" s="15">
        <f>[1]!DAGOSTINO(M3:M102)</f>
        <v>77.167775536644285</v>
      </c>
      <c r="CK114" s="15">
        <f>[1]!DAGOSTINO(N3:N102)</f>
        <v>71.666469606204259</v>
      </c>
      <c r="CL114" s="15">
        <f>[1]!DAGOSTINO(O3:O102)</f>
        <v>92.948231704097623</v>
      </c>
      <c r="CM114" s="15">
        <f>[1]!DAGOSTINO(P3:P102)</f>
        <v>79.759338862282192</v>
      </c>
      <c r="CN114" s="15">
        <f>[1]!DAGOSTINO(Q3:Q102)</f>
        <v>91.809937762663452</v>
      </c>
      <c r="CO114" s="15">
        <f>[1]!DAGOSTINO(R3:R102)</f>
        <v>71.187269127646658</v>
      </c>
      <c r="CP114" s="15">
        <f>[1]!DAGOSTINO(S3:S102)</f>
        <v>103.18684997244492</v>
      </c>
      <c r="CQ114" s="15">
        <f>[1]!DAGOSTINO(T3:T102)</f>
        <v>71.714242834335892</v>
      </c>
      <c r="CR114" s="15">
        <f>[1]!DAGOSTINO(U3:U102)</f>
        <v>94.980877769061649</v>
      </c>
      <c r="CS114" s="15">
        <f>[1]!DAGOSTINO(V3:V102)</f>
        <v>63.455149242764975</v>
      </c>
      <c r="CT114" s="15">
        <f>[1]!DAGOSTINO(W3:W102)</f>
        <v>86.054792554503877</v>
      </c>
      <c r="CU114" s="15">
        <f>[1]!DAGOSTINO(X3:X102)</f>
        <v>119.60236031680083</v>
      </c>
      <c r="CV114" s="15">
        <f>[1]!DAGOSTINO(Y3:Y102)</f>
        <v>121.34884318608295</v>
      </c>
      <c r="CW114" s="15">
        <f>[1]!DAGOSTINO(Z3:Z102)</f>
        <v>156.02621920814605</v>
      </c>
      <c r="CX114" s="15">
        <f>[1]!DAGOSTINO(AA3:AA102)</f>
        <v>65.745815474475023</v>
      </c>
      <c r="CY114" s="15">
        <f>[1]!DAGOSTINO(AB3:AB102)</f>
        <v>132.77028441387671</v>
      </c>
      <c r="CZ114" s="15">
        <f>[1]!DAGOSTINO(AC3:AC102)</f>
        <v>116.5558317474329</v>
      </c>
      <c r="DA114" s="15">
        <f>[1]!DAGOSTINO(AD3:AD102)</f>
        <v>183.61897915952895</v>
      </c>
      <c r="DB114" s="15">
        <f>[1]!DAGOSTINO(AE3:AE102)</f>
        <v>113.39398753048584</v>
      </c>
      <c r="DC114" s="15">
        <f>[1]!DAGOSTINO(AF3:AF102)</f>
        <v>61.381014574346793</v>
      </c>
      <c r="DD114" s="15">
        <f>[1]!DAGOSTINO(AG3:AG102)</f>
        <v>150.81860919941545</v>
      </c>
      <c r="DE114" s="15">
        <f>[1]!DAGOSTINO(AH3:AH102)</f>
        <v>151.17891705222479</v>
      </c>
      <c r="DF114" s="15">
        <f>[1]!DAGOSTINO(AI3:AI102)</f>
        <v>148.12071578773151</v>
      </c>
    </row>
    <row r="115" spans="1:110" x14ac:dyDescent="0.45">
      <c r="A115" t="s">
        <v>45</v>
      </c>
      <c r="B115">
        <f>B116-B117</f>
        <v>56500</v>
      </c>
      <c r="C115">
        <f t="shared" ref="C115:AJ115" si="16">C116-C117</f>
        <v>3716</v>
      </c>
      <c r="E115">
        <f t="shared" si="16"/>
        <v>4057</v>
      </c>
      <c r="F115">
        <f t="shared" si="16"/>
        <v>47664</v>
      </c>
      <c r="G115">
        <f t="shared" si="16"/>
        <v>2716</v>
      </c>
      <c r="H115">
        <f t="shared" si="16"/>
        <v>4546</v>
      </c>
      <c r="I115">
        <f t="shared" si="16"/>
        <v>4056</v>
      </c>
      <c r="J115">
        <f t="shared" si="16"/>
        <v>4651</v>
      </c>
      <c r="K115">
        <f t="shared" si="16"/>
        <v>3469</v>
      </c>
      <c r="L115">
        <f t="shared" si="16"/>
        <v>11627</v>
      </c>
      <c r="M115">
        <f t="shared" si="16"/>
        <v>6027</v>
      </c>
      <c r="O115">
        <f t="shared" si="16"/>
        <v>5740</v>
      </c>
      <c r="P115">
        <f t="shared" si="16"/>
        <v>7083</v>
      </c>
      <c r="Q115">
        <f t="shared" si="16"/>
        <v>4597</v>
      </c>
      <c r="R115">
        <f t="shared" si="16"/>
        <v>5383</v>
      </c>
      <c r="S115">
        <f t="shared" si="16"/>
        <v>5631</v>
      </c>
      <c r="T115">
        <f t="shared" si="16"/>
        <v>4875</v>
      </c>
      <c r="U115">
        <f t="shared" si="16"/>
        <v>4497</v>
      </c>
      <c r="V115">
        <f t="shared" si="16"/>
        <v>3978</v>
      </c>
      <c r="W115">
        <f t="shared" si="16"/>
        <v>2654</v>
      </c>
      <c r="X115">
        <f t="shared" si="16"/>
        <v>3078</v>
      </c>
      <c r="Z115">
        <f t="shared" si="16"/>
        <v>5100</v>
      </c>
      <c r="AA115">
        <f t="shared" si="16"/>
        <v>3981</v>
      </c>
      <c r="AB115">
        <f t="shared" si="16"/>
        <v>3617</v>
      </c>
      <c r="AC115" s="20">
        <f t="shared" si="16"/>
        <v>5470</v>
      </c>
      <c r="AD115">
        <f t="shared" si="16"/>
        <v>2837</v>
      </c>
      <c r="AE115">
        <f t="shared" si="16"/>
        <v>7909</v>
      </c>
      <c r="AF115">
        <f t="shared" si="16"/>
        <v>5269</v>
      </c>
      <c r="AG115">
        <f t="shared" si="16"/>
        <v>3423</v>
      </c>
      <c r="AH115">
        <f t="shared" si="16"/>
        <v>3648</v>
      </c>
      <c r="AI115">
        <f t="shared" si="16"/>
        <v>6916</v>
      </c>
      <c r="AJ115">
        <f t="shared" si="16"/>
        <v>3951</v>
      </c>
      <c r="AL115" t="s">
        <v>59</v>
      </c>
      <c r="AM115" s="8">
        <f>_xlfn.QUARTILE.INC(A3:A102,1)</f>
        <v>13324.25</v>
      </c>
      <c r="AN115" s="9">
        <f t="shared" ref="AN115:BU115" si="17">_xlfn.QUARTILE.INC(B3:B102,1)</f>
        <v>2300</v>
      </c>
      <c r="AO115" s="9">
        <f t="shared" si="17"/>
        <v>2369</v>
      </c>
      <c r="AP115" s="9">
        <f t="shared" si="17"/>
        <v>2305.75</v>
      </c>
      <c r="AQ115" s="9">
        <f t="shared" si="17"/>
        <v>13443.75</v>
      </c>
      <c r="AR115" s="9">
        <f t="shared" si="17"/>
        <v>2420</v>
      </c>
      <c r="AS115" s="9">
        <f t="shared" si="17"/>
        <v>2306.5</v>
      </c>
      <c r="AT115" s="9">
        <f t="shared" si="17"/>
        <v>2237.25</v>
      </c>
      <c r="AU115" s="9">
        <f t="shared" si="17"/>
        <v>2859.75</v>
      </c>
      <c r="AV115" s="9">
        <f t="shared" si="17"/>
        <v>2295.75</v>
      </c>
      <c r="AW115" s="9">
        <f t="shared" si="17"/>
        <v>5420.25</v>
      </c>
      <c r="AX115" s="9">
        <f t="shared" si="17"/>
        <v>2417.5</v>
      </c>
      <c r="AY115" s="9">
        <f t="shared" si="17"/>
        <v>2119</v>
      </c>
      <c r="AZ115" s="9">
        <f t="shared" si="17"/>
        <v>2357.75</v>
      </c>
      <c r="BA115" s="9">
        <f t="shared" si="17"/>
        <v>4819.5</v>
      </c>
      <c r="BB115" s="9">
        <f t="shared" si="17"/>
        <v>1634</v>
      </c>
      <c r="BC115" s="9">
        <f t="shared" si="17"/>
        <v>2849.75</v>
      </c>
      <c r="BD115" s="9">
        <f t="shared" si="17"/>
        <v>2237.25</v>
      </c>
      <c r="BE115" s="9">
        <f t="shared" si="17"/>
        <v>3214.75</v>
      </c>
      <c r="BF115" s="9">
        <f t="shared" si="17"/>
        <v>2348.75</v>
      </c>
      <c r="BG115" s="9">
        <f t="shared" si="17"/>
        <v>2179.5</v>
      </c>
      <c r="BH115" s="9">
        <f t="shared" si="17"/>
        <v>2146.5</v>
      </c>
      <c r="BI115" s="9">
        <f t="shared" si="17"/>
        <v>2325.25</v>
      </c>
      <c r="BJ115" s="9">
        <f t="shared" si="17"/>
        <v>2111</v>
      </c>
      <c r="BK115" s="9">
        <f t="shared" si="17"/>
        <v>2195.25</v>
      </c>
      <c r="BL115" s="9">
        <f t="shared" si="17"/>
        <v>2397</v>
      </c>
      <c r="BM115" s="9">
        <f t="shared" si="17"/>
        <v>1984</v>
      </c>
      <c r="BN115" s="9">
        <f t="shared" si="17"/>
        <v>1976.5</v>
      </c>
      <c r="BO115" s="9">
        <f t="shared" si="17"/>
        <v>2363.5</v>
      </c>
      <c r="BP115" s="9">
        <f t="shared" si="17"/>
        <v>2201.5</v>
      </c>
      <c r="BQ115" s="9">
        <f t="shared" si="17"/>
        <v>2148.25</v>
      </c>
      <c r="BR115" s="9">
        <f t="shared" si="17"/>
        <v>2321.75</v>
      </c>
      <c r="BS115" s="9">
        <f t="shared" si="17"/>
        <v>2162.5</v>
      </c>
      <c r="BT115" s="9">
        <f t="shared" si="17"/>
        <v>2207.25</v>
      </c>
      <c r="BU115" s="10">
        <f t="shared" si="17"/>
        <v>2330.5</v>
      </c>
      <c r="BW115" t="s">
        <v>69</v>
      </c>
      <c r="BX115">
        <f>[1]!DPTEST(A3:A102)</f>
        <v>1.3985739315547363E-5</v>
      </c>
      <c r="BY115">
        <f>[1]!DPTEST(B3:B102)</f>
        <v>4.542477505253828E-11</v>
      </c>
      <c r="BZ115">
        <f>[1]!DPTEST(C3:C102)</f>
        <v>0</v>
      </c>
      <c r="CA115">
        <f>[1]!DPTEST(D3:D102)</f>
        <v>8.8817841970012523E-16</v>
      </c>
      <c r="CB115">
        <f>[1]!DPTEST(E3:E102)</f>
        <v>6.7535859493483841E-5</v>
      </c>
      <c r="CC115">
        <f>[1]!DPTEST(F3:F102)</f>
        <v>6.9383387923949158E-12</v>
      </c>
      <c r="CD115">
        <f>[1]!DPTEST(G3:G102)</f>
        <v>3.8306888976769038E-5</v>
      </c>
      <c r="CE115">
        <f>[1]!DPTEST(H3:H102)</f>
        <v>3.219646771412954E-13</v>
      </c>
      <c r="CF115">
        <f>[1]!DPTEST(I3:I102)</f>
        <v>0</v>
      </c>
      <c r="CG115">
        <f>[1]!DPTEST(J3:J102)</f>
        <v>1.0847545084402554E-11</v>
      </c>
      <c r="CH115">
        <f>[1]!DPTEST(K3:K102)</f>
        <v>2.229752471549773E-7</v>
      </c>
      <c r="CI115">
        <f>[1]!DPTEST(L3:L102)</f>
        <v>0</v>
      </c>
      <c r="CJ115">
        <f>[1]!DPTEST(M3:M102)</f>
        <v>0</v>
      </c>
      <c r="CK115">
        <f>[1]!DPTEST(N3:N102)</f>
        <v>2.2204460492503131E-16</v>
      </c>
      <c r="CL115">
        <f>[1]!DPTEST(O3:O102)</f>
        <v>0</v>
      </c>
      <c r="CM115">
        <f>[1]!DPTEST(P3:P102)</f>
        <v>0</v>
      </c>
      <c r="CN115">
        <f>[1]!DPTEST(Q3:Q102)</f>
        <v>0</v>
      </c>
      <c r="CO115">
        <f>[1]!DPTEST(R3:R102)</f>
        <v>3.3306690738754696E-16</v>
      </c>
      <c r="CP115">
        <f>[1]!DPTEST(S3:S102)</f>
        <v>0</v>
      </c>
      <c r="CQ115">
        <f>[1]!DPTEST(T3:T102)</f>
        <v>2.2204460492503131E-16</v>
      </c>
      <c r="CR115">
        <f>[1]!DPTEST(U3:U102)</f>
        <v>0</v>
      </c>
      <c r="CS115">
        <f>[1]!DPTEST(V3:V102)</f>
        <v>1.6653345369377348E-14</v>
      </c>
      <c r="CT115">
        <f>[1]!DPTEST(W3:W102)</f>
        <v>0</v>
      </c>
      <c r="CU115">
        <f>[1]!DPTEST(X3:X102)</f>
        <v>0</v>
      </c>
      <c r="CV115">
        <f>[1]!DPTEST(Y3:Y102)</f>
        <v>0</v>
      </c>
      <c r="CW115">
        <f>[1]!DPTEST(Z3:Z102)</f>
        <v>0</v>
      </c>
      <c r="CX115">
        <f>[1]!DPTEST(AA3:AA102)</f>
        <v>5.3290705182007514E-15</v>
      </c>
      <c r="CY115">
        <f>[1]!DPTEST(AB3:AB102)</f>
        <v>0</v>
      </c>
      <c r="CZ115">
        <f>[1]!DPTEST(AC3:AC102)</f>
        <v>0</v>
      </c>
      <c r="DA115">
        <f>[1]!DPTEST(AD3:AD102)</f>
        <v>0</v>
      </c>
      <c r="DB115">
        <f>[1]!DPTEST(AE3:AE102)</f>
        <v>0</v>
      </c>
      <c r="DC115">
        <f>[1]!DPTEST(AF3:AF102)</f>
        <v>4.6962433941644122E-14</v>
      </c>
      <c r="DD115">
        <f>[1]!DPTEST(AG3:AG102)</f>
        <v>0</v>
      </c>
      <c r="DE115">
        <f>[1]!DPTEST(AH3:AH102)</f>
        <v>0</v>
      </c>
      <c r="DF115">
        <f>[1]!DPTEST(AI3:AI102)</f>
        <v>0</v>
      </c>
    </row>
    <row r="116" spans="1:110" x14ac:dyDescent="0.45">
      <c r="A116" t="s">
        <v>46</v>
      </c>
      <c r="B116">
        <f>MAX(A3:A102)</f>
        <v>62626</v>
      </c>
      <c r="C116">
        <f t="shared" ref="C116:AJ116" si="18">MAX(B3:B102)</f>
        <v>5320</v>
      </c>
      <c r="E116">
        <f t="shared" si="18"/>
        <v>5791</v>
      </c>
      <c r="F116">
        <f t="shared" si="18"/>
        <v>54485</v>
      </c>
      <c r="G116">
        <f t="shared" si="18"/>
        <v>4922</v>
      </c>
      <c r="H116">
        <f t="shared" si="18"/>
        <v>5987</v>
      </c>
      <c r="I116">
        <f t="shared" si="18"/>
        <v>5625</v>
      </c>
      <c r="J116">
        <f t="shared" si="18"/>
        <v>6366</v>
      </c>
      <c r="K116">
        <f t="shared" si="18"/>
        <v>5483</v>
      </c>
      <c r="L116">
        <f t="shared" si="18"/>
        <v>16124</v>
      </c>
      <c r="M116">
        <f t="shared" si="18"/>
        <v>7348</v>
      </c>
      <c r="O116">
        <f t="shared" si="18"/>
        <v>7680</v>
      </c>
      <c r="P116">
        <f t="shared" si="18"/>
        <v>11479</v>
      </c>
      <c r="Q116">
        <f t="shared" si="18"/>
        <v>5550</v>
      </c>
      <c r="R116">
        <f t="shared" si="18"/>
        <v>7422</v>
      </c>
      <c r="S116">
        <f t="shared" si="18"/>
        <v>7074</v>
      </c>
      <c r="T116">
        <f t="shared" si="18"/>
        <v>7138</v>
      </c>
      <c r="U116">
        <f t="shared" si="18"/>
        <v>6666</v>
      </c>
      <c r="V116">
        <f t="shared" si="18"/>
        <v>5298</v>
      </c>
      <c r="W116">
        <f t="shared" si="18"/>
        <v>4610</v>
      </c>
      <c r="X116">
        <f t="shared" si="18"/>
        <v>5268</v>
      </c>
      <c r="Z116">
        <f t="shared" si="18"/>
        <v>7143</v>
      </c>
      <c r="AA116">
        <f t="shared" si="18"/>
        <v>6133</v>
      </c>
      <c r="AB116">
        <f t="shared" si="18"/>
        <v>4613</v>
      </c>
      <c r="AC116" s="20">
        <f t="shared" si="18"/>
        <v>7101</v>
      </c>
      <c r="AD116">
        <f t="shared" si="18"/>
        <v>4952</v>
      </c>
      <c r="AE116">
        <f t="shared" si="18"/>
        <v>9145</v>
      </c>
      <c r="AF116">
        <f t="shared" si="18"/>
        <v>7044</v>
      </c>
      <c r="AG116">
        <f t="shared" si="18"/>
        <v>5476</v>
      </c>
      <c r="AH116">
        <f t="shared" si="18"/>
        <v>5505</v>
      </c>
      <c r="AI116">
        <f t="shared" si="18"/>
        <v>8894</v>
      </c>
      <c r="AJ116">
        <f t="shared" si="18"/>
        <v>5787</v>
      </c>
      <c r="AL116" t="s">
        <v>39</v>
      </c>
      <c r="AM116" s="8">
        <f>MEDIAN(A3:A102)</f>
        <v>20072</v>
      </c>
      <c r="AN116" s="9">
        <f t="shared" ref="AN116:BU116" si="19">MEDIAN(B3:B102)</f>
        <v>2498</v>
      </c>
      <c r="AO116" s="9">
        <f t="shared" si="19"/>
        <v>2505</v>
      </c>
      <c r="AP116" s="9">
        <f t="shared" si="19"/>
        <v>2458.5</v>
      </c>
      <c r="AQ116" s="9">
        <f t="shared" si="19"/>
        <v>18936.5</v>
      </c>
      <c r="AR116" s="9">
        <f t="shared" si="19"/>
        <v>2527</v>
      </c>
      <c r="AS116" s="9">
        <f t="shared" si="19"/>
        <v>2958.5</v>
      </c>
      <c r="AT116" s="9">
        <f t="shared" si="19"/>
        <v>2425</v>
      </c>
      <c r="AU116" s="9">
        <f t="shared" si="19"/>
        <v>3137.5</v>
      </c>
      <c r="AV116" s="9">
        <f t="shared" si="19"/>
        <v>2446.5</v>
      </c>
      <c r="AW116" s="9">
        <f t="shared" si="19"/>
        <v>6366.5</v>
      </c>
      <c r="AX116" s="9">
        <f t="shared" si="19"/>
        <v>2586.5</v>
      </c>
      <c r="AY116" s="9">
        <f t="shared" si="19"/>
        <v>2443</v>
      </c>
      <c r="AZ116" s="9">
        <f t="shared" si="19"/>
        <v>2567.5</v>
      </c>
      <c r="BA116" s="9">
        <f t="shared" si="19"/>
        <v>5099</v>
      </c>
      <c r="BB116" s="9">
        <f t="shared" si="19"/>
        <v>2053.5</v>
      </c>
      <c r="BC116" s="9">
        <f t="shared" si="19"/>
        <v>3303</v>
      </c>
      <c r="BD116" s="9">
        <f t="shared" si="19"/>
        <v>2547</v>
      </c>
      <c r="BE116" s="9">
        <f t="shared" si="19"/>
        <v>3372</v>
      </c>
      <c r="BF116" s="9">
        <f t="shared" si="19"/>
        <v>2457.5</v>
      </c>
      <c r="BG116" s="9">
        <f t="shared" si="19"/>
        <v>2280</v>
      </c>
      <c r="BH116" s="9">
        <f t="shared" si="19"/>
        <v>2269.5</v>
      </c>
      <c r="BI116" s="9">
        <f t="shared" si="19"/>
        <v>2402.5</v>
      </c>
      <c r="BJ116" s="9">
        <f t="shared" si="19"/>
        <v>2269.5</v>
      </c>
      <c r="BK116" s="9">
        <f t="shared" si="19"/>
        <v>2272</v>
      </c>
      <c r="BL116" s="9">
        <f t="shared" si="19"/>
        <v>2513.5</v>
      </c>
      <c r="BM116" s="9">
        <f t="shared" si="19"/>
        <v>2168</v>
      </c>
      <c r="BN116" s="9">
        <f t="shared" si="19"/>
        <v>2154.5</v>
      </c>
      <c r="BO116" s="9">
        <f t="shared" si="19"/>
        <v>2426</v>
      </c>
      <c r="BP116" s="9">
        <f t="shared" si="19"/>
        <v>2270</v>
      </c>
      <c r="BQ116" s="9">
        <f t="shared" si="19"/>
        <v>2248</v>
      </c>
      <c r="BR116" s="9">
        <f t="shared" si="19"/>
        <v>2405.5</v>
      </c>
      <c r="BS116" s="9">
        <f t="shared" si="19"/>
        <v>2275.5</v>
      </c>
      <c r="BT116" s="9">
        <f t="shared" si="19"/>
        <v>2307.5</v>
      </c>
      <c r="BU116" s="10">
        <f t="shared" si="19"/>
        <v>2406</v>
      </c>
      <c r="BW116" t="s">
        <v>70</v>
      </c>
      <c r="BX116">
        <v>0.05</v>
      </c>
      <c r="BY116">
        <v>0.05</v>
      </c>
      <c r="BZ116">
        <v>0.05</v>
      </c>
      <c r="CA116">
        <v>0.05</v>
      </c>
      <c r="CB116">
        <v>0.05</v>
      </c>
      <c r="CC116">
        <v>0.05</v>
      </c>
      <c r="CD116">
        <v>0.05</v>
      </c>
      <c r="CE116">
        <v>0.05</v>
      </c>
      <c r="CF116">
        <v>0.05</v>
      </c>
      <c r="CG116">
        <v>0.05</v>
      </c>
      <c r="CH116">
        <v>0.05</v>
      </c>
      <c r="CI116">
        <v>0.05</v>
      </c>
      <c r="CJ116">
        <v>0.05</v>
      </c>
      <c r="CK116">
        <v>0.05</v>
      </c>
      <c r="CL116">
        <v>0.05</v>
      </c>
      <c r="CM116">
        <v>0.05</v>
      </c>
      <c r="CN116">
        <v>0.05</v>
      </c>
      <c r="CO116">
        <v>0.05</v>
      </c>
      <c r="CP116">
        <v>0.05</v>
      </c>
      <c r="CQ116">
        <v>0.05</v>
      </c>
      <c r="CR116">
        <v>0.05</v>
      </c>
      <c r="CS116">
        <v>0.05</v>
      </c>
      <c r="CT116">
        <v>0.05</v>
      </c>
      <c r="CU116">
        <v>0.05</v>
      </c>
      <c r="CV116">
        <v>0.05</v>
      </c>
      <c r="CW116">
        <v>0.05</v>
      </c>
      <c r="CX116">
        <v>0.05</v>
      </c>
      <c r="CY116">
        <v>0.05</v>
      </c>
      <c r="CZ116">
        <v>0.05</v>
      </c>
      <c r="DA116">
        <v>0.05</v>
      </c>
      <c r="DB116">
        <v>0.05</v>
      </c>
      <c r="DC116">
        <v>0.05</v>
      </c>
      <c r="DD116">
        <v>0.05</v>
      </c>
      <c r="DE116">
        <v>0.05</v>
      </c>
      <c r="DF116">
        <v>0.05</v>
      </c>
    </row>
    <row r="117" spans="1:110" x14ac:dyDescent="0.45">
      <c r="A117" t="s">
        <v>47</v>
      </c>
      <c r="B117">
        <f>MIN(A3:A102)</f>
        <v>6126</v>
      </c>
      <c r="C117">
        <f t="shared" ref="C117:AJ117" si="20">MIN(B3:B102)</f>
        <v>1604</v>
      </c>
      <c r="E117">
        <f t="shared" si="20"/>
        <v>1734</v>
      </c>
      <c r="F117">
        <f t="shared" si="20"/>
        <v>6821</v>
      </c>
      <c r="G117">
        <f t="shared" si="20"/>
        <v>2206</v>
      </c>
      <c r="H117">
        <f t="shared" si="20"/>
        <v>1441</v>
      </c>
      <c r="I117">
        <f t="shared" si="20"/>
        <v>1569</v>
      </c>
      <c r="J117">
        <f t="shared" si="20"/>
        <v>1715</v>
      </c>
      <c r="K117">
        <f t="shared" si="20"/>
        <v>2014</v>
      </c>
      <c r="L117">
        <f t="shared" si="20"/>
        <v>4497</v>
      </c>
      <c r="M117">
        <f t="shared" si="20"/>
        <v>1321</v>
      </c>
      <c r="O117">
        <f t="shared" si="20"/>
        <v>1940</v>
      </c>
      <c r="P117">
        <f t="shared" si="20"/>
        <v>4396</v>
      </c>
      <c r="Q117">
        <f t="shared" si="20"/>
        <v>953</v>
      </c>
      <c r="R117">
        <f t="shared" si="20"/>
        <v>2039</v>
      </c>
      <c r="S117">
        <f t="shared" si="20"/>
        <v>1443</v>
      </c>
      <c r="T117">
        <f t="shared" si="20"/>
        <v>2263</v>
      </c>
      <c r="U117">
        <f t="shared" si="20"/>
        <v>2169</v>
      </c>
      <c r="V117">
        <f t="shared" si="20"/>
        <v>1320</v>
      </c>
      <c r="W117">
        <f t="shared" si="20"/>
        <v>1956</v>
      </c>
      <c r="X117">
        <f t="shared" si="20"/>
        <v>2190</v>
      </c>
      <c r="Z117">
        <f t="shared" si="20"/>
        <v>2043</v>
      </c>
      <c r="AA117">
        <f t="shared" si="20"/>
        <v>2152</v>
      </c>
      <c r="AB117">
        <f t="shared" si="20"/>
        <v>996</v>
      </c>
      <c r="AC117" s="20">
        <f t="shared" si="20"/>
        <v>1631</v>
      </c>
      <c r="AD117">
        <f t="shared" si="20"/>
        <v>2115</v>
      </c>
      <c r="AE117">
        <f t="shared" si="20"/>
        <v>1236</v>
      </c>
      <c r="AF117">
        <f t="shared" si="20"/>
        <v>1775</v>
      </c>
      <c r="AG117">
        <f t="shared" si="20"/>
        <v>2053</v>
      </c>
      <c r="AH117">
        <f t="shared" si="20"/>
        <v>1857</v>
      </c>
      <c r="AI117">
        <f t="shared" si="20"/>
        <v>1978</v>
      </c>
      <c r="AJ117">
        <f t="shared" si="20"/>
        <v>1836</v>
      </c>
      <c r="AL117" t="s">
        <v>60</v>
      </c>
      <c r="AM117" s="8">
        <f>_xlfn.QUARTILE.INC(A3:A102,3)</f>
        <v>29007.5</v>
      </c>
      <c r="AN117" s="9">
        <f t="shared" ref="AN117:BU117" si="21">_xlfn.QUARTILE.INC(B3:B102,3)</f>
        <v>2925.25</v>
      </c>
      <c r="AO117" s="9">
        <f t="shared" si="21"/>
        <v>2796.25</v>
      </c>
      <c r="AP117" s="9">
        <f t="shared" si="21"/>
        <v>2770.75</v>
      </c>
      <c r="AQ117" s="9">
        <f t="shared" si="21"/>
        <v>24005.25</v>
      </c>
      <c r="AR117" s="9">
        <f t="shared" si="21"/>
        <v>2851</v>
      </c>
      <c r="AS117" s="9">
        <f t="shared" si="21"/>
        <v>3252.5</v>
      </c>
      <c r="AT117" s="9">
        <f t="shared" si="21"/>
        <v>2779.25</v>
      </c>
      <c r="AU117" s="9">
        <f t="shared" si="21"/>
        <v>3325.5</v>
      </c>
      <c r="AV117" s="9">
        <f t="shared" si="21"/>
        <v>2740.75</v>
      </c>
      <c r="AW117" s="9">
        <f t="shared" si="21"/>
        <v>8571.5</v>
      </c>
      <c r="AX117" s="9">
        <f t="shared" si="21"/>
        <v>2962</v>
      </c>
      <c r="AY117" s="9">
        <f t="shared" si="21"/>
        <v>2714</v>
      </c>
      <c r="AZ117" s="9">
        <f t="shared" si="21"/>
        <v>2831.5</v>
      </c>
      <c r="BA117" s="9">
        <f t="shared" si="21"/>
        <v>5603</v>
      </c>
      <c r="BB117" s="9">
        <f t="shared" si="21"/>
        <v>2300.25</v>
      </c>
      <c r="BC117" s="9">
        <f t="shared" si="21"/>
        <v>3608</v>
      </c>
      <c r="BD117" s="9">
        <f t="shared" si="21"/>
        <v>2813.5</v>
      </c>
      <c r="BE117" s="9">
        <f t="shared" si="21"/>
        <v>3566.5</v>
      </c>
      <c r="BF117" s="9">
        <f t="shared" si="21"/>
        <v>2699.25</v>
      </c>
      <c r="BG117" s="9">
        <f t="shared" si="21"/>
        <v>2451.25</v>
      </c>
      <c r="BH117" s="9">
        <f t="shared" si="21"/>
        <v>2417.25</v>
      </c>
      <c r="BI117" s="9">
        <f t="shared" si="21"/>
        <v>2503.25</v>
      </c>
      <c r="BJ117" s="9">
        <f t="shared" si="21"/>
        <v>2386.75</v>
      </c>
      <c r="BK117" s="9">
        <f t="shared" si="21"/>
        <v>2373.5</v>
      </c>
      <c r="BL117" s="9">
        <f t="shared" si="21"/>
        <v>2623.5</v>
      </c>
      <c r="BM117" s="9">
        <f t="shared" si="21"/>
        <v>2278</v>
      </c>
      <c r="BN117" s="9">
        <f t="shared" si="21"/>
        <v>2289.5</v>
      </c>
      <c r="BO117" s="9">
        <f t="shared" si="21"/>
        <v>2546.25</v>
      </c>
      <c r="BP117" s="9">
        <f t="shared" si="21"/>
        <v>2416</v>
      </c>
      <c r="BQ117" s="9">
        <f t="shared" si="21"/>
        <v>2388.5</v>
      </c>
      <c r="BR117" s="9">
        <f t="shared" si="21"/>
        <v>2522.25</v>
      </c>
      <c r="BS117" s="9">
        <f t="shared" si="21"/>
        <v>2396</v>
      </c>
      <c r="BT117" s="9">
        <f t="shared" si="21"/>
        <v>2403.75</v>
      </c>
      <c r="BU117" s="10">
        <f t="shared" si="21"/>
        <v>2521.25</v>
      </c>
      <c r="BW117" s="1" t="s">
        <v>71</v>
      </c>
      <c r="BX117" s="14" t="str">
        <f>IF(BX115&lt;BX116,"no","yes")</f>
        <v>no</v>
      </c>
      <c r="BY117" s="14" t="str">
        <f t="shared" ref="BY117:DF117" si="22">IF(BY115&lt;BY116,"no","yes")</f>
        <v>no</v>
      </c>
      <c r="BZ117" s="14" t="str">
        <f t="shared" si="22"/>
        <v>no</v>
      </c>
      <c r="CA117" s="14" t="str">
        <f t="shared" si="22"/>
        <v>no</v>
      </c>
      <c r="CB117" s="14" t="str">
        <f t="shared" si="22"/>
        <v>no</v>
      </c>
      <c r="CC117" s="14" t="str">
        <f t="shared" si="22"/>
        <v>no</v>
      </c>
      <c r="CD117" s="14" t="str">
        <f t="shared" si="22"/>
        <v>no</v>
      </c>
      <c r="CE117" s="14" t="str">
        <f t="shared" si="22"/>
        <v>no</v>
      </c>
      <c r="CF117" s="14" t="str">
        <f t="shared" si="22"/>
        <v>no</v>
      </c>
      <c r="CG117" s="14" t="str">
        <f t="shared" si="22"/>
        <v>no</v>
      </c>
      <c r="CH117" s="14" t="str">
        <f t="shared" si="22"/>
        <v>no</v>
      </c>
      <c r="CI117" s="14" t="str">
        <f t="shared" si="22"/>
        <v>no</v>
      </c>
      <c r="CJ117" s="14" t="str">
        <f t="shared" si="22"/>
        <v>no</v>
      </c>
      <c r="CK117" s="14" t="str">
        <f t="shared" si="22"/>
        <v>no</v>
      </c>
      <c r="CL117" s="14" t="str">
        <f t="shared" si="22"/>
        <v>no</v>
      </c>
      <c r="CM117" s="14" t="str">
        <f t="shared" si="22"/>
        <v>no</v>
      </c>
      <c r="CN117" s="14" t="str">
        <f t="shared" si="22"/>
        <v>no</v>
      </c>
      <c r="CO117" s="14" t="str">
        <f t="shared" si="22"/>
        <v>no</v>
      </c>
      <c r="CP117" s="14" t="str">
        <f t="shared" si="22"/>
        <v>no</v>
      </c>
      <c r="CQ117" s="14" t="str">
        <f t="shared" si="22"/>
        <v>no</v>
      </c>
      <c r="CR117" s="14" t="str">
        <f t="shared" si="22"/>
        <v>no</v>
      </c>
      <c r="CS117" s="14" t="str">
        <f t="shared" si="22"/>
        <v>no</v>
      </c>
      <c r="CT117" s="14" t="str">
        <f t="shared" si="22"/>
        <v>no</v>
      </c>
      <c r="CU117" s="14" t="str">
        <f t="shared" si="22"/>
        <v>no</v>
      </c>
      <c r="CV117" s="14" t="str">
        <f t="shared" si="22"/>
        <v>no</v>
      </c>
      <c r="CW117" s="14" t="str">
        <f t="shared" si="22"/>
        <v>no</v>
      </c>
      <c r="CX117" s="14" t="str">
        <f t="shared" si="22"/>
        <v>no</v>
      </c>
      <c r="CY117" s="14" t="str">
        <f t="shared" si="22"/>
        <v>no</v>
      </c>
      <c r="CZ117" s="14" t="str">
        <f t="shared" si="22"/>
        <v>no</v>
      </c>
      <c r="DA117" s="14" t="str">
        <f t="shared" si="22"/>
        <v>no</v>
      </c>
      <c r="DB117" s="14" t="str">
        <f t="shared" si="22"/>
        <v>no</v>
      </c>
      <c r="DC117" s="14" t="str">
        <f t="shared" si="22"/>
        <v>no</v>
      </c>
      <c r="DD117" s="14" t="str">
        <f t="shared" si="22"/>
        <v>no</v>
      </c>
      <c r="DE117" s="14" t="str">
        <f t="shared" si="22"/>
        <v>no</v>
      </c>
      <c r="DF117" s="14" t="str">
        <f t="shared" si="22"/>
        <v>no</v>
      </c>
    </row>
    <row r="118" spans="1:110" x14ac:dyDescent="0.45">
      <c r="A118" t="s">
        <v>48</v>
      </c>
      <c r="B118">
        <f>SUM(A3:A102)</f>
        <v>2212591</v>
      </c>
      <c r="C118">
        <f t="shared" ref="C118:AJ118" si="23">SUM(B3:B102)</f>
        <v>271571</v>
      </c>
      <c r="E118">
        <f t="shared" si="23"/>
        <v>267460</v>
      </c>
      <c r="F118">
        <f t="shared" si="23"/>
        <v>2014993</v>
      </c>
      <c r="G118">
        <f t="shared" si="23"/>
        <v>277081</v>
      </c>
      <c r="H118">
        <f t="shared" si="23"/>
        <v>283267</v>
      </c>
      <c r="I118">
        <f t="shared" si="23"/>
        <v>257482</v>
      </c>
      <c r="J118">
        <f t="shared" si="23"/>
        <v>308749</v>
      </c>
      <c r="K118">
        <f t="shared" si="23"/>
        <v>274117</v>
      </c>
      <c r="L118">
        <f t="shared" si="23"/>
        <v>728928</v>
      </c>
      <c r="M118">
        <f t="shared" si="23"/>
        <v>279429</v>
      </c>
      <c r="O118">
        <f t="shared" si="23"/>
        <v>291315</v>
      </c>
      <c r="P118">
        <f t="shared" si="23"/>
        <v>545271</v>
      </c>
      <c r="Q118">
        <f t="shared" si="23"/>
        <v>198512</v>
      </c>
      <c r="R118">
        <f t="shared" si="23"/>
        <v>328095</v>
      </c>
      <c r="S118">
        <f t="shared" si="23"/>
        <v>264427</v>
      </c>
      <c r="T118">
        <f t="shared" si="23"/>
        <v>340692</v>
      </c>
      <c r="U118">
        <f t="shared" si="23"/>
        <v>277003</v>
      </c>
      <c r="V118">
        <f t="shared" si="23"/>
        <v>239547</v>
      </c>
      <c r="W118">
        <f t="shared" si="23"/>
        <v>247155</v>
      </c>
      <c r="X118">
        <f t="shared" si="23"/>
        <v>258673</v>
      </c>
      <c r="Z118">
        <f t="shared" si="23"/>
        <v>244544</v>
      </c>
      <c r="AA118">
        <f t="shared" si="23"/>
        <v>258349</v>
      </c>
      <c r="AB118">
        <f t="shared" si="23"/>
        <v>215951</v>
      </c>
      <c r="AC118">
        <f t="shared" si="23"/>
        <v>227367</v>
      </c>
      <c r="AD118">
        <f t="shared" si="23"/>
        <v>254211</v>
      </c>
      <c r="AE118">
        <f t="shared" si="23"/>
        <v>237915</v>
      </c>
      <c r="AF118">
        <f t="shared" si="23"/>
        <v>243418</v>
      </c>
      <c r="AG118">
        <f t="shared" si="23"/>
        <v>267376</v>
      </c>
      <c r="AH118">
        <f t="shared" si="23"/>
        <v>232885</v>
      </c>
      <c r="AI118">
        <f t="shared" si="23"/>
        <v>245901</v>
      </c>
      <c r="AJ118">
        <f t="shared" si="23"/>
        <v>248683</v>
      </c>
      <c r="AL118" t="s">
        <v>61</v>
      </c>
      <c r="AM118" s="8">
        <f t="array" ref="AM118">MAX(IF(ISBLANK(A3:A102),"",IF(A3:A102&lt;=AM117+$AM104*(AM117-AM115),A3:A102,"")))</f>
        <v>62626</v>
      </c>
      <c r="AN118" s="9">
        <f t="array" ref="AN118">MAX(IF(ISBLANK(B3:B102),"",IF(B3:B102&lt;=AN117+$AM104*(AN117-AN115),B3:B102,"")))</f>
        <v>4076</v>
      </c>
      <c r="AO118" s="9">
        <f t="array" ref="AO118">MAX(IF(ISBLANK(C3:C102),"",IF(C3:C102&lt;=AO117+$AM104*(AO117-AO115),C3:C102,"")))</f>
        <v>3615</v>
      </c>
      <c r="AP118" s="9">
        <f t="array" ref="AP118">MAX(IF(ISBLANK(D3:D102),"",IF(D3:D102&lt;=AP117+$AM104*(AP117-AP115),D3:D102,"")))</f>
        <v>3705</v>
      </c>
      <c r="AQ118" s="9">
        <f t="array" ref="AQ118">MAX(IF(ISBLANK(E3:E102),"",IF(E3:E102&lt;=AQ117+$AM104*(AQ117-AQ115),E3:E102,"")))</f>
        <v>44082</v>
      </c>
      <c r="AR118" s="9">
        <f t="array" ref="AR118">MAX(IF(ISBLANK(F3:F102),"",IF(F3:F102&lt;=AR117+$AM104*(AR117-AR115),F3:F102,"")))</f>
        <v>3724</v>
      </c>
      <c r="AS118" s="9">
        <f t="array" ref="AS118">MAX(IF(ISBLANK(G3:G102),"",IF(G3:G102&lt;=AS117+$AM104*(AS117-AS115),G3:G102,"")))</f>
        <v>3944</v>
      </c>
      <c r="AT118" s="9">
        <f t="array" ref="AT118">MAX(IF(ISBLANK(H3:H102),"",IF(H3:H102&lt;=AT117+$AM104*(AT117-AT115),H3:H102,"")))</f>
        <v>3878</v>
      </c>
      <c r="AU118" s="9">
        <f t="array" ref="AU118">MAX(IF(ISBLANK(I3:I102),"",IF(I3:I102&lt;=AU117+$AM104*(AU117-AU115),I3:I102,"")))</f>
        <v>3878</v>
      </c>
      <c r="AV118" s="9">
        <f t="array" ref="AV118">MAX(IF(ISBLANK(J3:J102),"",IF(J3:J102&lt;=AV117+$AM104*(AV117-AV115),J3:J102,"")))</f>
        <v>3158</v>
      </c>
      <c r="AW118" s="9">
        <f t="array" ref="AW118">MAX(IF(ISBLANK(K3:K102),"",IF(K3:K102&lt;=AW117+$AM104*(AW117-AW115),K3:K102,"")))</f>
        <v>15103</v>
      </c>
      <c r="AX118" s="9">
        <f t="array" ref="AX118">MAX(IF(ISBLANK(L3:L102),"",IF(L3:L102&lt;=AX117+$AM104*(AX117-AX115),L3:L102,"")))</f>
        <v>3697</v>
      </c>
      <c r="AY118" s="9">
        <f t="array" ref="AY118">MAX(IF(ISBLANK(M3:M102),"",IF(M3:M102&lt;=AY117+$AM104*(AY117-AY115),M3:M102,"")))</f>
        <v>4009</v>
      </c>
      <c r="AZ118" s="9">
        <f t="array" ref="AZ118">MAX(IF(ISBLANK(N3:N102),"",IF(N3:N102&lt;=AZ117+$AM104*(AZ117-AZ115),N3:N102,"")))</f>
        <v>3724</v>
      </c>
      <c r="BA118" s="9">
        <f t="array" ref="BA118">MAX(IF(ISBLANK(O3:O102),"",IF(O3:O102&lt;=BA117+$AM104*(BA117-BA115),O3:O102,"")))</f>
        <v>7226</v>
      </c>
      <c r="BB118" s="9">
        <f t="array" ref="BB118">MAX(IF(ISBLANK(P3:P102),"",IF(P3:P102&lt;=BB117+$AM104*(BB117-BB115),P3:P102,"")))</f>
        <v>2716</v>
      </c>
      <c r="BC118" s="9">
        <f t="array" ref="BC118">MAX(IF(ISBLANK(Q3:Q102),"",IF(Q3:Q102&lt;=BC117+$AM104*(BC117-BC115),Q3:Q102,"")))</f>
        <v>4134</v>
      </c>
      <c r="BD118" s="9">
        <f t="array" ref="BD118">MAX(IF(ISBLANK(R3:R102),"",IF(R3:R102&lt;=BD117+$AM104*(BD117-BD115),R3:R102,"")))</f>
        <v>3989</v>
      </c>
      <c r="BE118" s="9">
        <f t="array" ref="BE118">MAX(IF(ISBLANK(S3:S102),"",IF(S3:S102&lt;=BE117+$AM104*(BE117-BE115),S3:S102,"")))</f>
        <v>4213</v>
      </c>
      <c r="BF118" s="9">
        <f t="array" ref="BF118">MAX(IF(ISBLANK(T3:T102),"",IF(T3:T102&lt;=BF117+$AM104*(BF117-BF115),T3:T102,"")))</f>
        <v>3339</v>
      </c>
      <c r="BG118" s="9">
        <f t="array" ref="BG118">MAX(IF(ISBLANK(U3:U102),"",IF(U3:U102&lt;=BG117+$AM104*(BG117-BG115),U3:U102,"")))</f>
        <v>2833</v>
      </c>
      <c r="BH118" s="9">
        <f t="array" ref="BH118">MAX(IF(ISBLANK(V3:V102),"",IF(V3:V102&lt;=BH117+$AM104*(BH117-BH115),V3:V102,"")))</f>
        <v>2737</v>
      </c>
      <c r="BI118" s="9">
        <f t="array" ref="BI118">MAX(IF(ISBLANK(W3:W102),"",IF(W3:W102&lt;=BI117+$AM104*(BI117-BI115),W3:W102,"")))</f>
        <v>2829</v>
      </c>
      <c r="BJ118" s="9">
        <f t="array" ref="BJ118">MAX(IF(ISBLANK(X3:X102),"",IF(X3:X102&lt;=BJ117+$AM104*(BJ117-BJ115),X3:X102,"")))</f>
        <v>2748</v>
      </c>
      <c r="BK118" s="9">
        <f t="array" ref="BK118">MAX(IF(ISBLANK(Y3:Y102),"",IF(Y3:Y102&lt;=BK117+$AM104*(BK117-BK115),Y3:Y102,"")))</f>
        <v>2685</v>
      </c>
      <c r="BL118" s="9">
        <f t="array" ref="BL118">MAX(IF(ISBLANK(Z3:Z102),"",IF(Z3:Z102&lt;=BL117+$AM104*(BL117-BL115),Z3:Z102,"")))</f>
        <v>2946</v>
      </c>
      <c r="BM118" s="9">
        <f t="array" ref="BM118">MAX(IF(ISBLANK(AA3:AA102),"",IF(AA3:AA102&lt;=BM117+$AM104*(BM117-BM115),AA3:AA102,"")))</f>
        <v>2727</v>
      </c>
      <c r="BN118" s="9">
        <f t="array" ref="BN118">MAX(IF(ISBLANK(AB3:AB102),"",IF(AB3:AB102&lt;=BN117+$AM104*(BN117-BN115),AB3:AB102,"")))</f>
        <v>2614</v>
      </c>
      <c r="BO118" s="9">
        <f t="array" ref="BO118">MAX(IF(ISBLANK(AC3:AC102),"",IF(AC3:AC102&lt;=BO117+$AM104*(BO117-BO115),AC3:AC102,"")))</f>
        <v>2905</v>
      </c>
      <c r="BP118" s="9">
        <f t="array" ref="BP118">MAX(IF(ISBLANK(AD3:AD102),"",IF(AD3:AD102&lt;=BP117+$AM104*(BP117-BP115),AD3:AD102,"")))</f>
        <v>2861</v>
      </c>
      <c r="BQ118" s="9">
        <f t="array" ref="BQ118">MAX(IF(ISBLANK(AE3:AE102),"",IF(AE3:AE102&lt;=BQ117+$AM104*(BQ117-BQ115),AE3:AE102,"")))</f>
        <v>2731</v>
      </c>
      <c r="BR118" s="9">
        <f t="array" ref="BR118">MAX(IF(ISBLANK(AF3:AF102),"",IF(AF3:AF102&lt;=BR117+$AM104*(BR117-BR115),AF3:AF102,"")))</f>
        <v>2951</v>
      </c>
      <c r="BS118" s="9">
        <f t="array" ref="BS118">MAX(IF(ISBLANK(AG3:AG102),"",IF(AG3:AG102&lt;=BS117+$AM104*(BS117-BS115),AG3:AG102,"")))</f>
        <v>2908</v>
      </c>
      <c r="BT118" s="9">
        <f t="array" ref="BT118">MAX(IF(ISBLANK(AH3:AH102),"",IF(AH3:AH102&lt;=BT117+$AM104*(BT117-BT115),AH3:AH102,"")))</f>
        <v>2741</v>
      </c>
      <c r="BU118" s="10">
        <f t="array" ref="BU118">MAX(IF(ISBLANK(AI3:AI102),"",IF(AI3:AI102&lt;=BU117+$AM104*(BU117-BU115),AI3:AI102,"")))</f>
        <v>2902</v>
      </c>
    </row>
    <row r="119" spans="1:110" x14ac:dyDescent="0.45">
      <c r="A119" t="s">
        <v>49</v>
      </c>
      <c r="B119">
        <f>COUNT(A3:A102)</f>
        <v>100</v>
      </c>
      <c r="C119">
        <f t="shared" ref="C119:AJ119" si="24">COUNT(B3:B102)</f>
        <v>100</v>
      </c>
      <c r="E119">
        <f t="shared" si="24"/>
        <v>100</v>
      </c>
      <c r="F119">
        <f t="shared" si="24"/>
        <v>100</v>
      </c>
      <c r="G119">
        <f t="shared" si="24"/>
        <v>100</v>
      </c>
      <c r="H119">
        <f t="shared" si="24"/>
        <v>100</v>
      </c>
      <c r="I119">
        <f t="shared" si="24"/>
        <v>100</v>
      </c>
      <c r="J119">
        <f t="shared" si="24"/>
        <v>100</v>
      </c>
      <c r="K119">
        <f t="shared" si="24"/>
        <v>100</v>
      </c>
      <c r="L119">
        <f t="shared" si="24"/>
        <v>100</v>
      </c>
      <c r="M119">
        <f t="shared" si="24"/>
        <v>100</v>
      </c>
      <c r="O119">
        <f t="shared" si="24"/>
        <v>100</v>
      </c>
      <c r="P119">
        <f t="shared" si="24"/>
        <v>100</v>
      </c>
      <c r="Q119">
        <f t="shared" si="24"/>
        <v>100</v>
      </c>
      <c r="R119">
        <f t="shared" si="24"/>
        <v>100</v>
      </c>
      <c r="S119">
        <f t="shared" si="24"/>
        <v>100</v>
      </c>
      <c r="T119">
        <f t="shared" si="24"/>
        <v>100</v>
      </c>
      <c r="U119">
        <f t="shared" si="24"/>
        <v>100</v>
      </c>
      <c r="V119">
        <f t="shared" si="24"/>
        <v>100</v>
      </c>
      <c r="W119">
        <f t="shared" si="24"/>
        <v>100</v>
      </c>
      <c r="X119">
        <f t="shared" si="24"/>
        <v>100</v>
      </c>
      <c r="Z119">
        <f t="shared" si="24"/>
        <v>100</v>
      </c>
      <c r="AA119">
        <f t="shared" si="24"/>
        <v>100</v>
      </c>
      <c r="AB119">
        <f t="shared" si="24"/>
        <v>100</v>
      </c>
      <c r="AC119">
        <f t="shared" si="24"/>
        <v>100</v>
      </c>
      <c r="AD119">
        <f t="shared" si="24"/>
        <v>100</v>
      </c>
      <c r="AE119">
        <f t="shared" si="24"/>
        <v>100</v>
      </c>
      <c r="AF119">
        <f t="shared" si="24"/>
        <v>100</v>
      </c>
      <c r="AG119">
        <f t="shared" si="24"/>
        <v>100</v>
      </c>
      <c r="AH119">
        <f t="shared" si="24"/>
        <v>100</v>
      </c>
      <c r="AI119">
        <f t="shared" si="24"/>
        <v>100</v>
      </c>
      <c r="AJ119">
        <f t="shared" si="24"/>
        <v>100</v>
      </c>
      <c r="AL119" t="s">
        <v>37</v>
      </c>
      <c r="AM119" s="11">
        <f>AVERAGE(A3:A102)</f>
        <v>22125.91</v>
      </c>
      <c r="AN119" s="12">
        <f t="shared" ref="AN119:BU119" si="25">AVERAGE(B3:B102)</f>
        <v>2715.71</v>
      </c>
      <c r="AO119" s="12">
        <f t="shared" si="25"/>
        <v>2753.33</v>
      </c>
      <c r="AP119" s="12">
        <f t="shared" si="25"/>
        <v>2674.6</v>
      </c>
      <c r="AQ119" s="12">
        <f t="shared" si="25"/>
        <v>20149.93</v>
      </c>
      <c r="AR119" s="12">
        <f t="shared" si="25"/>
        <v>2770.81</v>
      </c>
      <c r="AS119" s="12">
        <f t="shared" si="25"/>
        <v>2832.67</v>
      </c>
      <c r="AT119" s="12">
        <f t="shared" si="25"/>
        <v>2574.8200000000002</v>
      </c>
      <c r="AU119" s="12">
        <f t="shared" si="25"/>
        <v>3087.49</v>
      </c>
      <c r="AV119" s="12">
        <f t="shared" si="25"/>
        <v>2741.17</v>
      </c>
      <c r="AW119" s="12">
        <f t="shared" si="25"/>
        <v>7289.28</v>
      </c>
      <c r="AX119" s="12">
        <f t="shared" si="25"/>
        <v>2794.29</v>
      </c>
      <c r="AY119" s="12">
        <f t="shared" si="25"/>
        <v>2601.58</v>
      </c>
      <c r="AZ119" s="12">
        <f t="shared" si="25"/>
        <v>2913.15</v>
      </c>
      <c r="BA119" s="12">
        <f t="shared" si="25"/>
        <v>5452.71</v>
      </c>
      <c r="BB119" s="12">
        <f t="shared" si="25"/>
        <v>1985.12</v>
      </c>
      <c r="BC119" s="12">
        <f t="shared" si="25"/>
        <v>3280.95</v>
      </c>
      <c r="BD119" s="12">
        <f t="shared" si="25"/>
        <v>2644.27</v>
      </c>
      <c r="BE119" s="12">
        <f t="shared" si="25"/>
        <v>3406.92</v>
      </c>
      <c r="BF119" s="12">
        <f t="shared" si="25"/>
        <v>2770.03</v>
      </c>
      <c r="BG119" s="12">
        <f t="shared" si="25"/>
        <v>2395.4699999999998</v>
      </c>
      <c r="BH119" s="12">
        <f t="shared" si="25"/>
        <v>2471.5500000000002</v>
      </c>
      <c r="BI119" s="12">
        <f t="shared" si="25"/>
        <v>2586.73</v>
      </c>
      <c r="BJ119" s="12">
        <f t="shared" si="25"/>
        <v>2350.7600000000002</v>
      </c>
      <c r="BK119" s="12">
        <f t="shared" si="25"/>
        <v>2445.44</v>
      </c>
      <c r="BL119" s="12">
        <f t="shared" si="25"/>
        <v>2583.4899999999998</v>
      </c>
      <c r="BM119" s="12">
        <f t="shared" si="25"/>
        <v>2159.5100000000002</v>
      </c>
      <c r="BN119" s="12">
        <f t="shared" si="25"/>
        <v>2273.67</v>
      </c>
      <c r="BO119" s="12">
        <f t="shared" si="25"/>
        <v>2542.11</v>
      </c>
      <c r="BP119" s="12">
        <f t="shared" si="25"/>
        <v>2379.15</v>
      </c>
      <c r="BQ119" s="12">
        <f t="shared" si="25"/>
        <v>2434.1799999999998</v>
      </c>
      <c r="BR119" s="12">
        <f t="shared" si="25"/>
        <v>2673.76</v>
      </c>
      <c r="BS119" s="12">
        <f t="shared" si="25"/>
        <v>2328.85</v>
      </c>
      <c r="BT119" s="12">
        <f t="shared" si="25"/>
        <v>2459.0100000000002</v>
      </c>
      <c r="BU119" s="13">
        <f t="shared" si="25"/>
        <v>2486.83</v>
      </c>
    </row>
    <row r="120" spans="1:110" x14ac:dyDescent="0.45">
      <c r="A120" t="s">
        <v>50</v>
      </c>
      <c r="B120">
        <f>GEOMEAN(A3:A102)</f>
        <v>19783.817925323357</v>
      </c>
      <c r="C120">
        <f t="shared" ref="C120:AJ120" si="26">GEOMEAN(B3:B102)</f>
        <v>2649.8509161588072</v>
      </c>
      <c r="E120">
        <f t="shared" si="26"/>
        <v>2607.5035848417415</v>
      </c>
      <c r="F120">
        <f t="shared" si="26"/>
        <v>18257.950609150361</v>
      </c>
      <c r="G120">
        <f t="shared" si="26"/>
        <v>2717.8846574589393</v>
      </c>
      <c r="H120">
        <f t="shared" si="26"/>
        <v>2753.0976240367813</v>
      </c>
      <c r="I120">
        <f t="shared" si="26"/>
        <v>2503.5587132970577</v>
      </c>
      <c r="J120">
        <f t="shared" si="26"/>
        <v>3049.2787658423299</v>
      </c>
      <c r="K120">
        <f t="shared" si="26"/>
        <v>2655.0428603438345</v>
      </c>
      <c r="L120">
        <f t="shared" si="26"/>
        <v>6911.4436721407283</v>
      </c>
      <c r="M120">
        <f t="shared" si="26"/>
        <v>2728.3666932808105</v>
      </c>
      <c r="O120">
        <f t="shared" si="26"/>
        <v>2796.5968530100813</v>
      </c>
      <c r="P120">
        <f t="shared" si="26"/>
        <v>5352.8354189069705</v>
      </c>
      <c r="Q120">
        <f t="shared" si="26"/>
        <v>1916.7608364313771</v>
      </c>
      <c r="R120">
        <f t="shared" si="26"/>
        <v>3212.0834050881276</v>
      </c>
      <c r="S120">
        <f t="shared" si="26"/>
        <v>2539.1948348493761</v>
      </c>
      <c r="T120">
        <f t="shared" si="26"/>
        <v>3359.8372890176597</v>
      </c>
      <c r="U120">
        <f t="shared" si="26"/>
        <v>2683.9056788247044</v>
      </c>
      <c r="V120">
        <f t="shared" si="26"/>
        <v>2347.5855995652837</v>
      </c>
      <c r="W120">
        <f t="shared" si="26"/>
        <v>2408.1642139514961</v>
      </c>
      <c r="X120">
        <f t="shared" si="26"/>
        <v>2534.1248083016289</v>
      </c>
      <c r="Z120">
        <f t="shared" si="26"/>
        <v>2384.4405180160534</v>
      </c>
      <c r="AA120">
        <f t="shared" si="26"/>
        <v>2557.8298380557476</v>
      </c>
      <c r="AB120">
        <f t="shared" si="26"/>
        <v>2098.1146167609922</v>
      </c>
      <c r="AC120">
        <f t="shared" si="26"/>
        <v>2212.7107602840606</v>
      </c>
      <c r="AD120">
        <f t="shared" si="26"/>
        <v>2516.6849721061408</v>
      </c>
      <c r="AE120">
        <f t="shared" si="26"/>
        <v>2322.2916296503345</v>
      </c>
      <c r="AF120">
        <f t="shared" si="26"/>
        <v>2368.2537415836414</v>
      </c>
      <c r="AG120">
        <f t="shared" si="26"/>
        <v>2592.9479638227922</v>
      </c>
      <c r="AH120">
        <f t="shared" si="26"/>
        <v>2304.2525763571548</v>
      </c>
      <c r="AI120">
        <f t="shared" si="26"/>
        <v>2387.8236880319664</v>
      </c>
      <c r="AJ120">
        <f t="shared" si="26"/>
        <v>2459.8814424104007</v>
      </c>
    </row>
    <row r="121" spans="1:110" x14ac:dyDescent="0.45">
      <c r="A121" t="s">
        <v>51</v>
      </c>
      <c r="B121">
        <f>HARMEAN(A3:A102)</f>
        <v>17577.592852392623</v>
      </c>
      <c r="C121">
        <f t="shared" ref="C121:AJ121" si="27">HARMEAN(B3:B102)</f>
        <v>2594.0685948048445</v>
      </c>
      <c r="E121">
        <f t="shared" si="27"/>
        <v>2555.414934280429</v>
      </c>
      <c r="F121">
        <f t="shared" si="27"/>
        <v>16476.060846823024</v>
      </c>
      <c r="G121">
        <f t="shared" si="27"/>
        <v>2675.6061564114921</v>
      </c>
      <c r="H121">
        <f t="shared" si="27"/>
        <v>2669.5516755557846</v>
      </c>
      <c r="I121">
        <f t="shared" si="27"/>
        <v>2444.4245919437453</v>
      </c>
      <c r="J121">
        <f t="shared" si="27"/>
        <v>3011.4709897267126</v>
      </c>
      <c r="K121">
        <f t="shared" si="27"/>
        <v>2591.266490783175</v>
      </c>
      <c r="L121">
        <f t="shared" si="27"/>
        <v>6610.047581573659</v>
      </c>
      <c r="M121">
        <f t="shared" si="27"/>
        <v>2675.3011910572754</v>
      </c>
      <c r="O121">
        <f t="shared" si="27"/>
        <v>2714.0230187691677</v>
      </c>
      <c r="P121">
        <f t="shared" si="27"/>
        <v>5279.821530515801</v>
      </c>
      <c r="Q121">
        <f t="shared" si="27"/>
        <v>1849.6083247582194</v>
      </c>
      <c r="R121">
        <f t="shared" si="27"/>
        <v>3152.2547413166267</v>
      </c>
      <c r="S121">
        <f t="shared" si="27"/>
        <v>2452.3168911524203</v>
      </c>
      <c r="T121">
        <f t="shared" si="27"/>
        <v>3319.3903256782401</v>
      </c>
      <c r="U121">
        <f t="shared" si="27"/>
        <v>2622.9174876447382</v>
      </c>
      <c r="V121">
        <f t="shared" si="27"/>
        <v>2311.1537879750895</v>
      </c>
      <c r="W121">
        <f t="shared" si="27"/>
        <v>2362.7141695022365</v>
      </c>
      <c r="X121">
        <f t="shared" si="27"/>
        <v>2497.7136144635142</v>
      </c>
      <c r="Z121">
        <f t="shared" si="27"/>
        <v>2346.2498453221224</v>
      </c>
      <c r="AA121">
        <f t="shared" si="27"/>
        <v>2540.2286794561983</v>
      </c>
      <c r="AB121">
        <f t="shared" si="27"/>
        <v>2039.041209725387</v>
      </c>
      <c r="AC121">
        <f t="shared" si="27"/>
        <v>2174.7949757729371</v>
      </c>
      <c r="AD121">
        <f t="shared" si="27"/>
        <v>2497.8576843435335</v>
      </c>
      <c r="AE121">
        <f t="shared" si="27"/>
        <v>2287.6937711531505</v>
      </c>
      <c r="AF121">
        <f t="shared" si="27"/>
        <v>2325.7881337967569</v>
      </c>
      <c r="AG121">
        <f t="shared" si="27"/>
        <v>2536.862332981832</v>
      </c>
      <c r="AH121">
        <f t="shared" si="27"/>
        <v>2287.1046583336592</v>
      </c>
      <c r="AI121">
        <f t="shared" si="27"/>
        <v>2348.0937523926636</v>
      </c>
      <c r="AJ121">
        <f t="shared" si="27"/>
        <v>2441.1060797803107</v>
      </c>
      <c r="AL121" t="s">
        <v>56</v>
      </c>
      <c r="AM121" s="3">
        <f>IF(MIN(AM114:BU114)&gt;=0,0,MIN(AM114:BU114))</f>
        <v>0</v>
      </c>
    </row>
    <row r="122" spans="1:110" x14ac:dyDescent="0.45">
      <c r="A122" t="s">
        <v>52</v>
      </c>
      <c r="B122">
        <f>AVEDEV(A3:A102)</f>
        <v>8408.0392000000011</v>
      </c>
      <c r="C122">
        <f t="shared" ref="C122:AJ122" si="28">AVEDEV(B3:B102)</f>
        <v>475.29459999999978</v>
      </c>
      <c r="E122">
        <f t="shared" si="28"/>
        <v>458.09999999999968</v>
      </c>
      <c r="F122">
        <f t="shared" si="28"/>
        <v>7068.5857999999998</v>
      </c>
      <c r="G122">
        <f t="shared" si="28"/>
        <v>429.62640000000005</v>
      </c>
      <c r="H122">
        <f t="shared" si="28"/>
        <v>510.76280000000008</v>
      </c>
      <c r="I122">
        <f t="shared" si="28"/>
        <v>450.92599999999993</v>
      </c>
      <c r="J122">
        <f t="shared" si="28"/>
        <v>324.28100000000029</v>
      </c>
      <c r="K122">
        <f t="shared" si="28"/>
        <v>536.95499999999936</v>
      </c>
      <c r="L122">
        <f t="shared" si="28"/>
        <v>2025.4151999999997</v>
      </c>
      <c r="M122">
        <f t="shared" si="28"/>
        <v>438.9028000000003</v>
      </c>
      <c r="O122">
        <f t="shared" si="28"/>
        <v>649.6910000000006</v>
      </c>
      <c r="P122">
        <f t="shared" si="28"/>
        <v>711.8513999999999</v>
      </c>
      <c r="Q122">
        <f t="shared" si="28"/>
        <v>394.63039999999984</v>
      </c>
      <c r="R122">
        <f t="shared" si="28"/>
        <v>464.7120000000001</v>
      </c>
      <c r="S122">
        <f t="shared" si="28"/>
        <v>527.01479999999981</v>
      </c>
      <c r="T122">
        <f t="shared" si="28"/>
        <v>346.27679999999998</v>
      </c>
      <c r="U122">
        <f t="shared" si="28"/>
        <v>534.96739999999966</v>
      </c>
      <c r="V122">
        <f t="shared" si="28"/>
        <v>294.42860000000013</v>
      </c>
      <c r="W122">
        <f t="shared" si="28"/>
        <v>397.41500000000013</v>
      </c>
      <c r="X122">
        <f t="shared" si="28"/>
        <v>345.46640000000002</v>
      </c>
      <c r="Z122">
        <f t="shared" si="28"/>
        <v>338.34799999999973</v>
      </c>
      <c r="AA122">
        <f t="shared" si="28"/>
        <v>204.83619999999988</v>
      </c>
      <c r="AB122">
        <f t="shared" si="28"/>
        <v>307.97939999999994</v>
      </c>
      <c r="AC122">
        <f t="shared" si="28"/>
        <v>315.81159999999954</v>
      </c>
      <c r="AD122">
        <f t="shared" si="28"/>
        <v>222.40500000000029</v>
      </c>
      <c r="AE122">
        <f t="shared" si="28"/>
        <v>265.19000000000023</v>
      </c>
      <c r="AF122">
        <f t="shared" si="28"/>
        <v>365.73160000000018</v>
      </c>
      <c r="AG122">
        <f t="shared" si="28"/>
        <v>490.92720000000094</v>
      </c>
      <c r="AH122">
        <f t="shared" si="28"/>
        <v>192.47699999999998</v>
      </c>
      <c r="AI122">
        <f t="shared" si="28"/>
        <v>340.87680000000108</v>
      </c>
      <c r="AJ122">
        <f t="shared" si="28"/>
        <v>205.40239999999997</v>
      </c>
    </row>
    <row r="123" spans="1:110" x14ac:dyDescent="0.45">
      <c r="A123" t="s">
        <v>53</v>
      </c>
      <c r="B123">
        <f>[1]!MAD(A3:A102)</f>
        <v>7986.5</v>
      </c>
      <c r="C123">
        <f>[1]!MAD(B3:B102)</f>
        <v>271.5</v>
      </c>
      <c r="E123">
        <f>[1]!MAD(D3:D102)</f>
        <v>170</v>
      </c>
      <c r="F123">
        <f>[1]!MAD(E3:E102)</f>
        <v>5395</v>
      </c>
      <c r="G123">
        <f>[1]!MAD(F3:F102)</f>
        <v>147</v>
      </c>
      <c r="H123">
        <f>[1]!MAD(G3:G102)</f>
        <v>394</v>
      </c>
      <c r="I123">
        <f>[1]!MAD(H3:H102)</f>
        <v>239</v>
      </c>
      <c r="J123">
        <f>[1]!MAD(I3:I102)</f>
        <v>225.5</v>
      </c>
      <c r="K123">
        <f>[1]!MAD(J3:J102)</f>
        <v>178</v>
      </c>
      <c r="L123">
        <f>[1]!MAD(K3:K102)</f>
        <v>1146.5</v>
      </c>
      <c r="M123">
        <f>[1]!MAD(L3:L102)</f>
        <v>224.5</v>
      </c>
      <c r="O123">
        <f>[1]!MAD(N3:N102)</f>
        <v>243</v>
      </c>
      <c r="P123">
        <f>[1]!MAD(O3:O102)</f>
        <v>353.5</v>
      </c>
      <c r="Q123">
        <f>[1]!MAD(P3:P102)</f>
        <v>307.5</v>
      </c>
      <c r="R123">
        <f>[1]!MAD(Q3:Q102)</f>
        <v>371.5</v>
      </c>
      <c r="S123">
        <f>[1]!MAD(R3:R102)</f>
        <v>279.5</v>
      </c>
      <c r="T123">
        <f>[1]!MAD(S3:S102)</f>
        <v>184</v>
      </c>
      <c r="U123">
        <f>[1]!MAD(T3:T102)</f>
        <v>125.5</v>
      </c>
      <c r="V123">
        <f>[1]!MAD(U3:U102)</f>
        <v>132</v>
      </c>
      <c r="W123">
        <f>[1]!MAD(V3:V102)</f>
        <v>132.5</v>
      </c>
      <c r="X123">
        <f>[1]!MAD(W3:W102)</f>
        <v>92</v>
      </c>
      <c r="Z123">
        <f>[1]!MAD(Y3:Y102)</f>
        <v>93.5</v>
      </c>
      <c r="AA123">
        <f>[1]!MAD(Z3:Z102)</f>
        <v>120.5</v>
      </c>
      <c r="AB123">
        <f>[1]!MAD(AA3:AA102)</f>
        <v>153.5</v>
      </c>
      <c r="AC123">
        <f>[1]!MAD(AB3:AB102)</f>
        <v>147</v>
      </c>
      <c r="AD123">
        <f>[1]!MAD(AC3:AC102)</f>
        <v>85.5</v>
      </c>
      <c r="AE123">
        <f>[1]!MAD(AD3:AD102)</f>
        <v>109</v>
      </c>
      <c r="AF123">
        <f>[1]!MAD(AE3:AE102)</f>
        <v>123</v>
      </c>
      <c r="AG123">
        <f>[1]!MAD(AF3:AF102)</f>
        <v>90.5</v>
      </c>
      <c r="AH123">
        <f>[1]!MAD(AG3:AG102)</f>
        <v>118.5</v>
      </c>
      <c r="AI123">
        <f>[1]!MAD(AH3:AH102)</f>
        <v>99</v>
      </c>
      <c r="AJ123">
        <f>[1]!MAD(AI3:AI102)</f>
        <v>101</v>
      </c>
      <c r="AL123" t="s">
        <v>57</v>
      </c>
      <c r="AM123" t="s">
        <v>66</v>
      </c>
      <c r="AN123" t="s">
        <v>66</v>
      </c>
      <c r="AO123" t="s">
        <v>66</v>
      </c>
      <c r="AP123" t="s">
        <v>66</v>
      </c>
      <c r="AQ123" t="s">
        <v>66</v>
      </c>
      <c r="AR123" t="s">
        <v>66</v>
      </c>
      <c r="AS123">
        <f>G84</f>
        <v>3059</v>
      </c>
      <c r="AT123" t="s">
        <v>66</v>
      </c>
      <c r="AU123" t="s">
        <v>66</v>
      </c>
      <c r="AV123" t="s">
        <v>66</v>
      </c>
      <c r="AW123" t="s">
        <v>66</v>
      </c>
      <c r="AX123" t="s">
        <v>66</v>
      </c>
      <c r="AY123" t="s">
        <v>66</v>
      </c>
      <c r="AZ123" t="s">
        <v>66</v>
      </c>
      <c r="BA123" t="s">
        <v>66</v>
      </c>
      <c r="BB123">
        <f>P28</f>
        <v>1895</v>
      </c>
      <c r="BC123" t="s">
        <v>66</v>
      </c>
      <c r="BD123" t="s">
        <v>66</v>
      </c>
      <c r="BE123" t="s">
        <v>66</v>
      </c>
      <c r="BF123" t="s">
        <v>66</v>
      </c>
      <c r="BG123" t="s">
        <v>66</v>
      </c>
      <c r="BH123">
        <f>V56</f>
        <v>2296</v>
      </c>
      <c r="BI123" t="s">
        <v>66</v>
      </c>
      <c r="BJ123" t="s">
        <v>66</v>
      </c>
      <c r="BK123">
        <f>Y56</f>
        <v>2367</v>
      </c>
      <c r="BL123" t="s">
        <v>66</v>
      </c>
      <c r="BM123">
        <f>AA43</f>
        <v>1554</v>
      </c>
      <c r="BN123">
        <f>AB56</f>
        <v>1896</v>
      </c>
      <c r="BO123" t="s">
        <v>66</v>
      </c>
      <c r="BP123" t="s">
        <v>66</v>
      </c>
      <c r="BQ123">
        <f>AE56</f>
        <v>2285</v>
      </c>
      <c r="BR123" t="s">
        <v>66</v>
      </c>
      <c r="BS123" t="s">
        <v>66</v>
      </c>
      <c r="BT123">
        <f>AH56</f>
        <v>2310</v>
      </c>
      <c r="BU123" t="s">
        <v>66</v>
      </c>
    </row>
    <row r="124" spans="1:110" x14ac:dyDescent="0.45">
      <c r="A124" s="1" t="s">
        <v>54</v>
      </c>
      <c r="B124" s="1">
        <f>[1]!IQR(A3:A102,FALSE)</f>
        <v>15683.25</v>
      </c>
      <c r="C124" s="1">
        <f>[1]!IQR(B3:B102,FALSE)</f>
        <v>625.25</v>
      </c>
      <c r="D124" s="1"/>
      <c r="E124" s="1">
        <f>[1]!IQR(D3:D102,FALSE)</f>
        <v>465</v>
      </c>
      <c r="F124" s="1">
        <f>[1]!IQR(E3:E102,FALSE)</f>
        <v>10561.5</v>
      </c>
      <c r="G124" s="1">
        <f>[1]!IQR(F3:F102,FALSE)</f>
        <v>431</v>
      </c>
      <c r="H124" s="1">
        <f>[1]!IQR(G3:G102,FALSE)</f>
        <v>946</v>
      </c>
      <c r="I124" s="1">
        <f>[1]!IQR(H3:H102,FALSE)</f>
        <v>542</v>
      </c>
      <c r="J124" s="1">
        <f>[1]!IQR(I3:I102,FALSE)</f>
        <v>465.75</v>
      </c>
      <c r="K124" s="1">
        <f>[1]!IQR(J3:J102,FALSE)</f>
        <v>445</v>
      </c>
      <c r="L124" s="1">
        <f>[1]!IQR(K3:K102,FALSE)</f>
        <v>3151.25</v>
      </c>
      <c r="M124" s="1">
        <f>[1]!IQR(L3:L102,FALSE)</f>
        <v>544.5</v>
      </c>
      <c r="N124" s="1"/>
      <c r="O124" s="1">
        <f>[1]!IQR(N3:N102,FALSE)</f>
        <v>473.75</v>
      </c>
      <c r="P124" s="1">
        <f>[1]!IQR(O3:O102,FALSE)</f>
        <v>783.5</v>
      </c>
      <c r="Q124" s="1">
        <f>[1]!IQR(P3:P102,FALSE)</f>
        <v>666.25</v>
      </c>
      <c r="R124" s="1">
        <f>[1]!IQR(Q3:Q102,FALSE)</f>
        <v>758.25</v>
      </c>
      <c r="S124" s="1">
        <f>[1]!IQR(R3:R102,FALSE)</f>
        <v>576.25</v>
      </c>
      <c r="T124" s="1">
        <f>[1]!IQR(S3:S102,FALSE)</f>
        <v>351.75</v>
      </c>
      <c r="U124" s="1">
        <f>[1]!IQR(T3:T102,FALSE)</f>
        <v>350.5</v>
      </c>
      <c r="V124" s="1">
        <f>[1]!IQR(U3:U102,FALSE)</f>
        <v>271.75</v>
      </c>
      <c r="W124" s="1">
        <f>[1]!IQR(V3:V102,FALSE)</f>
        <v>270.75</v>
      </c>
      <c r="X124" s="1">
        <f>[1]!IQR(W3:W102,FALSE)</f>
        <v>178</v>
      </c>
      <c r="Y124" s="1"/>
      <c r="Z124" s="1">
        <f>[1]!IQR(Y3:Y102,FALSE)</f>
        <v>178.25</v>
      </c>
      <c r="AA124" s="1">
        <f>[1]!IQR(Z3:Z102,FALSE)</f>
        <v>226.5</v>
      </c>
      <c r="AB124" s="1">
        <f>[1]!IQR(AA3:AA102,FALSE)</f>
        <v>294</v>
      </c>
      <c r="AC124" s="1">
        <f>[1]!IQR(AB3:AB102,FALSE)</f>
        <v>313</v>
      </c>
      <c r="AD124" s="1">
        <f>[1]!IQR(AC3:AC102,FALSE)</f>
        <v>182.75</v>
      </c>
      <c r="AE124" s="1">
        <f>[1]!IQR(AD3:AD102,FALSE)</f>
        <v>214.5</v>
      </c>
      <c r="AF124" s="1">
        <f>[1]!IQR(AE3:AE102,FALSE)</f>
        <v>240.25</v>
      </c>
      <c r="AG124" s="1">
        <f>[1]!IQR(AF3:AF102,FALSE)</f>
        <v>200.5</v>
      </c>
      <c r="AH124" s="1">
        <f>[1]!IQR(AG3:AG102,FALSE)</f>
        <v>233.5</v>
      </c>
      <c r="AI124" s="1">
        <f>[1]!IQR(AH3:AH102,FALSE)</f>
        <v>196.5</v>
      </c>
      <c r="AJ124" s="1">
        <f>[1]!IQR(AI3:AI102,FALSE)</f>
        <v>190.75</v>
      </c>
      <c r="BB124">
        <f>P56</f>
        <v>2201</v>
      </c>
    </row>
    <row r="126" spans="1:110" x14ac:dyDescent="0.45">
      <c r="A126" t="s">
        <v>74</v>
      </c>
    </row>
    <row r="128" spans="1:110" x14ac:dyDescent="0.45">
      <c r="B128" t="str">
        <f>A2</f>
        <v>UF Bitdiff Cbrt</v>
      </c>
      <c r="C128" t="str">
        <f t="shared" ref="C128:AJ128" si="29">B2</f>
        <v>UF BitdiffVA Cbrt</v>
      </c>
      <c r="D128" t="str">
        <f t="shared" si="29"/>
        <v>UF HardLog Cbrt</v>
      </c>
      <c r="E128" t="str">
        <f t="shared" si="29"/>
        <v>UF HardLogVA Cbrt</v>
      </c>
      <c r="F128" t="str">
        <f t="shared" si="29"/>
        <v>UF Log Cbrt</v>
      </c>
      <c r="G128" t="str">
        <f t="shared" si="29"/>
        <v>UF LogVA Cbrt</v>
      </c>
      <c r="H128" t="str">
        <f t="shared" si="29"/>
        <v>UF Mul Cbrt</v>
      </c>
      <c r="I128" t="str">
        <f t="shared" si="29"/>
        <v>UF MulVA Cbrt</v>
      </c>
      <c r="J128" t="str">
        <f t="shared" si="29"/>
        <v>UF NoLog Cbrt</v>
      </c>
      <c r="K128" t="str">
        <f t="shared" si="29"/>
        <v>UF NoLogVA Cbrt</v>
      </c>
      <c r="L128" t="str">
        <f t="shared" si="29"/>
        <v>UFDistr Bitdiff Cbrt</v>
      </c>
      <c r="M128" t="str">
        <f t="shared" si="29"/>
        <v>UFDistr BitdiffVA Cbrt</v>
      </c>
      <c r="N128" t="str">
        <f t="shared" si="29"/>
        <v>UFDistr HardLog Cbrt</v>
      </c>
      <c r="O128" t="str">
        <f t="shared" si="29"/>
        <v>UFDistr HardLogVA Cbrt</v>
      </c>
      <c r="P128" t="str">
        <f t="shared" si="29"/>
        <v>UFDistr Log Cbrt</v>
      </c>
      <c r="Q128" t="str">
        <f t="shared" si="29"/>
        <v>UFDistr LogVA Cbrt</v>
      </c>
      <c r="R128" t="str">
        <f t="shared" si="29"/>
        <v>UFDistr Mul Cbrt</v>
      </c>
      <c r="S128" t="str">
        <f t="shared" si="29"/>
        <v>UFDistr MulVA Cbrt</v>
      </c>
      <c r="T128" t="str">
        <f t="shared" si="29"/>
        <v>UFDistr NoLog Cbrt</v>
      </c>
      <c r="U128" t="str">
        <f t="shared" si="29"/>
        <v>UFDistr NoLogVA Cbrt</v>
      </c>
      <c r="V128" t="str">
        <f t="shared" si="29"/>
        <v>UFCenter Bitdiff Cbrt</v>
      </c>
      <c r="W128" t="str">
        <f t="shared" si="29"/>
        <v>UFCenter BitdiffVA Cbrt</v>
      </c>
      <c r="X128" t="str">
        <f t="shared" si="29"/>
        <v>UFCenter BitdiffFN Cbrt</v>
      </c>
      <c r="Y128" t="str">
        <f t="shared" si="29"/>
        <v>UFCenter HardLog Cbrt</v>
      </c>
      <c r="Z128" t="str">
        <f t="shared" si="29"/>
        <v>UFCenter HardLogVA Cbrt</v>
      </c>
      <c r="AA128" t="str">
        <f t="shared" si="29"/>
        <v>UFCenter HardLogFN Cbrt</v>
      </c>
      <c r="AB128" t="str">
        <f t="shared" si="29"/>
        <v>UFCenter Log Cbrt</v>
      </c>
      <c r="AC128" t="str">
        <f t="shared" si="29"/>
        <v>UFCenter LogVA Cbrt</v>
      </c>
      <c r="AD128" t="str">
        <f t="shared" si="29"/>
        <v>UFCenter LogFN Cbrt</v>
      </c>
      <c r="AE128" t="str">
        <f t="shared" si="29"/>
        <v>UFCenter Mul Cbrt</v>
      </c>
      <c r="AF128" t="str">
        <f t="shared" si="29"/>
        <v>UFCenter MulVA Cbrt</v>
      </c>
      <c r="AG128" t="str">
        <f t="shared" si="29"/>
        <v>UFCenter MulFN Cbrt</v>
      </c>
      <c r="AH128" t="str">
        <f t="shared" si="29"/>
        <v>UFCenter NoLog Cbrt</v>
      </c>
      <c r="AI128" t="str">
        <f t="shared" si="29"/>
        <v>UFCenter NoLogVA Cbrt</v>
      </c>
      <c r="AJ128" t="str">
        <f t="shared" si="29"/>
        <v>UFCenter NoLogFN Cbrt</v>
      </c>
    </row>
    <row r="129" spans="1:37" x14ac:dyDescent="0.45">
      <c r="A129" t="s">
        <v>75</v>
      </c>
      <c r="B129" s="5">
        <f>MEDIAN(A3:A102)</f>
        <v>20072</v>
      </c>
      <c r="C129" s="6">
        <f t="shared" ref="C129:AJ129" si="30">MEDIAN(B3:B102)</f>
        <v>2498</v>
      </c>
      <c r="D129" s="6">
        <f t="shared" si="30"/>
        <v>2505</v>
      </c>
      <c r="E129" s="6">
        <f t="shared" si="30"/>
        <v>2458.5</v>
      </c>
      <c r="F129" s="6">
        <f t="shared" si="30"/>
        <v>18936.5</v>
      </c>
      <c r="G129" s="6">
        <f t="shared" si="30"/>
        <v>2527</v>
      </c>
      <c r="H129" s="6">
        <f t="shared" si="30"/>
        <v>2958.5</v>
      </c>
      <c r="I129" s="6">
        <f t="shared" si="30"/>
        <v>2425</v>
      </c>
      <c r="J129" s="6">
        <f t="shared" si="30"/>
        <v>3137.5</v>
      </c>
      <c r="K129" s="6">
        <f t="shared" si="30"/>
        <v>2446.5</v>
      </c>
      <c r="L129" s="6">
        <f t="shared" si="30"/>
        <v>6366.5</v>
      </c>
      <c r="M129" s="6">
        <f t="shared" si="30"/>
        <v>2586.5</v>
      </c>
      <c r="N129" s="6">
        <f t="shared" si="30"/>
        <v>2443</v>
      </c>
      <c r="O129" s="6">
        <f t="shared" si="30"/>
        <v>2567.5</v>
      </c>
      <c r="P129" s="6">
        <f t="shared" si="30"/>
        <v>5099</v>
      </c>
      <c r="Q129" s="6">
        <f t="shared" si="30"/>
        <v>2053.5</v>
      </c>
      <c r="R129" s="6">
        <f t="shared" si="30"/>
        <v>3303</v>
      </c>
      <c r="S129" s="6">
        <f t="shared" si="30"/>
        <v>2547</v>
      </c>
      <c r="T129" s="6">
        <f t="shared" si="30"/>
        <v>3372</v>
      </c>
      <c r="U129" s="6">
        <f t="shared" si="30"/>
        <v>2457.5</v>
      </c>
      <c r="V129" s="6">
        <f t="shared" si="30"/>
        <v>2280</v>
      </c>
      <c r="W129" s="6">
        <f t="shared" si="30"/>
        <v>2269.5</v>
      </c>
      <c r="X129" s="6">
        <f t="shared" si="30"/>
        <v>2402.5</v>
      </c>
      <c r="Y129" s="6">
        <f t="shared" si="30"/>
        <v>2269.5</v>
      </c>
      <c r="Z129" s="6">
        <f t="shared" si="30"/>
        <v>2272</v>
      </c>
      <c r="AA129" s="6">
        <f t="shared" si="30"/>
        <v>2513.5</v>
      </c>
      <c r="AB129" s="6">
        <f t="shared" si="30"/>
        <v>2168</v>
      </c>
      <c r="AC129" s="6">
        <f t="shared" si="30"/>
        <v>2154.5</v>
      </c>
      <c r="AD129" s="6">
        <f t="shared" si="30"/>
        <v>2426</v>
      </c>
      <c r="AE129" s="6">
        <f t="shared" si="30"/>
        <v>2270</v>
      </c>
      <c r="AF129" s="6">
        <f t="shared" si="30"/>
        <v>2248</v>
      </c>
      <c r="AG129" s="6">
        <f t="shared" si="30"/>
        <v>2405.5</v>
      </c>
      <c r="AH129" s="6">
        <f t="shared" si="30"/>
        <v>2275.5</v>
      </c>
      <c r="AI129" s="6">
        <f t="shared" si="30"/>
        <v>2307.5</v>
      </c>
      <c r="AJ129" s="7">
        <f t="shared" si="30"/>
        <v>2406</v>
      </c>
    </row>
    <row r="130" spans="1:37" x14ac:dyDescent="0.45">
      <c r="A130" t="s">
        <v>76</v>
      </c>
      <c r="B130" s="8">
        <f>[1]!RANK_SUM(A3:AI102, 1,1)</f>
        <v>340056</v>
      </c>
      <c r="C130" s="9">
        <f>[1]!RANK_SUM(A3:AI102, 2,1)</f>
        <v>178675.5</v>
      </c>
      <c r="D130" s="9">
        <f>[1]!RANK_SUM(A3:AI102, 3,1)</f>
        <v>188526.5</v>
      </c>
      <c r="E130" s="9">
        <f>[1]!RANK_SUM(A3:AI102, 4,1)</f>
        <v>170351.5</v>
      </c>
      <c r="F130" s="9">
        <f>[1]!RANK_SUM(A3:AI102, 5,1)</f>
        <v>338969</v>
      </c>
      <c r="G130" s="9">
        <f>[1]!RANK_SUM(A3:AI102, 6,1)</f>
        <v>200296.5</v>
      </c>
      <c r="H130" s="9">
        <f>[1]!RANK_SUM(A3:AI102, 7,1)</f>
        <v>198541.5</v>
      </c>
      <c r="I130" s="9">
        <f>[1]!RANK_SUM(A3:AI102, 8,1)</f>
        <v>151821.5</v>
      </c>
      <c r="J130" s="9">
        <f>[1]!RANK_SUM(A3:AI102, 9,1)</f>
        <v>245132.5</v>
      </c>
      <c r="K130" s="9">
        <f>[1]!RANK_SUM(A3:AI102, 10,1)</f>
        <v>171429.5</v>
      </c>
      <c r="L130" s="9">
        <f>[1]!RANK_SUM(A3:AI102, 11,1)</f>
        <v>321468.5</v>
      </c>
      <c r="M130" s="9">
        <f>[1]!RANK_SUM(A3:AI102, 12,1)</f>
        <v>201959.5</v>
      </c>
      <c r="N130" s="9">
        <f>[1]!RANK_SUM(A3:AI102, 13,1)</f>
        <v>148043</v>
      </c>
      <c r="O130" s="9">
        <f>[1]!RANK_SUM(A3:AI102, 14,1)</f>
        <v>196235</v>
      </c>
      <c r="P130" s="9">
        <f>[1]!RANK_SUM(A3:AI102, 15,1)</f>
        <v>312350</v>
      </c>
      <c r="Q130" s="9">
        <f>[1]!RANK_SUM(A3:AI102, 16,1)</f>
        <v>60360.5</v>
      </c>
      <c r="R130" s="9">
        <f>[1]!RANK_SUM(A3:AI102, 17,1)</f>
        <v>251256.5</v>
      </c>
      <c r="S130" s="9">
        <f>[1]!RANK_SUM(A3:AI102, 18,1)</f>
        <v>165516</v>
      </c>
      <c r="T130" s="9">
        <f>[1]!RANK_SUM(A3:AI102, 19,1)</f>
        <v>267919</v>
      </c>
      <c r="U130" s="9">
        <f>[1]!RANK_SUM(A3:AI102, 20,1)</f>
        <v>182192.5</v>
      </c>
      <c r="V130" s="9">
        <f>[1]!RANK_SUM(A3:AI102, 21,1)</f>
        <v>113353</v>
      </c>
      <c r="W130" s="9">
        <f>[1]!RANK_SUM(A3:AI102, 22,1)</f>
        <v>112022.5</v>
      </c>
      <c r="X130" s="9">
        <f>[1]!RANK_SUM(A3:AI102, 23,1)</f>
        <v>159560.5</v>
      </c>
      <c r="Y130" s="9">
        <f>[1]!RANK_SUM(A3:AI102, 24,1)</f>
        <v>99191.5</v>
      </c>
      <c r="Z130" s="9">
        <f>[1]!RANK_SUM(A3:AI102, 25,1)</f>
        <v>107080</v>
      </c>
      <c r="AA130" s="9">
        <f>[1]!RANK_SUM(A3:AI102, 26,1)</f>
        <v>185204</v>
      </c>
      <c r="AB130" s="9">
        <f>[1]!RANK_SUM(A3:AI102, 27,1)</f>
        <v>69554</v>
      </c>
      <c r="AC130" s="9">
        <f>[1]!RANK_SUM(A3:AI102, 28,1)</f>
        <v>71801.5</v>
      </c>
      <c r="AD130" s="9">
        <f>[1]!RANK_SUM(A3:AI102, 29,1)</f>
        <v>169747</v>
      </c>
      <c r="AE130" s="9">
        <f>[1]!RANK_SUM(A3:AI102, 30,1)</f>
        <v>110101.5</v>
      </c>
      <c r="AF130" s="9">
        <f>[1]!RANK_SUM(A3:AI102, 31,1)</f>
        <v>104841.5</v>
      </c>
      <c r="AG130" s="9">
        <f>[1]!RANK_SUM(A3:AI102, 32,1)</f>
        <v>162372.5</v>
      </c>
      <c r="AH130" s="9">
        <f>[1]!RANK_SUM(A3:AI102, 33,1)</f>
        <v>102353.5</v>
      </c>
      <c r="AI130" s="9">
        <f>[1]!RANK_SUM(A3:AI102, 34,1)</f>
        <v>113892.5</v>
      </c>
      <c r="AJ130" s="10">
        <f>[1]!RANK_SUM(A3:AI102, 35,1)</f>
        <v>154574</v>
      </c>
    </row>
    <row r="131" spans="1:37" x14ac:dyDescent="0.45">
      <c r="A131" t="s">
        <v>77</v>
      </c>
      <c r="B131" s="8">
        <f>COUNT(A3:A102)</f>
        <v>100</v>
      </c>
      <c r="C131" s="9">
        <f t="shared" ref="C131:AJ131" si="31">COUNT(B3:B102)</f>
        <v>100</v>
      </c>
      <c r="D131" s="9">
        <f t="shared" si="31"/>
        <v>100</v>
      </c>
      <c r="E131" s="9">
        <f t="shared" si="31"/>
        <v>100</v>
      </c>
      <c r="F131" s="9">
        <f t="shared" si="31"/>
        <v>100</v>
      </c>
      <c r="G131" s="9">
        <f t="shared" si="31"/>
        <v>100</v>
      </c>
      <c r="H131" s="9">
        <f t="shared" si="31"/>
        <v>100</v>
      </c>
      <c r="I131" s="9">
        <f t="shared" si="31"/>
        <v>100</v>
      </c>
      <c r="J131" s="9">
        <f t="shared" si="31"/>
        <v>100</v>
      </c>
      <c r="K131" s="9">
        <f t="shared" si="31"/>
        <v>100</v>
      </c>
      <c r="L131" s="9">
        <f t="shared" si="31"/>
        <v>100</v>
      </c>
      <c r="M131" s="9">
        <f t="shared" si="31"/>
        <v>100</v>
      </c>
      <c r="N131" s="9">
        <f t="shared" si="31"/>
        <v>100</v>
      </c>
      <c r="O131" s="9">
        <f t="shared" si="31"/>
        <v>100</v>
      </c>
      <c r="P131" s="9">
        <f t="shared" si="31"/>
        <v>100</v>
      </c>
      <c r="Q131" s="9">
        <f t="shared" si="31"/>
        <v>100</v>
      </c>
      <c r="R131" s="9">
        <f t="shared" si="31"/>
        <v>100</v>
      </c>
      <c r="S131" s="9">
        <f t="shared" si="31"/>
        <v>100</v>
      </c>
      <c r="T131" s="9">
        <f t="shared" si="31"/>
        <v>100</v>
      </c>
      <c r="U131" s="9">
        <f t="shared" si="31"/>
        <v>100</v>
      </c>
      <c r="V131" s="9">
        <f t="shared" si="31"/>
        <v>100</v>
      </c>
      <c r="W131" s="9">
        <f t="shared" si="31"/>
        <v>100</v>
      </c>
      <c r="X131" s="9">
        <f t="shared" si="31"/>
        <v>100</v>
      </c>
      <c r="Y131" s="9">
        <f t="shared" si="31"/>
        <v>100</v>
      </c>
      <c r="Z131" s="9">
        <f t="shared" si="31"/>
        <v>100</v>
      </c>
      <c r="AA131" s="9">
        <f t="shared" si="31"/>
        <v>100</v>
      </c>
      <c r="AB131" s="9">
        <f t="shared" si="31"/>
        <v>100</v>
      </c>
      <c r="AC131" s="9">
        <f t="shared" si="31"/>
        <v>100</v>
      </c>
      <c r="AD131" s="9">
        <f t="shared" si="31"/>
        <v>100</v>
      </c>
      <c r="AE131" s="9">
        <f t="shared" si="31"/>
        <v>100</v>
      </c>
      <c r="AF131" s="9">
        <f t="shared" si="31"/>
        <v>100</v>
      </c>
      <c r="AG131" s="9">
        <f t="shared" si="31"/>
        <v>100</v>
      </c>
      <c r="AH131" s="9">
        <f t="shared" si="31"/>
        <v>100</v>
      </c>
      <c r="AI131" s="9">
        <f t="shared" si="31"/>
        <v>100</v>
      </c>
      <c r="AJ131" s="10">
        <f t="shared" si="31"/>
        <v>100</v>
      </c>
      <c r="AK131" s="16">
        <f>SUM(B131:AJ131)</f>
        <v>3500</v>
      </c>
    </row>
    <row r="132" spans="1:37" x14ac:dyDescent="0.45">
      <c r="A132" t="s">
        <v>78</v>
      </c>
      <c r="B132" s="11">
        <f>B130^2/B131</f>
        <v>1156380831.3599999</v>
      </c>
      <c r="C132" s="12">
        <f t="shared" ref="C132:AJ132" si="32">C130^2/C131</f>
        <v>319249343.0025</v>
      </c>
      <c r="D132" s="12">
        <f t="shared" si="32"/>
        <v>355422412.02249998</v>
      </c>
      <c r="E132" s="12">
        <f t="shared" si="32"/>
        <v>290196335.52249998</v>
      </c>
      <c r="F132" s="12">
        <f t="shared" si="32"/>
        <v>1148999829.6099999</v>
      </c>
      <c r="G132" s="12">
        <f t="shared" si="32"/>
        <v>401186879.1225</v>
      </c>
      <c r="H132" s="12">
        <f t="shared" si="32"/>
        <v>394187272.22250003</v>
      </c>
      <c r="I132" s="12">
        <f t="shared" si="32"/>
        <v>230497678.6225</v>
      </c>
      <c r="J132" s="12">
        <f t="shared" si="32"/>
        <v>600899425.5625</v>
      </c>
      <c r="K132" s="12">
        <f t="shared" si="32"/>
        <v>293880734.70249999</v>
      </c>
      <c r="L132" s="12">
        <f t="shared" si="32"/>
        <v>1033419964.9225</v>
      </c>
      <c r="M132" s="12">
        <f t="shared" si="32"/>
        <v>407876396.40249997</v>
      </c>
      <c r="N132" s="12">
        <f t="shared" si="32"/>
        <v>219167298.49000001</v>
      </c>
      <c r="O132" s="12">
        <f t="shared" si="32"/>
        <v>385081752.25</v>
      </c>
      <c r="P132" s="12">
        <f t="shared" si="32"/>
        <v>975625225</v>
      </c>
      <c r="Q132" s="12">
        <f t="shared" si="32"/>
        <v>36433899.602499999</v>
      </c>
      <c r="R132" s="12">
        <f t="shared" si="32"/>
        <v>631298287.92250001</v>
      </c>
      <c r="S132" s="12">
        <f t="shared" si="32"/>
        <v>273955462.56</v>
      </c>
      <c r="T132" s="12">
        <f t="shared" si="32"/>
        <v>717805905.61000001</v>
      </c>
      <c r="U132" s="12">
        <f t="shared" si="32"/>
        <v>331941070.5625</v>
      </c>
      <c r="V132" s="12">
        <f t="shared" si="32"/>
        <v>128489026.09</v>
      </c>
      <c r="W132" s="12">
        <f t="shared" si="32"/>
        <v>125490405.0625</v>
      </c>
      <c r="X132" s="12">
        <f t="shared" si="32"/>
        <v>254595531.60249999</v>
      </c>
      <c r="Y132" s="12">
        <f t="shared" si="32"/>
        <v>98389536.722499996</v>
      </c>
      <c r="Z132" s="12">
        <f t="shared" si="32"/>
        <v>114661264</v>
      </c>
      <c r="AA132" s="12">
        <f t="shared" si="32"/>
        <v>343005216.16000003</v>
      </c>
      <c r="AB132" s="12">
        <f t="shared" si="32"/>
        <v>48377589.159999996</v>
      </c>
      <c r="AC132" s="12">
        <f t="shared" si="32"/>
        <v>51554554.022500001</v>
      </c>
      <c r="AD132" s="12">
        <f t="shared" si="32"/>
        <v>288140440.08999997</v>
      </c>
      <c r="AE132" s="12">
        <f t="shared" si="32"/>
        <v>121223403.02249999</v>
      </c>
      <c r="AF132" s="12">
        <f t="shared" si="32"/>
        <v>109917401.2225</v>
      </c>
      <c r="AG132" s="12">
        <f t="shared" si="32"/>
        <v>263648287.5625</v>
      </c>
      <c r="AH132" s="12">
        <f t="shared" si="32"/>
        <v>104762389.6225</v>
      </c>
      <c r="AI132" s="12">
        <f t="shared" si="32"/>
        <v>129715015.5625</v>
      </c>
      <c r="AJ132" s="13">
        <f t="shared" si="32"/>
        <v>238931214.75999999</v>
      </c>
      <c r="AK132" s="17">
        <f>SUM(B132:AJ132)</f>
        <v>12624407279.734999</v>
      </c>
    </row>
    <row r="133" spans="1:37" x14ac:dyDescent="0.45">
      <c r="A133" t="s">
        <v>79</v>
      </c>
      <c r="AK133" s="17">
        <f>12*AK132/(AK131*(AK131+1))-3*(AK131+1)</f>
        <v>1860.2339622817944</v>
      </c>
    </row>
    <row r="134" spans="1:37" x14ac:dyDescent="0.45">
      <c r="A134" t="s">
        <v>80</v>
      </c>
      <c r="AK134" s="17">
        <f>AK133/(1-[1]!TiesCorrection(A3:AI102)/(3500*(3500^2-1)))</f>
        <v>1860.2362015941835</v>
      </c>
    </row>
    <row r="135" spans="1:37" x14ac:dyDescent="0.45">
      <c r="A135" t="s">
        <v>81</v>
      </c>
      <c r="AK135" s="17">
        <f>COUNTA(B128:AJ128)-1</f>
        <v>34</v>
      </c>
    </row>
    <row r="136" spans="1:37" x14ac:dyDescent="0.45">
      <c r="A136" t="s">
        <v>69</v>
      </c>
      <c r="AK136" s="17">
        <f>_xlfn.CHISQ.DIST.RT(AK134,AK135)</f>
        <v>0</v>
      </c>
    </row>
    <row r="137" spans="1:37" x14ac:dyDescent="0.45">
      <c r="A137" t="s">
        <v>70</v>
      </c>
      <c r="AK137" s="17">
        <v>0.05</v>
      </c>
    </row>
    <row r="138" spans="1:37" x14ac:dyDescent="0.45">
      <c r="A138" t="s">
        <v>82</v>
      </c>
      <c r="AK138" s="18" t="str">
        <f>IF(AK136&lt;AK137,"yes","no")</f>
        <v>yes</v>
      </c>
    </row>
  </sheetData>
  <conditionalFormatting sqref="B107:AJ107">
    <cfRule type="top10" dxfId="29" priority="9" bottom="1" rank="1"/>
    <cfRule type="top10" dxfId="28" priority="10" rank="1"/>
  </conditionalFormatting>
  <conditionalFormatting sqref="B109:AJ109">
    <cfRule type="top10" dxfId="27" priority="7" bottom="1" rank="1"/>
    <cfRule type="top10" dxfId="26" priority="8" rank="1"/>
  </conditionalFormatting>
  <conditionalFormatting sqref="B111:AJ111">
    <cfRule type="top10" dxfId="25" priority="5" bottom="1" rank="1"/>
    <cfRule type="top10" dxfId="24" priority="6" rank="1"/>
  </conditionalFormatting>
  <conditionalFormatting sqref="B116:AJ116">
    <cfRule type="top10" dxfId="23" priority="3" bottom="1" rank="1"/>
    <cfRule type="top10" dxfId="22" priority="4" rank="1"/>
  </conditionalFormatting>
  <conditionalFormatting sqref="B117:AJ117">
    <cfRule type="top10" dxfId="21" priority="1" bottom="1" rank="1"/>
    <cfRule type="top10" dxfId="20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48"/>
  <sheetViews>
    <sheetView topLeftCell="A83" zoomScale="70" zoomScaleNormal="70" workbookViewId="0">
      <selection activeCell="E106" sqref="E106"/>
    </sheetView>
  </sheetViews>
  <sheetFormatPr defaultRowHeight="14.25" x14ac:dyDescent="0.45"/>
  <sheetData>
    <row r="1" spans="1:35" x14ac:dyDescent="0.45">
      <c r="A1" t="s">
        <v>83</v>
      </c>
    </row>
    <row r="2" spans="1:35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</row>
    <row r="3" spans="1:35" x14ac:dyDescent="0.45">
      <c r="A3">
        <v>488</v>
      </c>
      <c r="B3">
        <v>512</v>
      </c>
      <c r="C3">
        <v>491</v>
      </c>
      <c r="D3">
        <v>512</v>
      </c>
      <c r="E3">
        <v>485</v>
      </c>
      <c r="F3">
        <v>496</v>
      </c>
      <c r="G3">
        <v>468</v>
      </c>
      <c r="H3">
        <v>512</v>
      </c>
      <c r="I3">
        <v>471</v>
      </c>
      <c r="J3">
        <v>512</v>
      </c>
      <c r="K3">
        <v>463</v>
      </c>
      <c r="L3">
        <v>466</v>
      </c>
      <c r="M3">
        <v>491</v>
      </c>
      <c r="N3">
        <v>466</v>
      </c>
      <c r="O3">
        <v>469</v>
      </c>
      <c r="P3">
        <v>471</v>
      </c>
      <c r="Q3">
        <v>476</v>
      </c>
      <c r="R3">
        <v>466</v>
      </c>
      <c r="S3">
        <v>477</v>
      </c>
      <c r="T3">
        <v>466</v>
      </c>
      <c r="U3">
        <v>480</v>
      </c>
      <c r="V3">
        <v>471</v>
      </c>
      <c r="W3">
        <v>483</v>
      </c>
      <c r="X3">
        <v>491</v>
      </c>
      <c r="Y3">
        <v>471</v>
      </c>
      <c r="Z3">
        <v>483</v>
      </c>
      <c r="AA3">
        <v>471</v>
      </c>
      <c r="AB3">
        <v>471</v>
      </c>
      <c r="AC3">
        <v>482</v>
      </c>
      <c r="AD3">
        <v>474</v>
      </c>
      <c r="AE3">
        <v>471</v>
      </c>
      <c r="AF3">
        <v>483</v>
      </c>
      <c r="AG3">
        <v>474</v>
      </c>
      <c r="AH3">
        <v>471</v>
      </c>
      <c r="AI3">
        <v>483</v>
      </c>
    </row>
    <row r="4" spans="1:35" x14ac:dyDescent="0.45">
      <c r="A4">
        <v>488</v>
      </c>
      <c r="B4">
        <v>512</v>
      </c>
      <c r="C4">
        <v>491</v>
      </c>
      <c r="D4">
        <v>512</v>
      </c>
      <c r="E4">
        <v>482</v>
      </c>
      <c r="F4">
        <v>496</v>
      </c>
      <c r="G4">
        <v>480</v>
      </c>
      <c r="H4">
        <v>512</v>
      </c>
      <c r="I4">
        <v>474</v>
      </c>
      <c r="J4">
        <v>512</v>
      </c>
      <c r="K4">
        <v>480</v>
      </c>
      <c r="L4">
        <v>466</v>
      </c>
      <c r="M4">
        <v>491</v>
      </c>
      <c r="N4">
        <v>466</v>
      </c>
      <c r="O4">
        <v>476</v>
      </c>
      <c r="P4">
        <v>468</v>
      </c>
      <c r="Q4">
        <v>479</v>
      </c>
      <c r="R4">
        <v>466</v>
      </c>
      <c r="S4">
        <v>478</v>
      </c>
      <c r="T4">
        <v>466</v>
      </c>
      <c r="U4">
        <v>471</v>
      </c>
      <c r="V4">
        <v>468</v>
      </c>
      <c r="W4">
        <v>482</v>
      </c>
      <c r="X4">
        <v>491</v>
      </c>
      <c r="Y4">
        <v>468</v>
      </c>
      <c r="Z4">
        <v>482</v>
      </c>
      <c r="AA4">
        <v>481</v>
      </c>
      <c r="AB4">
        <v>440</v>
      </c>
      <c r="AC4">
        <v>481</v>
      </c>
      <c r="AD4">
        <v>478</v>
      </c>
      <c r="AE4">
        <v>468</v>
      </c>
      <c r="AF4">
        <v>482</v>
      </c>
      <c r="AG4">
        <v>478</v>
      </c>
      <c r="AH4">
        <v>468</v>
      </c>
      <c r="AI4">
        <v>482</v>
      </c>
    </row>
    <row r="5" spans="1:35" x14ac:dyDescent="0.45">
      <c r="A5">
        <v>483</v>
      </c>
      <c r="B5">
        <v>512</v>
      </c>
      <c r="C5">
        <v>491</v>
      </c>
      <c r="D5">
        <v>512</v>
      </c>
      <c r="E5">
        <v>489</v>
      </c>
      <c r="F5">
        <v>500</v>
      </c>
      <c r="G5">
        <v>478</v>
      </c>
      <c r="H5">
        <v>512</v>
      </c>
      <c r="I5">
        <v>478</v>
      </c>
      <c r="J5">
        <v>512</v>
      </c>
      <c r="K5">
        <v>479</v>
      </c>
      <c r="L5">
        <v>472</v>
      </c>
      <c r="M5">
        <v>491</v>
      </c>
      <c r="N5">
        <v>472</v>
      </c>
      <c r="O5">
        <v>486</v>
      </c>
      <c r="P5">
        <v>459</v>
      </c>
      <c r="Q5">
        <v>480</v>
      </c>
      <c r="R5">
        <v>472</v>
      </c>
      <c r="S5">
        <v>482</v>
      </c>
      <c r="T5">
        <v>472</v>
      </c>
      <c r="U5">
        <v>473</v>
      </c>
      <c r="V5">
        <v>453</v>
      </c>
      <c r="W5">
        <v>482</v>
      </c>
      <c r="X5">
        <v>491</v>
      </c>
      <c r="Y5">
        <v>453</v>
      </c>
      <c r="Z5">
        <v>482</v>
      </c>
      <c r="AA5">
        <v>482</v>
      </c>
      <c r="AB5">
        <v>457</v>
      </c>
      <c r="AC5">
        <v>483</v>
      </c>
      <c r="AD5">
        <v>468</v>
      </c>
      <c r="AE5">
        <v>453</v>
      </c>
      <c r="AF5">
        <v>482</v>
      </c>
      <c r="AG5">
        <v>468</v>
      </c>
      <c r="AH5">
        <v>453</v>
      </c>
      <c r="AI5">
        <v>482</v>
      </c>
    </row>
    <row r="6" spans="1:35" x14ac:dyDescent="0.45">
      <c r="A6">
        <v>485</v>
      </c>
      <c r="B6">
        <v>512</v>
      </c>
      <c r="C6">
        <v>491</v>
      </c>
      <c r="D6">
        <v>512</v>
      </c>
      <c r="E6">
        <v>491</v>
      </c>
      <c r="F6">
        <v>493</v>
      </c>
      <c r="G6">
        <v>472</v>
      </c>
      <c r="H6">
        <v>512</v>
      </c>
      <c r="I6">
        <v>471</v>
      </c>
      <c r="J6">
        <v>512</v>
      </c>
      <c r="K6">
        <v>484</v>
      </c>
      <c r="L6">
        <v>461</v>
      </c>
      <c r="M6">
        <v>491</v>
      </c>
      <c r="N6">
        <v>461</v>
      </c>
      <c r="O6">
        <v>472</v>
      </c>
      <c r="P6">
        <v>433</v>
      </c>
      <c r="Q6">
        <v>482</v>
      </c>
      <c r="R6">
        <v>461</v>
      </c>
      <c r="S6">
        <v>487</v>
      </c>
      <c r="T6">
        <v>461</v>
      </c>
      <c r="U6">
        <v>470</v>
      </c>
      <c r="V6">
        <v>438</v>
      </c>
      <c r="W6">
        <v>482</v>
      </c>
      <c r="X6">
        <v>491</v>
      </c>
      <c r="Y6">
        <v>438</v>
      </c>
      <c r="Z6">
        <v>482</v>
      </c>
      <c r="AA6">
        <v>468</v>
      </c>
      <c r="AB6">
        <v>433</v>
      </c>
      <c r="AC6">
        <v>482</v>
      </c>
      <c r="AD6">
        <v>468</v>
      </c>
      <c r="AE6">
        <v>438</v>
      </c>
      <c r="AF6">
        <v>482</v>
      </c>
      <c r="AG6">
        <v>468</v>
      </c>
      <c r="AH6">
        <v>438</v>
      </c>
      <c r="AI6">
        <v>482</v>
      </c>
    </row>
    <row r="7" spans="1:35" x14ac:dyDescent="0.45">
      <c r="A7">
        <v>491</v>
      </c>
      <c r="B7">
        <v>512</v>
      </c>
      <c r="C7">
        <v>491</v>
      </c>
      <c r="D7">
        <v>512</v>
      </c>
      <c r="E7">
        <v>491</v>
      </c>
      <c r="F7">
        <v>497</v>
      </c>
      <c r="G7">
        <v>476</v>
      </c>
      <c r="H7">
        <v>512</v>
      </c>
      <c r="I7">
        <v>474</v>
      </c>
      <c r="J7">
        <v>512</v>
      </c>
      <c r="K7">
        <v>483</v>
      </c>
      <c r="L7">
        <v>473</v>
      </c>
      <c r="M7">
        <v>491</v>
      </c>
      <c r="N7">
        <v>471</v>
      </c>
      <c r="O7">
        <v>471</v>
      </c>
      <c r="P7">
        <v>463</v>
      </c>
      <c r="Q7">
        <v>481</v>
      </c>
      <c r="R7">
        <v>465</v>
      </c>
      <c r="S7">
        <v>480</v>
      </c>
      <c r="T7">
        <v>465</v>
      </c>
      <c r="U7">
        <v>483</v>
      </c>
      <c r="V7">
        <v>465</v>
      </c>
      <c r="W7">
        <v>482</v>
      </c>
      <c r="X7">
        <v>491</v>
      </c>
      <c r="Y7">
        <v>465</v>
      </c>
      <c r="Z7">
        <v>482</v>
      </c>
      <c r="AA7">
        <v>478</v>
      </c>
      <c r="AB7">
        <v>451</v>
      </c>
      <c r="AC7">
        <v>483</v>
      </c>
      <c r="AD7">
        <v>481</v>
      </c>
      <c r="AE7">
        <v>465</v>
      </c>
      <c r="AF7">
        <v>482</v>
      </c>
      <c r="AG7">
        <v>481</v>
      </c>
      <c r="AH7">
        <v>465</v>
      </c>
      <c r="AI7">
        <v>482</v>
      </c>
    </row>
    <row r="8" spans="1:35" x14ac:dyDescent="0.45">
      <c r="A8">
        <v>495</v>
      </c>
      <c r="B8">
        <v>512</v>
      </c>
      <c r="C8">
        <v>491</v>
      </c>
      <c r="D8">
        <v>512</v>
      </c>
      <c r="E8">
        <v>495</v>
      </c>
      <c r="F8">
        <v>493</v>
      </c>
      <c r="G8">
        <v>476</v>
      </c>
      <c r="H8">
        <v>512</v>
      </c>
      <c r="I8">
        <v>468</v>
      </c>
      <c r="J8">
        <v>512</v>
      </c>
      <c r="K8">
        <v>473</v>
      </c>
      <c r="L8">
        <v>473</v>
      </c>
      <c r="M8">
        <v>491</v>
      </c>
      <c r="N8">
        <v>473</v>
      </c>
      <c r="O8">
        <v>476</v>
      </c>
      <c r="P8">
        <v>452</v>
      </c>
      <c r="Q8">
        <v>483</v>
      </c>
      <c r="R8">
        <v>473</v>
      </c>
      <c r="S8">
        <v>483</v>
      </c>
      <c r="T8">
        <v>473</v>
      </c>
      <c r="U8">
        <v>464</v>
      </c>
      <c r="V8">
        <v>456</v>
      </c>
      <c r="W8">
        <v>482</v>
      </c>
      <c r="X8">
        <v>491</v>
      </c>
      <c r="Y8">
        <v>456</v>
      </c>
      <c r="Z8">
        <v>482</v>
      </c>
      <c r="AA8">
        <v>476</v>
      </c>
      <c r="AB8">
        <v>463</v>
      </c>
      <c r="AC8">
        <v>483</v>
      </c>
      <c r="AD8">
        <v>485</v>
      </c>
      <c r="AE8">
        <v>456</v>
      </c>
      <c r="AF8">
        <v>482</v>
      </c>
      <c r="AG8">
        <v>485</v>
      </c>
      <c r="AH8">
        <v>456</v>
      </c>
      <c r="AI8">
        <v>482</v>
      </c>
    </row>
    <row r="9" spans="1:35" x14ac:dyDescent="0.45">
      <c r="A9">
        <v>489</v>
      </c>
      <c r="B9">
        <v>512</v>
      </c>
      <c r="C9">
        <v>491</v>
      </c>
      <c r="D9">
        <v>512</v>
      </c>
      <c r="E9">
        <v>489</v>
      </c>
      <c r="F9">
        <v>495</v>
      </c>
      <c r="G9">
        <v>473</v>
      </c>
      <c r="H9">
        <v>512</v>
      </c>
      <c r="I9">
        <v>476</v>
      </c>
      <c r="J9">
        <v>512</v>
      </c>
      <c r="K9">
        <v>475</v>
      </c>
      <c r="L9">
        <v>458</v>
      </c>
      <c r="M9">
        <v>491</v>
      </c>
      <c r="N9">
        <v>458</v>
      </c>
      <c r="O9">
        <v>481</v>
      </c>
      <c r="P9">
        <v>460</v>
      </c>
      <c r="Q9">
        <v>475</v>
      </c>
      <c r="R9">
        <v>458</v>
      </c>
      <c r="S9">
        <v>476</v>
      </c>
      <c r="T9">
        <v>458</v>
      </c>
      <c r="U9">
        <v>486</v>
      </c>
      <c r="V9">
        <v>455</v>
      </c>
      <c r="W9">
        <v>483</v>
      </c>
      <c r="X9">
        <v>491</v>
      </c>
      <c r="Y9">
        <v>455</v>
      </c>
      <c r="Z9">
        <v>483</v>
      </c>
      <c r="AA9">
        <v>472</v>
      </c>
      <c r="AB9">
        <v>455</v>
      </c>
      <c r="AC9">
        <v>481</v>
      </c>
      <c r="AD9">
        <v>474</v>
      </c>
      <c r="AE9">
        <v>455</v>
      </c>
      <c r="AF9">
        <v>483</v>
      </c>
      <c r="AG9">
        <v>474</v>
      </c>
      <c r="AH9">
        <v>455</v>
      </c>
      <c r="AI9">
        <v>483</v>
      </c>
    </row>
    <row r="10" spans="1:35" x14ac:dyDescent="0.45">
      <c r="A10">
        <v>492</v>
      </c>
      <c r="B10">
        <v>512</v>
      </c>
      <c r="C10">
        <v>491</v>
      </c>
      <c r="D10">
        <v>512</v>
      </c>
      <c r="E10">
        <v>495</v>
      </c>
      <c r="F10">
        <v>498</v>
      </c>
      <c r="G10">
        <v>478</v>
      </c>
      <c r="H10">
        <v>512</v>
      </c>
      <c r="I10">
        <v>474</v>
      </c>
      <c r="J10">
        <v>512</v>
      </c>
      <c r="K10">
        <v>477</v>
      </c>
      <c r="L10">
        <v>470</v>
      </c>
      <c r="M10">
        <v>491</v>
      </c>
      <c r="N10">
        <v>472</v>
      </c>
      <c r="O10">
        <v>471</v>
      </c>
      <c r="P10">
        <v>480</v>
      </c>
      <c r="Q10">
        <v>483</v>
      </c>
      <c r="R10">
        <v>468</v>
      </c>
      <c r="S10">
        <v>484</v>
      </c>
      <c r="T10">
        <v>468</v>
      </c>
      <c r="U10">
        <v>471</v>
      </c>
      <c r="V10">
        <v>462</v>
      </c>
      <c r="W10">
        <v>483</v>
      </c>
      <c r="X10">
        <v>491</v>
      </c>
      <c r="Y10">
        <v>462</v>
      </c>
      <c r="Z10">
        <v>483</v>
      </c>
      <c r="AA10">
        <v>459</v>
      </c>
      <c r="AB10">
        <v>478</v>
      </c>
      <c r="AC10">
        <v>483</v>
      </c>
      <c r="AD10">
        <v>489</v>
      </c>
      <c r="AE10">
        <v>462</v>
      </c>
      <c r="AF10">
        <v>483</v>
      </c>
      <c r="AG10">
        <v>489</v>
      </c>
      <c r="AH10">
        <v>462</v>
      </c>
      <c r="AI10">
        <v>483</v>
      </c>
    </row>
    <row r="11" spans="1:35" x14ac:dyDescent="0.45">
      <c r="A11">
        <v>496</v>
      </c>
      <c r="B11">
        <v>512</v>
      </c>
      <c r="C11">
        <v>491</v>
      </c>
      <c r="D11">
        <v>512</v>
      </c>
      <c r="E11">
        <v>494</v>
      </c>
      <c r="F11">
        <v>496</v>
      </c>
      <c r="G11">
        <v>475</v>
      </c>
      <c r="H11">
        <v>512</v>
      </c>
      <c r="I11">
        <v>476</v>
      </c>
      <c r="J11">
        <v>512</v>
      </c>
      <c r="K11">
        <v>485</v>
      </c>
      <c r="L11">
        <v>462</v>
      </c>
      <c r="M11">
        <v>491</v>
      </c>
      <c r="N11">
        <v>462</v>
      </c>
      <c r="O11">
        <v>476</v>
      </c>
      <c r="P11">
        <v>460</v>
      </c>
      <c r="Q11">
        <v>472</v>
      </c>
      <c r="R11">
        <v>462</v>
      </c>
      <c r="S11">
        <v>478</v>
      </c>
      <c r="T11">
        <v>462</v>
      </c>
      <c r="U11">
        <v>466</v>
      </c>
      <c r="V11">
        <v>467</v>
      </c>
      <c r="W11">
        <v>482</v>
      </c>
      <c r="X11">
        <v>491</v>
      </c>
      <c r="Y11">
        <v>467</v>
      </c>
      <c r="Z11">
        <v>482</v>
      </c>
      <c r="AA11">
        <v>484</v>
      </c>
      <c r="AB11">
        <v>458</v>
      </c>
      <c r="AC11">
        <v>483</v>
      </c>
      <c r="AD11">
        <v>466</v>
      </c>
      <c r="AE11">
        <v>467</v>
      </c>
      <c r="AF11">
        <v>482</v>
      </c>
      <c r="AG11">
        <v>466</v>
      </c>
      <c r="AH11">
        <v>467</v>
      </c>
      <c r="AI11">
        <v>482</v>
      </c>
    </row>
    <row r="12" spans="1:35" x14ac:dyDescent="0.45">
      <c r="A12">
        <v>491</v>
      </c>
      <c r="B12">
        <v>512</v>
      </c>
      <c r="C12">
        <v>491</v>
      </c>
      <c r="D12">
        <v>512</v>
      </c>
      <c r="E12">
        <v>494</v>
      </c>
      <c r="F12">
        <v>498</v>
      </c>
      <c r="G12">
        <v>474</v>
      </c>
      <c r="H12">
        <v>512</v>
      </c>
      <c r="I12">
        <v>470</v>
      </c>
      <c r="J12">
        <v>512</v>
      </c>
      <c r="K12">
        <v>480</v>
      </c>
      <c r="L12">
        <v>459</v>
      </c>
      <c r="M12">
        <v>491</v>
      </c>
      <c r="N12">
        <v>459</v>
      </c>
      <c r="O12">
        <v>475</v>
      </c>
      <c r="P12">
        <v>450</v>
      </c>
      <c r="Q12">
        <v>482</v>
      </c>
      <c r="R12">
        <v>459</v>
      </c>
      <c r="S12">
        <v>481</v>
      </c>
      <c r="T12">
        <v>459</v>
      </c>
      <c r="U12">
        <v>483</v>
      </c>
      <c r="V12">
        <v>440</v>
      </c>
      <c r="W12">
        <v>482</v>
      </c>
      <c r="X12">
        <v>491</v>
      </c>
      <c r="Y12">
        <v>440</v>
      </c>
      <c r="Z12">
        <v>482</v>
      </c>
      <c r="AA12">
        <v>478</v>
      </c>
      <c r="AB12">
        <v>436</v>
      </c>
      <c r="AC12">
        <v>482</v>
      </c>
      <c r="AD12">
        <v>489</v>
      </c>
      <c r="AE12">
        <v>440</v>
      </c>
      <c r="AF12">
        <v>482</v>
      </c>
      <c r="AG12">
        <v>489</v>
      </c>
      <c r="AH12">
        <v>440</v>
      </c>
      <c r="AI12">
        <v>482</v>
      </c>
    </row>
    <row r="13" spans="1:35" x14ac:dyDescent="0.45">
      <c r="A13">
        <v>501</v>
      </c>
      <c r="B13">
        <v>512</v>
      </c>
      <c r="C13">
        <v>491</v>
      </c>
      <c r="D13">
        <v>512</v>
      </c>
      <c r="E13">
        <v>488</v>
      </c>
      <c r="F13">
        <v>491</v>
      </c>
      <c r="G13">
        <v>476</v>
      </c>
      <c r="H13">
        <v>512</v>
      </c>
      <c r="I13">
        <v>480</v>
      </c>
      <c r="J13">
        <v>512</v>
      </c>
      <c r="K13">
        <v>467</v>
      </c>
      <c r="L13">
        <v>446</v>
      </c>
      <c r="M13">
        <v>491</v>
      </c>
      <c r="N13">
        <v>446</v>
      </c>
      <c r="O13">
        <v>471</v>
      </c>
      <c r="P13">
        <v>431</v>
      </c>
      <c r="Q13">
        <v>483</v>
      </c>
      <c r="R13">
        <v>446</v>
      </c>
      <c r="S13">
        <v>481</v>
      </c>
      <c r="T13">
        <v>446</v>
      </c>
      <c r="U13">
        <v>482</v>
      </c>
      <c r="V13">
        <v>412</v>
      </c>
      <c r="W13">
        <v>483</v>
      </c>
      <c r="X13">
        <v>491</v>
      </c>
      <c r="Y13">
        <v>412</v>
      </c>
      <c r="Z13">
        <v>483</v>
      </c>
      <c r="AA13">
        <v>482</v>
      </c>
      <c r="AB13">
        <v>371</v>
      </c>
      <c r="AC13">
        <v>483</v>
      </c>
      <c r="AD13">
        <v>480</v>
      </c>
      <c r="AE13">
        <v>412</v>
      </c>
      <c r="AF13">
        <v>483</v>
      </c>
      <c r="AG13">
        <v>480</v>
      </c>
      <c r="AH13">
        <v>412</v>
      </c>
      <c r="AI13">
        <v>483</v>
      </c>
    </row>
    <row r="14" spans="1:35" x14ac:dyDescent="0.45">
      <c r="A14">
        <v>487</v>
      </c>
      <c r="B14">
        <v>512</v>
      </c>
      <c r="C14">
        <v>491</v>
      </c>
      <c r="D14">
        <v>512</v>
      </c>
      <c r="E14">
        <v>490</v>
      </c>
      <c r="F14">
        <v>498</v>
      </c>
      <c r="G14">
        <v>470</v>
      </c>
      <c r="H14">
        <v>512</v>
      </c>
      <c r="I14">
        <v>469</v>
      </c>
      <c r="J14">
        <v>512</v>
      </c>
      <c r="K14">
        <v>480</v>
      </c>
      <c r="L14">
        <v>447</v>
      </c>
      <c r="M14">
        <v>491</v>
      </c>
      <c r="N14">
        <v>447</v>
      </c>
      <c r="O14">
        <v>475</v>
      </c>
      <c r="P14">
        <v>427</v>
      </c>
      <c r="Q14">
        <v>484</v>
      </c>
      <c r="R14">
        <v>454</v>
      </c>
      <c r="S14">
        <v>482</v>
      </c>
      <c r="T14">
        <v>454</v>
      </c>
      <c r="U14">
        <v>476</v>
      </c>
      <c r="V14">
        <v>445</v>
      </c>
      <c r="W14">
        <v>483</v>
      </c>
      <c r="X14">
        <v>491</v>
      </c>
      <c r="Y14">
        <v>445</v>
      </c>
      <c r="Z14">
        <v>483</v>
      </c>
      <c r="AA14">
        <v>487</v>
      </c>
      <c r="AB14">
        <v>409</v>
      </c>
      <c r="AC14">
        <v>482</v>
      </c>
      <c r="AD14">
        <v>488</v>
      </c>
      <c r="AE14">
        <v>445</v>
      </c>
      <c r="AF14">
        <v>483</v>
      </c>
      <c r="AG14">
        <v>488</v>
      </c>
      <c r="AH14">
        <v>445</v>
      </c>
      <c r="AI14">
        <v>483</v>
      </c>
    </row>
    <row r="15" spans="1:35" x14ac:dyDescent="0.45">
      <c r="A15">
        <v>490</v>
      </c>
      <c r="B15">
        <v>512</v>
      </c>
      <c r="C15">
        <v>491</v>
      </c>
      <c r="D15">
        <v>512</v>
      </c>
      <c r="E15">
        <v>493</v>
      </c>
      <c r="F15">
        <v>500</v>
      </c>
      <c r="G15">
        <v>474</v>
      </c>
      <c r="H15">
        <v>512</v>
      </c>
      <c r="I15">
        <v>474</v>
      </c>
      <c r="J15">
        <v>512</v>
      </c>
      <c r="K15">
        <v>477</v>
      </c>
      <c r="L15">
        <v>480</v>
      </c>
      <c r="M15">
        <v>491</v>
      </c>
      <c r="N15">
        <v>480</v>
      </c>
      <c r="O15">
        <v>468</v>
      </c>
      <c r="P15">
        <v>484</v>
      </c>
      <c r="Q15">
        <v>478</v>
      </c>
      <c r="R15">
        <v>480</v>
      </c>
      <c r="S15">
        <v>481</v>
      </c>
      <c r="T15">
        <v>480</v>
      </c>
      <c r="U15">
        <v>482</v>
      </c>
      <c r="V15">
        <v>475</v>
      </c>
      <c r="W15">
        <v>481</v>
      </c>
      <c r="X15">
        <v>491</v>
      </c>
      <c r="Y15">
        <v>475</v>
      </c>
      <c r="Z15">
        <v>481</v>
      </c>
      <c r="AA15">
        <v>471</v>
      </c>
      <c r="AB15">
        <v>480</v>
      </c>
      <c r="AC15">
        <v>480</v>
      </c>
      <c r="AD15">
        <v>470</v>
      </c>
      <c r="AE15">
        <v>475</v>
      </c>
      <c r="AF15">
        <v>481</v>
      </c>
      <c r="AG15">
        <v>470</v>
      </c>
      <c r="AH15">
        <v>475</v>
      </c>
      <c r="AI15">
        <v>481</v>
      </c>
    </row>
    <row r="16" spans="1:35" x14ac:dyDescent="0.45">
      <c r="A16">
        <v>490</v>
      </c>
      <c r="B16">
        <v>512</v>
      </c>
      <c r="C16">
        <v>491</v>
      </c>
      <c r="D16">
        <v>512</v>
      </c>
      <c r="E16">
        <v>493</v>
      </c>
      <c r="F16">
        <v>498</v>
      </c>
      <c r="G16">
        <v>475</v>
      </c>
      <c r="H16">
        <v>512</v>
      </c>
      <c r="I16">
        <v>474</v>
      </c>
      <c r="J16">
        <v>512</v>
      </c>
      <c r="K16">
        <v>479</v>
      </c>
      <c r="L16">
        <v>459</v>
      </c>
      <c r="M16">
        <v>491</v>
      </c>
      <c r="N16">
        <v>460</v>
      </c>
      <c r="O16">
        <v>467</v>
      </c>
      <c r="P16">
        <v>458</v>
      </c>
      <c r="Q16">
        <v>476</v>
      </c>
      <c r="R16">
        <v>459</v>
      </c>
      <c r="S16">
        <v>474</v>
      </c>
      <c r="T16">
        <v>459</v>
      </c>
      <c r="U16">
        <v>476</v>
      </c>
      <c r="V16">
        <v>453</v>
      </c>
      <c r="W16">
        <v>483</v>
      </c>
      <c r="X16">
        <v>491</v>
      </c>
      <c r="Y16">
        <v>453</v>
      </c>
      <c r="Z16">
        <v>483</v>
      </c>
      <c r="AA16">
        <v>482</v>
      </c>
      <c r="AB16">
        <v>456</v>
      </c>
      <c r="AC16">
        <v>481</v>
      </c>
      <c r="AD16">
        <v>473</v>
      </c>
      <c r="AE16">
        <v>453</v>
      </c>
      <c r="AF16">
        <v>483</v>
      </c>
      <c r="AG16">
        <v>473</v>
      </c>
      <c r="AH16">
        <v>453</v>
      </c>
      <c r="AI16">
        <v>483</v>
      </c>
    </row>
    <row r="17" spans="1:35" x14ac:dyDescent="0.45">
      <c r="A17">
        <v>487</v>
      </c>
      <c r="B17">
        <v>512</v>
      </c>
      <c r="C17">
        <v>491</v>
      </c>
      <c r="D17">
        <v>512</v>
      </c>
      <c r="E17">
        <v>487</v>
      </c>
      <c r="F17">
        <v>497</v>
      </c>
      <c r="G17">
        <v>475</v>
      </c>
      <c r="H17">
        <v>512</v>
      </c>
      <c r="I17">
        <v>475</v>
      </c>
      <c r="J17">
        <v>512</v>
      </c>
      <c r="K17">
        <v>485</v>
      </c>
      <c r="L17">
        <v>452</v>
      </c>
      <c r="M17">
        <v>491</v>
      </c>
      <c r="N17">
        <v>452</v>
      </c>
      <c r="O17">
        <v>475</v>
      </c>
      <c r="P17">
        <v>458</v>
      </c>
      <c r="Q17">
        <v>482</v>
      </c>
      <c r="R17">
        <v>452</v>
      </c>
      <c r="S17">
        <v>481</v>
      </c>
      <c r="T17">
        <v>452</v>
      </c>
      <c r="U17">
        <v>480</v>
      </c>
      <c r="V17">
        <v>440</v>
      </c>
      <c r="W17">
        <v>483</v>
      </c>
      <c r="X17">
        <v>491</v>
      </c>
      <c r="Y17">
        <v>440</v>
      </c>
      <c r="Z17">
        <v>483</v>
      </c>
      <c r="AA17">
        <v>482</v>
      </c>
      <c r="AB17">
        <v>442</v>
      </c>
      <c r="AC17">
        <v>482</v>
      </c>
      <c r="AD17">
        <v>470</v>
      </c>
      <c r="AE17">
        <v>440</v>
      </c>
      <c r="AF17">
        <v>483</v>
      </c>
      <c r="AG17">
        <v>470</v>
      </c>
      <c r="AH17">
        <v>440</v>
      </c>
      <c r="AI17">
        <v>483</v>
      </c>
    </row>
    <row r="18" spans="1:35" x14ac:dyDescent="0.45">
      <c r="A18">
        <v>491</v>
      </c>
      <c r="B18">
        <v>512</v>
      </c>
      <c r="C18">
        <v>491</v>
      </c>
      <c r="D18">
        <v>512</v>
      </c>
      <c r="E18">
        <v>493</v>
      </c>
      <c r="F18">
        <v>495</v>
      </c>
      <c r="G18">
        <v>470</v>
      </c>
      <c r="H18">
        <v>512</v>
      </c>
      <c r="I18">
        <v>475</v>
      </c>
      <c r="J18">
        <v>512</v>
      </c>
      <c r="K18">
        <v>479</v>
      </c>
      <c r="L18">
        <v>466</v>
      </c>
      <c r="M18">
        <v>491</v>
      </c>
      <c r="N18">
        <v>466</v>
      </c>
      <c r="O18">
        <v>477</v>
      </c>
      <c r="P18">
        <v>456</v>
      </c>
      <c r="Q18">
        <v>478</v>
      </c>
      <c r="R18">
        <v>466</v>
      </c>
      <c r="S18">
        <v>482</v>
      </c>
      <c r="T18">
        <v>466</v>
      </c>
      <c r="U18">
        <v>477</v>
      </c>
      <c r="V18">
        <v>456</v>
      </c>
      <c r="W18">
        <v>482</v>
      </c>
      <c r="X18">
        <v>491</v>
      </c>
      <c r="Y18">
        <v>456</v>
      </c>
      <c r="Z18">
        <v>482</v>
      </c>
      <c r="AA18">
        <v>487</v>
      </c>
      <c r="AB18">
        <v>457</v>
      </c>
      <c r="AC18">
        <v>482</v>
      </c>
      <c r="AD18">
        <v>482</v>
      </c>
      <c r="AE18">
        <v>456</v>
      </c>
      <c r="AF18">
        <v>482</v>
      </c>
      <c r="AG18">
        <v>482</v>
      </c>
      <c r="AH18">
        <v>456</v>
      </c>
      <c r="AI18">
        <v>482</v>
      </c>
    </row>
    <row r="19" spans="1:35" x14ac:dyDescent="0.45">
      <c r="A19">
        <v>489</v>
      </c>
      <c r="B19">
        <v>512</v>
      </c>
      <c r="C19">
        <v>491</v>
      </c>
      <c r="D19">
        <v>512</v>
      </c>
      <c r="E19">
        <v>491</v>
      </c>
      <c r="F19">
        <v>497</v>
      </c>
      <c r="G19">
        <v>474</v>
      </c>
      <c r="H19">
        <v>512</v>
      </c>
      <c r="I19">
        <v>477</v>
      </c>
      <c r="J19">
        <v>512</v>
      </c>
      <c r="K19">
        <v>471</v>
      </c>
      <c r="L19">
        <v>461</v>
      </c>
      <c r="M19">
        <v>491</v>
      </c>
      <c r="N19">
        <v>461</v>
      </c>
      <c r="O19">
        <v>478</v>
      </c>
      <c r="P19">
        <v>458</v>
      </c>
      <c r="Q19">
        <v>480</v>
      </c>
      <c r="R19">
        <v>461</v>
      </c>
      <c r="S19">
        <v>476</v>
      </c>
      <c r="T19">
        <v>461</v>
      </c>
      <c r="U19">
        <v>477</v>
      </c>
      <c r="V19">
        <v>456</v>
      </c>
      <c r="W19">
        <v>482</v>
      </c>
      <c r="X19">
        <v>491</v>
      </c>
      <c r="Y19">
        <v>456</v>
      </c>
      <c r="Z19">
        <v>482</v>
      </c>
      <c r="AA19">
        <v>470</v>
      </c>
      <c r="AB19">
        <v>436</v>
      </c>
      <c r="AC19">
        <v>482</v>
      </c>
      <c r="AD19">
        <v>475</v>
      </c>
      <c r="AE19">
        <v>456</v>
      </c>
      <c r="AF19">
        <v>482</v>
      </c>
      <c r="AG19">
        <v>475</v>
      </c>
      <c r="AH19">
        <v>456</v>
      </c>
      <c r="AI19">
        <v>482</v>
      </c>
    </row>
    <row r="20" spans="1:35" x14ac:dyDescent="0.45">
      <c r="A20">
        <v>487</v>
      </c>
      <c r="B20">
        <v>512</v>
      </c>
      <c r="C20">
        <v>491</v>
      </c>
      <c r="D20">
        <v>512</v>
      </c>
      <c r="E20">
        <v>491</v>
      </c>
      <c r="F20">
        <v>497</v>
      </c>
      <c r="G20">
        <v>480</v>
      </c>
      <c r="H20">
        <v>512</v>
      </c>
      <c r="I20">
        <v>474</v>
      </c>
      <c r="J20">
        <v>512</v>
      </c>
      <c r="K20">
        <v>475</v>
      </c>
      <c r="L20">
        <v>475</v>
      </c>
      <c r="M20">
        <v>491</v>
      </c>
      <c r="N20">
        <v>475</v>
      </c>
      <c r="O20">
        <v>477</v>
      </c>
      <c r="P20">
        <v>463</v>
      </c>
      <c r="Q20">
        <v>480</v>
      </c>
      <c r="R20">
        <v>471</v>
      </c>
      <c r="S20">
        <v>480</v>
      </c>
      <c r="T20">
        <v>471</v>
      </c>
      <c r="U20">
        <v>482</v>
      </c>
      <c r="V20">
        <v>466</v>
      </c>
      <c r="W20">
        <v>482</v>
      </c>
      <c r="X20">
        <v>491</v>
      </c>
      <c r="Y20">
        <v>466</v>
      </c>
      <c r="Z20">
        <v>482</v>
      </c>
      <c r="AA20">
        <v>480</v>
      </c>
      <c r="AB20">
        <v>446</v>
      </c>
      <c r="AC20">
        <v>482</v>
      </c>
      <c r="AD20">
        <v>478</v>
      </c>
      <c r="AE20">
        <v>466</v>
      </c>
      <c r="AF20">
        <v>482</v>
      </c>
      <c r="AG20">
        <v>478</v>
      </c>
      <c r="AH20">
        <v>466</v>
      </c>
      <c r="AI20">
        <v>482</v>
      </c>
    </row>
    <row r="21" spans="1:35" x14ac:dyDescent="0.45">
      <c r="A21">
        <v>483</v>
      </c>
      <c r="B21">
        <v>512</v>
      </c>
      <c r="C21">
        <v>491</v>
      </c>
      <c r="D21">
        <v>512</v>
      </c>
      <c r="E21">
        <v>487</v>
      </c>
      <c r="F21">
        <v>495</v>
      </c>
      <c r="G21">
        <v>477</v>
      </c>
      <c r="H21">
        <v>512</v>
      </c>
      <c r="I21">
        <v>476</v>
      </c>
      <c r="J21">
        <v>512</v>
      </c>
      <c r="K21">
        <v>475</v>
      </c>
      <c r="L21">
        <v>467</v>
      </c>
      <c r="M21">
        <v>491</v>
      </c>
      <c r="N21">
        <v>466</v>
      </c>
      <c r="O21">
        <v>463</v>
      </c>
      <c r="P21">
        <v>467</v>
      </c>
      <c r="Q21">
        <v>483</v>
      </c>
      <c r="R21">
        <v>467</v>
      </c>
      <c r="S21">
        <v>482</v>
      </c>
      <c r="T21">
        <v>467</v>
      </c>
      <c r="U21">
        <v>480</v>
      </c>
      <c r="V21">
        <v>459</v>
      </c>
      <c r="W21">
        <v>483</v>
      </c>
      <c r="X21">
        <v>491</v>
      </c>
      <c r="Y21">
        <v>459</v>
      </c>
      <c r="Z21">
        <v>483</v>
      </c>
      <c r="AA21">
        <v>483</v>
      </c>
      <c r="AB21">
        <v>450</v>
      </c>
      <c r="AC21">
        <v>482</v>
      </c>
      <c r="AD21">
        <v>484</v>
      </c>
      <c r="AE21">
        <v>459</v>
      </c>
      <c r="AF21">
        <v>483</v>
      </c>
      <c r="AG21">
        <v>484</v>
      </c>
      <c r="AH21">
        <v>459</v>
      </c>
      <c r="AI21">
        <v>483</v>
      </c>
    </row>
    <row r="22" spans="1:35" x14ac:dyDescent="0.45">
      <c r="A22">
        <v>495</v>
      </c>
      <c r="B22">
        <v>512</v>
      </c>
      <c r="C22">
        <v>491</v>
      </c>
      <c r="D22">
        <v>512</v>
      </c>
      <c r="E22">
        <v>495</v>
      </c>
      <c r="F22">
        <v>497</v>
      </c>
      <c r="G22">
        <v>476</v>
      </c>
      <c r="H22">
        <v>512</v>
      </c>
      <c r="I22">
        <v>470</v>
      </c>
      <c r="J22">
        <v>512</v>
      </c>
      <c r="K22">
        <v>478</v>
      </c>
      <c r="L22">
        <v>464</v>
      </c>
      <c r="M22">
        <v>491</v>
      </c>
      <c r="N22">
        <v>464</v>
      </c>
      <c r="O22">
        <v>481</v>
      </c>
      <c r="P22">
        <v>452</v>
      </c>
      <c r="Q22">
        <v>482</v>
      </c>
      <c r="R22">
        <v>464</v>
      </c>
      <c r="S22">
        <v>486</v>
      </c>
      <c r="T22">
        <v>464</v>
      </c>
      <c r="U22">
        <v>478</v>
      </c>
      <c r="V22">
        <v>438</v>
      </c>
      <c r="W22">
        <v>482</v>
      </c>
      <c r="X22">
        <v>491</v>
      </c>
      <c r="Y22">
        <v>438</v>
      </c>
      <c r="Z22">
        <v>482</v>
      </c>
      <c r="AA22">
        <v>484</v>
      </c>
      <c r="AB22">
        <v>449</v>
      </c>
      <c r="AC22">
        <v>483</v>
      </c>
      <c r="AD22">
        <v>474</v>
      </c>
      <c r="AE22">
        <v>438</v>
      </c>
      <c r="AF22">
        <v>482</v>
      </c>
      <c r="AG22">
        <v>474</v>
      </c>
      <c r="AH22">
        <v>438</v>
      </c>
      <c r="AI22">
        <v>482</v>
      </c>
    </row>
    <row r="23" spans="1:35" x14ac:dyDescent="0.45">
      <c r="A23">
        <v>487</v>
      </c>
      <c r="B23">
        <v>512</v>
      </c>
      <c r="C23">
        <v>491</v>
      </c>
      <c r="D23">
        <v>512</v>
      </c>
      <c r="E23">
        <v>488</v>
      </c>
      <c r="F23">
        <v>496</v>
      </c>
      <c r="G23">
        <v>477</v>
      </c>
      <c r="H23">
        <v>512</v>
      </c>
      <c r="I23">
        <v>480</v>
      </c>
      <c r="J23">
        <v>512</v>
      </c>
      <c r="K23">
        <v>481</v>
      </c>
      <c r="L23">
        <v>461</v>
      </c>
      <c r="M23">
        <v>491</v>
      </c>
      <c r="N23">
        <v>461</v>
      </c>
      <c r="O23">
        <v>472</v>
      </c>
      <c r="P23">
        <v>457</v>
      </c>
      <c r="Q23">
        <v>488</v>
      </c>
      <c r="R23">
        <v>461</v>
      </c>
      <c r="S23">
        <v>486</v>
      </c>
      <c r="T23">
        <v>461</v>
      </c>
      <c r="U23">
        <v>480</v>
      </c>
      <c r="V23">
        <v>465</v>
      </c>
      <c r="W23">
        <v>481</v>
      </c>
      <c r="X23">
        <v>491</v>
      </c>
      <c r="Y23">
        <v>465</v>
      </c>
      <c r="Z23">
        <v>481</v>
      </c>
      <c r="AA23">
        <v>481</v>
      </c>
      <c r="AB23">
        <v>447</v>
      </c>
      <c r="AC23">
        <v>483</v>
      </c>
      <c r="AD23">
        <v>472</v>
      </c>
      <c r="AE23">
        <v>465</v>
      </c>
      <c r="AF23">
        <v>481</v>
      </c>
      <c r="AG23">
        <v>472</v>
      </c>
      <c r="AH23">
        <v>465</v>
      </c>
      <c r="AI23">
        <v>481</v>
      </c>
    </row>
    <row r="24" spans="1:35" x14ac:dyDescent="0.45">
      <c r="A24">
        <v>494</v>
      </c>
      <c r="B24">
        <v>512</v>
      </c>
      <c r="C24">
        <v>491</v>
      </c>
      <c r="D24">
        <v>512</v>
      </c>
      <c r="E24">
        <v>493</v>
      </c>
      <c r="F24">
        <v>497</v>
      </c>
      <c r="G24">
        <v>474</v>
      </c>
      <c r="H24">
        <v>512</v>
      </c>
      <c r="I24">
        <v>474</v>
      </c>
      <c r="J24">
        <v>512</v>
      </c>
      <c r="K24">
        <v>480</v>
      </c>
      <c r="L24">
        <v>453</v>
      </c>
      <c r="M24">
        <v>491</v>
      </c>
      <c r="N24">
        <v>453</v>
      </c>
      <c r="O24">
        <v>465</v>
      </c>
      <c r="P24">
        <v>453</v>
      </c>
      <c r="Q24">
        <v>482</v>
      </c>
      <c r="R24">
        <v>453</v>
      </c>
      <c r="S24">
        <v>487</v>
      </c>
      <c r="T24">
        <v>453</v>
      </c>
      <c r="U24">
        <v>477</v>
      </c>
      <c r="V24">
        <v>463</v>
      </c>
      <c r="W24">
        <v>481</v>
      </c>
      <c r="X24">
        <v>491</v>
      </c>
      <c r="Y24">
        <v>463</v>
      </c>
      <c r="Z24">
        <v>481</v>
      </c>
      <c r="AA24">
        <v>480</v>
      </c>
      <c r="AB24">
        <v>442</v>
      </c>
      <c r="AC24">
        <v>483</v>
      </c>
      <c r="AD24">
        <v>469</v>
      </c>
      <c r="AE24">
        <v>463</v>
      </c>
      <c r="AF24">
        <v>481</v>
      </c>
      <c r="AG24">
        <v>469</v>
      </c>
      <c r="AH24">
        <v>463</v>
      </c>
      <c r="AI24">
        <v>481</v>
      </c>
    </row>
    <row r="25" spans="1:35" x14ac:dyDescent="0.45">
      <c r="A25">
        <v>488</v>
      </c>
      <c r="B25">
        <v>512</v>
      </c>
      <c r="C25">
        <v>491</v>
      </c>
      <c r="D25">
        <v>512</v>
      </c>
      <c r="E25">
        <v>492</v>
      </c>
      <c r="F25">
        <v>497</v>
      </c>
      <c r="G25">
        <v>476</v>
      </c>
      <c r="H25">
        <v>512</v>
      </c>
      <c r="I25">
        <v>465</v>
      </c>
      <c r="J25">
        <v>512</v>
      </c>
      <c r="K25">
        <v>474</v>
      </c>
      <c r="L25">
        <v>470</v>
      </c>
      <c r="M25">
        <v>491</v>
      </c>
      <c r="N25">
        <v>470</v>
      </c>
      <c r="O25">
        <v>469</v>
      </c>
      <c r="P25">
        <v>459</v>
      </c>
      <c r="Q25">
        <v>483</v>
      </c>
      <c r="R25">
        <v>470</v>
      </c>
      <c r="S25">
        <v>482</v>
      </c>
      <c r="T25">
        <v>470</v>
      </c>
      <c r="U25">
        <v>480</v>
      </c>
      <c r="V25">
        <v>469</v>
      </c>
      <c r="W25">
        <v>482</v>
      </c>
      <c r="X25">
        <v>491</v>
      </c>
      <c r="Y25">
        <v>469</v>
      </c>
      <c r="Z25">
        <v>482</v>
      </c>
      <c r="AA25">
        <v>481</v>
      </c>
      <c r="AB25">
        <v>456</v>
      </c>
      <c r="AC25">
        <v>482</v>
      </c>
      <c r="AD25">
        <v>476</v>
      </c>
      <c r="AE25">
        <v>469</v>
      </c>
      <c r="AF25">
        <v>482</v>
      </c>
      <c r="AG25">
        <v>476</v>
      </c>
      <c r="AH25">
        <v>469</v>
      </c>
      <c r="AI25">
        <v>482</v>
      </c>
    </row>
    <row r="26" spans="1:35" x14ac:dyDescent="0.45">
      <c r="A26">
        <v>488</v>
      </c>
      <c r="B26">
        <v>512</v>
      </c>
      <c r="C26">
        <v>491</v>
      </c>
      <c r="D26">
        <v>512</v>
      </c>
      <c r="E26">
        <v>490</v>
      </c>
      <c r="F26">
        <v>498</v>
      </c>
      <c r="G26">
        <v>475</v>
      </c>
      <c r="H26">
        <v>512</v>
      </c>
      <c r="I26">
        <v>471</v>
      </c>
      <c r="J26">
        <v>512</v>
      </c>
      <c r="K26">
        <v>476</v>
      </c>
      <c r="L26">
        <v>468</v>
      </c>
      <c r="M26">
        <v>491</v>
      </c>
      <c r="N26">
        <v>467</v>
      </c>
      <c r="O26">
        <v>476</v>
      </c>
      <c r="P26">
        <v>468</v>
      </c>
      <c r="Q26">
        <v>480</v>
      </c>
      <c r="R26">
        <v>468</v>
      </c>
      <c r="S26">
        <v>482</v>
      </c>
      <c r="T26">
        <v>468</v>
      </c>
      <c r="U26">
        <v>479</v>
      </c>
      <c r="V26">
        <v>474</v>
      </c>
      <c r="W26">
        <v>482</v>
      </c>
      <c r="X26">
        <v>491</v>
      </c>
      <c r="Y26">
        <v>474</v>
      </c>
      <c r="Z26">
        <v>482</v>
      </c>
      <c r="AA26">
        <v>480</v>
      </c>
      <c r="AB26">
        <v>461</v>
      </c>
      <c r="AC26">
        <v>481</v>
      </c>
      <c r="AD26">
        <v>484</v>
      </c>
      <c r="AE26">
        <v>474</v>
      </c>
      <c r="AF26">
        <v>482</v>
      </c>
      <c r="AG26">
        <v>484</v>
      </c>
      <c r="AH26">
        <v>474</v>
      </c>
      <c r="AI26">
        <v>482</v>
      </c>
    </row>
    <row r="27" spans="1:35" x14ac:dyDescent="0.45">
      <c r="A27">
        <v>484</v>
      </c>
      <c r="B27">
        <v>512</v>
      </c>
      <c r="C27">
        <v>491</v>
      </c>
      <c r="D27">
        <v>512</v>
      </c>
      <c r="E27">
        <v>491</v>
      </c>
      <c r="F27">
        <v>499</v>
      </c>
      <c r="G27">
        <v>471</v>
      </c>
      <c r="H27">
        <v>512</v>
      </c>
      <c r="I27">
        <v>472</v>
      </c>
      <c r="J27">
        <v>512</v>
      </c>
      <c r="K27">
        <v>483</v>
      </c>
      <c r="L27">
        <v>473</v>
      </c>
      <c r="M27">
        <v>491</v>
      </c>
      <c r="N27">
        <v>475</v>
      </c>
      <c r="O27">
        <v>473</v>
      </c>
      <c r="P27">
        <v>460</v>
      </c>
      <c r="Q27">
        <v>482</v>
      </c>
      <c r="R27">
        <v>473</v>
      </c>
      <c r="S27">
        <v>482</v>
      </c>
      <c r="T27">
        <v>473</v>
      </c>
      <c r="U27">
        <v>473</v>
      </c>
      <c r="V27">
        <v>465</v>
      </c>
      <c r="W27">
        <v>482</v>
      </c>
      <c r="X27">
        <v>491</v>
      </c>
      <c r="Y27">
        <v>465</v>
      </c>
      <c r="Z27">
        <v>482</v>
      </c>
      <c r="AA27">
        <v>476</v>
      </c>
      <c r="AB27">
        <v>447</v>
      </c>
      <c r="AC27">
        <v>483</v>
      </c>
      <c r="AD27">
        <v>483</v>
      </c>
      <c r="AE27">
        <v>465</v>
      </c>
      <c r="AF27">
        <v>482</v>
      </c>
      <c r="AG27">
        <v>483</v>
      </c>
      <c r="AH27">
        <v>465</v>
      </c>
      <c r="AI27">
        <v>482</v>
      </c>
    </row>
    <row r="28" spans="1:35" x14ac:dyDescent="0.45">
      <c r="A28">
        <v>480</v>
      </c>
      <c r="B28">
        <v>512</v>
      </c>
      <c r="C28">
        <v>491</v>
      </c>
      <c r="D28">
        <v>512</v>
      </c>
      <c r="E28">
        <v>488</v>
      </c>
      <c r="F28">
        <v>494</v>
      </c>
      <c r="G28">
        <v>478</v>
      </c>
      <c r="H28">
        <v>512</v>
      </c>
      <c r="I28">
        <v>470</v>
      </c>
      <c r="J28">
        <v>512</v>
      </c>
      <c r="K28">
        <v>483</v>
      </c>
      <c r="L28">
        <v>459</v>
      </c>
      <c r="M28">
        <v>491</v>
      </c>
      <c r="N28">
        <v>462</v>
      </c>
      <c r="O28">
        <v>465</v>
      </c>
      <c r="P28">
        <v>442</v>
      </c>
      <c r="Q28">
        <v>481</v>
      </c>
      <c r="R28">
        <v>456</v>
      </c>
      <c r="S28">
        <v>484</v>
      </c>
      <c r="T28">
        <v>456</v>
      </c>
      <c r="U28">
        <v>470</v>
      </c>
      <c r="V28">
        <v>445</v>
      </c>
      <c r="W28">
        <v>482</v>
      </c>
      <c r="X28">
        <v>491</v>
      </c>
      <c r="Y28">
        <v>445</v>
      </c>
      <c r="Z28">
        <v>482</v>
      </c>
      <c r="AA28">
        <v>477</v>
      </c>
      <c r="AB28">
        <v>414</v>
      </c>
      <c r="AC28">
        <v>481</v>
      </c>
      <c r="AD28">
        <v>476</v>
      </c>
      <c r="AE28">
        <v>445</v>
      </c>
      <c r="AF28">
        <v>482</v>
      </c>
      <c r="AG28">
        <v>476</v>
      </c>
      <c r="AH28">
        <v>445</v>
      </c>
      <c r="AI28">
        <v>482</v>
      </c>
    </row>
    <row r="29" spans="1:35" x14ac:dyDescent="0.45">
      <c r="A29">
        <v>488</v>
      </c>
      <c r="B29">
        <v>512</v>
      </c>
      <c r="C29">
        <v>491</v>
      </c>
      <c r="D29">
        <v>512</v>
      </c>
      <c r="E29">
        <v>493</v>
      </c>
      <c r="F29">
        <v>498</v>
      </c>
      <c r="G29">
        <v>474</v>
      </c>
      <c r="H29">
        <v>512</v>
      </c>
      <c r="I29">
        <v>469</v>
      </c>
      <c r="J29">
        <v>512</v>
      </c>
      <c r="K29">
        <v>468</v>
      </c>
      <c r="L29">
        <v>469</v>
      </c>
      <c r="M29">
        <v>491</v>
      </c>
      <c r="N29">
        <v>469</v>
      </c>
      <c r="O29">
        <v>482</v>
      </c>
      <c r="P29">
        <v>477</v>
      </c>
      <c r="Q29">
        <v>471</v>
      </c>
      <c r="R29">
        <v>469</v>
      </c>
      <c r="S29">
        <v>474</v>
      </c>
      <c r="T29">
        <v>469</v>
      </c>
      <c r="U29">
        <v>479</v>
      </c>
      <c r="V29">
        <v>472</v>
      </c>
      <c r="W29">
        <v>482</v>
      </c>
      <c r="X29">
        <v>491</v>
      </c>
      <c r="Y29">
        <v>472</v>
      </c>
      <c r="Z29">
        <v>482</v>
      </c>
      <c r="AA29">
        <v>477</v>
      </c>
      <c r="AB29">
        <v>466</v>
      </c>
      <c r="AC29">
        <v>483</v>
      </c>
      <c r="AD29">
        <v>477</v>
      </c>
      <c r="AE29">
        <v>472</v>
      </c>
      <c r="AF29">
        <v>482</v>
      </c>
      <c r="AG29">
        <v>477</v>
      </c>
      <c r="AH29">
        <v>472</v>
      </c>
      <c r="AI29">
        <v>482</v>
      </c>
    </row>
    <row r="30" spans="1:35" x14ac:dyDescent="0.45">
      <c r="A30">
        <v>490</v>
      </c>
      <c r="B30">
        <v>512</v>
      </c>
      <c r="C30">
        <v>491</v>
      </c>
      <c r="D30">
        <v>512</v>
      </c>
      <c r="E30">
        <v>489</v>
      </c>
      <c r="F30">
        <v>497</v>
      </c>
      <c r="G30">
        <v>471</v>
      </c>
      <c r="H30">
        <v>512</v>
      </c>
      <c r="I30">
        <v>473</v>
      </c>
      <c r="J30">
        <v>512</v>
      </c>
      <c r="K30">
        <v>480</v>
      </c>
      <c r="L30">
        <v>449</v>
      </c>
      <c r="M30">
        <v>491</v>
      </c>
      <c r="N30">
        <v>458</v>
      </c>
      <c r="O30">
        <v>479</v>
      </c>
      <c r="P30">
        <v>442</v>
      </c>
      <c r="Q30">
        <v>476</v>
      </c>
      <c r="R30">
        <v>454</v>
      </c>
      <c r="S30">
        <v>476</v>
      </c>
      <c r="T30">
        <v>454</v>
      </c>
      <c r="U30">
        <v>471</v>
      </c>
      <c r="V30">
        <v>443</v>
      </c>
      <c r="W30">
        <v>483</v>
      </c>
      <c r="X30">
        <v>491</v>
      </c>
      <c r="Y30">
        <v>443</v>
      </c>
      <c r="Z30">
        <v>483</v>
      </c>
      <c r="AA30">
        <v>476</v>
      </c>
      <c r="AB30">
        <v>435</v>
      </c>
      <c r="AC30">
        <v>481</v>
      </c>
      <c r="AD30">
        <v>470</v>
      </c>
      <c r="AE30">
        <v>443</v>
      </c>
      <c r="AF30">
        <v>483</v>
      </c>
      <c r="AG30">
        <v>470</v>
      </c>
      <c r="AH30">
        <v>443</v>
      </c>
      <c r="AI30">
        <v>483</v>
      </c>
    </row>
    <row r="31" spans="1:35" x14ac:dyDescent="0.45">
      <c r="A31">
        <v>494</v>
      </c>
      <c r="B31">
        <v>512</v>
      </c>
      <c r="C31">
        <v>491</v>
      </c>
      <c r="D31">
        <v>512</v>
      </c>
      <c r="E31">
        <v>494</v>
      </c>
      <c r="F31">
        <v>496</v>
      </c>
      <c r="G31">
        <v>472</v>
      </c>
      <c r="H31">
        <v>512</v>
      </c>
      <c r="I31">
        <v>476</v>
      </c>
      <c r="J31">
        <v>512</v>
      </c>
      <c r="K31">
        <v>473</v>
      </c>
      <c r="L31">
        <v>476</v>
      </c>
      <c r="M31">
        <v>491</v>
      </c>
      <c r="N31">
        <v>473</v>
      </c>
      <c r="O31">
        <v>470</v>
      </c>
      <c r="P31">
        <v>465</v>
      </c>
      <c r="Q31">
        <v>489</v>
      </c>
      <c r="R31">
        <v>475</v>
      </c>
      <c r="S31">
        <v>483</v>
      </c>
      <c r="T31">
        <v>475</v>
      </c>
      <c r="U31">
        <v>473</v>
      </c>
      <c r="V31">
        <v>456</v>
      </c>
      <c r="W31">
        <v>481</v>
      </c>
      <c r="X31">
        <v>491</v>
      </c>
      <c r="Y31">
        <v>456</v>
      </c>
      <c r="Z31">
        <v>481</v>
      </c>
      <c r="AA31">
        <v>478</v>
      </c>
      <c r="AB31">
        <v>440</v>
      </c>
      <c r="AC31">
        <v>482</v>
      </c>
      <c r="AD31">
        <v>476</v>
      </c>
      <c r="AE31">
        <v>456</v>
      </c>
      <c r="AF31">
        <v>481</v>
      </c>
      <c r="AG31">
        <v>476</v>
      </c>
      <c r="AH31">
        <v>456</v>
      </c>
      <c r="AI31">
        <v>481</v>
      </c>
    </row>
    <row r="32" spans="1:35" x14ac:dyDescent="0.45">
      <c r="A32">
        <v>487</v>
      </c>
      <c r="B32">
        <v>512</v>
      </c>
      <c r="C32">
        <v>491</v>
      </c>
      <c r="D32">
        <v>512</v>
      </c>
      <c r="E32">
        <v>494</v>
      </c>
      <c r="F32">
        <v>495</v>
      </c>
      <c r="G32">
        <v>477</v>
      </c>
      <c r="H32">
        <v>512</v>
      </c>
      <c r="I32">
        <v>474</v>
      </c>
      <c r="J32">
        <v>512</v>
      </c>
      <c r="K32">
        <v>483</v>
      </c>
      <c r="L32">
        <v>467</v>
      </c>
      <c r="M32">
        <v>491</v>
      </c>
      <c r="N32">
        <v>467</v>
      </c>
      <c r="O32">
        <v>478</v>
      </c>
      <c r="P32">
        <v>464</v>
      </c>
      <c r="Q32">
        <v>480</v>
      </c>
      <c r="R32">
        <v>467</v>
      </c>
      <c r="S32">
        <v>480</v>
      </c>
      <c r="T32">
        <v>467</v>
      </c>
      <c r="U32">
        <v>467</v>
      </c>
      <c r="V32">
        <v>453</v>
      </c>
      <c r="W32">
        <v>482</v>
      </c>
      <c r="X32">
        <v>491</v>
      </c>
      <c r="Y32">
        <v>453</v>
      </c>
      <c r="Z32">
        <v>482</v>
      </c>
      <c r="AA32">
        <v>490</v>
      </c>
      <c r="AB32">
        <v>456</v>
      </c>
      <c r="AC32">
        <v>483</v>
      </c>
      <c r="AD32">
        <v>473</v>
      </c>
      <c r="AE32">
        <v>453</v>
      </c>
      <c r="AF32">
        <v>482</v>
      </c>
      <c r="AG32">
        <v>473</v>
      </c>
      <c r="AH32">
        <v>453</v>
      </c>
      <c r="AI32">
        <v>482</v>
      </c>
    </row>
    <row r="33" spans="1:35" x14ac:dyDescent="0.45">
      <c r="A33">
        <v>483</v>
      </c>
      <c r="B33">
        <v>512</v>
      </c>
      <c r="C33">
        <v>491</v>
      </c>
      <c r="D33">
        <v>512</v>
      </c>
      <c r="E33">
        <v>485</v>
      </c>
      <c r="F33">
        <v>495</v>
      </c>
      <c r="G33">
        <v>469</v>
      </c>
      <c r="H33">
        <v>512</v>
      </c>
      <c r="I33">
        <v>474</v>
      </c>
      <c r="J33">
        <v>512</v>
      </c>
      <c r="K33">
        <v>481</v>
      </c>
      <c r="L33">
        <v>476</v>
      </c>
      <c r="M33">
        <v>491</v>
      </c>
      <c r="N33">
        <v>476</v>
      </c>
      <c r="O33">
        <v>479</v>
      </c>
      <c r="P33">
        <v>445</v>
      </c>
      <c r="Q33">
        <v>485</v>
      </c>
      <c r="R33">
        <v>476</v>
      </c>
      <c r="S33">
        <v>485</v>
      </c>
      <c r="T33">
        <v>476</v>
      </c>
      <c r="U33">
        <v>468</v>
      </c>
      <c r="V33">
        <v>467</v>
      </c>
      <c r="W33">
        <v>482</v>
      </c>
      <c r="X33">
        <v>491</v>
      </c>
      <c r="Y33">
        <v>467</v>
      </c>
      <c r="Z33">
        <v>482</v>
      </c>
      <c r="AA33">
        <v>471</v>
      </c>
      <c r="AB33">
        <v>457</v>
      </c>
      <c r="AC33">
        <v>482</v>
      </c>
      <c r="AD33">
        <v>483</v>
      </c>
      <c r="AE33">
        <v>467</v>
      </c>
      <c r="AF33">
        <v>482</v>
      </c>
      <c r="AG33">
        <v>483</v>
      </c>
      <c r="AH33">
        <v>467</v>
      </c>
      <c r="AI33">
        <v>482</v>
      </c>
    </row>
    <row r="34" spans="1:35" x14ac:dyDescent="0.45">
      <c r="A34">
        <v>493</v>
      </c>
      <c r="B34">
        <v>512</v>
      </c>
      <c r="C34">
        <v>491</v>
      </c>
      <c r="D34">
        <v>512</v>
      </c>
      <c r="E34">
        <v>492</v>
      </c>
      <c r="F34">
        <v>497</v>
      </c>
      <c r="G34">
        <v>475</v>
      </c>
      <c r="H34">
        <v>512</v>
      </c>
      <c r="I34">
        <v>471</v>
      </c>
      <c r="J34">
        <v>512</v>
      </c>
      <c r="K34">
        <v>481</v>
      </c>
      <c r="L34">
        <v>467</v>
      </c>
      <c r="M34">
        <v>491</v>
      </c>
      <c r="N34">
        <v>467</v>
      </c>
      <c r="O34">
        <v>473</v>
      </c>
      <c r="P34">
        <v>446</v>
      </c>
      <c r="Q34">
        <v>476</v>
      </c>
      <c r="R34">
        <v>467</v>
      </c>
      <c r="S34">
        <v>478</v>
      </c>
      <c r="T34">
        <v>467</v>
      </c>
      <c r="U34">
        <v>472</v>
      </c>
      <c r="V34">
        <v>450</v>
      </c>
      <c r="W34">
        <v>482</v>
      </c>
      <c r="X34">
        <v>491</v>
      </c>
      <c r="Y34">
        <v>450</v>
      </c>
      <c r="Z34">
        <v>482</v>
      </c>
      <c r="AA34">
        <v>476</v>
      </c>
      <c r="AB34">
        <v>418</v>
      </c>
      <c r="AC34">
        <v>481</v>
      </c>
      <c r="AD34">
        <v>483</v>
      </c>
      <c r="AE34">
        <v>450</v>
      </c>
      <c r="AF34">
        <v>482</v>
      </c>
      <c r="AG34">
        <v>483</v>
      </c>
      <c r="AH34">
        <v>450</v>
      </c>
      <c r="AI34">
        <v>482</v>
      </c>
    </row>
    <row r="35" spans="1:35" x14ac:dyDescent="0.45">
      <c r="A35">
        <v>492</v>
      </c>
      <c r="B35">
        <v>512</v>
      </c>
      <c r="C35">
        <v>491</v>
      </c>
      <c r="D35">
        <v>512</v>
      </c>
      <c r="E35">
        <v>495</v>
      </c>
      <c r="F35">
        <v>498</v>
      </c>
      <c r="G35">
        <v>471</v>
      </c>
      <c r="H35">
        <v>512</v>
      </c>
      <c r="I35">
        <v>470</v>
      </c>
      <c r="J35">
        <v>512</v>
      </c>
      <c r="K35">
        <v>481</v>
      </c>
      <c r="L35">
        <v>483</v>
      </c>
      <c r="M35">
        <v>491</v>
      </c>
      <c r="N35">
        <v>474</v>
      </c>
      <c r="O35">
        <v>478</v>
      </c>
      <c r="P35">
        <v>473</v>
      </c>
      <c r="Q35">
        <v>472</v>
      </c>
      <c r="R35">
        <v>483</v>
      </c>
      <c r="S35">
        <v>474</v>
      </c>
      <c r="T35">
        <v>483</v>
      </c>
      <c r="U35">
        <v>476</v>
      </c>
      <c r="V35">
        <v>474</v>
      </c>
      <c r="W35">
        <v>482</v>
      </c>
      <c r="X35">
        <v>491</v>
      </c>
      <c r="Y35">
        <v>474</v>
      </c>
      <c r="Z35">
        <v>482</v>
      </c>
      <c r="AA35">
        <v>477</v>
      </c>
      <c r="AB35">
        <v>460</v>
      </c>
      <c r="AC35">
        <v>481</v>
      </c>
      <c r="AD35">
        <v>481</v>
      </c>
      <c r="AE35">
        <v>474</v>
      </c>
      <c r="AF35">
        <v>482</v>
      </c>
      <c r="AG35">
        <v>481</v>
      </c>
      <c r="AH35">
        <v>474</v>
      </c>
      <c r="AI35">
        <v>482</v>
      </c>
    </row>
    <row r="36" spans="1:35" x14ac:dyDescent="0.45">
      <c r="A36">
        <v>486</v>
      </c>
      <c r="B36">
        <v>512</v>
      </c>
      <c r="C36">
        <v>491</v>
      </c>
      <c r="D36">
        <v>512</v>
      </c>
      <c r="E36">
        <v>488</v>
      </c>
      <c r="F36">
        <v>498</v>
      </c>
      <c r="G36">
        <v>475</v>
      </c>
      <c r="H36">
        <v>512</v>
      </c>
      <c r="I36">
        <v>478</v>
      </c>
      <c r="J36">
        <v>512</v>
      </c>
      <c r="K36">
        <v>476</v>
      </c>
      <c r="L36">
        <v>470</v>
      </c>
      <c r="M36">
        <v>491</v>
      </c>
      <c r="N36">
        <v>470</v>
      </c>
      <c r="O36">
        <v>476</v>
      </c>
      <c r="P36">
        <v>462</v>
      </c>
      <c r="Q36">
        <v>484</v>
      </c>
      <c r="R36">
        <v>475</v>
      </c>
      <c r="S36">
        <v>481</v>
      </c>
      <c r="T36">
        <v>475</v>
      </c>
      <c r="U36">
        <v>473</v>
      </c>
      <c r="V36">
        <v>458</v>
      </c>
      <c r="W36">
        <v>483</v>
      </c>
      <c r="X36">
        <v>491</v>
      </c>
      <c r="Y36">
        <v>458</v>
      </c>
      <c r="Z36">
        <v>483</v>
      </c>
      <c r="AA36">
        <v>477</v>
      </c>
      <c r="AB36">
        <v>443</v>
      </c>
      <c r="AC36">
        <v>482</v>
      </c>
      <c r="AD36">
        <v>468</v>
      </c>
      <c r="AE36">
        <v>458</v>
      </c>
      <c r="AF36">
        <v>483</v>
      </c>
      <c r="AG36">
        <v>468</v>
      </c>
      <c r="AH36">
        <v>458</v>
      </c>
      <c r="AI36">
        <v>483</v>
      </c>
    </row>
    <row r="37" spans="1:35" x14ac:dyDescent="0.45">
      <c r="A37">
        <v>484</v>
      </c>
      <c r="B37">
        <v>512</v>
      </c>
      <c r="C37">
        <v>491</v>
      </c>
      <c r="D37">
        <v>512</v>
      </c>
      <c r="E37">
        <v>493</v>
      </c>
      <c r="F37">
        <v>499</v>
      </c>
      <c r="G37">
        <v>476</v>
      </c>
      <c r="H37">
        <v>512</v>
      </c>
      <c r="I37">
        <v>474</v>
      </c>
      <c r="J37">
        <v>512</v>
      </c>
      <c r="K37">
        <v>481</v>
      </c>
      <c r="L37">
        <v>472</v>
      </c>
      <c r="M37">
        <v>491</v>
      </c>
      <c r="N37">
        <v>460</v>
      </c>
      <c r="O37">
        <v>474</v>
      </c>
      <c r="P37">
        <v>463</v>
      </c>
      <c r="Q37">
        <v>482</v>
      </c>
      <c r="R37">
        <v>462</v>
      </c>
      <c r="S37">
        <v>480</v>
      </c>
      <c r="T37">
        <v>462</v>
      </c>
      <c r="U37">
        <v>483</v>
      </c>
      <c r="V37">
        <v>459</v>
      </c>
      <c r="W37">
        <v>482</v>
      </c>
      <c r="X37">
        <v>491</v>
      </c>
      <c r="Y37">
        <v>459</v>
      </c>
      <c r="Z37">
        <v>482</v>
      </c>
      <c r="AA37">
        <v>481</v>
      </c>
      <c r="AB37">
        <v>448</v>
      </c>
      <c r="AC37">
        <v>483</v>
      </c>
      <c r="AD37">
        <v>479</v>
      </c>
      <c r="AE37">
        <v>459</v>
      </c>
      <c r="AF37">
        <v>482</v>
      </c>
      <c r="AG37">
        <v>479</v>
      </c>
      <c r="AH37">
        <v>459</v>
      </c>
      <c r="AI37">
        <v>482</v>
      </c>
    </row>
    <row r="38" spans="1:35" x14ac:dyDescent="0.45">
      <c r="A38">
        <v>486</v>
      </c>
      <c r="B38">
        <v>512</v>
      </c>
      <c r="C38">
        <v>491</v>
      </c>
      <c r="D38">
        <v>512</v>
      </c>
      <c r="E38">
        <v>489</v>
      </c>
      <c r="F38">
        <v>499</v>
      </c>
      <c r="G38">
        <v>474</v>
      </c>
      <c r="H38">
        <v>512</v>
      </c>
      <c r="I38">
        <v>476</v>
      </c>
      <c r="J38">
        <v>512</v>
      </c>
      <c r="K38">
        <v>481</v>
      </c>
      <c r="L38">
        <v>472</v>
      </c>
      <c r="M38">
        <v>491</v>
      </c>
      <c r="N38">
        <v>472</v>
      </c>
      <c r="O38">
        <v>474</v>
      </c>
      <c r="P38">
        <v>445</v>
      </c>
      <c r="Q38">
        <v>482</v>
      </c>
      <c r="R38">
        <v>472</v>
      </c>
      <c r="S38">
        <v>481</v>
      </c>
      <c r="T38">
        <v>472</v>
      </c>
      <c r="U38">
        <v>475</v>
      </c>
      <c r="V38">
        <v>448</v>
      </c>
      <c r="W38">
        <v>483</v>
      </c>
      <c r="X38">
        <v>491</v>
      </c>
      <c r="Y38">
        <v>448</v>
      </c>
      <c r="Z38">
        <v>483</v>
      </c>
      <c r="AA38">
        <v>488</v>
      </c>
      <c r="AB38">
        <v>438</v>
      </c>
      <c r="AC38">
        <v>480</v>
      </c>
      <c r="AD38">
        <v>472</v>
      </c>
      <c r="AE38">
        <v>448</v>
      </c>
      <c r="AF38">
        <v>483</v>
      </c>
      <c r="AG38">
        <v>472</v>
      </c>
      <c r="AH38">
        <v>448</v>
      </c>
      <c r="AI38">
        <v>483</v>
      </c>
    </row>
    <row r="39" spans="1:35" x14ac:dyDescent="0.45">
      <c r="A39">
        <v>485</v>
      </c>
      <c r="B39">
        <v>512</v>
      </c>
      <c r="C39">
        <v>491</v>
      </c>
      <c r="D39">
        <v>512</v>
      </c>
      <c r="E39">
        <v>487</v>
      </c>
      <c r="F39">
        <v>496</v>
      </c>
      <c r="G39">
        <v>472</v>
      </c>
      <c r="H39">
        <v>512</v>
      </c>
      <c r="I39">
        <v>472</v>
      </c>
      <c r="J39">
        <v>512</v>
      </c>
      <c r="K39">
        <v>477</v>
      </c>
      <c r="L39">
        <v>466</v>
      </c>
      <c r="M39">
        <v>491</v>
      </c>
      <c r="N39">
        <v>466</v>
      </c>
      <c r="O39">
        <v>480</v>
      </c>
      <c r="P39">
        <v>468</v>
      </c>
      <c r="Q39">
        <v>475</v>
      </c>
      <c r="R39">
        <v>466</v>
      </c>
      <c r="S39">
        <v>472</v>
      </c>
      <c r="T39">
        <v>466</v>
      </c>
      <c r="U39">
        <v>477</v>
      </c>
      <c r="V39">
        <v>456</v>
      </c>
      <c r="W39">
        <v>482</v>
      </c>
      <c r="X39">
        <v>491</v>
      </c>
      <c r="Y39">
        <v>456</v>
      </c>
      <c r="Z39">
        <v>482</v>
      </c>
      <c r="AA39">
        <v>486</v>
      </c>
      <c r="AB39">
        <v>464</v>
      </c>
      <c r="AC39">
        <v>481</v>
      </c>
      <c r="AD39">
        <v>480</v>
      </c>
      <c r="AE39">
        <v>456</v>
      </c>
      <c r="AF39">
        <v>482</v>
      </c>
      <c r="AG39">
        <v>480</v>
      </c>
      <c r="AH39">
        <v>456</v>
      </c>
      <c r="AI39">
        <v>482</v>
      </c>
    </row>
    <row r="40" spans="1:35" x14ac:dyDescent="0.45">
      <c r="A40">
        <v>489</v>
      </c>
      <c r="B40">
        <v>512</v>
      </c>
      <c r="C40">
        <v>491</v>
      </c>
      <c r="D40">
        <v>512</v>
      </c>
      <c r="E40">
        <v>487</v>
      </c>
      <c r="F40">
        <v>498</v>
      </c>
      <c r="G40">
        <v>477</v>
      </c>
      <c r="H40">
        <v>512</v>
      </c>
      <c r="I40">
        <v>474</v>
      </c>
      <c r="J40">
        <v>512</v>
      </c>
      <c r="K40">
        <v>487</v>
      </c>
      <c r="L40">
        <v>465</v>
      </c>
      <c r="M40">
        <v>491</v>
      </c>
      <c r="N40">
        <v>465</v>
      </c>
      <c r="O40">
        <v>481</v>
      </c>
      <c r="P40">
        <v>448</v>
      </c>
      <c r="Q40">
        <v>479</v>
      </c>
      <c r="R40">
        <v>465</v>
      </c>
      <c r="S40">
        <v>481</v>
      </c>
      <c r="T40">
        <v>465</v>
      </c>
      <c r="U40">
        <v>469</v>
      </c>
      <c r="V40">
        <v>453</v>
      </c>
      <c r="W40">
        <v>482</v>
      </c>
      <c r="X40">
        <v>491</v>
      </c>
      <c r="Y40">
        <v>453</v>
      </c>
      <c r="Z40">
        <v>482</v>
      </c>
      <c r="AA40">
        <v>474</v>
      </c>
      <c r="AB40">
        <v>445</v>
      </c>
      <c r="AC40">
        <v>482</v>
      </c>
      <c r="AD40">
        <v>484</v>
      </c>
      <c r="AE40">
        <v>453</v>
      </c>
      <c r="AF40">
        <v>482</v>
      </c>
      <c r="AG40">
        <v>484</v>
      </c>
      <c r="AH40">
        <v>453</v>
      </c>
      <c r="AI40">
        <v>482</v>
      </c>
    </row>
    <row r="41" spans="1:35" x14ac:dyDescent="0.45">
      <c r="A41">
        <v>497</v>
      </c>
      <c r="B41">
        <v>512</v>
      </c>
      <c r="C41">
        <v>491</v>
      </c>
      <c r="D41">
        <v>512</v>
      </c>
      <c r="E41">
        <v>495</v>
      </c>
      <c r="F41">
        <v>497</v>
      </c>
      <c r="G41">
        <v>482</v>
      </c>
      <c r="H41">
        <v>512</v>
      </c>
      <c r="I41">
        <v>477</v>
      </c>
      <c r="J41">
        <v>512</v>
      </c>
      <c r="K41">
        <v>475</v>
      </c>
      <c r="L41">
        <v>465</v>
      </c>
      <c r="M41">
        <v>491</v>
      </c>
      <c r="N41">
        <v>465</v>
      </c>
      <c r="O41">
        <v>467</v>
      </c>
      <c r="P41">
        <v>438</v>
      </c>
      <c r="Q41">
        <v>479</v>
      </c>
      <c r="R41">
        <v>465</v>
      </c>
      <c r="S41">
        <v>483</v>
      </c>
      <c r="T41">
        <v>465</v>
      </c>
      <c r="U41">
        <v>474</v>
      </c>
      <c r="V41">
        <v>448</v>
      </c>
      <c r="W41">
        <v>483</v>
      </c>
      <c r="X41">
        <v>491</v>
      </c>
      <c r="Y41">
        <v>448</v>
      </c>
      <c r="Z41">
        <v>483</v>
      </c>
      <c r="AA41">
        <v>470</v>
      </c>
      <c r="AB41">
        <v>436</v>
      </c>
      <c r="AC41">
        <v>482</v>
      </c>
      <c r="AD41">
        <v>471</v>
      </c>
      <c r="AE41">
        <v>448</v>
      </c>
      <c r="AF41">
        <v>483</v>
      </c>
      <c r="AG41">
        <v>471</v>
      </c>
      <c r="AH41">
        <v>448</v>
      </c>
      <c r="AI41">
        <v>483</v>
      </c>
    </row>
    <row r="42" spans="1:35" x14ac:dyDescent="0.45">
      <c r="A42">
        <v>486</v>
      </c>
      <c r="B42">
        <v>512</v>
      </c>
      <c r="C42">
        <v>491</v>
      </c>
      <c r="D42">
        <v>512</v>
      </c>
      <c r="E42">
        <v>491</v>
      </c>
      <c r="F42">
        <v>495</v>
      </c>
      <c r="G42">
        <v>472</v>
      </c>
      <c r="H42">
        <v>512</v>
      </c>
      <c r="I42">
        <v>470</v>
      </c>
      <c r="J42">
        <v>512</v>
      </c>
      <c r="K42">
        <v>482</v>
      </c>
      <c r="L42">
        <v>468</v>
      </c>
      <c r="M42">
        <v>491</v>
      </c>
      <c r="N42">
        <v>467</v>
      </c>
      <c r="O42">
        <v>475</v>
      </c>
      <c r="P42">
        <v>466</v>
      </c>
      <c r="Q42">
        <v>484</v>
      </c>
      <c r="R42">
        <v>467</v>
      </c>
      <c r="S42">
        <v>485</v>
      </c>
      <c r="T42">
        <v>467</v>
      </c>
      <c r="U42">
        <v>477</v>
      </c>
      <c r="V42">
        <v>460</v>
      </c>
      <c r="W42">
        <v>482</v>
      </c>
      <c r="X42">
        <v>491</v>
      </c>
      <c r="Y42">
        <v>460</v>
      </c>
      <c r="Z42">
        <v>482</v>
      </c>
      <c r="AA42">
        <v>477</v>
      </c>
      <c r="AB42">
        <v>462</v>
      </c>
      <c r="AC42">
        <v>482</v>
      </c>
      <c r="AD42">
        <v>469</v>
      </c>
      <c r="AE42">
        <v>460</v>
      </c>
      <c r="AF42">
        <v>482</v>
      </c>
      <c r="AG42">
        <v>469</v>
      </c>
      <c r="AH42">
        <v>460</v>
      </c>
      <c r="AI42">
        <v>482</v>
      </c>
    </row>
    <row r="43" spans="1:35" x14ac:dyDescent="0.45">
      <c r="A43">
        <v>489</v>
      </c>
      <c r="B43">
        <v>512</v>
      </c>
      <c r="C43">
        <v>491</v>
      </c>
      <c r="D43">
        <v>512</v>
      </c>
      <c r="E43">
        <v>489</v>
      </c>
      <c r="F43">
        <v>498</v>
      </c>
      <c r="G43">
        <v>469</v>
      </c>
      <c r="H43">
        <v>512</v>
      </c>
      <c r="I43">
        <v>472</v>
      </c>
      <c r="J43">
        <v>512</v>
      </c>
      <c r="K43">
        <v>483</v>
      </c>
      <c r="L43">
        <v>477</v>
      </c>
      <c r="M43">
        <v>491</v>
      </c>
      <c r="N43">
        <v>477</v>
      </c>
      <c r="O43">
        <v>478</v>
      </c>
      <c r="P43">
        <v>456</v>
      </c>
      <c r="Q43">
        <v>486</v>
      </c>
      <c r="R43">
        <v>477</v>
      </c>
      <c r="S43">
        <v>487</v>
      </c>
      <c r="T43">
        <v>477</v>
      </c>
      <c r="U43">
        <v>470</v>
      </c>
      <c r="V43">
        <v>463</v>
      </c>
      <c r="W43">
        <v>482</v>
      </c>
      <c r="X43">
        <v>491</v>
      </c>
      <c r="Y43">
        <v>463</v>
      </c>
      <c r="Z43">
        <v>482</v>
      </c>
      <c r="AA43">
        <v>485</v>
      </c>
      <c r="AB43">
        <v>456</v>
      </c>
      <c r="AC43">
        <v>482</v>
      </c>
      <c r="AD43">
        <v>473</v>
      </c>
      <c r="AE43">
        <v>463</v>
      </c>
      <c r="AF43">
        <v>482</v>
      </c>
      <c r="AG43">
        <v>473</v>
      </c>
      <c r="AH43">
        <v>463</v>
      </c>
      <c r="AI43">
        <v>482</v>
      </c>
    </row>
    <row r="44" spans="1:35" x14ac:dyDescent="0.45">
      <c r="A44">
        <v>491</v>
      </c>
      <c r="B44">
        <v>512</v>
      </c>
      <c r="C44">
        <v>491</v>
      </c>
      <c r="D44">
        <v>512</v>
      </c>
      <c r="E44">
        <v>492</v>
      </c>
      <c r="F44">
        <v>494</v>
      </c>
      <c r="G44">
        <v>474</v>
      </c>
      <c r="H44">
        <v>512</v>
      </c>
      <c r="I44">
        <v>475</v>
      </c>
      <c r="J44">
        <v>512</v>
      </c>
      <c r="K44">
        <v>486</v>
      </c>
      <c r="L44">
        <v>477</v>
      </c>
      <c r="M44">
        <v>491</v>
      </c>
      <c r="N44">
        <v>477</v>
      </c>
      <c r="O44">
        <v>470</v>
      </c>
      <c r="P44">
        <v>448</v>
      </c>
      <c r="Q44">
        <v>479</v>
      </c>
      <c r="R44">
        <v>472</v>
      </c>
      <c r="S44">
        <v>473</v>
      </c>
      <c r="T44">
        <v>472</v>
      </c>
      <c r="U44">
        <v>481</v>
      </c>
      <c r="V44">
        <v>453</v>
      </c>
      <c r="W44">
        <v>481</v>
      </c>
      <c r="X44">
        <v>491</v>
      </c>
      <c r="Y44">
        <v>453</v>
      </c>
      <c r="Z44">
        <v>481</v>
      </c>
      <c r="AA44">
        <v>472</v>
      </c>
      <c r="AB44">
        <v>453</v>
      </c>
      <c r="AC44">
        <v>481</v>
      </c>
      <c r="AD44">
        <v>469</v>
      </c>
      <c r="AE44">
        <v>453</v>
      </c>
      <c r="AF44">
        <v>481</v>
      </c>
      <c r="AG44">
        <v>469</v>
      </c>
      <c r="AH44">
        <v>453</v>
      </c>
      <c r="AI44">
        <v>481</v>
      </c>
    </row>
    <row r="45" spans="1:35" x14ac:dyDescent="0.45">
      <c r="A45">
        <v>492</v>
      </c>
      <c r="B45">
        <v>512</v>
      </c>
      <c r="C45">
        <v>491</v>
      </c>
      <c r="D45">
        <v>512</v>
      </c>
      <c r="E45">
        <v>484</v>
      </c>
      <c r="F45">
        <v>496</v>
      </c>
      <c r="G45">
        <v>477</v>
      </c>
      <c r="H45">
        <v>512</v>
      </c>
      <c r="I45">
        <v>470</v>
      </c>
      <c r="J45">
        <v>512</v>
      </c>
      <c r="K45">
        <v>475</v>
      </c>
      <c r="L45">
        <v>478</v>
      </c>
      <c r="M45">
        <v>491</v>
      </c>
      <c r="N45">
        <v>478</v>
      </c>
      <c r="O45">
        <v>470</v>
      </c>
      <c r="P45">
        <v>466</v>
      </c>
      <c r="Q45">
        <v>486</v>
      </c>
      <c r="R45">
        <v>478</v>
      </c>
      <c r="S45">
        <v>487</v>
      </c>
      <c r="T45">
        <v>478</v>
      </c>
      <c r="U45">
        <v>480</v>
      </c>
      <c r="V45">
        <v>465</v>
      </c>
      <c r="W45">
        <v>482</v>
      </c>
      <c r="X45">
        <v>491</v>
      </c>
      <c r="Y45">
        <v>465</v>
      </c>
      <c r="Z45">
        <v>482</v>
      </c>
      <c r="AA45">
        <v>476</v>
      </c>
      <c r="AB45">
        <v>452</v>
      </c>
      <c r="AC45">
        <v>482</v>
      </c>
      <c r="AD45">
        <v>478</v>
      </c>
      <c r="AE45">
        <v>465</v>
      </c>
      <c r="AF45">
        <v>482</v>
      </c>
      <c r="AG45">
        <v>478</v>
      </c>
      <c r="AH45">
        <v>465</v>
      </c>
      <c r="AI45">
        <v>482</v>
      </c>
    </row>
    <row r="46" spans="1:35" x14ac:dyDescent="0.45">
      <c r="A46">
        <v>498</v>
      </c>
      <c r="B46">
        <v>512</v>
      </c>
      <c r="C46">
        <v>491</v>
      </c>
      <c r="D46">
        <v>512</v>
      </c>
      <c r="E46">
        <v>494</v>
      </c>
      <c r="F46">
        <v>495</v>
      </c>
      <c r="G46">
        <v>478</v>
      </c>
      <c r="H46">
        <v>512</v>
      </c>
      <c r="I46">
        <v>474</v>
      </c>
      <c r="J46">
        <v>512</v>
      </c>
      <c r="K46">
        <v>476</v>
      </c>
      <c r="L46">
        <v>466</v>
      </c>
      <c r="M46">
        <v>491</v>
      </c>
      <c r="N46">
        <v>458</v>
      </c>
      <c r="O46">
        <v>470</v>
      </c>
      <c r="P46">
        <v>430</v>
      </c>
      <c r="Q46">
        <v>476</v>
      </c>
      <c r="R46">
        <v>466</v>
      </c>
      <c r="S46">
        <v>480</v>
      </c>
      <c r="T46">
        <v>466</v>
      </c>
      <c r="U46">
        <v>473</v>
      </c>
      <c r="V46">
        <v>457</v>
      </c>
      <c r="W46">
        <v>482</v>
      </c>
      <c r="X46">
        <v>491</v>
      </c>
      <c r="Y46">
        <v>457</v>
      </c>
      <c r="Z46">
        <v>482</v>
      </c>
      <c r="AA46">
        <v>485</v>
      </c>
      <c r="AB46">
        <v>412</v>
      </c>
      <c r="AC46">
        <v>480</v>
      </c>
      <c r="AD46">
        <v>486</v>
      </c>
      <c r="AE46">
        <v>457</v>
      </c>
      <c r="AF46">
        <v>482</v>
      </c>
      <c r="AG46">
        <v>486</v>
      </c>
      <c r="AH46">
        <v>457</v>
      </c>
      <c r="AI46">
        <v>482</v>
      </c>
    </row>
    <row r="47" spans="1:35" x14ac:dyDescent="0.45">
      <c r="A47">
        <v>483</v>
      </c>
      <c r="B47">
        <v>512</v>
      </c>
      <c r="C47">
        <v>491</v>
      </c>
      <c r="D47">
        <v>512</v>
      </c>
      <c r="E47">
        <v>485</v>
      </c>
      <c r="F47">
        <v>494</v>
      </c>
      <c r="G47">
        <v>474</v>
      </c>
      <c r="H47">
        <v>512</v>
      </c>
      <c r="I47">
        <v>473</v>
      </c>
      <c r="J47">
        <v>512</v>
      </c>
      <c r="K47">
        <v>485</v>
      </c>
      <c r="L47">
        <v>463</v>
      </c>
      <c r="M47">
        <v>491</v>
      </c>
      <c r="N47">
        <v>462</v>
      </c>
      <c r="O47">
        <v>471</v>
      </c>
      <c r="P47">
        <v>447</v>
      </c>
      <c r="Q47">
        <v>484</v>
      </c>
      <c r="R47">
        <v>465</v>
      </c>
      <c r="S47">
        <v>484</v>
      </c>
      <c r="T47">
        <v>465</v>
      </c>
      <c r="U47">
        <v>479</v>
      </c>
      <c r="V47">
        <v>452</v>
      </c>
      <c r="W47">
        <v>483</v>
      </c>
      <c r="X47">
        <v>491</v>
      </c>
      <c r="Y47">
        <v>452</v>
      </c>
      <c r="Z47">
        <v>483</v>
      </c>
      <c r="AA47">
        <v>480</v>
      </c>
      <c r="AB47">
        <v>433</v>
      </c>
      <c r="AC47">
        <v>481</v>
      </c>
      <c r="AD47">
        <v>475</v>
      </c>
      <c r="AE47">
        <v>452</v>
      </c>
      <c r="AF47">
        <v>483</v>
      </c>
      <c r="AG47">
        <v>475</v>
      </c>
      <c r="AH47">
        <v>452</v>
      </c>
      <c r="AI47">
        <v>483</v>
      </c>
    </row>
    <row r="48" spans="1:35" x14ac:dyDescent="0.45">
      <c r="A48">
        <v>487</v>
      </c>
      <c r="B48">
        <v>512</v>
      </c>
      <c r="C48">
        <v>491</v>
      </c>
      <c r="D48">
        <v>512</v>
      </c>
      <c r="E48">
        <v>481</v>
      </c>
      <c r="F48">
        <v>495</v>
      </c>
      <c r="G48">
        <v>474</v>
      </c>
      <c r="H48">
        <v>512</v>
      </c>
      <c r="I48">
        <v>475</v>
      </c>
      <c r="J48">
        <v>512</v>
      </c>
      <c r="K48">
        <v>475</v>
      </c>
      <c r="L48">
        <v>475</v>
      </c>
      <c r="M48">
        <v>491</v>
      </c>
      <c r="N48">
        <v>470</v>
      </c>
      <c r="O48">
        <v>478</v>
      </c>
      <c r="P48">
        <v>473</v>
      </c>
      <c r="Q48">
        <v>476</v>
      </c>
      <c r="R48">
        <v>475</v>
      </c>
      <c r="S48">
        <v>476</v>
      </c>
      <c r="T48">
        <v>475</v>
      </c>
      <c r="U48">
        <v>469</v>
      </c>
      <c r="V48">
        <v>461</v>
      </c>
      <c r="W48">
        <v>482</v>
      </c>
      <c r="X48">
        <v>491</v>
      </c>
      <c r="Y48">
        <v>461</v>
      </c>
      <c r="Z48">
        <v>482</v>
      </c>
      <c r="AA48">
        <v>479</v>
      </c>
      <c r="AB48">
        <v>461</v>
      </c>
      <c r="AC48">
        <v>482</v>
      </c>
      <c r="AD48">
        <v>483</v>
      </c>
      <c r="AE48">
        <v>461</v>
      </c>
      <c r="AF48">
        <v>482</v>
      </c>
      <c r="AG48">
        <v>483</v>
      </c>
      <c r="AH48">
        <v>461</v>
      </c>
      <c r="AI48">
        <v>482</v>
      </c>
    </row>
    <row r="49" spans="1:35" x14ac:dyDescent="0.45">
      <c r="A49">
        <v>497</v>
      </c>
      <c r="B49">
        <v>512</v>
      </c>
      <c r="C49">
        <v>491</v>
      </c>
      <c r="D49">
        <v>512</v>
      </c>
      <c r="E49">
        <v>486</v>
      </c>
      <c r="F49">
        <v>497</v>
      </c>
      <c r="G49">
        <v>483</v>
      </c>
      <c r="H49">
        <v>512</v>
      </c>
      <c r="I49">
        <v>471</v>
      </c>
      <c r="J49">
        <v>512</v>
      </c>
      <c r="K49">
        <v>479</v>
      </c>
      <c r="L49">
        <v>484</v>
      </c>
      <c r="M49">
        <v>491</v>
      </c>
      <c r="N49">
        <v>484</v>
      </c>
      <c r="O49">
        <v>478</v>
      </c>
      <c r="P49">
        <v>472</v>
      </c>
      <c r="Q49">
        <v>480</v>
      </c>
      <c r="R49">
        <v>484</v>
      </c>
      <c r="S49">
        <v>481</v>
      </c>
      <c r="T49">
        <v>484</v>
      </c>
      <c r="U49">
        <v>475</v>
      </c>
      <c r="V49">
        <v>453</v>
      </c>
      <c r="W49">
        <v>482</v>
      </c>
      <c r="X49">
        <v>491</v>
      </c>
      <c r="Y49">
        <v>453</v>
      </c>
      <c r="Z49">
        <v>482</v>
      </c>
      <c r="AA49">
        <v>479</v>
      </c>
      <c r="AB49">
        <v>455</v>
      </c>
      <c r="AC49">
        <v>482</v>
      </c>
      <c r="AD49">
        <v>473</v>
      </c>
      <c r="AE49">
        <v>453</v>
      </c>
      <c r="AF49">
        <v>482</v>
      </c>
      <c r="AG49">
        <v>473</v>
      </c>
      <c r="AH49">
        <v>453</v>
      </c>
      <c r="AI49">
        <v>482</v>
      </c>
    </row>
    <row r="50" spans="1:35" x14ac:dyDescent="0.45">
      <c r="A50">
        <v>487</v>
      </c>
      <c r="B50">
        <v>512</v>
      </c>
      <c r="C50">
        <v>491</v>
      </c>
      <c r="D50">
        <v>512</v>
      </c>
      <c r="E50">
        <v>492</v>
      </c>
      <c r="F50">
        <v>496</v>
      </c>
      <c r="G50">
        <v>471</v>
      </c>
      <c r="H50">
        <v>512</v>
      </c>
      <c r="I50">
        <v>476</v>
      </c>
      <c r="J50">
        <v>512</v>
      </c>
      <c r="K50">
        <v>478</v>
      </c>
      <c r="L50">
        <v>458</v>
      </c>
      <c r="M50">
        <v>491</v>
      </c>
      <c r="N50">
        <v>458</v>
      </c>
      <c r="O50">
        <v>474</v>
      </c>
      <c r="P50">
        <v>453</v>
      </c>
      <c r="Q50">
        <v>481</v>
      </c>
      <c r="R50">
        <v>458</v>
      </c>
      <c r="S50">
        <v>482</v>
      </c>
      <c r="T50">
        <v>458</v>
      </c>
      <c r="U50">
        <v>485</v>
      </c>
      <c r="V50">
        <v>444</v>
      </c>
      <c r="W50">
        <v>482</v>
      </c>
      <c r="X50">
        <v>491</v>
      </c>
      <c r="Y50">
        <v>444</v>
      </c>
      <c r="Z50">
        <v>482</v>
      </c>
      <c r="AA50">
        <v>483</v>
      </c>
      <c r="AB50">
        <v>454</v>
      </c>
      <c r="AC50">
        <v>481</v>
      </c>
      <c r="AD50">
        <v>478</v>
      </c>
      <c r="AE50">
        <v>444</v>
      </c>
      <c r="AF50">
        <v>482</v>
      </c>
      <c r="AG50">
        <v>478</v>
      </c>
      <c r="AH50">
        <v>444</v>
      </c>
      <c r="AI50">
        <v>482</v>
      </c>
    </row>
    <row r="51" spans="1:35" x14ac:dyDescent="0.45">
      <c r="A51">
        <v>489</v>
      </c>
      <c r="B51">
        <v>512</v>
      </c>
      <c r="C51">
        <v>491</v>
      </c>
      <c r="D51">
        <v>512</v>
      </c>
      <c r="E51">
        <v>488</v>
      </c>
      <c r="F51">
        <v>498</v>
      </c>
      <c r="G51">
        <v>474</v>
      </c>
      <c r="H51">
        <v>512</v>
      </c>
      <c r="I51">
        <v>477</v>
      </c>
      <c r="J51">
        <v>512</v>
      </c>
      <c r="K51">
        <v>476</v>
      </c>
      <c r="L51">
        <v>466</v>
      </c>
      <c r="M51">
        <v>491</v>
      </c>
      <c r="N51">
        <v>466</v>
      </c>
      <c r="O51">
        <v>476</v>
      </c>
      <c r="P51">
        <v>479</v>
      </c>
      <c r="Q51">
        <v>479</v>
      </c>
      <c r="R51">
        <v>466</v>
      </c>
      <c r="S51">
        <v>477</v>
      </c>
      <c r="T51">
        <v>466</v>
      </c>
      <c r="U51">
        <v>471</v>
      </c>
      <c r="V51">
        <v>470</v>
      </c>
      <c r="W51">
        <v>482</v>
      </c>
      <c r="X51">
        <v>491</v>
      </c>
      <c r="Y51">
        <v>470</v>
      </c>
      <c r="Z51">
        <v>482</v>
      </c>
      <c r="AA51">
        <v>478</v>
      </c>
      <c r="AB51">
        <v>471</v>
      </c>
      <c r="AC51">
        <v>483</v>
      </c>
      <c r="AD51">
        <v>473</v>
      </c>
      <c r="AE51">
        <v>470</v>
      </c>
      <c r="AF51">
        <v>482</v>
      </c>
      <c r="AG51">
        <v>473</v>
      </c>
      <c r="AH51">
        <v>470</v>
      </c>
      <c r="AI51">
        <v>482</v>
      </c>
    </row>
    <row r="52" spans="1:35" x14ac:dyDescent="0.45">
      <c r="A52">
        <v>490</v>
      </c>
      <c r="B52">
        <v>512</v>
      </c>
      <c r="C52">
        <v>491</v>
      </c>
      <c r="D52">
        <v>512</v>
      </c>
      <c r="E52">
        <v>484</v>
      </c>
      <c r="F52">
        <v>500</v>
      </c>
      <c r="G52">
        <v>473</v>
      </c>
      <c r="H52">
        <v>512</v>
      </c>
      <c r="I52">
        <v>469</v>
      </c>
      <c r="J52">
        <v>512</v>
      </c>
      <c r="K52">
        <v>483</v>
      </c>
      <c r="L52">
        <v>461</v>
      </c>
      <c r="M52">
        <v>491</v>
      </c>
      <c r="N52">
        <v>468</v>
      </c>
      <c r="O52">
        <v>480</v>
      </c>
      <c r="P52">
        <v>464</v>
      </c>
      <c r="Q52">
        <v>476</v>
      </c>
      <c r="R52">
        <v>461</v>
      </c>
      <c r="S52">
        <v>477</v>
      </c>
      <c r="T52">
        <v>461</v>
      </c>
      <c r="U52">
        <v>471</v>
      </c>
      <c r="V52">
        <v>469</v>
      </c>
      <c r="W52">
        <v>483</v>
      </c>
      <c r="X52">
        <v>491</v>
      </c>
      <c r="Y52">
        <v>469</v>
      </c>
      <c r="Z52">
        <v>483</v>
      </c>
      <c r="AA52">
        <v>476</v>
      </c>
      <c r="AB52">
        <v>471</v>
      </c>
      <c r="AC52">
        <v>481</v>
      </c>
      <c r="AD52">
        <v>484</v>
      </c>
      <c r="AE52">
        <v>469</v>
      </c>
      <c r="AF52">
        <v>483</v>
      </c>
      <c r="AG52">
        <v>484</v>
      </c>
      <c r="AH52">
        <v>469</v>
      </c>
      <c r="AI52">
        <v>483</v>
      </c>
    </row>
    <row r="53" spans="1:35" x14ac:dyDescent="0.45">
      <c r="A53">
        <v>485</v>
      </c>
      <c r="B53">
        <v>512</v>
      </c>
      <c r="C53">
        <v>491</v>
      </c>
      <c r="D53">
        <v>512</v>
      </c>
      <c r="E53">
        <v>492</v>
      </c>
      <c r="F53">
        <v>494</v>
      </c>
      <c r="G53">
        <v>472</v>
      </c>
      <c r="H53">
        <v>512</v>
      </c>
      <c r="I53">
        <v>472</v>
      </c>
      <c r="J53">
        <v>512</v>
      </c>
      <c r="K53">
        <v>479</v>
      </c>
      <c r="L53">
        <v>475</v>
      </c>
      <c r="M53">
        <v>491</v>
      </c>
      <c r="N53">
        <v>466</v>
      </c>
      <c r="O53">
        <v>476</v>
      </c>
      <c r="P53">
        <v>457</v>
      </c>
      <c r="Q53">
        <v>483</v>
      </c>
      <c r="R53">
        <v>472</v>
      </c>
      <c r="S53">
        <v>483</v>
      </c>
      <c r="T53">
        <v>472</v>
      </c>
      <c r="U53">
        <v>481</v>
      </c>
      <c r="V53">
        <v>463</v>
      </c>
      <c r="W53">
        <v>482</v>
      </c>
      <c r="X53">
        <v>491</v>
      </c>
      <c r="Y53">
        <v>463</v>
      </c>
      <c r="Z53">
        <v>482</v>
      </c>
      <c r="AA53">
        <v>473</v>
      </c>
      <c r="AB53">
        <v>463</v>
      </c>
      <c r="AC53">
        <v>483</v>
      </c>
      <c r="AD53">
        <v>481</v>
      </c>
      <c r="AE53">
        <v>463</v>
      </c>
      <c r="AF53">
        <v>482</v>
      </c>
      <c r="AG53">
        <v>481</v>
      </c>
      <c r="AH53">
        <v>463</v>
      </c>
      <c r="AI53">
        <v>482</v>
      </c>
    </row>
    <row r="54" spans="1:35" x14ac:dyDescent="0.45">
      <c r="A54">
        <v>476</v>
      </c>
      <c r="B54">
        <v>512</v>
      </c>
      <c r="C54">
        <v>491</v>
      </c>
      <c r="D54">
        <v>512</v>
      </c>
      <c r="E54">
        <v>491</v>
      </c>
      <c r="F54">
        <v>496</v>
      </c>
      <c r="G54">
        <v>476</v>
      </c>
      <c r="H54">
        <v>512</v>
      </c>
      <c r="I54">
        <v>475</v>
      </c>
      <c r="J54">
        <v>512</v>
      </c>
      <c r="K54">
        <v>477</v>
      </c>
      <c r="L54">
        <v>468</v>
      </c>
      <c r="M54">
        <v>491</v>
      </c>
      <c r="N54">
        <v>468</v>
      </c>
      <c r="O54">
        <v>473</v>
      </c>
      <c r="P54">
        <v>458</v>
      </c>
      <c r="Q54">
        <v>484</v>
      </c>
      <c r="R54">
        <v>474</v>
      </c>
      <c r="S54">
        <v>486</v>
      </c>
      <c r="T54">
        <v>474</v>
      </c>
      <c r="U54">
        <v>482</v>
      </c>
      <c r="V54">
        <v>464</v>
      </c>
      <c r="W54">
        <v>482</v>
      </c>
      <c r="X54">
        <v>491</v>
      </c>
      <c r="Y54">
        <v>464</v>
      </c>
      <c r="Z54">
        <v>482</v>
      </c>
      <c r="AA54">
        <v>476</v>
      </c>
      <c r="AB54">
        <v>463</v>
      </c>
      <c r="AC54">
        <v>482</v>
      </c>
      <c r="AD54">
        <v>469</v>
      </c>
      <c r="AE54">
        <v>464</v>
      </c>
      <c r="AF54">
        <v>482</v>
      </c>
      <c r="AG54">
        <v>469</v>
      </c>
      <c r="AH54">
        <v>464</v>
      </c>
      <c r="AI54">
        <v>482</v>
      </c>
    </row>
    <row r="55" spans="1:35" x14ac:dyDescent="0.45">
      <c r="A55">
        <v>494</v>
      </c>
      <c r="B55">
        <v>512</v>
      </c>
      <c r="C55">
        <v>491</v>
      </c>
      <c r="D55">
        <v>512</v>
      </c>
      <c r="E55">
        <v>494</v>
      </c>
      <c r="F55">
        <v>497</v>
      </c>
      <c r="G55">
        <v>474</v>
      </c>
      <c r="H55">
        <v>512</v>
      </c>
      <c r="I55">
        <v>470</v>
      </c>
      <c r="J55">
        <v>512</v>
      </c>
      <c r="K55">
        <v>471</v>
      </c>
      <c r="L55">
        <v>476</v>
      </c>
      <c r="M55">
        <v>491</v>
      </c>
      <c r="N55">
        <v>476</v>
      </c>
      <c r="O55">
        <v>476</v>
      </c>
      <c r="P55">
        <v>459</v>
      </c>
      <c r="Q55">
        <v>479</v>
      </c>
      <c r="R55">
        <v>476</v>
      </c>
      <c r="S55">
        <v>483</v>
      </c>
      <c r="T55">
        <v>476</v>
      </c>
      <c r="U55">
        <v>472</v>
      </c>
      <c r="V55">
        <v>462</v>
      </c>
      <c r="W55">
        <v>483</v>
      </c>
      <c r="X55">
        <v>491</v>
      </c>
      <c r="Y55">
        <v>462</v>
      </c>
      <c r="Z55">
        <v>483</v>
      </c>
      <c r="AA55">
        <v>472</v>
      </c>
      <c r="AB55">
        <v>452</v>
      </c>
      <c r="AC55">
        <v>482</v>
      </c>
      <c r="AD55">
        <v>482</v>
      </c>
      <c r="AE55">
        <v>462</v>
      </c>
      <c r="AF55">
        <v>483</v>
      </c>
      <c r="AG55">
        <v>482</v>
      </c>
      <c r="AH55">
        <v>462</v>
      </c>
      <c r="AI55">
        <v>483</v>
      </c>
    </row>
    <row r="56" spans="1:35" x14ac:dyDescent="0.45">
      <c r="A56">
        <v>486</v>
      </c>
      <c r="B56">
        <v>512</v>
      </c>
      <c r="C56">
        <v>491</v>
      </c>
      <c r="D56">
        <v>512</v>
      </c>
      <c r="E56">
        <v>485</v>
      </c>
      <c r="F56">
        <v>495</v>
      </c>
      <c r="G56">
        <v>471</v>
      </c>
      <c r="H56">
        <v>512</v>
      </c>
      <c r="I56">
        <v>480</v>
      </c>
      <c r="J56">
        <v>512</v>
      </c>
      <c r="K56">
        <v>470</v>
      </c>
      <c r="L56">
        <v>436</v>
      </c>
      <c r="M56">
        <v>491</v>
      </c>
      <c r="N56">
        <v>436</v>
      </c>
      <c r="O56">
        <v>477</v>
      </c>
      <c r="P56">
        <v>419</v>
      </c>
      <c r="Q56">
        <v>478</v>
      </c>
      <c r="R56">
        <v>436</v>
      </c>
      <c r="S56">
        <v>483</v>
      </c>
      <c r="T56">
        <v>436</v>
      </c>
      <c r="U56">
        <v>484</v>
      </c>
      <c r="V56">
        <v>404</v>
      </c>
      <c r="W56">
        <v>482</v>
      </c>
      <c r="X56">
        <v>491</v>
      </c>
      <c r="Y56">
        <v>404</v>
      </c>
      <c r="Z56">
        <v>482</v>
      </c>
      <c r="AA56">
        <v>478</v>
      </c>
      <c r="AB56">
        <v>361</v>
      </c>
      <c r="AC56">
        <v>482</v>
      </c>
      <c r="AD56">
        <v>484</v>
      </c>
      <c r="AE56">
        <v>404</v>
      </c>
      <c r="AF56">
        <v>482</v>
      </c>
      <c r="AG56">
        <v>484</v>
      </c>
      <c r="AH56">
        <v>404</v>
      </c>
      <c r="AI56">
        <v>482</v>
      </c>
    </row>
    <row r="57" spans="1:35" x14ac:dyDescent="0.45">
      <c r="A57">
        <v>492</v>
      </c>
      <c r="B57">
        <v>512</v>
      </c>
      <c r="C57">
        <v>491</v>
      </c>
      <c r="D57">
        <v>512</v>
      </c>
      <c r="E57">
        <v>487</v>
      </c>
      <c r="F57">
        <v>497</v>
      </c>
      <c r="G57">
        <v>474</v>
      </c>
      <c r="H57">
        <v>512</v>
      </c>
      <c r="I57">
        <v>475</v>
      </c>
      <c r="J57">
        <v>512</v>
      </c>
      <c r="K57">
        <v>480</v>
      </c>
      <c r="L57">
        <v>466</v>
      </c>
      <c r="M57">
        <v>491</v>
      </c>
      <c r="N57">
        <v>466</v>
      </c>
      <c r="O57">
        <v>471</v>
      </c>
      <c r="P57">
        <v>464</v>
      </c>
      <c r="Q57">
        <v>486</v>
      </c>
      <c r="R57">
        <v>459</v>
      </c>
      <c r="S57">
        <v>487</v>
      </c>
      <c r="T57">
        <v>459</v>
      </c>
      <c r="U57">
        <v>472</v>
      </c>
      <c r="V57">
        <v>453</v>
      </c>
      <c r="W57">
        <v>482</v>
      </c>
      <c r="X57">
        <v>491</v>
      </c>
      <c r="Y57">
        <v>453</v>
      </c>
      <c r="Z57">
        <v>482</v>
      </c>
      <c r="AA57">
        <v>477</v>
      </c>
      <c r="AB57">
        <v>456</v>
      </c>
      <c r="AC57">
        <v>482</v>
      </c>
      <c r="AD57">
        <v>473</v>
      </c>
      <c r="AE57">
        <v>453</v>
      </c>
      <c r="AF57">
        <v>482</v>
      </c>
      <c r="AG57">
        <v>473</v>
      </c>
      <c r="AH57">
        <v>453</v>
      </c>
      <c r="AI57">
        <v>482</v>
      </c>
    </row>
    <row r="58" spans="1:35" x14ac:dyDescent="0.45">
      <c r="A58">
        <v>495</v>
      </c>
      <c r="B58">
        <v>512</v>
      </c>
      <c r="C58">
        <v>491</v>
      </c>
      <c r="D58">
        <v>512</v>
      </c>
      <c r="E58">
        <v>494</v>
      </c>
      <c r="F58">
        <v>499</v>
      </c>
      <c r="G58">
        <v>478</v>
      </c>
      <c r="H58">
        <v>512</v>
      </c>
      <c r="I58">
        <v>473</v>
      </c>
      <c r="J58">
        <v>512</v>
      </c>
      <c r="K58">
        <v>482</v>
      </c>
      <c r="L58">
        <v>477</v>
      </c>
      <c r="M58">
        <v>491</v>
      </c>
      <c r="N58">
        <v>477</v>
      </c>
      <c r="O58">
        <v>473</v>
      </c>
      <c r="P58">
        <v>474</v>
      </c>
      <c r="Q58">
        <v>488</v>
      </c>
      <c r="R58">
        <v>477</v>
      </c>
      <c r="S58">
        <v>484</v>
      </c>
      <c r="T58">
        <v>477</v>
      </c>
      <c r="U58">
        <v>479</v>
      </c>
      <c r="V58">
        <v>475</v>
      </c>
      <c r="W58">
        <v>483</v>
      </c>
      <c r="X58">
        <v>491</v>
      </c>
      <c r="Y58">
        <v>475</v>
      </c>
      <c r="Z58">
        <v>483</v>
      </c>
      <c r="AA58">
        <v>469</v>
      </c>
      <c r="AB58">
        <v>475</v>
      </c>
      <c r="AC58">
        <v>483</v>
      </c>
      <c r="AD58">
        <v>475</v>
      </c>
      <c r="AE58">
        <v>475</v>
      </c>
      <c r="AF58">
        <v>483</v>
      </c>
      <c r="AG58">
        <v>475</v>
      </c>
      <c r="AH58">
        <v>475</v>
      </c>
      <c r="AI58">
        <v>483</v>
      </c>
    </row>
    <row r="59" spans="1:35" x14ac:dyDescent="0.45">
      <c r="A59">
        <v>489</v>
      </c>
      <c r="B59">
        <v>512</v>
      </c>
      <c r="C59">
        <v>491</v>
      </c>
      <c r="D59">
        <v>512</v>
      </c>
      <c r="E59">
        <v>488</v>
      </c>
      <c r="F59">
        <v>496</v>
      </c>
      <c r="G59">
        <v>475</v>
      </c>
      <c r="H59">
        <v>512</v>
      </c>
      <c r="I59">
        <v>477</v>
      </c>
      <c r="J59">
        <v>512</v>
      </c>
      <c r="K59">
        <v>478</v>
      </c>
      <c r="L59">
        <v>470</v>
      </c>
      <c r="M59">
        <v>491</v>
      </c>
      <c r="N59">
        <v>470</v>
      </c>
      <c r="O59">
        <v>473</v>
      </c>
      <c r="P59">
        <v>460</v>
      </c>
      <c r="Q59">
        <v>482</v>
      </c>
      <c r="R59">
        <v>470</v>
      </c>
      <c r="S59">
        <v>481</v>
      </c>
      <c r="T59">
        <v>470</v>
      </c>
      <c r="U59">
        <v>478</v>
      </c>
      <c r="V59">
        <v>459</v>
      </c>
      <c r="W59">
        <v>481</v>
      </c>
      <c r="X59">
        <v>491</v>
      </c>
      <c r="Y59">
        <v>459</v>
      </c>
      <c r="Z59">
        <v>481</v>
      </c>
      <c r="AA59">
        <v>487</v>
      </c>
      <c r="AB59">
        <v>454</v>
      </c>
      <c r="AC59">
        <v>482</v>
      </c>
      <c r="AD59">
        <v>485</v>
      </c>
      <c r="AE59">
        <v>459</v>
      </c>
      <c r="AF59">
        <v>481</v>
      </c>
      <c r="AG59">
        <v>485</v>
      </c>
      <c r="AH59">
        <v>459</v>
      </c>
      <c r="AI59">
        <v>481</v>
      </c>
    </row>
    <row r="60" spans="1:35" x14ac:dyDescent="0.45">
      <c r="A60">
        <v>490</v>
      </c>
      <c r="B60">
        <v>512</v>
      </c>
      <c r="C60">
        <v>491</v>
      </c>
      <c r="D60">
        <v>512</v>
      </c>
      <c r="E60">
        <v>490</v>
      </c>
      <c r="F60">
        <v>501</v>
      </c>
      <c r="G60">
        <v>468</v>
      </c>
      <c r="H60">
        <v>512</v>
      </c>
      <c r="I60">
        <v>469</v>
      </c>
      <c r="J60">
        <v>512</v>
      </c>
      <c r="K60">
        <v>487</v>
      </c>
      <c r="L60">
        <v>453</v>
      </c>
      <c r="M60">
        <v>491</v>
      </c>
      <c r="N60">
        <v>453</v>
      </c>
      <c r="O60">
        <v>470</v>
      </c>
      <c r="P60">
        <v>456</v>
      </c>
      <c r="Q60">
        <v>484</v>
      </c>
      <c r="R60">
        <v>461</v>
      </c>
      <c r="S60">
        <v>484</v>
      </c>
      <c r="T60">
        <v>461</v>
      </c>
      <c r="U60">
        <v>478</v>
      </c>
      <c r="V60">
        <v>438</v>
      </c>
      <c r="W60">
        <v>481</v>
      </c>
      <c r="X60">
        <v>491</v>
      </c>
      <c r="Y60">
        <v>438</v>
      </c>
      <c r="Z60">
        <v>481</v>
      </c>
      <c r="AA60">
        <v>482</v>
      </c>
      <c r="AB60">
        <v>433</v>
      </c>
      <c r="AC60">
        <v>481</v>
      </c>
      <c r="AD60">
        <v>469</v>
      </c>
      <c r="AE60">
        <v>438</v>
      </c>
      <c r="AF60">
        <v>481</v>
      </c>
      <c r="AG60">
        <v>469</v>
      </c>
      <c r="AH60">
        <v>438</v>
      </c>
      <c r="AI60">
        <v>481</v>
      </c>
    </row>
    <row r="61" spans="1:35" x14ac:dyDescent="0.45">
      <c r="A61">
        <v>489</v>
      </c>
      <c r="B61">
        <v>512</v>
      </c>
      <c r="C61">
        <v>491</v>
      </c>
      <c r="D61">
        <v>512</v>
      </c>
      <c r="E61">
        <v>491</v>
      </c>
      <c r="F61">
        <v>497</v>
      </c>
      <c r="G61">
        <v>472</v>
      </c>
      <c r="H61">
        <v>512</v>
      </c>
      <c r="I61">
        <v>477</v>
      </c>
      <c r="J61">
        <v>512</v>
      </c>
      <c r="K61">
        <v>478</v>
      </c>
      <c r="L61">
        <v>467</v>
      </c>
      <c r="M61">
        <v>491</v>
      </c>
      <c r="N61">
        <v>467</v>
      </c>
      <c r="O61">
        <v>471</v>
      </c>
      <c r="P61">
        <v>457</v>
      </c>
      <c r="Q61">
        <v>481</v>
      </c>
      <c r="R61">
        <v>467</v>
      </c>
      <c r="S61">
        <v>481</v>
      </c>
      <c r="T61">
        <v>467</v>
      </c>
      <c r="U61">
        <v>480</v>
      </c>
      <c r="V61">
        <v>457</v>
      </c>
      <c r="W61">
        <v>482</v>
      </c>
      <c r="X61">
        <v>491</v>
      </c>
      <c r="Y61">
        <v>457</v>
      </c>
      <c r="Z61">
        <v>482</v>
      </c>
      <c r="AA61">
        <v>480</v>
      </c>
      <c r="AB61">
        <v>440</v>
      </c>
      <c r="AC61">
        <v>482</v>
      </c>
      <c r="AD61">
        <v>475</v>
      </c>
      <c r="AE61">
        <v>457</v>
      </c>
      <c r="AF61">
        <v>482</v>
      </c>
      <c r="AG61">
        <v>475</v>
      </c>
      <c r="AH61">
        <v>457</v>
      </c>
      <c r="AI61">
        <v>482</v>
      </c>
    </row>
    <row r="62" spans="1:35" x14ac:dyDescent="0.45">
      <c r="A62">
        <v>489</v>
      </c>
      <c r="B62">
        <v>512</v>
      </c>
      <c r="C62">
        <v>491</v>
      </c>
      <c r="D62">
        <v>512</v>
      </c>
      <c r="E62">
        <v>495</v>
      </c>
      <c r="F62">
        <v>494</v>
      </c>
      <c r="G62">
        <v>473</v>
      </c>
      <c r="H62">
        <v>512</v>
      </c>
      <c r="I62">
        <v>470</v>
      </c>
      <c r="J62">
        <v>512</v>
      </c>
      <c r="K62">
        <v>473</v>
      </c>
      <c r="L62">
        <v>456</v>
      </c>
      <c r="M62">
        <v>491</v>
      </c>
      <c r="N62">
        <v>461</v>
      </c>
      <c r="O62">
        <v>479</v>
      </c>
      <c r="P62">
        <v>458</v>
      </c>
      <c r="Q62">
        <v>480</v>
      </c>
      <c r="R62">
        <v>456</v>
      </c>
      <c r="S62">
        <v>473</v>
      </c>
      <c r="T62">
        <v>456</v>
      </c>
      <c r="U62">
        <v>481</v>
      </c>
      <c r="V62">
        <v>461</v>
      </c>
      <c r="W62">
        <v>482</v>
      </c>
      <c r="X62">
        <v>491</v>
      </c>
      <c r="Y62">
        <v>461</v>
      </c>
      <c r="Z62">
        <v>482</v>
      </c>
      <c r="AA62">
        <v>484</v>
      </c>
      <c r="AB62">
        <v>439</v>
      </c>
      <c r="AC62">
        <v>482</v>
      </c>
      <c r="AD62">
        <v>480</v>
      </c>
      <c r="AE62">
        <v>461</v>
      </c>
      <c r="AF62">
        <v>482</v>
      </c>
      <c r="AG62">
        <v>480</v>
      </c>
      <c r="AH62">
        <v>461</v>
      </c>
      <c r="AI62">
        <v>482</v>
      </c>
    </row>
    <row r="63" spans="1:35" x14ac:dyDescent="0.45">
      <c r="A63">
        <v>496</v>
      </c>
      <c r="B63">
        <v>512</v>
      </c>
      <c r="C63">
        <v>491</v>
      </c>
      <c r="D63">
        <v>512</v>
      </c>
      <c r="E63">
        <v>493</v>
      </c>
      <c r="F63">
        <v>498</v>
      </c>
      <c r="G63">
        <v>475</v>
      </c>
      <c r="H63">
        <v>512</v>
      </c>
      <c r="I63">
        <v>472</v>
      </c>
      <c r="J63">
        <v>512</v>
      </c>
      <c r="K63">
        <v>478</v>
      </c>
      <c r="L63">
        <v>468</v>
      </c>
      <c r="M63">
        <v>491</v>
      </c>
      <c r="N63">
        <v>468</v>
      </c>
      <c r="O63">
        <v>469</v>
      </c>
      <c r="P63">
        <v>474</v>
      </c>
      <c r="Q63">
        <v>474</v>
      </c>
      <c r="R63">
        <v>468</v>
      </c>
      <c r="S63">
        <v>472</v>
      </c>
      <c r="T63">
        <v>468</v>
      </c>
      <c r="U63">
        <v>476</v>
      </c>
      <c r="V63">
        <v>474</v>
      </c>
      <c r="W63">
        <v>481</v>
      </c>
      <c r="X63">
        <v>491</v>
      </c>
      <c r="Y63">
        <v>474</v>
      </c>
      <c r="Z63">
        <v>481</v>
      </c>
      <c r="AA63">
        <v>482</v>
      </c>
      <c r="AB63">
        <v>469</v>
      </c>
      <c r="AC63">
        <v>482</v>
      </c>
      <c r="AD63">
        <v>467</v>
      </c>
      <c r="AE63">
        <v>474</v>
      </c>
      <c r="AF63">
        <v>481</v>
      </c>
      <c r="AG63">
        <v>467</v>
      </c>
      <c r="AH63">
        <v>474</v>
      </c>
      <c r="AI63">
        <v>481</v>
      </c>
    </row>
    <row r="64" spans="1:35" x14ac:dyDescent="0.45">
      <c r="A64">
        <v>480</v>
      </c>
      <c r="B64">
        <v>512</v>
      </c>
      <c r="C64">
        <v>491</v>
      </c>
      <c r="D64">
        <v>512</v>
      </c>
      <c r="E64">
        <v>491</v>
      </c>
      <c r="F64">
        <v>494</v>
      </c>
      <c r="G64">
        <v>478</v>
      </c>
      <c r="H64">
        <v>512</v>
      </c>
      <c r="I64">
        <v>475</v>
      </c>
      <c r="J64">
        <v>512</v>
      </c>
      <c r="K64">
        <v>480</v>
      </c>
      <c r="L64">
        <v>456</v>
      </c>
      <c r="M64">
        <v>491</v>
      </c>
      <c r="N64">
        <v>456</v>
      </c>
      <c r="O64">
        <v>480</v>
      </c>
      <c r="P64">
        <v>462</v>
      </c>
      <c r="Q64">
        <v>485</v>
      </c>
      <c r="R64">
        <v>453</v>
      </c>
      <c r="S64">
        <v>483</v>
      </c>
      <c r="T64">
        <v>453</v>
      </c>
      <c r="U64">
        <v>475</v>
      </c>
      <c r="V64">
        <v>454</v>
      </c>
      <c r="W64">
        <v>482</v>
      </c>
      <c r="X64">
        <v>491</v>
      </c>
      <c r="Y64">
        <v>454</v>
      </c>
      <c r="Z64">
        <v>482</v>
      </c>
      <c r="AA64">
        <v>483</v>
      </c>
      <c r="AB64">
        <v>434</v>
      </c>
      <c r="AC64">
        <v>483</v>
      </c>
      <c r="AD64">
        <v>480</v>
      </c>
      <c r="AE64">
        <v>454</v>
      </c>
      <c r="AF64">
        <v>482</v>
      </c>
      <c r="AG64">
        <v>480</v>
      </c>
      <c r="AH64">
        <v>454</v>
      </c>
      <c r="AI64">
        <v>482</v>
      </c>
    </row>
    <row r="65" spans="1:35" x14ac:dyDescent="0.45">
      <c r="A65">
        <v>491</v>
      </c>
      <c r="B65">
        <v>512</v>
      </c>
      <c r="C65">
        <v>491</v>
      </c>
      <c r="D65">
        <v>512</v>
      </c>
      <c r="E65">
        <v>488</v>
      </c>
      <c r="F65">
        <v>494</v>
      </c>
      <c r="G65">
        <v>474</v>
      </c>
      <c r="H65">
        <v>512</v>
      </c>
      <c r="I65">
        <v>475</v>
      </c>
      <c r="J65">
        <v>512</v>
      </c>
      <c r="K65">
        <v>483</v>
      </c>
      <c r="L65">
        <v>459</v>
      </c>
      <c r="M65">
        <v>491</v>
      </c>
      <c r="N65">
        <v>464</v>
      </c>
      <c r="O65">
        <v>480</v>
      </c>
      <c r="P65">
        <v>458</v>
      </c>
      <c r="Q65">
        <v>482</v>
      </c>
      <c r="R65">
        <v>454</v>
      </c>
      <c r="S65">
        <v>481</v>
      </c>
      <c r="T65">
        <v>454</v>
      </c>
      <c r="U65">
        <v>477</v>
      </c>
      <c r="V65">
        <v>434</v>
      </c>
      <c r="W65">
        <v>483</v>
      </c>
      <c r="X65">
        <v>491</v>
      </c>
      <c r="Y65">
        <v>434</v>
      </c>
      <c r="Z65">
        <v>483</v>
      </c>
      <c r="AA65">
        <v>476</v>
      </c>
      <c r="AB65">
        <v>427</v>
      </c>
      <c r="AC65">
        <v>481</v>
      </c>
      <c r="AD65">
        <v>475</v>
      </c>
      <c r="AE65">
        <v>434</v>
      </c>
      <c r="AF65">
        <v>483</v>
      </c>
      <c r="AG65">
        <v>475</v>
      </c>
      <c r="AH65">
        <v>434</v>
      </c>
      <c r="AI65">
        <v>483</v>
      </c>
    </row>
    <row r="66" spans="1:35" x14ac:dyDescent="0.45">
      <c r="A66">
        <v>496</v>
      </c>
      <c r="B66">
        <v>512</v>
      </c>
      <c r="C66">
        <v>491</v>
      </c>
      <c r="D66">
        <v>512</v>
      </c>
      <c r="E66">
        <v>492</v>
      </c>
      <c r="F66">
        <v>494</v>
      </c>
      <c r="G66">
        <v>471</v>
      </c>
      <c r="H66">
        <v>512</v>
      </c>
      <c r="I66">
        <v>480</v>
      </c>
      <c r="J66">
        <v>512</v>
      </c>
      <c r="K66">
        <v>478</v>
      </c>
      <c r="L66">
        <v>472</v>
      </c>
      <c r="M66">
        <v>491</v>
      </c>
      <c r="N66">
        <v>472</v>
      </c>
      <c r="O66">
        <v>473</v>
      </c>
      <c r="P66">
        <v>470</v>
      </c>
      <c r="Q66">
        <v>482</v>
      </c>
      <c r="R66">
        <v>472</v>
      </c>
      <c r="S66">
        <v>485</v>
      </c>
      <c r="T66">
        <v>472</v>
      </c>
      <c r="U66">
        <v>478</v>
      </c>
      <c r="V66">
        <v>476</v>
      </c>
      <c r="W66">
        <v>483</v>
      </c>
      <c r="X66">
        <v>491</v>
      </c>
      <c r="Y66">
        <v>476</v>
      </c>
      <c r="Z66">
        <v>483</v>
      </c>
      <c r="AA66">
        <v>475</v>
      </c>
      <c r="AB66">
        <v>452</v>
      </c>
      <c r="AC66">
        <v>483</v>
      </c>
      <c r="AD66">
        <v>474</v>
      </c>
      <c r="AE66">
        <v>476</v>
      </c>
      <c r="AF66">
        <v>483</v>
      </c>
      <c r="AG66">
        <v>474</v>
      </c>
      <c r="AH66">
        <v>476</v>
      </c>
      <c r="AI66">
        <v>483</v>
      </c>
    </row>
    <row r="67" spans="1:35" x14ac:dyDescent="0.45">
      <c r="A67">
        <v>488</v>
      </c>
      <c r="B67">
        <v>512</v>
      </c>
      <c r="C67">
        <v>491</v>
      </c>
      <c r="D67">
        <v>512</v>
      </c>
      <c r="E67">
        <v>492</v>
      </c>
      <c r="F67">
        <v>498</v>
      </c>
      <c r="G67">
        <v>473</v>
      </c>
      <c r="H67">
        <v>512</v>
      </c>
      <c r="I67">
        <v>478</v>
      </c>
      <c r="J67">
        <v>512</v>
      </c>
      <c r="K67">
        <v>472</v>
      </c>
      <c r="L67">
        <v>470</v>
      </c>
      <c r="M67">
        <v>491</v>
      </c>
      <c r="N67">
        <v>470</v>
      </c>
      <c r="O67">
        <v>471</v>
      </c>
      <c r="P67">
        <v>468</v>
      </c>
      <c r="Q67">
        <v>478</v>
      </c>
      <c r="R67">
        <v>465</v>
      </c>
      <c r="S67">
        <v>483</v>
      </c>
      <c r="T67">
        <v>465</v>
      </c>
      <c r="U67">
        <v>470</v>
      </c>
      <c r="V67">
        <v>471</v>
      </c>
      <c r="W67">
        <v>482</v>
      </c>
      <c r="X67">
        <v>491</v>
      </c>
      <c r="Y67">
        <v>471</v>
      </c>
      <c r="Z67">
        <v>482</v>
      </c>
      <c r="AA67">
        <v>477</v>
      </c>
      <c r="AB67">
        <v>469</v>
      </c>
      <c r="AC67">
        <v>482</v>
      </c>
      <c r="AD67">
        <v>471</v>
      </c>
      <c r="AE67">
        <v>471</v>
      </c>
      <c r="AF67">
        <v>482</v>
      </c>
      <c r="AG67">
        <v>471</v>
      </c>
      <c r="AH67">
        <v>471</v>
      </c>
      <c r="AI67">
        <v>482</v>
      </c>
    </row>
    <row r="68" spans="1:35" x14ac:dyDescent="0.45">
      <c r="A68">
        <v>491</v>
      </c>
      <c r="B68">
        <v>512</v>
      </c>
      <c r="C68">
        <v>491</v>
      </c>
      <c r="D68">
        <v>512</v>
      </c>
      <c r="E68">
        <v>496</v>
      </c>
      <c r="F68">
        <v>496</v>
      </c>
      <c r="G68">
        <v>472</v>
      </c>
      <c r="H68">
        <v>512</v>
      </c>
      <c r="I68">
        <v>475</v>
      </c>
      <c r="J68">
        <v>512</v>
      </c>
      <c r="K68">
        <v>488</v>
      </c>
      <c r="L68">
        <v>474</v>
      </c>
      <c r="M68">
        <v>491</v>
      </c>
      <c r="N68">
        <v>474</v>
      </c>
      <c r="O68">
        <v>479</v>
      </c>
      <c r="P68">
        <v>478</v>
      </c>
      <c r="Q68">
        <v>476</v>
      </c>
      <c r="R68">
        <v>474</v>
      </c>
      <c r="S68">
        <v>478</v>
      </c>
      <c r="T68">
        <v>474</v>
      </c>
      <c r="U68">
        <v>468</v>
      </c>
      <c r="V68">
        <v>464</v>
      </c>
      <c r="W68">
        <v>482</v>
      </c>
      <c r="X68">
        <v>491</v>
      </c>
      <c r="Y68">
        <v>464</v>
      </c>
      <c r="Z68">
        <v>482</v>
      </c>
      <c r="AA68">
        <v>481</v>
      </c>
      <c r="AB68">
        <v>465</v>
      </c>
      <c r="AC68">
        <v>482</v>
      </c>
      <c r="AD68">
        <v>477</v>
      </c>
      <c r="AE68">
        <v>464</v>
      </c>
      <c r="AF68">
        <v>482</v>
      </c>
      <c r="AG68">
        <v>477</v>
      </c>
      <c r="AH68">
        <v>464</v>
      </c>
      <c r="AI68">
        <v>482</v>
      </c>
    </row>
    <row r="69" spans="1:35" x14ac:dyDescent="0.45">
      <c r="A69">
        <v>502</v>
      </c>
      <c r="B69">
        <v>512</v>
      </c>
      <c r="C69">
        <v>491</v>
      </c>
      <c r="D69">
        <v>512</v>
      </c>
      <c r="E69">
        <v>493</v>
      </c>
      <c r="F69">
        <v>494</v>
      </c>
      <c r="G69">
        <v>477</v>
      </c>
      <c r="H69">
        <v>512</v>
      </c>
      <c r="I69">
        <v>473</v>
      </c>
      <c r="J69">
        <v>512</v>
      </c>
      <c r="K69">
        <v>478</v>
      </c>
      <c r="L69">
        <v>473</v>
      </c>
      <c r="M69">
        <v>491</v>
      </c>
      <c r="N69">
        <v>473</v>
      </c>
      <c r="O69">
        <v>480</v>
      </c>
      <c r="P69">
        <v>460</v>
      </c>
      <c r="Q69">
        <v>480</v>
      </c>
      <c r="R69">
        <v>471</v>
      </c>
      <c r="S69">
        <v>480</v>
      </c>
      <c r="T69">
        <v>471</v>
      </c>
      <c r="U69">
        <v>476</v>
      </c>
      <c r="V69">
        <v>458</v>
      </c>
      <c r="W69">
        <v>483</v>
      </c>
      <c r="X69">
        <v>491</v>
      </c>
      <c r="Y69">
        <v>458</v>
      </c>
      <c r="Z69">
        <v>483</v>
      </c>
      <c r="AA69">
        <v>473</v>
      </c>
      <c r="AB69">
        <v>445</v>
      </c>
      <c r="AC69">
        <v>483</v>
      </c>
      <c r="AD69">
        <v>476</v>
      </c>
      <c r="AE69">
        <v>458</v>
      </c>
      <c r="AF69">
        <v>483</v>
      </c>
      <c r="AG69">
        <v>476</v>
      </c>
      <c r="AH69">
        <v>458</v>
      </c>
      <c r="AI69">
        <v>483</v>
      </c>
    </row>
    <row r="70" spans="1:35" x14ac:dyDescent="0.45">
      <c r="A70">
        <v>486</v>
      </c>
      <c r="B70">
        <v>512</v>
      </c>
      <c r="C70">
        <v>491</v>
      </c>
      <c r="D70">
        <v>512</v>
      </c>
      <c r="E70">
        <v>491</v>
      </c>
      <c r="F70">
        <v>499</v>
      </c>
      <c r="G70">
        <v>469</v>
      </c>
      <c r="H70">
        <v>512</v>
      </c>
      <c r="I70">
        <v>474</v>
      </c>
      <c r="J70">
        <v>512</v>
      </c>
      <c r="K70">
        <v>479</v>
      </c>
      <c r="L70">
        <v>467</v>
      </c>
      <c r="M70">
        <v>491</v>
      </c>
      <c r="N70">
        <v>467</v>
      </c>
      <c r="O70">
        <v>468</v>
      </c>
      <c r="P70">
        <v>469</v>
      </c>
      <c r="Q70">
        <v>480</v>
      </c>
      <c r="R70">
        <v>467</v>
      </c>
      <c r="S70">
        <v>483</v>
      </c>
      <c r="T70">
        <v>467</v>
      </c>
      <c r="U70">
        <v>477</v>
      </c>
      <c r="V70">
        <v>442</v>
      </c>
      <c r="W70">
        <v>483</v>
      </c>
      <c r="X70">
        <v>491</v>
      </c>
      <c r="Y70">
        <v>442</v>
      </c>
      <c r="Z70">
        <v>483</v>
      </c>
      <c r="AA70">
        <v>480</v>
      </c>
      <c r="AB70">
        <v>432</v>
      </c>
      <c r="AC70">
        <v>482</v>
      </c>
      <c r="AD70">
        <v>470</v>
      </c>
      <c r="AE70">
        <v>442</v>
      </c>
      <c r="AF70">
        <v>483</v>
      </c>
      <c r="AG70">
        <v>470</v>
      </c>
      <c r="AH70">
        <v>442</v>
      </c>
      <c r="AI70">
        <v>483</v>
      </c>
    </row>
    <row r="71" spans="1:35" x14ac:dyDescent="0.45">
      <c r="A71">
        <v>498</v>
      </c>
      <c r="B71">
        <v>512</v>
      </c>
      <c r="C71">
        <v>491</v>
      </c>
      <c r="D71">
        <v>512</v>
      </c>
      <c r="E71">
        <v>497</v>
      </c>
      <c r="F71">
        <v>497</v>
      </c>
      <c r="G71">
        <v>469</v>
      </c>
      <c r="H71">
        <v>512</v>
      </c>
      <c r="I71">
        <v>475</v>
      </c>
      <c r="J71">
        <v>512</v>
      </c>
      <c r="K71">
        <v>473</v>
      </c>
      <c r="L71">
        <v>453</v>
      </c>
      <c r="M71">
        <v>491</v>
      </c>
      <c r="N71">
        <v>453</v>
      </c>
      <c r="O71">
        <v>467</v>
      </c>
      <c r="P71">
        <v>447</v>
      </c>
      <c r="Q71">
        <v>473</v>
      </c>
      <c r="R71">
        <v>453</v>
      </c>
      <c r="S71">
        <v>475</v>
      </c>
      <c r="T71">
        <v>453</v>
      </c>
      <c r="U71">
        <v>477</v>
      </c>
      <c r="V71">
        <v>438</v>
      </c>
      <c r="W71">
        <v>481</v>
      </c>
      <c r="X71">
        <v>491</v>
      </c>
      <c r="Y71">
        <v>438</v>
      </c>
      <c r="Z71">
        <v>481</v>
      </c>
      <c r="AA71">
        <v>480</v>
      </c>
      <c r="AB71">
        <v>440</v>
      </c>
      <c r="AC71">
        <v>481</v>
      </c>
      <c r="AD71">
        <v>476</v>
      </c>
      <c r="AE71">
        <v>438</v>
      </c>
      <c r="AF71">
        <v>481</v>
      </c>
      <c r="AG71">
        <v>476</v>
      </c>
      <c r="AH71">
        <v>438</v>
      </c>
      <c r="AI71">
        <v>481</v>
      </c>
    </row>
    <row r="72" spans="1:35" x14ac:dyDescent="0.45">
      <c r="A72">
        <v>477</v>
      </c>
      <c r="B72">
        <v>512</v>
      </c>
      <c r="C72">
        <v>491</v>
      </c>
      <c r="D72">
        <v>512</v>
      </c>
      <c r="E72">
        <v>495</v>
      </c>
      <c r="F72">
        <v>494</v>
      </c>
      <c r="G72">
        <v>475</v>
      </c>
      <c r="H72">
        <v>512</v>
      </c>
      <c r="I72">
        <v>479</v>
      </c>
      <c r="J72">
        <v>512</v>
      </c>
      <c r="K72">
        <v>467</v>
      </c>
      <c r="L72">
        <v>469</v>
      </c>
      <c r="M72">
        <v>491</v>
      </c>
      <c r="N72">
        <v>472</v>
      </c>
      <c r="O72">
        <v>476</v>
      </c>
      <c r="P72">
        <v>432</v>
      </c>
      <c r="Q72">
        <v>479</v>
      </c>
      <c r="R72">
        <v>469</v>
      </c>
      <c r="S72">
        <v>478</v>
      </c>
      <c r="T72">
        <v>469</v>
      </c>
      <c r="U72">
        <v>475</v>
      </c>
      <c r="V72">
        <v>438</v>
      </c>
      <c r="W72">
        <v>483</v>
      </c>
      <c r="X72">
        <v>491</v>
      </c>
      <c r="Y72">
        <v>438</v>
      </c>
      <c r="Z72">
        <v>483</v>
      </c>
      <c r="AA72">
        <v>476</v>
      </c>
      <c r="AB72">
        <v>409</v>
      </c>
      <c r="AC72">
        <v>482</v>
      </c>
      <c r="AD72">
        <v>475</v>
      </c>
      <c r="AE72">
        <v>438</v>
      </c>
      <c r="AF72">
        <v>483</v>
      </c>
      <c r="AG72">
        <v>475</v>
      </c>
      <c r="AH72">
        <v>438</v>
      </c>
      <c r="AI72">
        <v>483</v>
      </c>
    </row>
    <row r="73" spans="1:35" x14ac:dyDescent="0.45">
      <c r="A73">
        <v>488</v>
      </c>
      <c r="B73">
        <v>512</v>
      </c>
      <c r="C73">
        <v>491</v>
      </c>
      <c r="D73">
        <v>512</v>
      </c>
      <c r="E73">
        <v>495</v>
      </c>
      <c r="F73">
        <v>493</v>
      </c>
      <c r="G73">
        <v>477</v>
      </c>
      <c r="H73">
        <v>512</v>
      </c>
      <c r="I73">
        <v>472</v>
      </c>
      <c r="J73">
        <v>512</v>
      </c>
      <c r="K73">
        <v>474</v>
      </c>
      <c r="L73">
        <v>472</v>
      </c>
      <c r="M73">
        <v>491</v>
      </c>
      <c r="N73">
        <v>472</v>
      </c>
      <c r="O73">
        <v>484</v>
      </c>
      <c r="P73">
        <v>461</v>
      </c>
      <c r="Q73">
        <v>489</v>
      </c>
      <c r="R73">
        <v>472</v>
      </c>
      <c r="S73">
        <v>487</v>
      </c>
      <c r="T73">
        <v>472</v>
      </c>
      <c r="U73">
        <v>482</v>
      </c>
      <c r="V73">
        <v>451</v>
      </c>
      <c r="W73">
        <v>483</v>
      </c>
      <c r="X73">
        <v>491</v>
      </c>
      <c r="Y73">
        <v>451</v>
      </c>
      <c r="Z73">
        <v>483</v>
      </c>
      <c r="AA73">
        <v>480</v>
      </c>
      <c r="AB73">
        <v>435</v>
      </c>
      <c r="AC73">
        <v>481</v>
      </c>
      <c r="AD73">
        <v>471</v>
      </c>
      <c r="AE73">
        <v>451</v>
      </c>
      <c r="AF73">
        <v>483</v>
      </c>
      <c r="AG73">
        <v>471</v>
      </c>
      <c r="AH73">
        <v>451</v>
      </c>
      <c r="AI73">
        <v>483</v>
      </c>
    </row>
    <row r="74" spans="1:35" x14ac:dyDescent="0.45">
      <c r="A74">
        <v>487</v>
      </c>
      <c r="B74">
        <v>512</v>
      </c>
      <c r="C74">
        <v>491</v>
      </c>
      <c r="D74">
        <v>512</v>
      </c>
      <c r="E74">
        <v>497</v>
      </c>
      <c r="F74">
        <v>497</v>
      </c>
      <c r="G74">
        <v>476</v>
      </c>
      <c r="H74">
        <v>512</v>
      </c>
      <c r="I74">
        <v>474</v>
      </c>
      <c r="J74">
        <v>512</v>
      </c>
      <c r="K74">
        <v>478</v>
      </c>
      <c r="L74">
        <v>470</v>
      </c>
      <c r="M74">
        <v>491</v>
      </c>
      <c r="N74">
        <v>470</v>
      </c>
      <c r="O74">
        <v>470</v>
      </c>
      <c r="P74">
        <v>463</v>
      </c>
      <c r="Q74">
        <v>485</v>
      </c>
      <c r="R74">
        <v>470</v>
      </c>
      <c r="S74">
        <v>482</v>
      </c>
      <c r="T74">
        <v>470</v>
      </c>
      <c r="U74">
        <v>475</v>
      </c>
      <c r="V74">
        <v>446</v>
      </c>
      <c r="W74">
        <v>482</v>
      </c>
      <c r="X74">
        <v>491</v>
      </c>
      <c r="Y74">
        <v>446</v>
      </c>
      <c r="Z74">
        <v>482</v>
      </c>
      <c r="AA74">
        <v>471</v>
      </c>
      <c r="AB74">
        <v>457</v>
      </c>
      <c r="AC74">
        <v>482</v>
      </c>
      <c r="AD74">
        <v>480</v>
      </c>
      <c r="AE74">
        <v>446</v>
      </c>
      <c r="AF74">
        <v>482</v>
      </c>
      <c r="AG74">
        <v>480</v>
      </c>
      <c r="AH74">
        <v>446</v>
      </c>
      <c r="AI74">
        <v>482</v>
      </c>
    </row>
    <row r="75" spans="1:35" x14ac:dyDescent="0.45">
      <c r="A75">
        <v>485</v>
      </c>
      <c r="B75">
        <v>512</v>
      </c>
      <c r="C75">
        <v>491</v>
      </c>
      <c r="D75">
        <v>512</v>
      </c>
      <c r="E75">
        <v>488</v>
      </c>
      <c r="F75">
        <v>494</v>
      </c>
      <c r="G75">
        <v>467</v>
      </c>
      <c r="H75">
        <v>512</v>
      </c>
      <c r="I75">
        <v>477</v>
      </c>
      <c r="J75">
        <v>512</v>
      </c>
      <c r="K75">
        <v>477</v>
      </c>
      <c r="L75">
        <v>470</v>
      </c>
      <c r="M75">
        <v>491</v>
      </c>
      <c r="N75">
        <v>470</v>
      </c>
      <c r="O75">
        <v>474</v>
      </c>
      <c r="P75">
        <v>468</v>
      </c>
      <c r="Q75">
        <v>479</v>
      </c>
      <c r="R75">
        <v>470</v>
      </c>
      <c r="S75">
        <v>478</v>
      </c>
      <c r="T75">
        <v>470</v>
      </c>
      <c r="U75">
        <v>484</v>
      </c>
      <c r="V75">
        <v>451</v>
      </c>
      <c r="W75">
        <v>483</v>
      </c>
      <c r="X75">
        <v>491</v>
      </c>
      <c r="Y75">
        <v>451</v>
      </c>
      <c r="Z75">
        <v>483</v>
      </c>
      <c r="AA75">
        <v>470</v>
      </c>
      <c r="AB75">
        <v>443</v>
      </c>
      <c r="AC75">
        <v>482</v>
      </c>
      <c r="AD75">
        <v>479</v>
      </c>
      <c r="AE75">
        <v>451</v>
      </c>
      <c r="AF75">
        <v>483</v>
      </c>
      <c r="AG75">
        <v>479</v>
      </c>
      <c r="AH75">
        <v>451</v>
      </c>
      <c r="AI75">
        <v>483</v>
      </c>
    </row>
    <row r="76" spans="1:35" x14ac:dyDescent="0.45">
      <c r="A76">
        <v>485</v>
      </c>
      <c r="B76">
        <v>512</v>
      </c>
      <c r="C76">
        <v>491</v>
      </c>
      <c r="D76">
        <v>512</v>
      </c>
      <c r="E76">
        <v>490</v>
      </c>
      <c r="F76">
        <v>497</v>
      </c>
      <c r="G76">
        <v>472</v>
      </c>
      <c r="H76">
        <v>512</v>
      </c>
      <c r="I76">
        <v>474</v>
      </c>
      <c r="J76">
        <v>512</v>
      </c>
      <c r="K76">
        <v>474</v>
      </c>
      <c r="L76">
        <v>467</v>
      </c>
      <c r="M76">
        <v>491</v>
      </c>
      <c r="N76">
        <v>467</v>
      </c>
      <c r="O76">
        <v>483</v>
      </c>
      <c r="P76">
        <v>454</v>
      </c>
      <c r="Q76">
        <v>483</v>
      </c>
      <c r="R76">
        <v>467</v>
      </c>
      <c r="S76">
        <v>483</v>
      </c>
      <c r="T76">
        <v>467</v>
      </c>
      <c r="U76">
        <v>473</v>
      </c>
      <c r="V76">
        <v>458</v>
      </c>
      <c r="W76">
        <v>482</v>
      </c>
      <c r="X76">
        <v>491</v>
      </c>
      <c r="Y76">
        <v>458</v>
      </c>
      <c r="Z76">
        <v>482</v>
      </c>
      <c r="AA76">
        <v>470</v>
      </c>
      <c r="AB76">
        <v>449</v>
      </c>
      <c r="AC76">
        <v>482</v>
      </c>
      <c r="AD76">
        <v>486</v>
      </c>
      <c r="AE76">
        <v>458</v>
      </c>
      <c r="AF76">
        <v>482</v>
      </c>
      <c r="AG76">
        <v>486</v>
      </c>
      <c r="AH76">
        <v>458</v>
      </c>
      <c r="AI76">
        <v>482</v>
      </c>
    </row>
    <row r="77" spans="1:35" x14ac:dyDescent="0.45">
      <c r="A77">
        <v>487</v>
      </c>
      <c r="B77">
        <v>512</v>
      </c>
      <c r="C77">
        <v>491</v>
      </c>
      <c r="D77">
        <v>512</v>
      </c>
      <c r="E77">
        <v>497</v>
      </c>
      <c r="F77">
        <v>498</v>
      </c>
      <c r="G77">
        <v>473</v>
      </c>
      <c r="H77">
        <v>512</v>
      </c>
      <c r="I77">
        <v>477</v>
      </c>
      <c r="J77">
        <v>512</v>
      </c>
      <c r="K77">
        <v>486</v>
      </c>
      <c r="L77">
        <v>474</v>
      </c>
      <c r="M77">
        <v>491</v>
      </c>
      <c r="N77">
        <v>474</v>
      </c>
      <c r="O77">
        <v>477</v>
      </c>
      <c r="P77">
        <v>455</v>
      </c>
      <c r="Q77">
        <v>480</v>
      </c>
      <c r="R77">
        <v>480</v>
      </c>
      <c r="S77">
        <v>483</v>
      </c>
      <c r="T77">
        <v>480</v>
      </c>
      <c r="U77">
        <v>482</v>
      </c>
      <c r="V77">
        <v>459</v>
      </c>
      <c r="W77">
        <v>483</v>
      </c>
      <c r="X77">
        <v>491</v>
      </c>
      <c r="Y77">
        <v>459</v>
      </c>
      <c r="Z77">
        <v>483</v>
      </c>
      <c r="AA77">
        <v>469</v>
      </c>
      <c r="AB77">
        <v>444</v>
      </c>
      <c r="AC77">
        <v>483</v>
      </c>
      <c r="AD77">
        <v>475</v>
      </c>
      <c r="AE77">
        <v>459</v>
      </c>
      <c r="AF77">
        <v>483</v>
      </c>
      <c r="AG77">
        <v>475</v>
      </c>
      <c r="AH77">
        <v>459</v>
      </c>
      <c r="AI77">
        <v>483</v>
      </c>
    </row>
    <row r="78" spans="1:35" x14ac:dyDescent="0.45">
      <c r="A78">
        <v>484</v>
      </c>
      <c r="B78">
        <v>512</v>
      </c>
      <c r="C78">
        <v>491</v>
      </c>
      <c r="D78">
        <v>512</v>
      </c>
      <c r="E78">
        <v>485</v>
      </c>
      <c r="F78">
        <v>495</v>
      </c>
      <c r="G78">
        <v>471</v>
      </c>
      <c r="H78">
        <v>512</v>
      </c>
      <c r="I78">
        <v>474</v>
      </c>
      <c r="J78">
        <v>512</v>
      </c>
      <c r="K78">
        <v>483</v>
      </c>
      <c r="L78">
        <v>467</v>
      </c>
      <c r="M78">
        <v>491</v>
      </c>
      <c r="N78">
        <v>467</v>
      </c>
      <c r="O78">
        <v>476</v>
      </c>
      <c r="P78">
        <v>464</v>
      </c>
      <c r="Q78">
        <v>479</v>
      </c>
      <c r="R78">
        <v>467</v>
      </c>
      <c r="S78">
        <v>481</v>
      </c>
      <c r="T78">
        <v>467</v>
      </c>
      <c r="U78">
        <v>485</v>
      </c>
      <c r="V78">
        <v>460</v>
      </c>
      <c r="W78">
        <v>483</v>
      </c>
      <c r="X78">
        <v>491</v>
      </c>
      <c r="Y78">
        <v>460</v>
      </c>
      <c r="Z78">
        <v>483</v>
      </c>
      <c r="AA78">
        <v>472</v>
      </c>
      <c r="AB78">
        <v>453</v>
      </c>
      <c r="AC78">
        <v>482</v>
      </c>
      <c r="AD78">
        <v>471</v>
      </c>
      <c r="AE78">
        <v>460</v>
      </c>
      <c r="AF78">
        <v>483</v>
      </c>
      <c r="AG78">
        <v>471</v>
      </c>
      <c r="AH78">
        <v>460</v>
      </c>
      <c r="AI78">
        <v>483</v>
      </c>
    </row>
    <row r="79" spans="1:35" x14ac:dyDescent="0.45">
      <c r="A79">
        <v>489</v>
      </c>
      <c r="B79">
        <v>512</v>
      </c>
      <c r="C79">
        <v>491</v>
      </c>
      <c r="D79">
        <v>512</v>
      </c>
      <c r="E79">
        <v>491</v>
      </c>
      <c r="F79">
        <v>495</v>
      </c>
      <c r="G79">
        <v>477</v>
      </c>
      <c r="H79">
        <v>512</v>
      </c>
      <c r="I79">
        <v>470</v>
      </c>
      <c r="J79">
        <v>512</v>
      </c>
      <c r="K79">
        <v>473</v>
      </c>
      <c r="L79">
        <v>477</v>
      </c>
      <c r="M79">
        <v>491</v>
      </c>
      <c r="N79">
        <v>476</v>
      </c>
      <c r="O79">
        <v>477</v>
      </c>
      <c r="P79">
        <v>455</v>
      </c>
      <c r="Q79">
        <v>473</v>
      </c>
      <c r="R79">
        <v>476</v>
      </c>
      <c r="S79">
        <v>473</v>
      </c>
      <c r="T79">
        <v>476</v>
      </c>
      <c r="U79">
        <v>475</v>
      </c>
      <c r="V79">
        <v>451</v>
      </c>
      <c r="W79">
        <v>483</v>
      </c>
      <c r="X79">
        <v>491</v>
      </c>
      <c r="Y79">
        <v>451</v>
      </c>
      <c r="Z79">
        <v>483</v>
      </c>
      <c r="AA79">
        <v>482</v>
      </c>
      <c r="AB79">
        <v>441</v>
      </c>
      <c r="AC79">
        <v>483</v>
      </c>
      <c r="AD79">
        <v>480</v>
      </c>
      <c r="AE79">
        <v>451</v>
      </c>
      <c r="AF79">
        <v>483</v>
      </c>
      <c r="AG79">
        <v>480</v>
      </c>
      <c r="AH79">
        <v>451</v>
      </c>
      <c r="AI79">
        <v>483</v>
      </c>
    </row>
    <row r="80" spans="1:35" x14ac:dyDescent="0.45">
      <c r="A80">
        <v>491</v>
      </c>
      <c r="B80">
        <v>512</v>
      </c>
      <c r="C80">
        <v>491</v>
      </c>
      <c r="D80">
        <v>512</v>
      </c>
      <c r="E80">
        <v>494</v>
      </c>
      <c r="F80">
        <v>496</v>
      </c>
      <c r="G80">
        <v>479</v>
      </c>
      <c r="H80">
        <v>512</v>
      </c>
      <c r="I80">
        <v>477</v>
      </c>
      <c r="J80">
        <v>512</v>
      </c>
      <c r="K80">
        <v>482</v>
      </c>
      <c r="L80">
        <v>463</v>
      </c>
      <c r="M80">
        <v>491</v>
      </c>
      <c r="N80">
        <v>463</v>
      </c>
      <c r="O80">
        <v>476</v>
      </c>
      <c r="P80">
        <v>455</v>
      </c>
      <c r="Q80">
        <v>483</v>
      </c>
      <c r="R80">
        <v>463</v>
      </c>
      <c r="S80">
        <v>485</v>
      </c>
      <c r="T80">
        <v>463</v>
      </c>
      <c r="U80">
        <v>476</v>
      </c>
      <c r="V80">
        <v>433</v>
      </c>
      <c r="W80">
        <v>483</v>
      </c>
      <c r="X80">
        <v>491</v>
      </c>
      <c r="Y80">
        <v>433</v>
      </c>
      <c r="Z80">
        <v>483</v>
      </c>
      <c r="AA80">
        <v>483</v>
      </c>
      <c r="AB80">
        <v>427</v>
      </c>
      <c r="AC80">
        <v>482</v>
      </c>
      <c r="AD80">
        <v>474</v>
      </c>
      <c r="AE80">
        <v>433</v>
      </c>
      <c r="AF80">
        <v>483</v>
      </c>
      <c r="AG80">
        <v>474</v>
      </c>
      <c r="AH80">
        <v>433</v>
      </c>
      <c r="AI80">
        <v>483</v>
      </c>
    </row>
    <row r="81" spans="1:35" x14ac:dyDescent="0.45">
      <c r="A81">
        <v>487</v>
      </c>
      <c r="B81">
        <v>512</v>
      </c>
      <c r="C81">
        <v>491</v>
      </c>
      <c r="D81">
        <v>512</v>
      </c>
      <c r="E81">
        <v>497</v>
      </c>
      <c r="F81">
        <v>496</v>
      </c>
      <c r="G81">
        <v>472</v>
      </c>
      <c r="H81">
        <v>512</v>
      </c>
      <c r="I81">
        <v>474</v>
      </c>
      <c r="J81">
        <v>512</v>
      </c>
      <c r="K81">
        <v>484</v>
      </c>
      <c r="L81">
        <v>450</v>
      </c>
      <c r="M81">
        <v>491</v>
      </c>
      <c r="N81">
        <v>450</v>
      </c>
      <c r="O81">
        <v>473</v>
      </c>
      <c r="P81">
        <v>442</v>
      </c>
      <c r="Q81">
        <v>485</v>
      </c>
      <c r="R81">
        <v>441</v>
      </c>
      <c r="S81">
        <v>485</v>
      </c>
      <c r="T81">
        <v>441</v>
      </c>
      <c r="U81">
        <v>482</v>
      </c>
      <c r="V81">
        <v>420</v>
      </c>
      <c r="W81">
        <v>483</v>
      </c>
      <c r="X81">
        <v>491</v>
      </c>
      <c r="Y81">
        <v>420</v>
      </c>
      <c r="Z81">
        <v>483</v>
      </c>
      <c r="AA81">
        <v>476</v>
      </c>
      <c r="AB81">
        <v>415</v>
      </c>
      <c r="AC81">
        <v>482</v>
      </c>
      <c r="AD81">
        <v>475</v>
      </c>
      <c r="AE81">
        <v>420</v>
      </c>
      <c r="AF81">
        <v>483</v>
      </c>
      <c r="AG81">
        <v>475</v>
      </c>
      <c r="AH81">
        <v>420</v>
      </c>
      <c r="AI81">
        <v>483</v>
      </c>
    </row>
    <row r="82" spans="1:35" x14ac:dyDescent="0.45">
      <c r="A82">
        <v>485</v>
      </c>
      <c r="B82">
        <v>512</v>
      </c>
      <c r="C82">
        <v>491</v>
      </c>
      <c r="D82">
        <v>512</v>
      </c>
      <c r="E82">
        <v>491</v>
      </c>
      <c r="F82">
        <v>496</v>
      </c>
      <c r="G82">
        <v>478</v>
      </c>
      <c r="H82">
        <v>512</v>
      </c>
      <c r="I82">
        <v>477</v>
      </c>
      <c r="J82">
        <v>512</v>
      </c>
      <c r="K82">
        <v>481</v>
      </c>
      <c r="L82">
        <v>468</v>
      </c>
      <c r="M82">
        <v>491</v>
      </c>
      <c r="N82">
        <v>468</v>
      </c>
      <c r="O82">
        <v>483</v>
      </c>
      <c r="P82">
        <v>446</v>
      </c>
      <c r="Q82">
        <v>485</v>
      </c>
      <c r="R82">
        <v>468</v>
      </c>
      <c r="S82">
        <v>481</v>
      </c>
      <c r="T82">
        <v>468</v>
      </c>
      <c r="U82">
        <v>478</v>
      </c>
      <c r="V82">
        <v>434</v>
      </c>
      <c r="W82">
        <v>482</v>
      </c>
      <c r="X82">
        <v>491</v>
      </c>
      <c r="Y82">
        <v>434</v>
      </c>
      <c r="Z82">
        <v>482</v>
      </c>
      <c r="AA82">
        <v>475</v>
      </c>
      <c r="AB82">
        <v>450</v>
      </c>
      <c r="AC82">
        <v>481</v>
      </c>
      <c r="AD82">
        <v>482</v>
      </c>
      <c r="AE82">
        <v>434</v>
      </c>
      <c r="AF82">
        <v>482</v>
      </c>
      <c r="AG82">
        <v>482</v>
      </c>
      <c r="AH82">
        <v>434</v>
      </c>
      <c r="AI82">
        <v>482</v>
      </c>
    </row>
    <row r="83" spans="1:35" x14ac:dyDescent="0.45">
      <c r="A83">
        <v>498</v>
      </c>
      <c r="B83">
        <v>512</v>
      </c>
      <c r="C83">
        <v>491</v>
      </c>
      <c r="D83">
        <v>512</v>
      </c>
      <c r="E83">
        <v>496</v>
      </c>
      <c r="F83">
        <v>495</v>
      </c>
      <c r="G83">
        <v>477</v>
      </c>
      <c r="H83">
        <v>512</v>
      </c>
      <c r="I83">
        <v>468</v>
      </c>
      <c r="J83">
        <v>512</v>
      </c>
      <c r="K83">
        <v>474</v>
      </c>
      <c r="L83">
        <v>468</v>
      </c>
      <c r="M83">
        <v>491</v>
      </c>
      <c r="N83">
        <v>467</v>
      </c>
      <c r="O83">
        <v>480</v>
      </c>
      <c r="P83">
        <v>461</v>
      </c>
      <c r="Q83">
        <v>479</v>
      </c>
      <c r="R83">
        <v>468</v>
      </c>
      <c r="S83">
        <v>479</v>
      </c>
      <c r="T83">
        <v>468</v>
      </c>
      <c r="U83">
        <v>476</v>
      </c>
      <c r="V83">
        <v>443</v>
      </c>
      <c r="W83">
        <v>483</v>
      </c>
      <c r="X83">
        <v>491</v>
      </c>
      <c r="Y83">
        <v>443</v>
      </c>
      <c r="Z83">
        <v>483</v>
      </c>
      <c r="AA83">
        <v>480</v>
      </c>
      <c r="AB83">
        <v>462</v>
      </c>
      <c r="AC83">
        <v>482</v>
      </c>
      <c r="AD83">
        <v>474</v>
      </c>
      <c r="AE83">
        <v>443</v>
      </c>
      <c r="AF83">
        <v>483</v>
      </c>
      <c r="AG83">
        <v>474</v>
      </c>
      <c r="AH83">
        <v>443</v>
      </c>
      <c r="AI83">
        <v>483</v>
      </c>
    </row>
    <row r="84" spans="1:35" x14ac:dyDescent="0.45">
      <c r="A84">
        <v>491</v>
      </c>
      <c r="B84">
        <v>512</v>
      </c>
      <c r="C84">
        <v>491</v>
      </c>
      <c r="D84">
        <v>512</v>
      </c>
      <c r="E84">
        <v>485</v>
      </c>
      <c r="F84">
        <v>494</v>
      </c>
      <c r="G84">
        <v>473</v>
      </c>
      <c r="H84">
        <v>512</v>
      </c>
      <c r="I84">
        <v>478</v>
      </c>
      <c r="J84">
        <v>512</v>
      </c>
      <c r="K84">
        <v>475</v>
      </c>
      <c r="L84">
        <v>478</v>
      </c>
      <c r="M84">
        <v>491</v>
      </c>
      <c r="N84">
        <v>478</v>
      </c>
      <c r="O84">
        <v>479</v>
      </c>
      <c r="P84">
        <v>472</v>
      </c>
      <c r="Q84">
        <v>483</v>
      </c>
      <c r="R84">
        <v>460</v>
      </c>
      <c r="S84">
        <v>480</v>
      </c>
      <c r="T84">
        <v>460</v>
      </c>
      <c r="U84">
        <v>484</v>
      </c>
      <c r="V84">
        <v>468</v>
      </c>
      <c r="W84">
        <v>482</v>
      </c>
      <c r="X84">
        <v>491</v>
      </c>
      <c r="Y84">
        <v>468</v>
      </c>
      <c r="Z84">
        <v>482</v>
      </c>
      <c r="AA84">
        <v>482</v>
      </c>
      <c r="AB84">
        <v>466</v>
      </c>
      <c r="AC84">
        <v>483</v>
      </c>
      <c r="AD84">
        <v>474</v>
      </c>
      <c r="AE84">
        <v>468</v>
      </c>
      <c r="AF84">
        <v>482</v>
      </c>
      <c r="AG84">
        <v>474</v>
      </c>
      <c r="AH84">
        <v>468</v>
      </c>
      <c r="AI84">
        <v>482</v>
      </c>
    </row>
    <row r="85" spans="1:35" x14ac:dyDescent="0.45">
      <c r="A85">
        <v>493</v>
      </c>
      <c r="B85">
        <v>512</v>
      </c>
      <c r="C85">
        <v>491</v>
      </c>
      <c r="D85">
        <v>512</v>
      </c>
      <c r="E85">
        <v>494</v>
      </c>
      <c r="F85">
        <v>502</v>
      </c>
      <c r="G85">
        <v>474</v>
      </c>
      <c r="H85">
        <v>512</v>
      </c>
      <c r="I85">
        <v>476</v>
      </c>
      <c r="J85">
        <v>512</v>
      </c>
      <c r="K85">
        <v>475</v>
      </c>
      <c r="L85">
        <v>452</v>
      </c>
      <c r="M85">
        <v>491</v>
      </c>
      <c r="N85">
        <v>452</v>
      </c>
      <c r="O85">
        <v>475</v>
      </c>
      <c r="P85">
        <v>465</v>
      </c>
      <c r="Q85">
        <v>487</v>
      </c>
      <c r="R85">
        <v>452</v>
      </c>
      <c r="S85">
        <v>490</v>
      </c>
      <c r="T85">
        <v>452</v>
      </c>
      <c r="U85">
        <v>472</v>
      </c>
      <c r="V85">
        <v>430</v>
      </c>
      <c r="W85">
        <v>483</v>
      </c>
      <c r="X85">
        <v>491</v>
      </c>
      <c r="Y85">
        <v>430</v>
      </c>
      <c r="Z85">
        <v>483</v>
      </c>
      <c r="AA85">
        <v>478</v>
      </c>
      <c r="AB85">
        <v>440</v>
      </c>
      <c r="AC85">
        <v>482</v>
      </c>
      <c r="AD85">
        <v>472</v>
      </c>
      <c r="AE85">
        <v>430</v>
      </c>
      <c r="AF85">
        <v>483</v>
      </c>
      <c r="AG85">
        <v>472</v>
      </c>
      <c r="AH85">
        <v>430</v>
      </c>
      <c r="AI85">
        <v>483</v>
      </c>
    </row>
    <row r="86" spans="1:35" x14ac:dyDescent="0.45">
      <c r="A86">
        <v>494</v>
      </c>
      <c r="B86">
        <v>512</v>
      </c>
      <c r="C86">
        <v>491</v>
      </c>
      <c r="D86">
        <v>512</v>
      </c>
      <c r="E86">
        <v>495</v>
      </c>
      <c r="F86">
        <v>498</v>
      </c>
      <c r="G86">
        <v>467</v>
      </c>
      <c r="H86">
        <v>512</v>
      </c>
      <c r="I86">
        <v>474</v>
      </c>
      <c r="J86">
        <v>512</v>
      </c>
      <c r="K86">
        <v>481</v>
      </c>
      <c r="L86">
        <v>465</v>
      </c>
      <c r="M86">
        <v>491</v>
      </c>
      <c r="N86">
        <v>465</v>
      </c>
      <c r="O86">
        <v>476</v>
      </c>
      <c r="P86">
        <v>474</v>
      </c>
      <c r="Q86">
        <v>478</v>
      </c>
      <c r="R86">
        <v>465</v>
      </c>
      <c r="S86">
        <v>475</v>
      </c>
      <c r="T86">
        <v>465</v>
      </c>
      <c r="U86">
        <v>470</v>
      </c>
      <c r="V86">
        <v>453</v>
      </c>
      <c r="W86">
        <v>482</v>
      </c>
      <c r="X86">
        <v>491</v>
      </c>
      <c r="Y86">
        <v>453</v>
      </c>
      <c r="Z86">
        <v>482</v>
      </c>
      <c r="AA86">
        <v>487</v>
      </c>
      <c r="AB86">
        <v>451</v>
      </c>
      <c r="AC86">
        <v>483</v>
      </c>
      <c r="AD86">
        <v>483</v>
      </c>
      <c r="AE86">
        <v>453</v>
      </c>
      <c r="AF86">
        <v>482</v>
      </c>
      <c r="AG86">
        <v>483</v>
      </c>
      <c r="AH86">
        <v>453</v>
      </c>
      <c r="AI86">
        <v>482</v>
      </c>
    </row>
    <row r="87" spans="1:35" x14ac:dyDescent="0.45">
      <c r="A87">
        <v>496</v>
      </c>
      <c r="B87">
        <v>512</v>
      </c>
      <c r="C87">
        <v>491</v>
      </c>
      <c r="D87">
        <v>512</v>
      </c>
      <c r="E87">
        <v>496</v>
      </c>
      <c r="F87">
        <v>493</v>
      </c>
      <c r="G87">
        <v>473</v>
      </c>
      <c r="H87">
        <v>512</v>
      </c>
      <c r="I87">
        <v>474</v>
      </c>
      <c r="J87">
        <v>512</v>
      </c>
      <c r="K87">
        <v>475</v>
      </c>
      <c r="L87">
        <v>446</v>
      </c>
      <c r="M87">
        <v>491</v>
      </c>
      <c r="N87">
        <v>446</v>
      </c>
      <c r="O87">
        <v>473</v>
      </c>
      <c r="P87">
        <v>438</v>
      </c>
      <c r="Q87">
        <v>482</v>
      </c>
      <c r="R87">
        <v>446</v>
      </c>
      <c r="S87">
        <v>480</v>
      </c>
      <c r="T87">
        <v>446</v>
      </c>
      <c r="U87">
        <v>470</v>
      </c>
      <c r="V87">
        <v>433</v>
      </c>
      <c r="W87">
        <v>483</v>
      </c>
      <c r="X87">
        <v>491</v>
      </c>
      <c r="Y87">
        <v>433</v>
      </c>
      <c r="Z87">
        <v>483</v>
      </c>
      <c r="AA87">
        <v>472</v>
      </c>
      <c r="AB87">
        <v>435</v>
      </c>
      <c r="AC87">
        <v>483</v>
      </c>
      <c r="AD87">
        <v>476</v>
      </c>
      <c r="AE87">
        <v>433</v>
      </c>
      <c r="AF87">
        <v>483</v>
      </c>
      <c r="AG87">
        <v>476</v>
      </c>
      <c r="AH87">
        <v>433</v>
      </c>
      <c r="AI87">
        <v>483</v>
      </c>
    </row>
    <row r="88" spans="1:35" x14ac:dyDescent="0.45">
      <c r="A88">
        <v>491</v>
      </c>
      <c r="B88">
        <v>512</v>
      </c>
      <c r="C88">
        <v>491</v>
      </c>
      <c r="D88">
        <v>512</v>
      </c>
      <c r="E88">
        <v>487</v>
      </c>
      <c r="F88">
        <v>496</v>
      </c>
      <c r="G88">
        <v>471</v>
      </c>
      <c r="H88">
        <v>512</v>
      </c>
      <c r="I88">
        <v>475</v>
      </c>
      <c r="J88">
        <v>512</v>
      </c>
      <c r="K88">
        <v>479</v>
      </c>
      <c r="L88">
        <v>471</v>
      </c>
      <c r="M88">
        <v>491</v>
      </c>
      <c r="N88">
        <v>471</v>
      </c>
      <c r="O88">
        <v>478</v>
      </c>
      <c r="P88">
        <v>449</v>
      </c>
      <c r="Q88">
        <v>480</v>
      </c>
      <c r="R88">
        <v>471</v>
      </c>
      <c r="S88">
        <v>481</v>
      </c>
      <c r="T88">
        <v>471</v>
      </c>
      <c r="U88">
        <v>477</v>
      </c>
      <c r="V88">
        <v>440</v>
      </c>
      <c r="W88">
        <v>482</v>
      </c>
      <c r="X88">
        <v>491</v>
      </c>
      <c r="Y88">
        <v>440</v>
      </c>
      <c r="Z88">
        <v>482</v>
      </c>
      <c r="AA88">
        <v>484</v>
      </c>
      <c r="AB88">
        <v>429</v>
      </c>
      <c r="AC88">
        <v>482</v>
      </c>
      <c r="AD88">
        <v>477</v>
      </c>
      <c r="AE88">
        <v>440</v>
      </c>
      <c r="AF88">
        <v>482</v>
      </c>
      <c r="AG88">
        <v>477</v>
      </c>
      <c r="AH88">
        <v>440</v>
      </c>
      <c r="AI88">
        <v>482</v>
      </c>
    </row>
    <row r="89" spans="1:35" x14ac:dyDescent="0.45">
      <c r="A89">
        <v>479</v>
      </c>
      <c r="B89">
        <v>512</v>
      </c>
      <c r="C89">
        <v>491</v>
      </c>
      <c r="D89">
        <v>512</v>
      </c>
      <c r="E89">
        <v>487</v>
      </c>
      <c r="F89">
        <v>495</v>
      </c>
      <c r="G89">
        <v>476</v>
      </c>
      <c r="H89">
        <v>512</v>
      </c>
      <c r="I89">
        <v>475</v>
      </c>
      <c r="J89">
        <v>512</v>
      </c>
      <c r="K89">
        <v>477</v>
      </c>
      <c r="L89">
        <v>474</v>
      </c>
      <c r="M89">
        <v>491</v>
      </c>
      <c r="N89">
        <v>474</v>
      </c>
      <c r="O89">
        <v>484</v>
      </c>
      <c r="P89">
        <v>461</v>
      </c>
      <c r="Q89">
        <v>483</v>
      </c>
      <c r="R89">
        <v>474</v>
      </c>
      <c r="S89">
        <v>482</v>
      </c>
      <c r="T89">
        <v>474</v>
      </c>
      <c r="U89">
        <v>482</v>
      </c>
      <c r="V89">
        <v>456</v>
      </c>
      <c r="W89">
        <v>481</v>
      </c>
      <c r="X89">
        <v>491</v>
      </c>
      <c r="Y89">
        <v>456</v>
      </c>
      <c r="Z89">
        <v>481</v>
      </c>
      <c r="AA89">
        <v>471</v>
      </c>
      <c r="AB89">
        <v>454</v>
      </c>
      <c r="AC89">
        <v>481</v>
      </c>
      <c r="AD89">
        <v>482</v>
      </c>
      <c r="AE89">
        <v>456</v>
      </c>
      <c r="AF89">
        <v>481</v>
      </c>
      <c r="AG89">
        <v>482</v>
      </c>
      <c r="AH89">
        <v>456</v>
      </c>
      <c r="AI89">
        <v>481</v>
      </c>
    </row>
    <row r="90" spans="1:35" x14ac:dyDescent="0.45">
      <c r="A90">
        <v>495</v>
      </c>
      <c r="B90">
        <v>512</v>
      </c>
      <c r="C90">
        <v>491</v>
      </c>
      <c r="D90">
        <v>512</v>
      </c>
      <c r="E90">
        <v>500</v>
      </c>
      <c r="F90">
        <v>498</v>
      </c>
      <c r="G90">
        <v>472</v>
      </c>
      <c r="H90">
        <v>512</v>
      </c>
      <c r="I90">
        <v>473</v>
      </c>
      <c r="J90">
        <v>512</v>
      </c>
      <c r="K90">
        <v>474</v>
      </c>
      <c r="L90">
        <v>466</v>
      </c>
      <c r="M90">
        <v>491</v>
      </c>
      <c r="N90">
        <v>466</v>
      </c>
      <c r="O90">
        <v>472</v>
      </c>
      <c r="P90">
        <v>464</v>
      </c>
      <c r="Q90">
        <v>471</v>
      </c>
      <c r="R90">
        <v>460</v>
      </c>
      <c r="S90">
        <v>474</v>
      </c>
      <c r="T90">
        <v>460</v>
      </c>
      <c r="U90">
        <v>480</v>
      </c>
      <c r="V90">
        <v>452</v>
      </c>
      <c r="W90">
        <v>483</v>
      </c>
      <c r="X90">
        <v>491</v>
      </c>
      <c r="Y90">
        <v>452</v>
      </c>
      <c r="Z90">
        <v>483</v>
      </c>
      <c r="AA90">
        <v>471</v>
      </c>
      <c r="AB90">
        <v>451</v>
      </c>
      <c r="AC90">
        <v>483</v>
      </c>
      <c r="AD90">
        <v>471</v>
      </c>
      <c r="AE90">
        <v>452</v>
      </c>
      <c r="AF90">
        <v>483</v>
      </c>
      <c r="AG90">
        <v>471</v>
      </c>
      <c r="AH90">
        <v>452</v>
      </c>
      <c r="AI90">
        <v>483</v>
      </c>
    </row>
    <row r="91" spans="1:35" x14ac:dyDescent="0.45">
      <c r="A91">
        <v>495</v>
      </c>
      <c r="B91">
        <v>512</v>
      </c>
      <c r="C91">
        <v>491</v>
      </c>
      <c r="D91">
        <v>512</v>
      </c>
      <c r="E91">
        <v>492</v>
      </c>
      <c r="F91">
        <v>496</v>
      </c>
      <c r="G91">
        <v>475</v>
      </c>
      <c r="H91">
        <v>512</v>
      </c>
      <c r="I91">
        <v>471</v>
      </c>
      <c r="J91">
        <v>512</v>
      </c>
      <c r="K91">
        <v>473</v>
      </c>
      <c r="L91">
        <v>463</v>
      </c>
      <c r="M91">
        <v>491</v>
      </c>
      <c r="N91">
        <v>463</v>
      </c>
      <c r="O91">
        <v>472</v>
      </c>
      <c r="P91">
        <v>452</v>
      </c>
      <c r="Q91">
        <v>477</v>
      </c>
      <c r="R91">
        <v>466</v>
      </c>
      <c r="S91">
        <v>478</v>
      </c>
      <c r="T91">
        <v>466</v>
      </c>
      <c r="U91">
        <v>472</v>
      </c>
      <c r="V91">
        <v>448</v>
      </c>
      <c r="W91">
        <v>481</v>
      </c>
      <c r="X91">
        <v>491</v>
      </c>
      <c r="Y91">
        <v>448</v>
      </c>
      <c r="Z91">
        <v>481</v>
      </c>
      <c r="AA91">
        <v>478</v>
      </c>
      <c r="AB91">
        <v>440</v>
      </c>
      <c r="AC91">
        <v>483</v>
      </c>
      <c r="AD91">
        <v>473</v>
      </c>
      <c r="AE91">
        <v>448</v>
      </c>
      <c r="AF91">
        <v>481</v>
      </c>
      <c r="AG91">
        <v>473</v>
      </c>
      <c r="AH91">
        <v>448</v>
      </c>
      <c r="AI91">
        <v>481</v>
      </c>
    </row>
    <row r="92" spans="1:35" x14ac:dyDescent="0.45">
      <c r="A92">
        <v>490</v>
      </c>
      <c r="B92">
        <v>512</v>
      </c>
      <c r="C92">
        <v>491</v>
      </c>
      <c r="D92">
        <v>512</v>
      </c>
      <c r="E92">
        <v>490</v>
      </c>
      <c r="F92">
        <v>498</v>
      </c>
      <c r="G92">
        <v>475</v>
      </c>
      <c r="H92">
        <v>512</v>
      </c>
      <c r="I92">
        <v>474</v>
      </c>
      <c r="J92">
        <v>512</v>
      </c>
      <c r="K92">
        <v>465</v>
      </c>
      <c r="L92">
        <v>465</v>
      </c>
      <c r="M92">
        <v>491</v>
      </c>
      <c r="N92">
        <v>465</v>
      </c>
      <c r="O92">
        <v>476</v>
      </c>
      <c r="P92">
        <v>475</v>
      </c>
      <c r="Q92">
        <v>482</v>
      </c>
      <c r="R92">
        <v>475</v>
      </c>
      <c r="S92">
        <v>481</v>
      </c>
      <c r="T92">
        <v>475</v>
      </c>
      <c r="U92">
        <v>475</v>
      </c>
      <c r="V92">
        <v>460</v>
      </c>
      <c r="W92">
        <v>481</v>
      </c>
      <c r="X92">
        <v>491</v>
      </c>
      <c r="Y92">
        <v>460</v>
      </c>
      <c r="Z92">
        <v>481</v>
      </c>
      <c r="AA92">
        <v>470</v>
      </c>
      <c r="AB92">
        <v>458</v>
      </c>
      <c r="AC92">
        <v>481</v>
      </c>
      <c r="AD92">
        <v>482</v>
      </c>
      <c r="AE92">
        <v>460</v>
      </c>
      <c r="AF92">
        <v>481</v>
      </c>
      <c r="AG92">
        <v>482</v>
      </c>
      <c r="AH92">
        <v>460</v>
      </c>
      <c r="AI92">
        <v>481</v>
      </c>
    </row>
    <row r="93" spans="1:35" x14ac:dyDescent="0.45">
      <c r="A93">
        <v>488</v>
      </c>
      <c r="B93">
        <v>512</v>
      </c>
      <c r="C93">
        <v>491</v>
      </c>
      <c r="D93">
        <v>512</v>
      </c>
      <c r="E93">
        <v>486</v>
      </c>
      <c r="F93">
        <v>496</v>
      </c>
      <c r="G93">
        <v>468</v>
      </c>
      <c r="H93">
        <v>512</v>
      </c>
      <c r="I93">
        <v>476</v>
      </c>
      <c r="J93">
        <v>512</v>
      </c>
      <c r="K93">
        <v>481</v>
      </c>
      <c r="L93">
        <v>457</v>
      </c>
      <c r="M93">
        <v>491</v>
      </c>
      <c r="N93">
        <v>457</v>
      </c>
      <c r="O93">
        <v>466</v>
      </c>
      <c r="P93">
        <v>459</v>
      </c>
      <c r="Q93">
        <v>483</v>
      </c>
      <c r="R93">
        <v>457</v>
      </c>
      <c r="S93">
        <v>480</v>
      </c>
      <c r="T93">
        <v>457</v>
      </c>
      <c r="U93">
        <v>484</v>
      </c>
      <c r="V93">
        <v>462</v>
      </c>
      <c r="W93">
        <v>483</v>
      </c>
      <c r="X93">
        <v>491</v>
      </c>
      <c r="Y93">
        <v>462</v>
      </c>
      <c r="Z93">
        <v>483</v>
      </c>
      <c r="AA93">
        <v>474</v>
      </c>
      <c r="AB93">
        <v>456</v>
      </c>
      <c r="AC93">
        <v>482</v>
      </c>
      <c r="AD93">
        <v>471</v>
      </c>
      <c r="AE93">
        <v>462</v>
      </c>
      <c r="AF93">
        <v>483</v>
      </c>
      <c r="AG93">
        <v>471</v>
      </c>
      <c r="AH93">
        <v>462</v>
      </c>
      <c r="AI93">
        <v>483</v>
      </c>
    </row>
    <row r="94" spans="1:35" x14ac:dyDescent="0.45">
      <c r="A94">
        <v>493</v>
      </c>
      <c r="B94">
        <v>512</v>
      </c>
      <c r="C94">
        <v>491</v>
      </c>
      <c r="D94">
        <v>512</v>
      </c>
      <c r="E94">
        <v>486</v>
      </c>
      <c r="F94">
        <v>497</v>
      </c>
      <c r="G94">
        <v>473</v>
      </c>
      <c r="H94">
        <v>512</v>
      </c>
      <c r="I94">
        <v>471</v>
      </c>
      <c r="J94">
        <v>512</v>
      </c>
      <c r="K94">
        <v>479</v>
      </c>
      <c r="L94">
        <v>466</v>
      </c>
      <c r="M94">
        <v>491</v>
      </c>
      <c r="N94">
        <v>466</v>
      </c>
      <c r="O94">
        <v>472</v>
      </c>
      <c r="P94">
        <v>449</v>
      </c>
      <c r="Q94">
        <v>487</v>
      </c>
      <c r="R94">
        <v>466</v>
      </c>
      <c r="S94">
        <v>485</v>
      </c>
      <c r="T94">
        <v>466</v>
      </c>
      <c r="U94">
        <v>473</v>
      </c>
      <c r="V94">
        <v>447</v>
      </c>
      <c r="W94">
        <v>481</v>
      </c>
      <c r="X94">
        <v>491</v>
      </c>
      <c r="Y94">
        <v>447</v>
      </c>
      <c r="Z94">
        <v>481</v>
      </c>
      <c r="AA94">
        <v>474</v>
      </c>
      <c r="AB94">
        <v>438</v>
      </c>
      <c r="AC94">
        <v>483</v>
      </c>
      <c r="AD94">
        <v>489</v>
      </c>
      <c r="AE94">
        <v>447</v>
      </c>
      <c r="AF94">
        <v>481</v>
      </c>
      <c r="AG94">
        <v>489</v>
      </c>
      <c r="AH94">
        <v>447</v>
      </c>
      <c r="AI94">
        <v>481</v>
      </c>
    </row>
    <row r="95" spans="1:35" x14ac:dyDescent="0.45">
      <c r="A95">
        <v>489</v>
      </c>
      <c r="B95">
        <v>512</v>
      </c>
      <c r="C95">
        <v>491</v>
      </c>
      <c r="D95">
        <v>512</v>
      </c>
      <c r="E95">
        <v>492</v>
      </c>
      <c r="F95">
        <v>494</v>
      </c>
      <c r="G95">
        <v>473</v>
      </c>
      <c r="H95">
        <v>512</v>
      </c>
      <c r="I95">
        <v>472</v>
      </c>
      <c r="J95">
        <v>512</v>
      </c>
      <c r="K95">
        <v>482</v>
      </c>
      <c r="L95">
        <v>459</v>
      </c>
      <c r="M95">
        <v>491</v>
      </c>
      <c r="N95">
        <v>459</v>
      </c>
      <c r="O95">
        <v>484</v>
      </c>
      <c r="P95">
        <v>433</v>
      </c>
      <c r="Q95">
        <v>483</v>
      </c>
      <c r="R95">
        <v>459</v>
      </c>
      <c r="S95">
        <v>481</v>
      </c>
      <c r="T95">
        <v>459</v>
      </c>
      <c r="U95">
        <v>464</v>
      </c>
      <c r="V95">
        <v>446</v>
      </c>
      <c r="W95">
        <v>483</v>
      </c>
      <c r="X95">
        <v>491</v>
      </c>
      <c r="Y95">
        <v>446</v>
      </c>
      <c r="Z95">
        <v>483</v>
      </c>
      <c r="AA95">
        <v>481</v>
      </c>
      <c r="AB95">
        <v>419</v>
      </c>
      <c r="AC95">
        <v>481</v>
      </c>
      <c r="AD95">
        <v>477</v>
      </c>
      <c r="AE95">
        <v>446</v>
      </c>
      <c r="AF95">
        <v>483</v>
      </c>
      <c r="AG95">
        <v>477</v>
      </c>
      <c r="AH95">
        <v>446</v>
      </c>
      <c r="AI95">
        <v>483</v>
      </c>
    </row>
    <row r="96" spans="1:35" x14ac:dyDescent="0.45">
      <c r="A96">
        <v>489</v>
      </c>
      <c r="B96">
        <v>512</v>
      </c>
      <c r="C96">
        <v>491</v>
      </c>
      <c r="D96">
        <v>512</v>
      </c>
      <c r="E96">
        <v>491</v>
      </c>
      <c r="F96">
        <v>493</v>
      </c>
      <c r="G96">
        <v>478</v>
      </c>
      <c r="H96">
        <v>512</v>
      </c>
      <c r="I96">
        <v>473</v>
      </c>
      <c r="J96">
        <v>512</v>
      </c>
      <c r="K96">
        <v>480</v>
      </c>
      <c r="L96">
        <v>458</v>
      </c>
      <c r="M96">
        <v>491</v>
      </c>
      <c r="N96">
        <v>462</v>
      </c>
      <c r="O96">
        <v>477</v>
      </c>
      <c r="P96">
        <v>461</v>
      </c>
      <c r="Q96">
        <v>475</v>
      </c>
      <c r="R96">
        <v>458</v>
      </c>
      <c r="S96">
        <v>478</v>
      </c>
      <c r="T96">
        <v>458</v>
      </c>
      <c r="U96">
        <v>476</v>
      </c>
      <c r="V96">
        <v>449</v>
      </c>
      <c r="W96">
        <v>483</v>
      </c>
      <c r="X96">
        <v>491</v>
      </c>
      <c r="Y96">
        <v>449</v>
      </c>
      <c r="Z96">
        <v>483</v>
      </c>
      <c r="AA96">
        <v>478</v>
      </c>
      <c r="AB96">
        <v>449</v>
      </c>
      <c r="AC96">
        <v>483</v>
      </c>
      <c r="AD96">
        <v>481</v>
      </c>
      <c r="AE96">
        <v>449</v>
      </c>
      <c r="AF96">
        <v>483</v>
      </c>
      <c r="AG96">
        <v>481</v>
      </c>
      <c r="AH96">
        <v>449</v>
      </c>
      <c r="AI96">
        <v>483</v>
      </c>
    </row>
    <row r="97" spans="1:160" x14ac:dyDescent="0.45">
      <c r="A97">
        <v>484</v>
      </c>
      <c r="B97">
        <v>512</v>
      </c>
      <c r="C97">
        <v>491</v>
      </c>
      <c r="D97">
        <v>512</v>
      </c>
      <c r="E97">
        <v>489</v>
      </c>
      <c r="F97">
        <v>496</v>
      </c>
      <c r="G97">
        <v>474</v>
      </c>
      <c r="H97">
        <v>512</v>
      </c>
      <c r="I97">
        <v>468</v>
      </c>
      <c r="J97">
        <v>512</v>
      </c>
      <c r="K97">
        <v>471</v>
      </c>
      <c r="L97">
        <v>478</v>
      </c>
      <c r="M97">
        <v>491</v>
      </c>
      <c r="N97">
        <v>478</v>
      </c>
      <c r="O97">
        <v>476</v>
      </c>
      <c r="P97">
        <v>455</v>
      </c>
      <c r="Q97">
        <v>485</v>
      </c>
      <c r="R97">
        <v>473</v>
      </c>
      <c r="S97">
        <v>483</v>
      </c>
      <c r="T97">
        <v>473</v>
      </c>
      <c r="U97">
        <v>480</v>
      </c>
      <c r="V97">
        <v>453</v>
      </c>
      <c r="W97">
        <v>483</v>
      </c>
      <c r="X97">
        <v>491</v>
      </c>
      <c r="Y97">
        <v>453</v>
      </c>
      <c r="Z97">
        <v>483</v>
      </c>
      <c r="AA97">
        <v>485</v>
      </c>
      <c r="AB97">
        <v>433</v>
      </c>
      <c r="AC97">
        <v>482</v>
      </c>
      <c r="AD97">
        <v>476</v>
      </c>
      <c r="AE97">
        <v>453</v>
      </c>
      <c r="AF97">
        <v>483</v>
      </c>
      <c r="AG97">
        <v>476</v>
      </c>
      <c r="AH97">
        <v>453</v>
      </c>
      <c r="AI97">
        <v>483</v>
      </c>
    </row>
    <row r="98" spans="1:160" x14ac:dyDescent="0.45">
      <c r="A98">
        <v>488</v>
      </c>
      <c r="B98">
        <v>512</v>
      </c>
      <c r="C98">
        <v>491</v>
      </c>
      <c r="D98">
        <v>512</v>
      </c>
      <c r="E98">
        <v>497</v>
      </c>
      <c r="F98">
        <v>498</v>
      </c>
      <c r="G98">
        <v>472</v>
      </c>
      <c r="H98">
        <v>512</v>
      </c>
      <c r="I98">
        <v>475</v>
      </c>
      <c r="J98">
        <v>512</v>
      </c>
      <c r="K98">
        <v>476</v>
      </c>
      <c r="L98">
        <v>466</v>
      </c>
      <c r="M98">
        <v>491</v>
      </c>
      <c r="N98">
        <v>466</v>
      </c>
      <c r="O98">
        <v>478</v>
      </c>
      <c r="P98">
        <v>460</v>
      </c>
      <c r="Q98">
        <v>480</v>
      </c>
      <c r="R98">
        <v>466</v>
      </c>
      <c r="S98">
        <v>477</v>
      </c>
      <c r="T98">
        <v>466</v>
      </c>
      <c r="U98">
        <v>479</v>
      </c>
      <c r="V98">
        <v>454</v>
      </c>
      <c r="W98">
        <v>482</v>
      </c>
      <c r="X98">
        <v>491</v>
      </c>
      <c r="Y98">
        <v>454</v>
      </c>
      <c r="Z98">
        <v>482</v>
      </c>
      <c r="AA98">
        <v>469</v>
      </c>
      <c r="AB98">
        <v>454</v>
      </c>
      <c r="AC98">
        <v>483</v>
      </c>
      <c r="AD98">
        <v>476</v>
      </c>
      <c r="AE98">
        <v>454</v>
      </c>
      <c r="AF98">
        <v>482</v>
      </c>
      <c r="AG98">
        <v>476</v>
      </c>
      <c r="AH98">
        <v>454</v>
      </c>
      <c r="AI98">
        <v>482</v>
      </c>
    </row>
    <row r="99" spans="1:160" x14ac:dyDescent="0.45">
      <c r="A99">
        <v>486</v>
      </c>
      <c r="B99">
        <v>512</v>
      </c>
      <c r="C99">
        <v>491</v>
      </c>
      <c r="D99">
        <v>512</v>
      </c>
      <c r="E99">
        <v>490</v>
      </c>
      <c r="F99">
        <v>498</v>
      </c>
      <c r="G99">
        <v>478</v>
      </c>
      <c r="H99">
        <v>512</v>
      </c>
      <c r="I99">
        <v>479</v>
      </c>
      <c r="J99">
        <v>512</v>
      </c>
      <c r="K99">
        <v>468</v>
      </c>
      <c r="L99">
        <v>461</v>
      </c>
      <c r="M99">
        <v>491</v>
      </c>
      <c r="N99">
        <v>461</v>
      </c>
      <c r="O99">
        <v>480</v>
      </c>
      <c r="P99">
        <v>458</v>
      </c>
      <c r="Q99">
        <v>475</v>
      </c>
      <c r="R99">
        <v>468</v>
      </c>
      <c r="S99">
        <v>475</v>
      </c>
      <c r="T99">
        <v>468</v>
      </c>
      <c r="U99">
        <v>481</v>
      </c>
      <c r="V99">
        <v>465</v>
      </c>
      <c r="W99">
        <v>482</v>
      </c>
      <c r="X99">
        <v>491</v>
      </c>
      <c r="Y99">
        <v>465</v>
      </c>
      <c r="Z99">
        <v>482</v>
      </c>
      <c r="AA99">
        <v>475</v>
      </c>
      <c r="AB99">
        <v>444</v>
      </c>
      <c r="AC99">
        <v>483</v>
      </c>
      <c r="AD99">
        <v>468</v>
      </c>
      <c r="AE99">
        <v>465</v>
      </c>
      <c r="AF99">
        <v>482</v>
      </c>
      <c r="AG99">
        <v>468</v>
      </c>
      <c r="AH99">
        <v>465</v>
      </c>
      <c r="AI99">
        <v>482</v>
      </c>
    </row>
    <row r="100" spans="1:160" x14ac:dyDescent="0.45">
      <c r="A100">
        <v>485</v>
      </c>
      <c r="B100">
        <v>512</v>
      </c>
      <c r="C100">
        <v>491</v>
      </c>
      <c r="D100">
        <v>512</v>
      </c>
      <c r="E100">
        <v>495</v>
      </c>
      <c r="F100">
        <v>497</v>
      </c>
      <c r="G100">
        <v>477</v>
      </c>
      <c r="H100">
        <v>512</v>
      </c>
      <c r="I100">
        <v>472</v>
      </c>
      <c r="J100">
        <v>512</v>
      </c>
      <c r="K100">
        <v>471</v>
      </c>
      <c r="L100">
        <v>475</v>
      </c>
      <c r="M100">
        <v>491</v>
      </c>
      <c r="N100">
        <v>475</v>
      </c>
      <c r="O100">
        <v>476</v>
      </c>
      <c r="P100">
        <v>471</v>
      </c>
      <c r="Q100">
        <v>483</v>
      </c>
      <c r="R100">
        <v>475</v>
      </c>
      <c r="S100">
        <v>484</v>
      </c>
      <c r="T100">
        <v>475</v>
      </c>
      <c r="U100">
        <v>481</v>
      </c>
      <c r="V100">
        <v>446</v>
      </c>
      <c r="W100">
        <v>483</v>
      </c>
      <c r="X100">
        <v>491</v>
      </c>
      <c r="Y100">
        <v>446</v>
      </c>
      <c r="Z100">
        <v>483</v>
      </c>
      <c r="AA100">
        <v>483</v>
      </c>
      <c r="AB100">
        <v>450</v>
      </c>
      <c r="AC100">
        <v>481</v>
      </c>
      <c r="AD100">
        <v>463</v>
      </c>
      <c r="AE100">
        <v>446</v>
      </c>
      <c r="AF100">
        <v>483</v>
      </c>
      <c r="AG100">
        <v>463</v>
      </c>
      <c r="AH100">
        <v>446</v>
      </c>
      <c r="AI100">
        <v>483</v>
      </c>
    </row>
    <row r="101" spans="1:160" x14ac:dyDescent="0.45">
      <c r="A101">
        <v>487</v>
      </c>
      <c r="B101">
        <v>512</v>
      </c>
      <c r="C101">
        <v>491</v>
      </c>
      <c r="D101">
        <v>512</v>
      </c>
      <c r="E101">
        <v>487</v>
      </c>
      <c r="F101">
        <v>493</v>
      </c>
      <c r="G101">
        <v>477</v>
      </c>
      <c r="H101">
        <v>512</v>
      </c>
      <c r="I101">
        <v>475</v>
      </c>
      <c r="J101">
        <v>512</v>
      </c>
      <c r="K101">
        <v>482</v>
      </c>
      <c r="L101">
        <v>465</v>
      </c>
      <c r="M101">
        <v>491</v>
      </c>
      <c r="N101">
        <v>465</v>
      </c>
      <c r="O101">
        <v>477</v>
      </c>
      <c r="P101">
        <v>441</v>
      </c>
      <c r="Q101">
        <v>479</v>
      </c>
      <c r="R101">
        <v>465</v>
      </c>
      <c r="S101">
        <v>484</v>
      </c>
      <c r="T101">
        <v>465</v>
      </c>
      <c r="U101">
        <v>479</v>
      </c>
      <c r="V101">
        <v>453</v>
      </c>
      <c r="W101">
        <v>481</v>
      </c>
      <c r="X101">
        <v>491</v>
      </c>
      <c r="Y101">
        <v>453</v>
      </c>
      <c r="Z101">
        <v>481</v>
      </c>
      <c r="AA101">
        <v>478</v>
      </c>
      <c r="AB101">
        <v>429</v>
      </c>
      <c r="AC101">
        <v>481</v>
      </c>
      <c r="AD101">
        <v>479</v>
      </c>
      <c r="AE101">
        <v>453</v>
      </c>
      <c r="AF101">
        <v>481</v>
      </c>
      <c r="AG101">
        <v>479</v>
      </c>
      <c r="AH101">
        <v>453</v>
      </c>
      <c r="AI101">
        <v>481</v>
      </c>
    </row>
    <row r="102" spans="1:160" x14ac:dyDescent="0.45">
      <c r="A102">
        <v>488</v>
      </c>
      <c r="B102">
        <v>512</v>
      </c>
      <c r="C102">
        <v>491</v>
      </c>
      <c r="D102">
        <v>512</v>
      </c>
      <c r="E102">
        <v>493</v>
      </c>
      <c r="F102">
        <v>496</v>
      </c>
      <c r="G102">
        <v>470</v>
      </c>
      <c r="H102">
        <v>512</v>
      </c>
      <c r="I102">
        <v>472</v>
      </c>
      <c r="J102">
        <v>512</v>
      </c>
      <c r="K102">
        <v>476</v>
      </c>
      <c r="L102">
        <v>453</v>
      </c>
      <c r="M102">
        <v>491</v>
      </c>
      <c r="N102">
        <v>453</v>
      </c>
      <c r="O102">
        <v>483</v>
      </c>
      <c r="P102">
        <v>435</v>
      </c>
      <c r="Q102">
        <v>469</v>
      </c>
      <c r="R102">
        <v>453</v>
      </c>
      <c r="S102">
        <v>471</v>
      </c>
      <c r="T102">
        <v>453</v>
      </c>
      <c r="U102">
        <v>470</v>
      </c>
      <c r="V102">
        <v>422</v>
      </c>
      <c r="W102">
        <v>481</v>
      </c>
      <c r="X102">
        <v>491</v>
      </c>
      <c r="Y102">
        <v>422</v>
      </c>
      <c r="Z102">
        <v>481</v>
      </c>
      <c r="AA102">
        <v>478</v>
      </c>
      <c r="AB102">
        <v>421</v>
      </c>
      <c r="AC102">
        <v>481</v>
      </c>
      <c r="AD102">
        <v>479</v>
      </c>
      <c r="AE102">
        <v>422</v>
      </c>
      <c r="AF102">
        <v>481</v>
      </c>
      <c r="AG102">
        <v>479</v>
      </c>
      <c r="AH102">
        <v>422</v>
      </c>
      <c r="AI102">
        <v>481</v>
      </c>
    </row>
    <row r="104" spans="1:160" x14ac:dyDescent="0.45">
      <c r="A104" t="s">
        <v>36</v>
      </c>
      <c r="AL104" t="s">
        <v>55</v>
      </c>
      <c r="AM104" s="3">
        <v>2.2000000000000002</v>
      </c>
      <c r="BW104" t="s">
        <v>67</v>
      </c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</row>
    <row r="105" spans="1:160" x14ac:dyDescent="0.45"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</row>
    <row r="106" spans="1:160" x14ac:dyDescent="0.45">
      <c r="A106" s="2"/>
      <c r="B106" s="2" t="str">
        <f>A2</f>
        <v>UF Bitdiff Cbrt</v>
      </c>
      <c r="C106" s="2" t="str">
        <f t="shared" ref="C106:AJ106" si="0">B2</f>
        <v>UF BitdiffVA Cbrt</v>
      </c>
      <c r="D106" s="2"/>
      <c r="E106" s="2" t="str">
        <f t="shared" si="0"/>
        <v>UF HardLogVA Cbrt</v>
      </c>
      <c r="F106" s="2" t="str">
        <f t="shared" si="0"/>
        <v>UF Log Cbrt</v>
      </c>
      <c r="G106" s="2" t="str">
        <f t="shared" si="0"/>
        <v>UF LogVA Cbrt</v>
      </c>
      <c r="H106" s="2" t="str">
        <f t="shared" si="0"/>
        <v>UF Mul Cbrt</v>
      </c>
      <c r="I106" s="2" t="str">
        <f t="shared" si="0"/>
        <v>UF MulVA Cbrt</v>
      </c>
      <c r="J106" s="2" t="str">
        <f t="shared" si="0"/>
        <v>UF NoLog Cbrt</v>
      </c>
      <c r="K106" s="2" t="str">
        <f t="shared" si="0"/>
        <v>UF NoLogVA Cbrt</v>
      </c>
      <c r="L106" s="2" t="str">
        <f t="shared" si="0"/>
        <v>UFDistr Bitdiff Cbrt</v>
      </c>
      <c r="M106" s="2" t="str">
        <f t="shared" si="0"/>
        <v>UFDistr BitdiffVA Cbrt</v>
      </c>
      <c r="N106" s="2"/>
      <c r="O106" s="2" t="str">
        <f t="shared" si="0"/>
        <v>UFDistr HardLogVA Cbrt</v>
      </c>
      <c r="P106" s="2" t="str">
        <f t="shared" si="0"/>
        <v>UFDistr Log Cbrt</v>
      </c>
      <c r="Q106" s="2" t="str">
        <f t="shared" si="0"/>
        <v>UFDistr LogVA Cbrt</v>
      </c>
      <c r="R106" s="2" t="str">
        <f t="shared" si="0"/>
        <v>UFDistr Mul Cbrt</v>
      </c>
      <c r="S106" s="2" t="str">
        <f t="shared" si="0"/>
        <v>UFDistr MulVA Cbrt</v>
      </c>
      <c r="T106" s="2" t="str">
        <f t="shared" si="0"/>
        <v>UFDistr NoLog Cbrt</v>
      </c>
      <c r="U106" s="2" t="str">
        <f t="shared" si="0"/>
        <v>UFDistr NoLogVA Cbrt</v>
      </c>
      <c r="V106" s="2" t="str">
        <f t="shared" si="0"/>
        <v>UFCenter Bitdiff Cbrt</v>
      </c>
      <c r="W106" s="2" t="str">
        <f t="shared" si="0"/>
        <v>UFCenter BitdiffVA Cbrt</v>
      </c>
      <c r="X106" s="2" t="str">
        <f t="shared" si="0"/>
        <v>UFCenter BitdiffFN Cbrt</v>
      </c>
      <c r="Y106" s="2"/>
      <c r="Z106" s="2" t="str">
        <f t="shared" si="0"/>
        <v>UFCenter HardLogVA Cbrt</v>
      </c>
      <c r="AA106" s="2" t="str">
        <f t="shared" si="0"/>
        <v>UFCenter HardLogFN Cbrt</v>
      </c>
      <c r="AB106" s="2" t="str">
        <f t="shared" si="0"/>
        <v>UFCenter Log Cbrt</v>
      </c>
      <c r="AC106" s="2" t="str">
        <f t="shared" si="0"/>
        <v>UFCenter LogVA Cbrt</v>
      </c>
      <c r="AD106" s="2" t="str">
        <f t="shared" si="0"/>
        <v>UFCenter LogFN Cbrt</v>
      </c>
      <c r="AE106" s="2" t="str">
        <f t="shared" si="0"/>
        <v>UFCenter Mul Cbrt</v>
      </c>
      <c r="AF106" s="2" t="str">
        <f t="shared" si="0"/>
        <v>UFCenter MulVA Cbrt</v>
      </c>
      <c r="AG106" s="2" t="str">
        <f t="shared" si="0"/>
        <v>UFCenter MulFN Cbrt</v>
      </c>
      <c r="AH106" s="2" t="str">
        <f t="shared" si="0"/>
        <v>UFCenter NoLog Cbrt</v>
      </c>
      <c r="AI106" s="2" t="str">
        <f t="shared" si="0"/>
        <v>UFCenter NoLogVA Cbrt</v>
      </c>
      <c r="AJ106" s="2" t="str">
        <f t="shared" si="0"/>
        <v>UFCenter NoLogFN Cbrt</v>
      </c>
      <c r="AM106" s="4" t="str">
        <f>A2</f>
        <v>UF Bitdiff Cbrt</v>
      </c>
      <c r="AN106" s="4" t="str">
        <f t="shared" ref="AN106:BU106" si="1">B2</f>
        <v>UF BitdiffVA Cbrt</v>
      </c>
      <c r="AO106" s="4" t="str">
        <f t="shared" si="1"/>
        <v>UF HardLog Cbrt</v>
      </c>
      <c r="AP106" s="4" t="str">
        <f t="shared" si="1"/>
        <v>UF HardLogVA Cbrt</v>
      </c>
      <c r="AQ106" s="4" t="str">
        <f t="shared" si="1"/>
        <v>UF Log Cbrt</v>
      </c>
      <c r="AR106" s="4" t="str">
        <f t="shared" si="1"/>
        <v>UF LogVA Cbrt</v>
      </c>
      <c r="AS106" s="4" t="str">
        <f t="shared" si="1"/>
        <v>UF Mul Cbrt</v>
      </c>
      <c r="AT106" s="4" t="str">
        <f t="shared" si="1"/>
        <v>UF MulVA Cbrt</v>
      </c>
      <c r="AU106" s="4" t="str">
        <f t="shared" si="1"/>
        <v>UF NoLog Cbrt</v>
      </c>
      <c r="AV106" s="4" t="str">
        <f t="shared" si="1"/>
        <v>UF NoLogVA Cbrt</v>
      </c>
      <c r="AW106" s="4" t="str">
        <f t="shared" si="1"/>
        <v>UFDistr Bitdiff Cbrt</v>
      </c>
      <c r="AX106" s="4" t="str">
        <f t="shared" si="1"/>
        <v>UFDistr BitdiffVA Cbrt</v>
      </c>
      <c r="AY106" s="4" t="str">
        <f t="shared" si="1"/>
        <v>UFDistr HardLog Cbrt</v>
      </c>
      <c r="AZ106" s="4" t="str">
        <f t="shared" si="1"/>
        <v>UFDistr HardLogVA Cbrt</v>
      </c>
      <c r="BA106" s="4" t="str">
        <f t="shared" si="1"/>
        <v>UFDistr Log Cbrt</v>
      </c>
      <c r="BB106" s="4" t="str">
        <f t="shared" si="1"/>
        <v>UFDistr LogVA Cbrt</v>
      </c>
      <c r="BC106" s="4" t="str">
        <f t="shared" si="1"/>
        <v>UFDistr Mul Cbrt</v>
      </c>
      <c r="BD106" s="4" t="str">
        <f t="shared" si="1"/>
        <v>UFDistr MulVA Cbrt</v>
      </c>
      <c r="BE106" s="4" t="str">
        <f t="shared" si="1"/>
        <v>UFDistr NoLog Cbrt</v>
      </c>
      <c r="BF106" s="4" t="str">
        <f t="shared" si="1"/>
        <v>UFDistr NoLogVA Cbrt</v>
      </c>
      <c r="BG106" s="4" t="str">
        <f t="shared" si="1"/>
        <v>UFCenter Bitdiff Cbrt</v>
      </c>
      <c r="BH106" s="4" t="str">
        <f t="shared" si="1"/>
        <v>UFCenter BitdiffVA Cbrt</v>
      </c>
      <c r="BI106" s="4" t="str">
        <f t="shared" si="1"/>
        <v>UFCenter BitdiffFN Cbrt</v>
      </c>
      <c r="BJ106" s="4" t="str">
        <f t="shared" si="1"/>
        <v>UFCenter HardLog Cbrt</v>
      </c>
      <c r="BK106" s="4" t="str">
        <f t="shared" si="1"/>
        <v>UFCenter HardLogVA Cbrt</v>
      </c>
      <c r="BL106" s="4" t="str">
        <f t="shared" si="1"/>
        <v>UFCenter HardLogFN Cbrt</v>
      </c>
      <c r="BM106" s="4" t="str">
        <f t="shared" si="1"/>
        <v>UFCenter Log Cbrt</v>
      </c>
      <c r="BN106" s="4" t="str">
        <f t="shared" si="1"/>
        <v>UFCenter LogVA Cbrt</v>
      </c>
      <c r="BO106" s="4" t="str">
        <f t="shared" si="1"/>
        <v>UFCenter LogFN Cbrt</v>
      </c>
      <c r="BP106" s="4" t="str">
        <f t="shared" si="1"/>
        <v>UFCenter Mul Cbrt</v>
      </c>
      <c r="BQ106" s="4" t="str">
        <f t="shared" si="1"/>
        <v>UFCenter MulVA Cbrt</v>
      </c>
      <c r="BR106" s="4" t="str">
        <f t="shared" si="1"/>
        <v>UFCenter MulFN Cbrt</v>
      </c>
      <c r="BS106" s="4" t="str">
        <f t="shared" si="1"/>
        <v>UFCenter NoLog Cbrt</v>
      </c>
      <c r="BT106" s="4" t="str">
        <f t="shared" si="1"/>
        <v>UFCenter NoLogVA Cbrt</v>
      </c>
      <c r="BU106" s="4" t="str">
        <f t="shared" si="1"/>
        <v>UFCenter NoLogFN Cbrt</v>
      </c>
      <c r="BW106" s="2"/>
      <c r="BX106" s="2" t="str">
        <f>A2</f>
        <v>UF Bitdiff Cbrt</v>
      </c>
      <c r="BY106" s="2" t="str">
        <f t="shared" ref="BY106:DF106" si="2">B2</f>
        <v>UF BitdiffVA Cbrt</v>
      </c>
      <c r="BZ106" s="2" t="str">
        <f t="shared" si="2"/>
        <v>UF HardLog Cbrt</v>
      </c>
      <c r="CA106" s="2" t="str">
        <f t="shared" si="2"/>
        <v>UF HardLogVA Cbrt</v>
      </c>
      <c r="CB106" s="2" t="str">
        <f t="shared" si="2"/>
        <v>UF Log Cbrt</v>
      </c>
      <c r="CC106" s="2" t="str">
        <f t="shared" si="2"/>
        <v>UF LogVA Cbrt</v>
      </c>
      <c r="CD106" s="2" t="str">
        <f t="shared" si="2"/>
        <v>UF Mul Cbrt</v>
      </c>
      <c r="CE106" s="2" t="str">
        <f t="shared" si="2"/>
        <v>UF MulVA Cbrt</v>
      </c>
      <c r="CF106" s="2" t="str">
        <f t="shared" si="2"/>
        <v>UF NoLog Cbrt</v>
      </c>
      <c r="CG106" s="2" t="str">
        <f t="shared" si="2"/>
        <v>UF NoLogVA Cbrt</v>
      </c>
      <c r="CH106" s="2" t="str">
        <f t="shared" si="2"/>
        <v>UFDistr Bitdiff Cbrt</v>
      </c>
      <c r="CI106" s="2" t="str">
        <f t="shared" si="2"/>
        <v>UFDistr BitdiffVA Cbrt</v>
      </c>
      <c r="CJ106" s="2" t="str">
        <f t="shared" si="2"/>
        <v>UFDistr HardLog Cbrt</v>
      </c>
      <c r="CK106" s="2" t="str">
        <f t="shared" si="2"/>
        <v>UFDistr HardLogVA Cbrt</v>
      </c>
      <c r="CL106" s="2" t="str">
        <f t="shared" si="2"/>
        <v>UFDistr Log Cbrt</v>
      </c>
      <c r="CM106" s="2" t="str">
        <f t="shared" si="2"/>
        <v>UFDistr LogVA Cbrt</v>
      </c>
      <c r="CN106" s="2" t="str">
        <f t="shared" si="2"/>
        <v>UFDistr Mul Cbrt</v>
      </c>
      <c r="CO106" s="2" t="str">
        <f t="shared" si="2"/>
        <v>UFDistr MulVA Cbrt</v>
      </c>
      <c r="CP106" s="2" t="str">
        <f t="shared" si="2"/>
        <v>UFDistr NoLog Cbrt</v>
      </c>
      <c r="CQ106" s="2" t="str">
        <f t="shared" si="2"/>
        <v>UFDistr NoLogVA Cbrt</v>
      </c>
      <c r="CR106" s="2" t="str">
        <f t="shared" si="2"/>
        <v>UFCenter Bitdiff Cbrt</v>
      </c>
      <c r="CS106" s="2" t="str">
        <f t="shared" si="2"/>
        <v>UFCenter BitdiffVA Cbrt</v>
      </c>
      <c r="CT106" s="2" t="str">
        <f t="shared" si="2"/>
        <v>UFCenter BitdiffFN Cbrt</v>
      </c>
      <c r="CU106" s="2" t="str">
        <f t="shared" si="2"/>
        <v>UFCenter HardLog Cbrt</v>
      </c>
      <c r="CV106" s="2" t="str">
        <f t="shared" si="2"/>
        <v>UFCenter HardLogVA Cbrt</v>
      </c>
      <c r="CW106" s="2" t="str">
        <f t="shared" si="2"/>
        <v>UFCenter HardLogFN Cbrt</v>
      </c>
      <c r="CX106" s="2" t="str">
        <f t="shared" si="2"/>
        <v>UFCenter Log Cbrt</v>
      </c>
      <c r="CY106" s="2" t="str">
        <f t="shared" si="2"/>
        <v>UFCenter LogVA Cbrt</v>
      </c>
      <c r="CZ106" s="2" t="str">
        <f t="shared" si="2"/>
        <v>UFCenter LogFN Cbrt</v>
      </c>
      <c r="DA106" s="2" t="str">
        <f t="shared" si="2"/>
        <v>UFCenter Mul Cbrt</v>
      </c>
      <c r="DB106" s="2" t="str">
        <f t="shared" si="2"/>
        <v>UFCenter MulVA Cbrt</v>
      </c>
      <c r="DC106" s="2" t="str">
        <f t="shared" si="2"/>
        <v>UFCenter MulFN Cbrt</v>
      </c>
      <c r="DD106" s="2" t="str">
        <f t="shared" si="2"/>
        <v>UFCenter NoLog Cbrt</v>
      </c>
      <c r="DE106" s="2" t="str">
        <f t="shared" si="2"/>
        <v>UFCenter NoLogVA Cbrt</v>
      </c>
      <c r="DF106" s="2" t="str">
        <f t="shared" si="2"/>
        <v>UFCenter NoLogFN Cbrt</v>
      </c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</row>
    <row r="107" spans="1:160" x14ac:dyDescent="0.45">
      <c r="A107" t="s">
        <v>37</v>
      </c>
      <c r="B107">
        <f>AVERAGE(A3:A102)</f>
        <v>489.19</v>
      </c>
      <c r="C107">
        <f t="shared" ref="C107:AJ107" si="3">AVERAGE(B3:B102)</f>
        <v>512</v>
      </c>
      <c r="E107">
        <f t="shared" si="3"/>
        <v>512</v>
      </c>
      <c r="F107">
        <f t="shared" si="3"/>
        <v>490.9</v>
      </c>
      <c r="G107">
        <f t="shared" si="3"/>
        <v>496.33</v>
      </c>
      <c r="H107">
        <f t="shared" si="3"/>
        <v>474.13</v>
      </c>
      <c r="I107">
        <f t="shared" si="3"/>
        <v>512</v>
      </c>
      <c r="J107">
        <f t="shared" si="3"/>
        <v>473.79</v>
      </c>
      <c r="K107">
        <f t="shared" si="3"/>
        <v>512</v>
      </c>
      <c r="L107">
        <f t="shared" si="3"/>
        <v>477.81</v>
      </c>
      <c r="M107">
        <f t="shared" si="3"/>
        <v>466</v>
      </c>
      <c r="O107">
        <f t="shared" si="3"/>
        <v>465.87</v>
      </c>
      <c r="P107">
        <f t="shared" si="3"/>
        <v>475.05</v>
      </c>
      <c r="Q107">
        <f t="shared" si="3"/>
        <v>457.55</v>
      </c>
      <c r="R107">
        <f t="shared" si="3"/>
        <v>480.48</v>
      </c>
      <c r="S107">
        <f t="shared" si="3"/>
        <v>465.61</v>
      </c>
      <c r="T107">
        <f t="shared" si="3"/>
        <v>480.7</v>
      </c>
      <c r="U107">
        <f t="shared" si="3"/>
        <v>465.61</v>
      </c>
      <c r="V107">
        <f t="shared" si="3"/>
        <v>476.37</v>
      </c>
      <c r="W107">
        <f t="shared" si="3"/>
        <v>453.68</v>
      </c>
      <c r="X107">
        <f t="shared" si="3"/>
        <v>482.22</v>
      </c>
      <c r="Z107">
        <f t="shared" si="3"/>
        <v>453.68</v>
      </c>
      <c r="AA107">
        <f t="shared" si="3"/>
        <v>482.22</v>
      </c>
      <c r="AB107">
        <f t="shared" si="3"/>
        <v>477.8</v>
      </c>
      <c r="AC107" s="20">
        <f t="shared" si="3"/>
        <v>445.62</v>
      </c>
      <c r="AD107">
        <f t="shared" si="3"/>
        <v>482</v>
      </c>
      <c r="AE107">
        <f t="shared" si="3"/>
        <v>476.54</v>
      </c>
      <c r="AF107">
        <f t="shared" si="3"/>
        <v>453.68</v>
      </c>
      <c r="AG107">
        <f t="shared" si="3"/>
        <v>482.22</v>
      </c>
      <c r="AH107">
        <f t="shared" si="3"/>
        <v>476.54</v>
      </c>
      <c r="AI107">
        <f t="shared" si="3"/>
        <v>453.68</v>
      </c>
      <c r="AJ107">
        <f t="shared" si="3"/>
        <v>482.22</v>
      </c>
      <c r="AL107" t="s">
        <v>58</v>
      </c>
      <c r="AM107" s="5">
        <f>AM114-$AM121</f>
        <v>476</v>
      </c>
      <c r="AN107" s="6">
        <f t="shared" ref="AN107:BU107" si="4">AN114-$AM121</f>
        <v>512</v>
      </c>
      <c r="AO107" s="6">
        <f t="shared" si="4"/>
        <v>491</v>
      </c>
      <c r="AP107" s="6">
        <f t="shared" si="4"/>
        <v>512</v>
      </c>
      <c r="AQ107" s="6">
        <f t="shared" si="4"/>
        <v>481</v>
      </c>
      <c r="AR107" s="6">
        <f t="shared" si="4"/>
        <v>491</v>
      </c>
      <c r="AS107" s="6">
        <f t="shared" si="4"/>
        <v>467</v>
      </c>
      <c r="AT107" s="6">
        <f t="shared" si="4"/>
        <v>512</v>
      </c>
      <c r="AU107" s="6">
        <f t="shared" si="4"/>
        <v>465</v>
      </c>
      <c r="AV107" s="6">
        <f t="shared" si="4"/>
        <v>512</v>
      </c>
      <c r="AW107" s="6">
        <f t="shared" si="4"/>
        <v>463</v>
      </c>
      <c r="AX107" s="6">
        <f t="shared" si="4"/>
        <v>446</v>
      </c>
      <c r="AY107" s="6">
        <f t="shared" si="4"/>
        <v>491</v>
      </c>
      <c r="AZ107" s="6">
        <f t="shared" si="4"/>
        <v>446</v>
      </c>
      <c r="BA107" s="6">
        <f t="shared" si="4"/>
        <v>463</v>
      </c>
      <c r="BB107" s="6">
        <f t="shared" si="4"/>
        <v>427</v>
      </c>
      <c r="BC107" s="6">
        <f t="shared" si="4"/>
        <v>469</v>
      </c>
      <c r="BD107" s="6">
        <f t="shared" si="4"/>
        <v>436</v>
      </c>
      <c r="BE107" s="6">
        <f t="shared" si="4"/>
        <v>471</v>
      </c>
      <c r="BF107" s="6">
        <f t="shared" si="4"/>
        <v>436</v>
      </c>
      <c r="BG107" s="6">
        <f t="shared" si="4"/>
        <v>464</v>
      </c>
      <c r="BH107" s="6">
        <f t="shared" si="4"/>
        <v>412</v>
      </c>
      <c r="BI107" s="6">
        <f t="shared" si="4"/>
        <v>481</v>
      </c>
      <c r="BJ107" s="6">
        <f t="shared" si="4"/>
        <v>491</v>
      </c>
      <c r="BK107" s="6">
        <f t="shared" si="4"/>
        <v>412</v>
      </c>
      <c r="BL107" s="6">
        <f t="shared" si="4"/>
        <v>481</v>
      </c>
      <c r="BM107" s="6">
        <f t="shared" si="4"/>
        <v>459</v>
      </c>
      <c r="BN107" s="6">
        <f t="shared" si="4"/>
        <v>409</v>
      </c>
      <c r="BO107" s="6">
        <f t="shared" si="4"/>
        <v>480</v>
      </c>
      <c r="BP107" s="6">
        <f t="shared" si="4"/>
        <v>463</v>
      </c>
      <c r="BQ107" s="6">
        <f t="shared" si="4"/>
        <v>412</v>
      </c>
      <c r="BR107" s="6">
        <f t="shared" si="4"/>
        <v>481</v>
      </c>
      <c r="BS107" s="6">
        <f t="shared" si="4"/>
        <v>463</v>
      </c>
      <c r="BT107" s="6">
        <f t="shared" si="4"/>
        <v>412</v>
      </c>
      <c r="BU107" s="7">
        <f t="shared" si="4"/>
        <v>481</v>
      </c>
      <c r="BW107" t="s">
        <v>68</v>
      </c>
      <c r="BX107">
        <f>[1]!SHAPIRO(A3:A102)</f>
        <v>0.98421412327336355</v>
      </c>
      <c r="BY107" t="e">
        <f>[1]!SHAPIRO(B3:B102)</f>
        <v>#VALUE!</v>
      </c>
      <c r="BZ107" t="e">
        <f>[1]!SHAPIRO(C3:C102)</f>
        <v>#VALUE!</v>
      </c>
      <c r="CA107" t="e">
        <f>[1]!SHAPIRO(D3:D102)</f>
        <v>#VALUE!</v>
      </c>
      <c r="CB107">
        <f>[1]!SHAPIRO(E3:E102)</f>
        <v>0.98128638250340416</v>
      </c>
      <c r="CC107">
        <f>[1]!SHAPIRO(F3:F102)</f>
        <v>0.97161045340231622</v>
      </c>
      <c r="CD107">
        <f>[1]!SHAPIRO(G3:G102)</f>
        <v>0.98398357631002886</v>
      </c>
      <c r="CE107" t="e">
        <f>[1]!SHAPIRO(H3:H102)</f>
        <v>#VALUE!</v>
      </c>
      <c r="CF107">
        <f>[1]!SHAPIRO(I3:I102)</f>
        <v>0.97882379628109528</v>
      </c>
      <c r="CG107" t="e">
        <f>[1]!SHAPIRO(J3:J102)</f>
        <v>#VALUE!</v>
      </c>
      <c r="CH107">
        <f>[1]!SHAPIRO(K3:K102)</f>
        <v>0.98043729180066097</v>
      </c>
      <c r="CI107">
        <f>[1]!SHAPIRO(L3:L102)</f>
        <v>0.9676411276750877</v>
      </c>
      <c r="CJ107" t="e">
        <f>[1]!SHAPIRO(M3:M102)</f>
        <v>#VALUE!</v>
      </c>
      <c r="CK107">
        <f>[1]!SHAPIRO(N3:N102)</f>
        <v>0.96309925926019146</v>
      </c>
      <c r="CL107">
        <f>[1]!SHAPIRO(O3:O102)</f>
        <v>0.98863908037479564</v>
      </c>
      <c r="CM107">
        <f>[1]!SHAPIRO(P3:P102)</f>
        <v>0.97057039722517946</v>
      </c>
      <c r="CN107">
        <f>[1]!SHAPIRO(Q3:Q102)</f>
        <v>0.97680137018424984</v>
      </c>
      <c r="CO107">
        <f>[1]!SHAPIRO(R3:R102)</f>
        <v>0.96878737784648894</v>
      </c>
      <c r="CP107">
        <f>[1]!SHAPIRO(S3:S102)</f>
        <v>0.96901731190267748</v>
      </c>
      <c r="CQ107">
        <f>[1]!SHAPIRO(T3:T102)</f>
        <v>0.96878737784648894</v>
      </c>
      <c r="CR107">
        <f>[1]!SHAPIRO(U3:U102)</f>
        <v>0.9768032647031929</v>
      </c>
      <c r="CS107">
        <f>[1]!SHAPIRO(V3:V102)</f>
        <v>0.94816445162288954</v>
      </c>
      <c r="CT107">
        <f>[1]!SHAPIRO(W3:W102)</f>
        <v>0.79064573602709498</v>
      </c>
      <c r="CU107" t="e">
        <f>[1]!SHAPIRO(X3:X102)</f>
        <v>#VALUE!</v>
      </c>
      <c r="CV107">
        <f>[1]!SHAPIRO(Y3:Y102)</f>
        <v>0.94816445162288954</v>
      </c>
      <c r="CW107">
        <f>[1]!SHAPIRO(Z3:Z102)</f>
        <v>0.79064573602709498</v>
      </c>
      <c r="CX107">
        <f>[1]!SHAPIRO(AA3:AA102)</f>
        <v>0.97923002854466057</v>
      </c>
      <c r="CY107">
        <f>[1]!SHAPIRO(AB3:AB102)</f>
        <v>0.89829437885178687</v>
      </c>
      <c r="CZ107">
        <f>[1]!SHAPIRO(AC3:AC102)</f>
        <v>0.84473883514519288</v>
      </c>
      <c r="DA107">
        <f>[1]!SHAPIRO(AD3:AD102)</f>
        <v>0.98276431722153357</v>
      </c>
      <c r="DB107">
        <f>[1]!SHAPIRO(AE3:AE102)</f>
        <v>0.94816445162288954</v>
      </c>
      <c r="DC107">
        <f>[1]!SHAPIRO(AF3:AF102)</f>
        <v>0.79064573602709498</v>
      </c>
      <c r="DD107">
        <f>[1]!SHAPIRO(AG3:AG102)</f>
        <v>0.98276431722153357</v>
      </c>
      <c r="DE107">
        <f>[1]!SHAPIRO(AH3:AH102)</f>
        <v>0.94816445162288954</v>
      </c>
      <c r="DF107">
        <f>[1]!SHAPIRO(AI3:AI102)</f>
        <v>0.79064573602709498</v>
      </c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</row>
    <row r="108" spans="1:160" x14ac:dyDescent="0.45">
      <c r="A108" t="s">
        <v>38</v>
      </c>
      <c r="B108">
        <f>_xlfn.STDEV.S(A3:A102)/SQRT(COUNT(A3:A102))</f>
        <v>0.4842353130285299</v>
      </c>
      <c r="C108">
        <f t="shared" ref="C108:AJ108" si="5">_xlfn.STDEV.S(B3:B102)/SQRT(COUNT(B3:B102))</f>
        <v>0</v>
      </c>
      <c r="E108">
        <f t="shared" si="5"/>
        <v>0</v>
      </c>
      <c r="F108">
        <f t="shared" si="5"/>
        <v>0.37886059908012792</v>
      </c>
      <c r="G108">
        <f t="shared" si="5"/>
        <v>0.19646111497436258</v>
      </c>
      <c r="H108">
        <f t="shared" si="5"/>
        <v>0.31929689170191572</v>
      </c>
      <c r="I108">
        <f t="shared" si="5"/>
        <v>0</v>
      </c>
      <c r="J108">
        <f t="shared" si="5"/>
        <v>0.30460937064848903</v>
      </c>
      <c r="K108">
        <f t="shared" si="5"/>
        <v>0</v>
      </c>
      <c r="L108">
        <f t="shared" si="5"/>
        <v>0.50044323788361278</v>
      </c>
      <c r="M108">
        <f t="shared" si="5"/>
        <v>0.8803121576744779</v>
      </c>
      <c r="O108">
        <f t="shared" si="5"/>
        <v>0.83383681759912598</v>
      </c>
      <c r="P108">
        <f t="shared" si="5"/>
        <v>0.47659885086565695</v>
      </c>
      <c r="Q108">
        <f t="shared" si="5"/>
        <v>1.2654200404560847</v>
      </c>
      <c r="R108">
        <f t="shared" si="5"/>
        <v>0.41499178524180647</v>
      </c>
      <c r="S108">
        <f t="shared" si="5"/>
        <v>0.87431300592135286</v>
      </c>
      <c r="T108">
        <f t="shared" si="5"/>
        <v>0.40037860869810499</v>
      </c>
      <c r="U108">
        <f t="shared" si="5"/>
        <v>0.87431300592135286</v>
      </c>
      <c r="V108">
        <f t="shared" si="5"/>
        <v>0.50425562701246807</v>
      </c>
      <c r="W108">
        <f t="shared" si="5"/>
        <v>1.3606207733563711</v>
      </c>
      <c r="X108">
        <f t="shared" si="5"/>
        <v>6.9019101440372058E-2</v>
      </c>
      <c r="Z108">
        <f t="shared" si="5"/>
        <v>1.3606207733563711</v>
      </c>
      <c r="AA108">
        <f t="shared" si="5"/>
        <v>6.9019101440372058E-2</v>
      </c>
      <c r="AB108">
        <f t="shared" si="5"/>
        <v>0.54439290623926806</v>
      </c>
      <c r="AC108" s="20">
        <f t="shared" si="5"/>
        <v>1.9049526095009408</v>
      </c>
      <c r="AD108">
        <f t="shared" si="5"/>
        <v>8.1649658092772609E-2</v>
      </c>
      <c r="AE108">
        <f t="shared" si="5"/>
        <v>0.57496947657236486</v>
      </c>
      <c r="AF108">
        <f t="shared" si="5"/>
        <v>1.3606207733563711</v>
      </c>
      <c r="AG108">
        <f t="shared" si="5"/>
        <v>6.9019101440372058E-2</v>
      </c>
      <c r="AH108">
        <f t="shared" si="5"/>
        <v>0.57496947657236486</v>
      </c>
      <c r="AI108">
        <f t="shared" si="5"/>
        <v>1.3606207733563711</v>
      </c>
      <c r="AJ108">
        <f t="shared" si="5"/>
        <v>6.9019101440372058E-2</v>
      </c>
      <c r="AL108" t="s">
        <v>62</v>
      </c>
      <c r="AM108" s="8">
        <f>MAX(AM115-AM114,0)</f>
        <v>10</v>
      </c>
      <c r="AN108" s="9">
        <f t="shared" ref="AN108:BU111" si="6">MAX(AN115-AN114,0)</f>
        <v>0</v>
      </c>
      <c r="AO108" s="9">
        <f t="shared" si="6"/>
        <v>0</v>
      </c>
      <c r="AP108" s="9">
        <f t="shared" si="6"/>
        <v>0</v>
      </c>
      <c r="AQ108" s="9">
        <f t="shared" si="6"/>
        <v>7</v>
      </c>
      <c r="AR108" s="9">
        <f t="shared" si="6"/>
        <v>4</v>
      </c>
      <c r="AS108" s="9">
        <f t="shared" si="6"/>
        <v>5</v>
      </c>
      <c r="AT108" s="9">
        <f t="shared" si="6"/>
        <v>0</v>
      </c>
      <c r="AU108" s="9">
        <f t="shared" si="6"/>
        <v>7</v>
      </c>
      <c r="AV108" s="9">
        <f t="shared" si="6"/>
        <v>0</v>
      </c>
      <c r="AW108" s="9">
        <f t="shared" si="6"/>
        <v>12</v>
      </c>
      <c r="AX108" s="9">
        <f t="shared" si="6"/>
        <v>15</v>
      </c>
      <c r="AY108" s="9">
        <f t="shared" si="6"/>
        <v>0</v>
      </c>
      <c r="AZ108" s="9">
        <f t="shared" si="6"/>
        <v>15</v>
      </c>
      <c r="BA108" s="9">
        <f t="shared" si="6"/>
        <v>8.75</v>
      </c>
      <c r="BB108" s="9">
        <f t="shared" si="6"/>
        <v>24.5</v>
      </c>
      <c r="BC108" s="9">
        <f t="shared" si="6"/>
        <v>9</v>
      </c>
      <c r="BD108" s="9">
        <f t="shared" si="6"/>
        <v>24.75</v>
      </c>
      <c r="BE108" s="9">
        <f t="shared" si="6"/>
        <v>7</v>
      </c>
      <c r="BF108" s="9">
        <f t="shared" si="6"/>
        <v>24.75</v>
      </c>
      <c r="BG108" s="9">
        <f t="shared" si="6"/>
        <v>8.75</v>
      </c>
      <c r="BH108" s="9">
        <f t="shared" si="6"/>
        <v>34</v>
      </c>
      <c r="BI108" s="9">
        <f t="shared" si="6"/>
        <v>1</v>
      </c>
      <c r="BJ108" s="9">
        <f t="shared" si="6"/>
        <v>0</v>
      </c>
      <c r="BK108" s="9">
        <f t="shared" si="6"/>
        <v>34</v>
      </c>
      <c r="BL108" s="9">
        <f t="shared" si="6"/>
        <v>1</v>
      </c>
      <c r="BM108" s="9">
        <f t="shared" si="6"/>
        <v>15</v>
      </c>
      <c r="BN108" s="9">
        <f t="shared" si="6"/>
        <v>27</v>
      </c>
      <c r="BO108" s="9">
        <f t="shared" si="6"/>
        <v>1</v>
      </c>
      <c r="BP108" s="9">
        <f t="shared" si="6"/>
        <v>9.75</v>
      </c>
      <c r="BQ108" s="9">
        <f t="shared" si="6"/>
        <v>34</v>
      </c>
      <c r="BR108" s="9">
        <f t="shared" si="6"/>
        <v>1</v>
      </c>
      <c r="BS108" s="9">
        <f t="shared" si="6"/>
        <v>9.75</v>
      </c>
      <c r="BT108" s="9">
        <f t="shared" si="6"/>
        <v>34</v>
      </c>
      <c r="BU108" s="10">
        <f t="shared" si="6"/>
        <v>1</v>
      </c>
      <c r="BW108" t="s">
        <v>69</v>
      </c>
      <c r="BX108">
        <f>[1]!SWTEST(A3:A102)</f>
        <v>0.2783587810489182</v>
      </c>
      <c r="BY108" t="e">
        <f>[1]!SWTEST(B3:B102)</f>
        <v>#VALUE!</v>
      </c>
      <c r="BZ108" t="e">
        <f>[1]!SWTEST(C3:C102)</f>
        <v>#VALUE!</v>
      </c>
      <c r="CA108" t="e">
        <f>[1]!SWTEST(D3:D102)</f>
        <v>#VALUE!</v>
      </c>
      <c r="CB108">
        <f>[1]!SWTEST(E3:E102)</f>
        <v>0.16723519683923793</v>
      </c>
      <c r="CC108">
        <f>[1]!SWTEST(F3:F102)</f>
        <v>2.9399137812540665E-2</v>
      </c>
      <c r="CD108">
        <f>[1]!SWTEST(G3:G102)</f>
        <v>0.26766569220467407</v>
      </c>
      <c r="CE108" t="e">
        <f>[1]!SWTEST(H3:H102)</f>
        <v>#VALUE!</v>
      </c>
      <c r="CF108">
        <f>[1]!SWTEST(I3:I102)</f>
        <v>0.10759898334811258</v>
      </c>
      <c r="CG108" t="e">
        <f>[1]!SWTEST(J3:J102)</f>
        <v>#VALUE!</v>
      </c>
      <c r="CH108">
        <f>[1]!SWTEST(K3:K102)</f>
        <v>0.14375817600493312</v>
      </c>
      <c r="CI108">
        <f>[1]!SWTEST(L3:L102)</f>
        <v>1.462832552759763E-2</v>
      </c>
      <c r="CJ108" t="e">
        <f>[1]!SWTEST(M3:M102)</f>
        <v>#VALUE!</v>
      </c>
      <c r="CK108">
        <f>[1]!SWTEST(N3:N102)</f>
        <v>6.7296455948250289E-3</v>
      </c>
      <c r="CL108">
        <f>[1]!SWTEST(O3:O102)</f>
        <v>0.55645179311219806</v>
      </c>
      <c r="CM108">
        <f>[1]!SWTEST(P3:P102)</f>
        <v>2.4446943341282057E-2</v>
      </c>
      <c r="CN108">
        <f>[1]!SWTEST(Q3:Q102)</f>
        <v>7.4686793546666186E-2</v>
      </c>
      <c r="CO108">
        <f>[1]!SWTEST(R3:R102)</f>
        <v>1.7864251896807848E-2</v>
      </c>
      <c r="CP108">
        <f>[1]!SWTEST(S3:S102)</f>
        <v>1.8598226287224184E-2</v>
      </c>
      <c r="CQ108">
        <f>[1]!SWTEST(T3:T102)</f>
        <v>1.7864251896807848E-2</v>
      </c>
      <c r="CR108">
        <f>[1]!SWTEST(U3:U102)</f>
        <v>7.4712360883431028E-2</v>
      </c>
      <c r="CS108">
        <f>[1]!SWTEST(V3:V102)</f>
        <v>6.2924480277914974E-4</v>
      </c>
      <c r="CT108">
        <f>[1]!SWTEST(W3:W102)</f>
        <v>1.2908130120337091E-10</v>
      </c>
      <c r="CU108" t="e">
        <f>[1]!SWTEST(X3:X102)</f>
        <v>#VALUE!</v>
      </c>
      <c r="CV108">
        <f>[1]!SWTEST(Y3:Y102)</f>
        <v>6.2924480277914974E-4</v>
      </c>
      <c r="CW108">
        <f>[1]!SWTEST(Z3:Z102)</f>
        <v>1.2908130120337091E-10</v>
      </c>
      <c r="CX108">
        <f>[1]!SWTEST(AA3:AA102)</f>
        <v>0.11576459619274782</v>
      </c>
      <c r="CY108">
        <f>[1]!SWTEST(AB3:AB102)</f>
        <v>1.1764523749624445E-6</v>
      </c>
      <c r="CZ108">
        <f>[1]!SWTEST(AC3:AC102)</f>
        <v>7.6169651697099994E-9</v>
      </c>
      <c r="DA108">
        <f>[1]!SWTEST(AD3:AD102)</f>
        <v>0.21691814003028698</v>
      </c>
      <c r="DB108">
        <f>[1]!SWTEST(AE3:AE102)</f>
        <v>6.2924480277914974E-4</v>
      </c>
      <c r="DC108">
        <f>[1]!SWTEST(AF3:AF102)</f>
        <v>1.2908130120337091E-10</v>
      </c>
      <c r="DD108">
        <f>[1]!SWTEST(AG3:AG102)</f>
        <v>0.21691814003028698</v>
      </c>
      <c r="DE108">
        <f>[1]!SWTEST(AH3:AH102)</f>
        <v>6.2924480277914974E-4</v>
      </c>
      <c r="DF108">
        <f>[1]!SWTEST(AI3:AI102)</f>
        <v>1.2908130120337091E-10</v>
      </c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</row>
    <row r="109" spans="1:160" x14ac:dyDescent="0.45">
      <c r="A109" t="s">
        <v>39</v>
      </c>
      <c r="B109">
        <f>MEDIAN(A3:A102)</f>
        <v>489</v>
      </c>
      <c r="C109">
        <f t="shared" ref="C109:AJ109" si="7">MEDIAN(B3:B102)</f>
        <v>512</v>
      </c>
      <c r="E109">
        <f t="shared" si="7"/>
        <v>512</v>
      </c>
      <c r="F109">
        <f t="shared" si="7"/>
        <v>491</v>
      </c>
      <c r="G109">
        <f t="shared" si="7"/>
        <v>496</v>
      </c>
      <c r="H109">
        <f t="shared" si="7"/>
        <v>474</v>
      </c>
      <c r="I109">
        <f t="shared" si="7"/>
        <v>512</v>
      </c>
      <c r="J109">
        <f t="shared" si="7"/>
        <v>474</v>
      </c>
      <c r="K109">
        <f t="shared" si="7"/>
        <v>512</v>
      </c>
      <c r="L109">
        <f t="shared" si="7"/>
        <v>478</v>
      </c>
      <c r="M109">
        <f t="shared" si="7"/>
        <v>467</v>
      </c>
      <c r="O109">
        <f t="shared" si="7"/>
        <v>466.5</v>
      </c>
      <c r="P109">
        <f t="shared" si="7"/>
        <v>476</v>
      </c>
      <c r="Q109">
        <f t="shared" si="7"/>
        <v>459</v>
      </c>
      <c r="R109">
        <f t="shared" si="7"/>
        <v>481</v>
      </c>
      <c r="S109">
        <f t="shared" si="7"/>
        <v>466.5</v>
      </c>
      <c r="T109">
        <f t="shared" si="7"/>
        <v>481</v>
      </c>
      <c r="U109">
        <f t="shared" si="7"/>
        <v>466.5</v>
      </c>
      <c r="V109">
        <f t="shared" si="7"/>
        <v>477</v>
      </c>
      <c r="W109">
        <f t="shared" si="7"/>
        <v>455.5</v>
      </c>
      <c r="X109">
        <f t="shared" si="7"/>
        <v>482</v>
      </c>
      <c r="Z109">
        <f t="shared" si="7"/>
        <v>455.5</v>
      </c>
      <c r="AA109">
        <f t="shared" si="7"/>
        <v>482</v>
      </c>
      <c r="AB109">
        <f t="shared" si="7"/>
        <v>478</v>
      </c>
      <c r="AC109" s="20">
        <f t="shared" si="7"/>
        <v>449</v>
      </c>
      <c r="AD109">
        <f t="shared" si="7"/>
        <v>482</v>
      </c>
      <c r="AE109">
        <f t="shared" si="7"/>
        <v>476</v>
      </c>
      <c r="AF109">
        <f t="shared" si="7"/>
        <v>455.5</v>
      </c>
      <c r="AG109">
        <f t="shared" si="7"/>
        <v>482</v>
      </c>
      <c r="AH109">
        <f t="shared" si="7"/>
        <v>476</v>
      </c>
      <c r="AI109">
        <f t="shared" si="7"/>
        <v>455.5</v>
      </c>
      <c r="AJ109">
        <f t="shared" si="7"/>
        <v>482</v>
      </c>
      <c r="AL109" t="s">
        <v>63</v>
      </c>
      <c r="AM109" s="8">
        <f t="shared" ref="AM109:BB111" si="8">MAX(AM116-AM115,0)</f>
        <v>3</v>
      </c>
      <c r="AN109" s="9">
        <f t="shared" si="8"/>
        <v>0</v>
      </c>
      <c r="AO109" s="9">
        <f t="shared" si="8"/>
        <v>0</v>
      </c>
      <c r="AP109" s="9">
        <f t="shared" si="8"/>
        <v>0</v>
      </c>
      <c r="AQ109" s="9">
        <f t="shared" si="8"/>
        <v>3</v>
      </c>
      <c r="AR109" s="9">
        <f t="shared" si="8"/>
        <v>1</v>
      </c>
      <c r="AS109" s="9">
        <f t="shared" si="8"/>
        <v>2</v>
      </c>
      <c r="AT109" s="9">
        <f t="shared" si="8"/>
        <v>0</v>
      </c>
      <c r="AU109" s="9">
        <f t="shared" si="8"/>
        <v>2</v>
      </c>
      <c r="AV109" s="9">
        <f t="shared" si="8"/>
        <v>0</v>
      </c>
      <c r="AW109" s="9">
        <f t="shared" si="8"/>
        <v>3</v>
      </c>
      <c r="AX109" s="9">
        <f t="shared" si="8"/>
        <v>6</v>
      </c>
      <c r="AY109" s="9">
        <f t="shared" si="8"/>
        <v>0</v>
      </c>
      <c r="AZ109" s="9">
        <f t="shared" si="8"/>
        <v>5.5</v>
      </c>
      <c r="BA109" s="9">
        <f t="shared" si="8"/>
        <v>4.25</v>
      </c>
      <c r="BB109" s="9">
        <f t="shared" si="8"/>
        <v>7.5</v>
      </c>
      <c r="BC109" s="9">
        <f t="shared" si="6"/>
        <v>3</v>
      </c>
      <c r="BD109" s="9">
        <f t="shared" si="6"/>
        <v>5.75</v>
      </c>
      <c r="BE109" s="9">
        <f t="shared" si="6"/>
        <v>3</v>
      </c>
      <c r="BF109" s="9">
        <f t="shared" si="6"/>
        <v>5.75</v>
      </c>
      <c r="BG109" s="9">
        <f t="shared" si="6"/>
        <v>4.25</v>
      </c>
      <c r="BH109" s="9">
        <f t="shared" si="6"/>
        <v>9.5</v>
      </c>
      <c r="BI109" s="9">
        <f t="shared" si="6"/>
        <v>0</v>
      </c>
      <c r="BJ109" s="9">
        <f t="shared" si="6"/>
        <v>0</v>
      </c>
      <c r="BK109" s="9">
        <f t="shared" si="6"/>
        <v>9.5</v>
      </c>
      <c r="BL109" s="9">
        <f t="shared" si="6"/>
        <v>0</v>
      </c>
      <c r="BM109" s="9">
        <f t="shared" si="6"/>
        <v>4</v>
      </c>
      <c r="BN109" s="9">
        <f t="shared" si="6"/>
        <v>13</v>
      </c>
      <c r="BO109" s="9">
        <f t="shared" si="6"/>
        <v>1</v>
      </c>
      <c r="BP109" s="9">
        <f t="shared" si="6"/>
        <v>3.25</v>
      </c>
      <c r="BQ109" s="9">
        <f t="shared" si="6"/>
        <v>9.5</v>
      </c>
      <c r="BR109" s="9">
        <f t="shared" si="6"/>
        <v>0</v>
      </c>
      <c r="BS109" s="9">
        <f t="shared" si="6"/>
        <v>3.25</v>
      </c>
      <c r="BT109" s="9">
        <f t="shared" si="6"/>
        <v>9.5</v>
      </c>
      <c r="BU109" s="10">
        <f t="shared" si="6"/>
        <v>0</v>
      </c>
      <c r="BW109" t="s">
        <v>70</v>
      </c>
      <c r="BX109">
        <v>0.05</v>
      </c>
      <c r="BY109">
        <v>0.05</v>
      </c>
      <c r="BZ109">
        <v>0.05</v>
      </c>
      <c r="CA109">
        <v>0.05</v>
      </c>
      <c r="CB109">
        <v>0.05</v>
      </c>
      <c r="CC109">
        <v>0.05</v>
      </c>
      <c r="CD109">
        <v>0.05</v>
      </c>
      <c r="CE109">
        <v>0.05</v>
      </c>
      <c r="CF109">
        <v>0.05</v>
      </c>
      <c r="CG109">
        <v>0.05</v>
      </c>
      <c r="CH109">
        <v>0.05</v>
      </c>
      <c r="CI109">
        <v>0.05</v>
      </c>
      <c r="CJ109">
        <v>0.05</v>
      </c>
      <c r="CK109">
        <v>0.05</v>
      </c>
      <c r="CL109">
        <v>0.05</v>
      </c>
      <c r="CM109">
        <v>0.05</v>
      </c>
      <c r="CN109">
        <v>0.05</v>
      </c>
      <c r="CO109">
        <v>0.05</v>
      </c>
      <c r="CP109">
        <v>0.05</v>
      </c>
      <c r="CQ109">
        <v>0.05</v>
      </c>
      <c r="CR109">
        <v>0.05</v>
      </c>
      <c r="CS109">
        <v>0.05</v>
      </c>
      <c r="CT109">
        <v>0.05</v>
      </c>
      <c r="CU109">
        <v>0.05</v>
      </c>
      <c r="CV109">
        <v>0.05</v>
      </c>
      <c r="CW109">
        <v>0.05</v>
      </c>
      <c r="CX109">
        <v>0.05</v>
      </c>
      <c r="CY109">
        <v>0.05</v>
      </c>
      <c r="CZ109">
        <v>0.05</v>
      </c>
      <c r="DA109">
        <v>0.05</v>
      </c>
      <c r="DB109">
        <v>0.05</v>
      </c>
      <c r="DC109">
        <v>0.05</v>
      </c>
      <c r="DD109">
        <v>0.05</v>
      </c>
      <c r="DE109">
        <v>0.05</v>
      </c>
      <c r="DF109">
        <v>0.05</v>
      </c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</row>
    <row r="110" spans="1:160" x14ac:dyDescent="0.45">
      <c r="A110" t="s">
        <v>40</v>
      </c>
      <c r="B110">
        <f>MODE(A3:A102)</f>
        <v>489</v>
      </c>
      <c r="C110">
        <f t="shared" ref="C110:AJ110" si="9">MODE(B3:B102)</f>
        <v>512</v>
      </c>
      <c r="E110">
        <f t="shared" si="9"/>
        <v>512</v>
      </c>
      <c r="F110">
        <f t="shared" si="9"/>
        <v>491</v>
      </c>
      <c r="G110">
        <f t="shared" si="9"/>
        <v>496</v>
      </c>
      <c r="H110">
        <f t="shared" si="9"/>
        <v>474</v>
      </c>
      <c r="I110">
        <f t="shared" si="9"/>
        <v>512</v>
      </c>
      <c r="J110">
        <f t="shared" si="9"/>
        <v>474</v>
      </c>
      <c r="K110">
        <f t="shared" si="9"/>
        <v>512</v>
      </c>
      <c r="L110">
        <f t="shared" si="9"/>
        <v>475</v>
      </c>
      <c r="M110">
        <f t="shared" si="9"/>
        <v>466</v>
      </c>
      <c r="O110">
        <f t="shared" si="9"/>
        <v>466</v>
      </c>
      <c r="P110">
        <f t="shared" si="9"/>
        <v>476</v>
      </c>
      <c r="Q110">
        <f t="shared" si="9"/>
        <v>458</v>
      </c>
      <c r="R110">
        <f t="shared" si="9"/>
        <v>482</v>
      </c>
      <c r="S110">
        <f t="shared" si="9"/>
        <v>466</v>
      </c>
      <c r="T110">
        <f t="shared" si="9"/>
        <v>481</v>
      </c>
      <c r="U110">
        <f t="shared" si="9"/>
        <v>466</v>
      </c>
      <c r="V110">
        <f t="shared" si="9"/>
        <v>480</v>
      </c>
      <c r="W110">
        <f t="shared" si="9"/>
        <v>453</v>
      </c>
      <c r="X110">
        <f t="shared" si="9"/>
        <v>482</v>
      </c>
      <c r="Z110">
        <f t="shared" si="9"/>
        <v>453</v>
      </c>
      <c r="AA110">
        <f t="shared" si="9"/>
        <v>482</v>
      </c>
      <c r="AB110">
        <f t="shared" si="9"/>
        <v>478</v>
      </c>
      <c r="AC110" s="20">
        <f t="shared" si="9"/>
        <v>440</v>
      </c>
      <c r="AD110">
        <f t="shared" si="9"/>
        <v>482</v>
      </c>
      <c r="AE110">
        <f t="shared" si="9"/>
        <v>475</v>
      </c>
      <c r="AF110">
        <f t="shared" si="9"/>
        <v>453</v>
      </c>
      <c r="AG110">
        <f t="shared" si="9"/>
        <v>482</v>
      </c>
      <c r="AH110">
        <f t="shared" si="9"/>
        <v>475</v>
      </c>
      <c r="AI110">
        <f t="shared" si="9"/>
        <v>453</v>
      </c>
      <c r="AJ110">
        <f t="shared" si="9"/>
        <v>482</v>
      </c>
      <c r="AL110" t="s">
        <v>64</v>
      </c>
      <c r="AM110" s="8">
        <f t="shared" si="8"/>
        <v>3</v>
      </c>
      <c r="AN110" s="9">
        <f t="shared" si="6"/>
        <v>0</v>
      </c>
      <c r="AO110" s="9">
        <f t="shared" si="6"/>
        <v>0</v>
      </c>
      <c r="AP110" s="9">
        <f t="shared" si="6"/>
        <v>0</v>
      </c>
      <c r="AQ110" s="9">
        <f t="shared" si="6"/>
        <v>3</v>
      </c>
      <c r="AR110" s="9">
        <f t="shared" si="6"/>
        <v>2</v>
      </c>
      <c r="AS110" s="9">
        <f t="shared" si="6"/>
        <v>2.25</v>
      </c>
      <c r="AT110" s="9">
        <f t="shared" si="6"/>
        <v>0</v>
      </c>
      <c r="AU110" s="9">
        <f t="shared" si="6"/>
        <v>2</v>
      </c>
      <c r="AV110" s="9">
        <f t="shared" si="6"/>
        <v>0</v>
      </c>
      <c r="AW110" s="9">
        <f t="shared" si="6"/>
        <v>3</v>
      </c>
      <c r="AX110" s="9">
        <f t="shared" si="6"/>
        <v>5</v>
      </c>
      <c r="AY110" s="9">
        <f t="shared" si="6"/>
        <v>0</v>
      </c>
      <c r="AZ110" s="9">
        <f t="shared" si="6"/>
        <v>5.5</v>
      </c>
      <c r="BA110" s="9">
        <f t="shared" si="6"/>
        <v>2</v>
      </c>
      <c r="BB110" s="9">
        <f t="shared" si="6"/>
        <v>6.25</v>
      </c>
      <c r="BC110" s="9">
        <f t="shared" si="6"/>
        <v>2</v>
      </c>
      <c r="BD110" s="9">
        <f t="shared" si="6"/>
        <v>5.5</v>
      </c>
      <c r="BE110" s="9">
        <f t="shared" si="6"/>
        <v>2</v>
      </c>
      <c r="BF110" s="9">
        <f t="shared" si="6"/>
        <v>5.5</v>
      </c>
      <c r="BG110" s="9">
        <f t="shared" si="6"/>
        <v>3</v>
      </c>
      <c r="BH110" s="9">
        <f t="shared" si="6"/>
        <v>7.5</v>
      </c>
      <c r="BI110" s="9">
        <f t="shared" si="6"/>
        <v>1</v>
      </c>
      <c r="BJ110" s="9">
        <f t="shared" si="6"/>
        <v>0</v>
      </c>
      <c r="BK110" s="9">
        <f t="shared" si="6"/>
        <v>7.5</v>
      </c>
      <c r="BL110" s="9">
        <f t="shared" si="6"/>
        <v>1</v>
      </c>
      <c r="BM110" s="9">
        <f t="shared" si="6"/>
        <v>4</v>
      </c>
      <c r="BN110" s="9">
        <f t="shared" si="6"/>
        <v>8</v>
      </c>
      <c r="BO110" s="9">
        <f t="shared" si="6"/>
        <v>1</v>
      </c>
      <c r="BP110" s="9">
        <f t="shared" si="6"/>
        <v>5</v>
      </c>
      <c r="BQ110" s="9">
        <f t="shared" si="6"/>
        <v>7.5</v>
      </c>
      <c r="BR110" s="9">
        <f t="shared" si="6"/>
        <v>1</v>
      </c>
      <c r="BS110" s="9">
        <f t="shared" si="6"/>
        <v>5</v>
      </c>
      <c r="BT110" s="9">
        <f t="shared" si="6"/>
        <v>7.5</v>
      </c>
      <c r="BU110" s="10">
        <f t="shared" si="6"/>
        <v>1</v>
      </c>
      <c r="BW110" s="1" t="s">
        <v>71</v>
      </c>
      <c r="BX110" s="14" t="str">
        <f>IF(BX108&lt;BX109,"no","yes")</f>
        <v>yes</v>
      </c>
      <c r="BY110" s="14" t="e">
        <f t="shared" ref="BY110:DF110" si="10">IF(BY108&lt;BY109,"no","yes")</f>
        <v>#VALUE!</v>
      </c>
      <c r="BZ110" s="14" t="e">
        <f t="shared" si="10"/>
        <v>#VALUE!</v>
      </c>
      <c r="CA110" s="14" t="e">
        <f t="shared" si="10"/>
        <v>#VALUE!</v>
      </c>
      <c r="CB110" s="14" t="str">
        <f t="shared" si="10"/>
        <v>yes</v>
      </c>
      <c r="CC110" s="14" t="str">
        <f t="shared" si="10"/>
        <v>no</v>
      </c>
      <c r="CD110" s="14" t="str">
        <f t="shared" si="10"/>
        <v>yes</v>
      </c>
      <c r="CE110" s="14" t="e">
        <f t="shared" si="10"/>
        <v>#VALUE!</v>
      </c>
      <c r="CF110" s="14" t="str">
        <f t="shared" si="10"/>
        <v>yes</v>
      </c>
      <c r="CG110" s="14" t="e">
        <f t="shared" si="10"/>
        <v>#VALUE!</v>
      </c>
      <c r="CH110" s="14" t="str">
        <f t="shared" si="10"/>
        <v>yes</v>
      </c>
      <c r="CI110" s="14" t="str">
        <f t="shared" si="10"/>
        <v>no</v>
      </c>
      <c r="CJ110" s="14" t="e">
        <f t="shared" si="10"/>
        <v>#VALUE!</v>
      </c>
      <c r="CK110" s="14" t="str">
        <f t="shared" si="10"/>
        <v>no</v>
      </c>
      <c r="CL110" s="14" t="str">
        <f t="shared" si="10"/>
        <v>yes</v>
      </c>
      <c r="CM110" s="14" t="str">
        <f t="shared" si="10"/>
        <v>no</v>
      </c>
      <c r="CN110" s="14" t="str">
        <f t="shared" si="10"/>
        <v>yes</v>
      </c>
      <c r="CO110" s="14" t="str">
        <f t="shared" si="10"/>
        <v>no</v>
      </c>
      <c r="CP110" s="14" t="str">
        <f t="shared" si="10"/>
        <v>no</v>
      </c>
      <c r="CQ110" s="14" t="str">
        <f t="shared" si="10"/>
        <v>no</v>
      </c>
      <c r="CR110" s="14" t="str">
        <f t="shared" si="10"/>
        <v>yes</v>
      </c>
      <c r="CS110" s="14" t="str">
        <f t="shared" si="10"/>
        <v>no</v>
      </c>
      <c r="CT110" s="14" t="str">
        <f t="shared" si="10"/>
        <v>no</v>
      </c>
      <c r="CU110" s="14" t="e">
        <f t="shared" si="10"/>
        <v>#VALUE!</v>
      </c>
      <c r="CV110" s="14" t="str">
        <f t="shared" si="10"/>
        <v>no</v>
      </c>
      <c r="CW110" s="14" t="str">
        <f t="shared" si="10"/>
        <v>no</v>
      </c>
      <c r="CX110" s="14" t="str">
        <f t="shared" si="10"/>
        <v>yes</v>
      </c>
      <c r="CY110" s="14" t="str">
        <f t="shared" si="10"/>
        <v>no</v>
      </c>
      <c r="CZ110" s="14" t="str">
        <f t="shared" si="10"/>
        <v>no</v>
      </c>
      <c r="DA110" s="14" t="str">
        <f t="shared" si="10"/>
        <v>yes</v>
      </c>
      <c r="DB110" s="14" t="str">
        <f t="shared" si="10"/>
        <v>no</v>
      </c>
      <c r="DC110" s="14" t="str">
        <f t="shared" si="10"/>
        <v>no</v>
      </c>
      <c r="DD110" s="14" t="str">
        <f t="shared" si="10"/>
        <v>yes</v>
      </c>
      <c r="DE110" s="14" t="str">
        <f t="shared" si="10"/>
        <v>no</v>
      </c>
      <c r="DF110" s="14" t="str">
        <f t="shared" si="10"/>
        <v>no</v>
      </c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</row>
    <row r="111" spans="1:160" x14ac:dyDescent="0.45">
      <c r="A111" t="s">
        <v>41</v>
      </c>
      <c r="B111">
        <f>_xlfn.STDEV.S(A3:A102)</f>
        <v>4.8423531302852991</v>
      </c>
      <c r="C111">
        <f t="shared" ref="C111:AJ111" si="11">_xlfn.STDEV.S(B3:B102)</f>
        <v>0</v>
      </c>
      <c r="E111">
        <f t="shared" si="11"/>
        <v>0</v>
      </c>
      <c r="F111">
        <f t="shared" si="11"/>
        <v>3.7886059908012792</v>
      </c>
      <c r="G111">
        <f t="shared" si="11"/>
        <v>1.9646111497436258</v>
      </c>
      <c r="H111">
        <f t="shared" si="11"/>
        <v>3.1929689170191571</v>
      </c>
      <c r="I111">
        <f t="shared" si="11"/>
        <v>0</v>
      </c>
      <c r="J111">
        <f t="shared" si="11"/>
        <v>3.0460937064848905</v>
      </c>
      <c r="K111">
        <f t="shared" si="11"/>
        <v>0</v>
      </c>
      <c r="L111">
        <f t="shared" si="11"/>
        <v>5.0044323788361282</v>
      </c>
      <c r="M111">
        <f t="shared" si="11"/>
        <v>8.803121576744779</v>
      </c>
      <c r="O111">
        <f t="shared" si="11"/>
        <v>8.3383681759912598</v>
      </c>
      <c r="P111">
        <f t="shared" si="11"/>
        <v>4.7659885086565694</v>
      </c>
      <c r="Q111">
        <f t="shared" si="11"/>
        <v>12.654200404560846</v>
      </c>
      <c r="R111">
        <f t="shared" si="11"/>
        <v>4.1499178524180644</v>
      </c>
      <c r="S111">
        <f t="shared" si="11"/>
        <v>8.743130059213529</v>
      </c>
      <c r="T111">
        <f t="shared" si="11"/>
        <v>4.0037860869810498</v>
      </c>
      <c r="U111">
        <f t="shared" si="11"/>
        <v>8.743130059213529</v>
      </c>
      <c r="V111">
        <f t="shared" si="11"/>
        <v>5.0425562701246802</v>
      </c>
      <c r="W111">
        <f t="shared" si="11"/>
        <v>13.606207733563711</v>
      </c>
      <c r="X111">
        <f t="shared" si="11"/>
        <v>0.69019101440372055</v>
      </c>
      <c r="Z111">
        <f t="shared" si="11"/>
        <v>13.606207733563711</v>
      </c>
      <c r="AA111">
        <f t="shared" si="11"/>
        <v>0.69019101440372055</v>
      </c>
      <c r="AB111">
        <f t="shared" si="11"/>
        <v>5.443929062392681</v>
      </c>
      <c r="AC111" s="20">
        <f t="shared" si="11"/>
        <v>19.049526095009409</v>
      </c>
      <c r="AD111">
        <f t="shared" si="11"/>
        <v>0.81649658092772603</v>
      </c>
      <c r="AE111">
        <f t="shared" si="11"/>
        <v>5.7496947657236488</v>
      </c>
      <c r="AF111">
        <f t="shared" si="11"/>
        <v>13.606207733563711</v>
      </c>
      <c r="AG111">
        <f t="shared" si="11"/>
        <v>0.69019101440372055</v>
      </c>
      <c r="AH111">
        <f t="shared" si="11"/>
        <v>5.7496947657236488</v>
      </c>
      <c r="AI111">
        <f t="shared" si="11"/>
        <v>13.606207733563711</v>
      </c>
      <c r="AJ111">
        <f t="shared" si="11"/>
        <v>0.69019101440372055</v>
      </c>
      <c r="AL111" t="s">
        <v>65</v>
      </c>
      <c r="AM111" s="8">
        <f t="shared" si="8"/>
        <v>10</v>
      </c>
      <c r="AN111" s="9">
        <f t="shared" si="6"/>
        <v>0</v>
      </c>
      <c r="AO111" s="9">
        <f t="shared" si="6"/>
        <v>0</v>
      </c>
      <c r="AP111" s="9">
        <f t="shared" si="6"/>
        <v>0</v>
      </c>
      <c r="AQ111" s="9">
        <f t="shared" si="6"/>
        <v>6</v>
      </c>
      <c r="AR111" s="9">
        <f t="shared" si="6"/>
        <v>4</v>
      </c>
      <c r="AS111" s="9">
        <f t="shared" si="6"/>
        <v>6.75</v>
      </c>
      <c r="AT111" s="9">
        <f t="shared" si="6"/>
        <v>0</v>
      </c>
      <c r="AU111" s="9">
        <f t="shared" si="6"/>
        <v>4</v>
      </c>
      <c r="AV111" s="9">
        <f t="shared" si="6"/>
        <v>0</v>
      </c>
      <c r="AW111" s="9">
        <f t="shared" si="6"/>
        <v>7</v>
      </c>
      <c r="AX111" s="9">
        <f t="shared" si="6"/>
        <v>12</v>
      </c>
      <c r="AY111" s="9">
        <f t="shared" si="6"/>
        <v>0</v>
      </c>
      <c r="AZ111" s="9">
        <f t="shared" si="6"/>
        <v>12</v>
      </c>
      <c r="BA111" s="9">
        <f t="shared" si="6"/>
        <v>8</v>
      </c>
      <c r="BB111" s="9">
        <f t="shared" si="6"/>
        <v>18.75</v>
      </c>
      <c r="BC111" s="9">
        <f t="shared" si="6"/>
        <v>6</v>
      </c>
      <c r="BD111" s="9">
        <f t="shared" si="6"/>
        <v>12</v>
      </c>
      <c r="BE111" s="9">
        <f t="shared" si="6"/>
        <v>7</v>
      </c>
      <c r="BF111" s="9">
        <f t="shared" si="6"/>
        <v>12</v>
      </c>
      <c r="BG111" s="9">
        <f t="shared" si="6"/>
        <v>6</v>
      </c>
      <c r="BH111" s="9">
        <f t="shared" si="6"/>
        <v>13</v>
      </c>
      <c r="BI111" s="9">
        <f t="shared" si="6"/>
        <v>0</v>
      </c>
      <c r="BJ111" s="9">
        <f t="shared" si="6"/>
        <v>0</v>
      </c>
      <c r="BK111" s="9">
        <f t="shared" si="6"/>
        <v>13</v>
      </c>
      <c r="BL111" s="9">
        <f t="shared" si="6"/>
        <v>0</v>
      </c>
      <c r="BM111" s="9">
        <f t="shared" si="6"/>
        <v>8</v>
      </c>
      <c r="BN111" s="9">
        <f t="shared" si="6"/>
        <v>23</v>
      </c>
      <c r="BO111" s="9">
        <f t="shared" si="6"/>
        <v>0</v>
      </c>
      <c r="BP111" s="9">
        <f t="shared" si="6"/>
        <v>8</v>
      </c>
      <c r="BQ111" s="9">
        <f t="shared" si="6"/>
        <v>13</v>
      </c>
      <c r="BR111" s="9">
        <f t="shared" si="6"/>
        <v>0</v>
      </c>
      <c r="BS111" s="9">
        <f t="shared" si="6"/>
        <v>8</v>
      </c>
      <c r="BT111" s="9">
        <f t="shared" si="6"/>
        <v>13</v>
      </c>
      <c r="BU111" s="10">
        <f t="shared" si="6"/>
        <v>0</v>
      </c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</row>
    <row r="112" spans="1:160" x14ac:dyDescent="0.45">
      <c r="A112" t="s">
        <v>42</v>
      </c>
      <c r="B112">
        <f>_xlfn.VAR.S(A3:A102)</f>
        <v>23.448383838383833</v>
      </c>
      <c r="C112">
        <f t="shared" ref="C112:AJ112" si="12">_xlfn.VAR.S(B3:B102)</f>
        <v>0</v>
      </c>
      <c r="E112">
        <f t="shared" si="12"/>
        <v>0</v>
      </c>
      <c r="F112">
        <f t="shared" si="12"/>
        <v>14.353535353535342</v>
      </c>
      <c r="G112">
        <f t="shared" si="12"/>
        <v>3.8596969696969716</v>
      </c>
      <c r="H112">
        <f t="shared" si="12"/>
        <v>10.195050505050489</v>
      </c>
      <c r="I112">
        <f t="shared" si="12"/>
        <v>0</v>
      </c>
      <c r="J112">
        <f t="shared" si="12"/>
        <v>9.278686868686858</v>
      </c>
      <c r="K112">
        <f t="shared" si="12"/>
        <v>0</v>
      </c>
      <c r="L112">
        <f t="shared" si="12"/>
        <v>25.044343434343428</v>
      </c>
      <c r="M112">
        <f t="shared" si="12"/>
        <v>77.494949494949495</v>
      </c>
      <c r="O112">
        <f t="shared" si="12"/>
        <v>69.528383838383817</v>
      </c>
      <c r="P112">
        <f t="shared" si="12"/>
        <v>22.714646464646471</v>
      </c>
      <c r="Q112">
        <f t="shared" si="12"/>
        <v>160.1287878787879</v>
      </c>
      <c r="R112">
        <f t="shared" si="12"/>
        <v>17.221818181818158</v>
      </c>
      <c r="S112">
        <f t="shared" si="12"/>
        <v>76.442323232323162</v>
      </c>
      <c r="T112">
        <f t="shared" si="12"/>
        <v>16.030303030303028</v>
      </c>
      <c r="U112">
        <f t="shared" si="12"/>
        <v>76.442323232323162</v>
      </c>
      <c r="V112">
        <f t="shared" si="12"/>
        <v>25.427373737373724</v>
      </c>
      <c r="W112">
        <f t="shared" si="12"/>
        <v>185.12888888888892</v>
      </c>
      <c r="X112">
        <f t="shared" si="12"/>
        <v>0.47636363636363677</v>
      </c>
      <c r="Z112">
        <f t="shared" si="12"/>
        <v>185.12888888888892</v>
      </c>
      <c r="AA112">
        <f t="shared" si="12"/>
        <v>0.47636363636363677</v>
      </c>
      <c r="AB112">
        <f t="shared" si="12"/>
        <v>29.636363636363654</v>
      </c>
      <c r="AC112" s="20">
        <f t="shared" si="12"/>
        <v>362.88444444444434</v>
      </c>
      <c r="AD112">
        <f t="shared" si="12"/>
        <v>0.66666666666666663</v>
      </c>
      <c r="AE112">
        <f t="shared" si="12"/>
        <v>33.058989898989921</v>
      </c>
      <c r="AF112">
        <f t="shared" si="12"/>
        <v>185.12888888888892</v>
      </c>
      <c r="AG112">
        <f t="shared" si="12"/>
        <v>0.47636363636363677</v>
      </c>
      <c r="AH112">
        <f t="shared" si="12"/>
        <v>33.058989898989921</v>
      </c>
      <c r="AI112">
        <f t="shared" si="12"/>
        <v>185.12888888888892</v>
      </c>
      <c r="AJ112">
        <f t="shared" si="12"/>
        <v>0.47636363636363677</v>
      </c>
      <c r="AL112" t="s">
        <v>37</v>
      </c>
      <c r="AM112" s="11">
        <f>AM119-$AM121</f>
        <v>489.19</v>
      </c>
      <c r="AN112" s="12">
        <f t="shared" ref="AN112:BU112" si="13">AN119-$AM121</f>
        <v>512</v>
      </c>
      <c r="AO112" s="12">
        <f t="shared" si="13"/>
        <v>491</v>
      </c>
      <c r="AP112" s="12">
        <f t="shared" si="13"/>
        <v>512</v>
      </c>
      <c r="AQ112" s="12">
        <f t="shared" si="13"/>
        <v>490.9</v>
      </c>
      <c r="AR112" s="12">
        <f t="shared" si="13"/>
        <v>496.33</v>
      </c>
      <c r="AS112" s="12">
        <f t="shared" si="13"/>
        <v>474.13</v>
      </c>
      <c r="AT112" s="12">
        <f t="shared" si="13"/>
        <v>512</v>
      </c>
      <c r="AU112" s="12">
        <f t="shared" si="13"/>
        <v>473.79</v>
      </c>
      <c r="AV112" s="12">
        <f t="shared" si="13"/>
        <v>512</v>
      </c>
      <c r="AW112" s="12">
        <f t="shared" si="13"/>
        <v>477.81</v>
      </c>
      <c r="AX112" s="12">
        <f t="shared" si="13"/>
        <v>466</v>
      </c>
      <c r="AY112" s="12">
        <f t="shared" si="13"/>
        <v>491</v>
      </c>
      <c r="AZ112" s="12">
        <f t="shared" si="13"/>
        <v>465.87</v>
      </c>
      <c r="BA112" s="12">
        <f t="shared" si="13"/>
        <v>475.05</v>
      </c>
      <c r="BB112" s="12">
        <f t="shared" si="13"/>
        <v>457.55</v>
      </c>
      <c r="BC112" s="12">
        <f t="shared" si="13"/>
        <v>480.48</v>
      </c>
      <c r="BD112" s="12">
        <f t="shared" si="13"/>
        <v>465.61</v>
      </c>
      <c r="BE112" s="12">
        <f t="shared" si="13"/>
        <v>480.7</v>
      </c>
      <c r="BF112" s="12">
        <f t="shared" si="13"/>
        <v>465.61</v>
      </c>
      <c r="BG112" s="12">
        <f t="shared" si="13"/>
        <v>476.37</v>
      </c>
      <c r="BH112" s="12">
        <f t="shared" si="13"/>
        <v>453.68</v>
      </c>
      <c r="BI112" s="12">
        <f t="shared" si="13"/>
        <v>482.22</v>
      </c>
      <c r="BJ112" s="12">
        <f t="shared" si="13"/>
        <v>491</v>
      </c>
      <c r="BK112" s="12">
        <f t="shared" si="13"/>
        <v>453.68</v>
      </c>
      <c r="BL112" s="12">
        <f t="shared" si="13"/>
        <v>482.22</v>
      </c>
      <c r="BM112" s="12">
        <f t="shared" si="13"/>
        <v>477.8</v>
      </c>
      <c r="BN112" s="12">
        <f t="shared" si="13"/>
        <v>445.62</v>
      </c>
      <c r="BO112" s="12">
        <f t="shared" si="13"/>
        <v>482</v>
      </c>
      <c r="BP112" s="12">
        <f t="shared" si="13"/>
        <v>476.54</v>
      </c>
      <c r="BQ112" s="12">
        <f t="shared" si="13"/>
        <v>453.68</v>
      </c>
      <c r="BR112" s="12">
        <f t="shared" si="13"/>
        <v>482.22</v>
      </c>
      <c r="BS112" s="12">
        <f t="shared" si="13"/>
        <v>476.54</v>
      </c>
      <c r="BT112" s="12">
        <f t="shared" si="13"/>
        <v>453.68</v>
      </c>
      <c r="BU112" s="13">
        <f t="shared" si="13"/>
        <v>482.22</v>
      </c>
      <c r="BW112" t="s">
        <v>72</v>
      </c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</row>
    <row r="113" spans="1:160" x14ac:dyDescent="0.45">
      <c r="A113" t="s">
        <v>43</v>
      </c>
      <c r="B113">
        <f>KURT(A3:A102)</f>
        <v>0.39186004819952291</v>
      </c>
      <c r="C113" t="e">
        <f t="shared" ref="C113:AJ113" si="14">KURT(B3:B102)</f>
        <v>#DIV/0!</v>
      </c>
      <c r="E113" t="e">
        <f t="shared" si="14"/>
        <v>#DIV/0!</v>
      </c>
      <c r="F113">
        <f t="shared" si="14"/>
        <v>-0.40685848010033743</v>
      </c>
      <c r="G113">
        <f t="shared" si="14"/>
        <v>9.6913168186436582E-2</v>
      </c>
      <c r="H113">
        <f t="shared" si="14"/>
        <v>-5.6168755234504708E-3</v>
      </c>
      <c r="I113" t="e">
        <f t="shared" si="14"/>
        <v>#DIV/0!</v>
      </c>
      <c r="J113">
        <f t="shared" si="14"/>
        <v>-0.14144455232771946</v>
      </c>
      <c r="K113" t="e">
        <f t="shared" si="14"/>
        <v>#DIV/0!</v>
      </c>
      <c r="L113">
        <f t="shared" si="14"/>
        <v>0.20419301870228779</v>
      </c>
      <c r="M113">
        <f t="shared" si="14"/>
        <v>0.64176288233850753</v>
      </c>
      <c r="O113">
        <f t="shared" si="14"/>
        <v>1.0632058951303764</v>
      </c>
      <c r="P113">
        <f t="shared" si="14"/>
        <v>-0.30666942574087308</v>
      </c>
      <c r="Q113">
        <f t="shared" si="14"/>
        <v>0.35662891554501419</v>
      </c>
      <c r="R113">
        <f t="shared" si="14"/>
        <v>3.5511686540205645E-2</v>
      </c>
      <c r="S113">
        <f t="shared" si="14"/>
        <v>0.87656321523033309</v>
      </c>
      <c r="T113">
        <f t="shared" si="14"/>
        <v>-0.26287603206627885</v>
      </c>
      <c r="U113">
        <f t="shared" si="14"/>
        <v>0.87656321523033309</v>
      </c>
      <c r="V113">
        <f t="shared" si="14"/>
        <v>-0.57746390415752424</v>
      </c>
      <c r="W113">
        <f t="shared" si="14"/>
        <v>1.555742667840986</v>
      </c>
      <c r="X113">
        <f t="shared" si="14"/>
        <v>-0.86845619068856861</v>
      </c>
      <c r="Z113">
        <f t="shared" si="14"/>
        <v>1.555742667840986</v>
      </c>
      <c r="AA113">
        <f t="shared" si="14"/>
        <v>-0.86845619068856861</v>
      </c>
      <c r="AB113">
        <f t="shared" si="14"/>
        <v>0.30655517073655547</v>
      </c>
      <c r="AC113" s="20">
        <f t="shared" si="14"/>
        <v>4.8611056719681418</v>
      </c>
      <c r="AD113">
        <f t="shared" si="14"/>
        <v>-0.63006139662988048</v>
      </c>
      <c r="AE113">
        <f t="shared" si="14"/>
        <v>-0.59474953535673514</v>
      </c>
      <c r="AF113">
        <f t="shared" si="14"/>
        <v>1.555742667840986</v>
      </c>
      <c r="AG113">
        <f t="shared" si="14"/>
        <v>-0.86845619068856861</v>
      </c>
      <c r="AH113">
        <f t="shared" si="14"/>
        <v>-0.59474953535673514</v>
      </c>
      <c r="AI113">
        <f t="shared" si="14"/>
        <v>1.555742667840986</v>
      </c>
      <c r="AJ113">
        <f t="shared" si="14"/>
        <v>-0.86845619068856861</v>
      </c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</row>
    <row r="114" spans="1:160" x14ac:dyDescent="0.45">
      <c r="A114" t="s">
        <v>44</v>
      </c>
      <c r="B114">
        <f>SKEW(A3:A102)</f>
        <v>6.2373926635891176E-2</v>
      </c>
      <c r="C114" t="e">
        <f t="shared" ref="C114:AJ114" si="15">SKEW(B3:B102)</f>
        <v>#DIV/0!</v>
      </c>
      <c r="E114" t="e">
        <f t="shared" si="15"/>
        <v>#DIV/0!</v>
      </c>
      <c r="F114">
        <f t="shared" si="15"/>
        <v>-0.24518867776450395</v>
      </c>
      <c r="G114">
        <f t="shared" si="15"/>
        <v>7.2201417715141838E-2</v>
      </c>
      <c r="H114">
        <f t="shared" si="15"/>
        <v>6.6965745574989986E-3</v>
      </c>
      <c r="I114" t="e">
        <f t="shared" si="15"/>
        <v>#DIV/0!</v>
      </c>
      <c r="J114">
        <f t="shared" si="15"/>
        <v>-0.16387227720593839</v>
      </c>
      <c r="K114" t="e">
        <f t="shared" si="15"/>
        <v>#DIV/0!</v>
      </c>
      <c r="L114">
        <f t="shared" si="15"/>
        <v>-0.46950367708879365</v>
      </c>
      <c r="M114">
        <f t="shared" si="15"/>
        <v>-0.68478913518290163</v>
      </c>
      <c r="O114">
        <f t="shared" si="15"/>
        <v>-0.77013493853159998</v>
      </c>
      <c r="P114">
        <f t="shared" si="15"/>
        <v>-0.14646297623995114</v>
      </c>
      <c r="Q114">
        <f t="shared" si="15"/>
        <v>-0.61327418668874989</v>
      </c>
      <c r="R114">
        <f t="shared" si="15"/>
        <v>-0.41278171400032876</v>
      </c>
      <c r="S114">
        <f t="shared" si="15"/>
        <v>-0.68193724717121895</v>
      </c>
      <c r="T114">
        <f t="shared" si="15"/>
        <v>-0.40035790682332439</v>
      </c>
      <c r="U114">
        <f t="shared" si="15"/>
        <v>-0.68193724717121895</v>
      </c>
      <c r="V114">
        <f t="shared" si="15"/>
        <v>-0.29584706203725708</v>
      </c>
      <c r="W114">
        <f t="shared" si="15"/>
        <v>-0.9595562117022427</v>
      </c>
      <c r="X114">
        <f t="shared" si="15"/>
        <v>-0.31946409810284448</v>
      </c>
      <c r="Z114">
        <f t="shared" si="15"/>
        <v>-0.9595562117022427</v>
      </c>
      <c r="AA114">
        <f t="shared" si="15"/>
        <v>-0.31946409810284448</v>
      </c>
      <c r="AB114">
        <f t="shared" si="15"/>
        <v>-0.33033842779326644</v>
      </c>
      <c r="AC114" s="20">
        <f t="shared" si="15"/>
        <v>-1.5703363024154364</v>
      </c>
      <c r="AD114">
        <f t="shared" si="15"/>
        <v>-0.34083809036871671</v>
      </c>
      <c r="AE114">
        <f t="shared" si="15"/>
        <v>0.16778771227488315</v>
      </c>
      <c r="AF114">
        <f t="shared" si="15"/>
        <v>-0.9595562117022427</v>
      </c>
      <c r="AG114">
        <f t="shared" si="15"/>
        <v>-0.31946409810284448</v>
      </c>
      <c r="AH114">
        <f t="shared" si="15"/>
        <v>0.16778771227488315</v>
      </c>
      <c r="AI114">
        <f t="shared" si="15"/>
        <v>-0.9595562117022427</v>
      </c>
      <c r="AJ114">
        <f t="shared" si="15"/>
        <v>-0.31946409810284448</v>
      </c>
      <c r="AL114" t="s">
        <v>58</v>
      </c>
      <c r="AM114" s="5">
        <f t="array" ref="AM114">MIN(IF(ISBLANK(A3:A102),"",IF(A3:A102&gt;=AM115-$AM104*(AM117-AM115),A3:A102,"")))</f>
        <v>476</v>
      </c>
      <c r="AN114" s="6">
        <f t="array" ref="AN114">MIN(IF(ISBLANK(B3:B102),"",IF(B3:B102&gt;=AN115-$AM104*(AN117-AN115),B3:B102,"")))</f>
        <v>512</v>
      </c>
      <c r="AO114" s="6">
        <f t="array" ref="AO114">MIN(IF(ISBLANK(C3:C102),"",IF(C3:C102&gt;=AO115-$AM104*(AO117-AO115),C3:C102,"")))</f>
        <v>491</v>
      </c>
      <c r="AP114" s="6">
        <f t="array" ref="AP114">MIN(IF(ISBLANK(D3:D102),"",IF(D3:D102&gt;=AP115-$AM104*(AP117-AP115),D3:D102,"")))</f>
        <v>512</v>
      </c>
      <c r="AQ114" s="6">
        <f t="array" ref="AQ114">MIN(IF(ISBLANK(E3:E102),"",IF(E3:E102&gt;=AQ115-$AM104*(AQ117-AQ115),E3:E102,"")))</f>
        <v>481</v>
      </c>
      <c r="AR114" s="6">
        <f t="array" ref="AR114">MIN(IF(ISBLANK(F3:F102),"",IF(F3:F102&gt;=AR115-$AM104*(AR117-AR115),F3:F102,"")))</f>
        <v>491</v>
      </c>
      <c r="AS114" s="6">
        <f t="array" ref="AS114">MIN(IF(ISBLANK(G3:G102),"",IF(G3:G102&gt;=AS115-$AM104*(AS117-AS115),G3:G102,"")))</f>
        <v>467</v>
      </c>
      <c r="AT114" s="6">
        <f t="array" ref="AT114">MIN(IF(ISBLANK(H3:H102),"",IF(H3:H102&gt;=AT115-$AM104*(AT117-AT115),H3:H102,"")))</f>
        <v>512</v>
      </c>
      <c r="AU114" s="6">
        <f t="array" ref="AU114">MIN(IF(ISBLANK(I3:I102),"",IF(I3:I102&gt;=AU115-$AM104*(AU117-AU115),I3:I102,"")))</f>
        <v>465</v>
      </c>
      <c r="AV114" s="6">
        <f t="array" ref="AV114">MIN(IF(ISBLANK(J3:J102),"",IF(J3:J102&gt;=AV115-$AM104*(AV117-AV115),J3:J102,"")))</f>
        <v>512</v>
      </c>
      <c r="AW114" s="6">
        <f t="array" ref="AW114">MIN(IF(ISBLANK(K3:K102),"",IF(K3:K102&gt;=AW115-$AM104*(AW117-AW115),K3:K102,"")))</f>
        <v>463</v>
      </c>
      <c r="AX114" s="6">
        <f t="array" ref="AX114">MIN(IF(ISBLANK(L3:L102),"",IF(L3:L102&gt;=AX115-$AM104*(AX117-AX115),L3:L102,"")))</f>
        <v>446</v>
      </c>
      <c r="AY114" s="6">
        <f t="array" ref="AY114">MIN(IF(ISBLANK(M3:M102),"",IF(M3:M102&gt;=AY115-$AM104*(AY117-AY115),M3:M102,"")))</f>
        <v>491</v>
      </c>
      <c r="AZ114" s="6">
        <f t="array" ref="AZ114">MIN(IF(ISBLANK(N3:N102),"",IF(N3:N102&gt;=AZ115-$AM104*(AZ117-AZ115),N3:N102,"")))</f>
        <v>446</v>
      </c>
      <c r="BA114" s="6">
        <f t="array" ref="BA114">MIN(IF(ISBLANK(O3:O102),"",IF(O3:O102&gt;=BA115-$AM104*(BA117-BA115),O3:O102,"")))</f>
        <v>463</v>
      </c>
      <c r="BB114" s="6">
        <f t="array" ref="BB114">MIN(IF(ISBLANK(P3:P102),"",IF(P3:P102&gt;=BB115-$AM104*(BB117-BB115),P3:P102,"")))</f>
        <v>427</v>
      </c>
      <c r="BC114" s="6">
        <f t="array" ref="BC114">MIN(IF(ISBLANK(Q3:Q102),"",IF(Q3:Q102&gt;=BC115-$AM104*(BC117-BC115),Q3:Q102,"")))</f>
        <v>469</v>
      </c>
      <c r="BD114" s="6">
        <f t="array" ref="BD114">MIN(IF(ISBLANK(R3:R102),"",IF(R3:R102&gt;=BD115-$AM104*(BD117-BD115),R3:R102,"")))</f>
        <v>436</v>
      </c>
      <c r="BE114" s="6">
        <f t="array" ref="BE114">MIN(IF(ISBLANK(S3:S102),"",IF(S3:S102&gt;=BE115-$AM104*(BE117-BE115),S3:S102,"")))</f>
        <v>471</v>
      </c>
      <c r="BF114" s="6">
        <f t="array" ref="BF114">MIN(IF(ISBLANK(T3:T102),"",IF(T3:T102&gt;=BF115-$AM104*(BF117-BF115),T3:T102,"")))</f>
        <v>436</v>
      </c>
      <c r="BG114" s="6">
        <f t="array" ref="BG114">MIN(IF(ISBLANK(U3:U102),"",IF(U3:U102&gt;=BG115-$AM104*(BG117-BG115),U3:U102,"")))</f>
        <v>464</v>
      </c>
      <c r="BH114" s="6">
        <f t="array" ref="BH114">MIN(IF(ISBLANK(V3:V102),"",IF(V3:V102&gt;=BH115-$AM104*(BH117-BH115),V3:V102,"")))</f>
        <v>412</v>
      </c>
      <c r="BI114" s="6">
        <f t="array" ref="BI114">MIN(IF(ISBLANK(W3:W102),"",IF(W3:W102&gt;=BI115-$AM104*(BI117-BI115),W3:W102,"")))</f>
        <v>481</v>
      </c>
      <c r="BJ114" s="6">
        <f t="array" ref="BJ114">MIN(IF(ISBLANK(X3:X102),"",IF(X3:X102&gt;=BJ115-$AM104*(BJ117-BJ115),X3:X102,"")))</f>
        <v>491</v>
      </c>
      <c r="BK114" s="6">
        <f t="array" ref="BK114">MIN(IF(ISBLANK(Y3:Y102),"",IF(Y3:Y102&gt;=BK115-$AM104*(BK117-BK115),Y3:Y102,"")))</f>
        <v>412</v>
      </c>
      <c r="BL114" s="6">
        <f t="array" ref="BL114">MIN(IF(ISBLANK(Z3:Z102),"",IF(Z3:Z102&gt;=BL115-$AM104*(BL117-BL115),Z3:Z102,"")))</f>
        <v>481</v>
      </c>
      <c r="BM114" s="6">
        <f t="array" ref="BM114">MIN(IF(ISBLANK(AA3:AA102),"",IF(AA3:AA102&gt;=BM115-$AM104*(BM117-BM115),AA3:AA102,"")))</f>
        <v>459</v>
      </c>
      <c r="BN114" s="6">
        <f t="array" ref="BN114">MIN(IF(ISBLANK(AB3:AB102),"",IF(AB3:AB102&gt;=BN115-$AM104*(BN117-BN115),AB3:AB102,"")))</f>
        <v>409</v>
      </c>
      <c r="BO114" s="6">
        <f t="array" ref="BO114">MIN(IF(ISBLANK(AC3:AC102),"",IF(AC3:AC102&gt;=BO115-$AM104*(BO117-BO115),AC3:AC102,"")))</f>
        <v>480</v>
      </c>
      <c r="BP114" s="6">
        <f t="array" ref="BP114">MIN(IF(ISBLANK(AD3:AD102),"",IF(AD3:AD102&gt;=BP115-$AM104*(BP117-BP115),AD3:AD102,"")))</f>
        <v>463</v>
      </c>
      <c r="BQ114" s="6">
        <f t="array" ref="BQ114">MIN(IF(ISBLANK(AE3:AE102),"",IF(AE3:AE102&gt;=BQ115-$AM104*(BQ117-BQ115),AE3:AE102,"")))</f>
        <v>412</v>
      </c>
      <c r="BR114" s="6">
        <f t="array" ref="BR114">MIN(IF(ISBLANK(AF3:AF102),"",IF(AF3:AF102&gt;=BR115-$AM104*(BR117-BR115),AF3:AF102,"")))</f>
        <v>481</v>
      </c>
      <c r="BS114" s="6">
        <f t="array" ref="BS114">MIN(IF(ISBLANK(AG3:AG102),"",IF(AG3:AG102&gt;=BS115-$AM104*(BS117-BS115),AG3:AG102,"")))</f>
        <v>463</v>
      </c>
      <c r="BT114" s="6">
        <f t="array" ref="BT114">MIN(IF(ISBLANK(AH3:AH102),"",IF(AH3:AH102&gt;=BT115-$AM104*(BT117-BT115),AH3:AH102,"")))</f>
        <v>412</v>
      </c>
      <c r="BU114" s="7">
        <f t="array" ref="BU114">MIN(IF(ISBLANK(AI3:AI102),"",IF(AI3:AI102&gt;=BU115-$AM104*(BU117-BU115),AI3:AI102,"")))</f>
        <v>481</v>
      </c>
      <c r="BW114" s="15" t="s">
        <v>73</v>
      </c>
      <c r="BX114" s="15">
        <f>[1]!DAGOSTINO(A3:A102)</f>
        <v>0.94468444026889054</v>
      </c>
      <c r="BY114" s="15" t="e">
        <f>[1]!DAGOSTINO(B3:B102)</f>
        <v>#VALUE!</v>
      </c>
      <c r="BZ114" s="15" t="e">
        <f>[1]!DAGOSTINO(C3:C102)</f>
        <v>#VALUE!</v>
      </c>
      <c r="CA114" s="15" t="e">
        <f>[1]!DAGOSTINO(D3:D102)</f>
        <v>#VALUE!</v>
      </c>
      <c r="CB114" s="15">
        <f>[1]!DAGOSTINO(E3:E102)</f>
        <v>1.8780009604540686</v>
      </c>
      <c r="CC114" s="15">
        <f>[1]!DAGOSTINO(F3:F102)</f>
        <v>0.24933698586076961</v>
      </c>
      <c r="CD114" s="15">
        <f>[1]!DAGOSTINO(G3:G102)</f>
        <v>3.1228745715735851E-2</v>
      </c>
      <c r="CE114" s="15" t="e">
        <f>[1]!DAGOSTINO(H3:H102)</f>
        <v>#VALUE!</v>
      </c>
      <c r="CF114" s="15">
        <f>[1]!DAGOSTINO(I3:I102)</f>
        <v>0.50765763773722128</v>
      </c>
      <c r="CG114" s="15" t="e">
        <f>[1]!DAGOSTINO(J3:J102)</f>
        <v>#VALUE!</v>
      </c>
      <c r="CH114" s="15">
        <f>[1]!DAGOSTINO(K3:K102)</f>
        <v>4.0931115075300282</v>
      </c>
      <c r="CI114" s="15">
        <f>[1]!DAGOSTINO(L3:L102)</f>
        <v>9.0894040763963169</v>
      </c>
      <c r="CJ114" s="15" t="e">
        <f>[1]!DAGOSTINO(M3:M102)</f>
        <v>#VALUE!</v>
      </c>
      <c r="CK114" s="15">
        <f>[1]!DAGOSTINO(N3:N102)</f>
        <v>12.41693382497138</v>
      </c>
      <c r="CL114" s="15">
        <f>[1]!DAGOSTINO(O3:O102)</f>
        <v>0.73613052883969465</v>
      </c>
      <c r="CM114" s="15">
        <f>[1]!DAGOSTINO(P3:P102)</f>
        <v>6.8256416651891012</v>
      </c>
      <c r="CN114" s="15">
        <f>[1]!DAGOSTINO(Q3:Q102)</f>
        <v>3.0015676931203461</v>
      </c>
      <c r="CO114" s="15">
        <f>[1]!DAGOSTINO(R3:R102)</f>
        <v>9.9560850514883974</v>
      </c>
      <c r="CP114" s="15">
        <f>[1]!DAGOSTINO(S3:S102)</f>
        <v>2.9829476623812416</v>
      </c>
      <c r="CQ114" s="15">
        <f>[1]!DAGOSTINO(T3:T102)</f>
        <v>9.9560850514883974</v>
      </c>
      <c r="CR114" s="15">
        <f>[1]!DAGOSTINO(U3:U102)</f>
        <v>3.8105878802652757</v>
      </c>
      <c r="CS114" s="15">
        <f>[1]!DAGOSTINO(V3:V102)</f>
        <v>18.403363064293131</v>
      </c>
      <c r="CT114" s="15">
        <f>[1]!DAGOSTINO(W3:W102)</f>
        <v>10.307846892704891</v>
      </c>
      <c r="CU114" s="15" t="e">
        <f>[1]!DAGOSTINO(X3:X102)</f>
        <v>#VALUE!</v>
      </c>
      <c r="CV114" s="15">
        <f>[1]!DAGOSTINO(Y3:Y102)</f>
        <v>18.403363064293131</v>
      </c>
      <c r="CW114" s="15">
        <f>[1]!DAGOSTINO(Z3:Z102)</f>
        <v>10.307846892704891</v>
      </c>
      <c r="CX114" s="15">
        <f>[1]!DAGOSTINO(AA3:AA102)</f>
        <v>2.5413680365295046</v>
      </c>
      <c r="CY114" s="15">
        <f>[1]!DAGOSTINO(AB3:AB102)</f>
        <v>43.849244178279136</v>
      </c>
      <c r="CZ114" s="15">
        <f>[1]!DAGOSTINO(AC3:AC102)</f>
        <v>4.9869994987657584</v>
      </c>
      <c r="DA114" s="15">
        <f>[1]!DAGOSTINO(AD3:AD102)</f>
        <v>2.9813806290503546</v>
      </c>
      <c r="DB114" s="15">
        <f>[1]!DAGOSTINO(AE3:AE102)</f>
        <v>18.403363064293131</v>
      </c>
      <c r="DC114" s="15">
        <f>[1]!DAGOSTINO(AF3:AF102)</f>
        <v>10.307846892704891</v>
      </c>
      <c r="DD114" s="15">
        <f>[1]!DAGOSTINO(AG3:AG102)</f>
        <v>2.9813806290503546</v>
      </c>
      <c r="DE114" s="15">
        <f>[1]!DAGOSTINO(AH3:AH102)</f>
        <v>18.403363064293131</v>
      </c>
      <c r="DF114" s="15">
        <f>[1]!DAGOSTINO(AI3:AI102)</f>
        <v>10.307846892704891</v>
      </c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</row>
    <row r="115" spans="1:160" x14ac:dyDescent="0.45">
      <c r="A115" t="s">
        <v>45</v>
      </c>
      <c r="B115">
        <f>B116-B117</f>
        <v>26</v>
      </c>
      <c r="C115">
        <f t="shared" ref="C115:AJ115" si="16">C116-C117</f>
        <v>0</v>
      </c>
      <c r="E115">
        <f t="shared" si="16"/>
        <v>0</v>
      </c>
      <c r="F115">
        <f t="shared" si="16"/>
        <v>19</v>
      </c>
      <c r="G115">
        <f t="shared" si="16"/>
        <v>11</v>
      </c>
      <c r="H115">
        <f t="shared" si="16"/>
        <v>16</v>
      </c>
      <c r="I115">
        <f t="shared" si="16"/>
        <v>0</v>
      </c>
      <c r="J115">
        <f t="shared" si="16"/>
        <v>15</v>
      </c>
      <c r="K115">
        <f t="shared" si="16"/>
        <v>0</v>
      </c>
      <c r="L115">
        <f t="shared" si="16"/>
        <v>25</v>
      </c>
      <c r="M115">
        <f t="shared" si="16"/>
        <v>48</v>
      </c>
      <c r="O115">
        <f t="shared" si="16"/>
        <v>48</v>
      </c>
      <c r="P115">
        <f t="shared" si="16"/>
        <v>23</v>
      </c>
      <c r="Q115">
        <f t="shared" si="16"/>
        <v>65</v>
      </c>
      <c r="R115">
        <f t="shared" si="16"/>
        <v>20</v>
      </c>
      <c r="S115">
        <f t="shared" si="16"/>
        <v>48</v>
      </c>
      <c r="T115">
        <f t="shared" si="16"/>
        <v>19</v>
      </c>
      <c r="U115">
        <f t="shared" si="16"/>
        <v>48</v>
      </c>
      <c r="V115">
        <f t="shared" si="16"/>
        <v>22</v>
      </c>
      <c r="W115">
        <f t="shared" si="16"/>
        <v>72</v>
      </c>
      <c r="X115">
        <f t="shared" si="16"/>
        <v>2</v>
      </c>
      <c r="Z115">
        <f t="shared" si="16"/>
        <v>72</v>
      </c>
      <c r="AA115">
        <f t="shared" si="16"/>
        <v>2</v>
      </c>
      <c r="AB115">
        <f t="shared" si="16"/>
        <v>31</v>
      </c>
      <c r="AC115" s="20">
        <f t="shared" si="16"/>
        <v>119</v>
      </c>
      <c r="AD115">
        <f t="shared" si="16"/>
        <v>3</v>
      </c>
      <c r="AE115">
        <f t="shared" si="16"/>
        <v>26</v>
      </c>
      <c r="AF115">
        <f t="shared" si="16"/>
        <v>72</v>
      </c>
      <c r="AG115">
        <f t="shared" si="16"/>
        <v>2</v>
      </c>
      <c r="AH115">
        <f t="shared" si="16"/>
        <v>26</v>
      </c>
      <c r="AI115">
        <f t="shared" si="16"/>
        <v>72</v>
      </c>
      <c r="AJ115">
        <f t="shared" si="16"/>
        <v>2</v>
      </c>
      <c r="AL115" t="s">
        <v>59</v>
      </c>
      <c r="AM115" s="8">
        <f>_xlfn.QUARTILE.INC(A3:A102,1)</f>
        <v>486</v>
      </c>
      <c r="AN115" s="9">
        <f t="shared" ref="AN115:BU115" si="17">_xlfn.QUARTILE.INC(B3:B102,1)</f>
        <v>512</v>
      </c>
      <c r="AO115" s="9">
        <f t="shared" si="17"/>
        <v>491</v>
      </c>
      <c r="AP115" s="9">
        <f t="shared" si="17"/>
        <v>512</v>
      </c>
      <c r="AQ115" s="9">
        <f t="shared" si="17"/>
        <v>488</v>
      </c>
      <c r="AR115" s="9">
        <f t="shared" si="17"/>
        <v>495</v>
      </c>
      <c r="AS115" s="9">
        <f t="shared" si="17"/>
        <v>472</v>
      </c>
      <c r="AT115" s="9">
        <f t="shared" si="17"/>
        <v>512</v>
      </c>
      <c r="AU115" s="9">
        <f t="shared" si="17"/>
        <v>472</v>
      </c>
      <c r="AV115" s="9">
        <f t="shared" si="17"/>
        <v>512</v>
      </c>
      <c r="AW115" s="9">
        <f t="shared" si="17"/>
        <v>475</v>
      </c>
      <c r="AX115" s="9">
        <f t="shared" si="17"/>
        <v>461</v>
      </c>
      <c r="AY115" s="9">
        <f t="shared" si="17"/>
        <v>491</v>
      </c>
      <c r="AZ115" s="9">
        <f t="shared" si="17"/>
        <v>461</v>
      </c>
      <c r="BA115" s="9">
        <f t="shared" si="17"/>
        <v>471.75</v>
      </c>
      <c r="BB115" s="9">
        <f t="shared" si="17"/>
        <v>451.5</v>
      </c>
      <c r="BC115" s="9">
        <f t="shared" si="17"/>
        <v>478</v>
      </c>
      <c r="BD115" s="9">
        <f t="shared" si="17"/>
        <v>460.75</v>
      </c>
      <c r="BE115" s="9">
        <f t="shared" si="17"/>
        <v>478</v>
      </c>
      <c r="BF115" s="9">
        <f t="shared" si="17"/>
        <v>460.75</v>
      </c>
      <c r="BG115" s="9">
        <f t="shared" si="17"/>
        <v>472.75</v>
      </c>
      <c r="BH115" s="9">
        <f t="shared" si="17"/>
        <v>446</v>
      </c>
      <c r="BI115" s="9">
        <f t="shared" si="17"/>
        <v>482</v>
      </c>
      <c r="BJ115" s="9">
        <f t="shared" si="17"/>
        <v>491</v>
      </c>
      <c r="BK115" s="9">
        <f t="shared" si="17"/>
        <v>446</v>
      </c>
      <c r="BL115" s="9">
        <f t="shared" si="17"/>
        <v>482</v>
      </c>
      <c r="BM115" s="9">
        <f t="shared" si="17"/>
        <v>474</v>
      </c>
      <c r="BN115" s="9">
        <f t="shared" si="17"/>
        <v>436</v>
      </c>
      <c r="BO115" s="9">
        <f t="shared" si="17"/>
        <v>481</v>
      </c>
      <c r="BP115" s="9">
        <f t="shared" si="17"/>
        <v>472.75</v>
      </c>
      <c r="BQ115" s="9">
        <f t="shared" si="17"/>
        <v>446</v>
      </c>
      <c r="BR115" s="9">
        <f t="shared" si="17"/>
        <v>482</v>
      </c>
      <c r="BS115" s="9">
        <f t="shared" si="17"/>
        <v>472.75</v>
      </c>
      <c r="BT115" s="9">
        <f t="shared" si="17"/>
        <v>446</v>
      </c>
      <c r="BU115" s="10">
        <f t="shared" si="17"/>
        <v>482</v>
      </c>
      <c r="BW115" t="s">
        <v>69</v>
      </c>
      <c r="BX115">
        <f>[1]!DPTEST(A3:A102)</f>
        <v>0.62354008842786235</v>
      </c>
      <c r="BY115" t="e">
        <f>[1]!DPTEST(B3:B102)</f>
        <v>#VALUE!</v>
      </c>
      <c r="BZ115" t="e">
        <f>[1]!DPTEST(C3:C102)</f>
        <v>#VALUE!</v>
      </c>
      <c r="CA115" t="e">
        <f>[1]!DPTEST(D3:D102)</f>
        <v>#VALUE!</v>
      </c>
      <c r="CB115">
        <f>[1]!DPTEST(E3:E102)</f>
        <v>0.39101847079523255</v>
      </c>
      <c r="CC115">
        <f>[1]!DPTEST(F3:F102)</f>
        <v>0.88278950504392795</v>
      </c>
      <c r="CD115">
        <f>[1]!DPTEST(G3:G102)</f>
        <v>0.98450689944456582</v>
      </c>
      <c r="CE115" t="e">
        <f>[1]!DPTEST(H3:H102)</f>
        <v>#VALUE!</v>
      </c>
      <c r="CF115">
        <f>[1]!DPTEST(I3:I102)</f>
        <v>0.7758245972124489</v>
      </c>
      <c r="CG115" t="e">
        <f>[1]!DPTEST(J3:J102)</f>
        <v>#VALUE!</v>
      </c>
      <c r="CH115">
        <f>[1]!DPTEST(K3:K102)</f>
        <v>0.12917906275248114</v>
      </c>
      <c r="CI115">
        <f>[1]!DPTEST(L3:L102)</f>
        <v>1.0623337593533511E-2</v>
      </c>
      <c r="CJ115" t="e">
        <f>[1]!DPTEST(M3:M102)</f>
        <v>#VALUE!</v>
      </c>
      <c r="CK115">
        <f>[1]!DPTEST(N3:N102)</f>
        <v>2.0123201633596155E-3</v>
      </c>
      <c r="CL115">
        <f>[1]!DPTEST(O3:O102)</f>
        <v>0.69207201253638639</v>
      </c>
      <c r="CM115">
        <f>[1]!DPTEST(P3:P102)</f>
        <v>3.2948128013395861E-2</v>
      </c>
      <c r="CN115">
        <f>[1]!DPTEST(Q3:Q102)</f>
        <v>0.22295532886932656</v>
      </c>
      <c r="CO115">
        <f>[1]!DPTEST(R3:R102)</f>
        <v>6.887531536274194E-3</v>
      </c>
      <c r="CP115">
        <f>[1]!DPTEST(S3:S102)</f>
        <v>0.22504073894478838</v>
      </c>
      <c r="CQ115">
        <f>[1]!DPTEST(T3:T102)</f>
        <v>6.887531536274194E-3</v>
      </c>
      <c r="CR115">
        <f>[1]!DPTEST(U3:U102)</f>
        <v>0.14877890410339645</v>
      </c>
      <c r="CS115">
        <f>[1]!DPTEST(V3:V102)</f>
        <v>1.0086964360178641E-4</v>
      </c>
      <c r="CT115">
        <f>[1]!DPTEST(W3:W102)</f>
        <v>5.7766956515703516E-3</v>
      </c>
      <c r="CU115" t="e">
        <f>[1]!DPTEST(X3:X102)</f>
        <v>#VALUE!</v>
      </c>
      <c r="CV115">
        <f>[1]!DPTEST(Y3:Y102)</f>
        <v>1.0086964360178641E-4</v>
      </c>
      <c r="CW115">
        <f>[1]!DPTEST(Z3:Z102)</f>
        <v>5.7766956515703516E-3</v>
      </c>
      <c r="CX115">
        <f>[1]!DPTEST(AA3:AA102)</f>
        <v>0.28063959350267453</v>
      </c>
      <c r="CY115">
        <f>[1]!DPTEST(AB3:AB102)</f>
        <v>3.0078595170124345E-10</v>
      </c>
      <c r="CZ115">
        <f>[1]!DPTEST(AC3:AC102)</f>
        <v>8.2620309629823585E-2</v>
      </c>
      <c r="DA115">
        <f>[1]!DPTEST(AD3:AD102)</f>
        <v>0.22521713120827047</v>
      </c>
      <c r="DB115">
        <f>[1]!DPTEST(AE3:AE102)</f>
        <v>1.0086964360178641E-4</v>
      </c>
      <c r="DC115">
        <f>[1]!DPTEST(AF3:AF102)</f>
        <v>5.7766956515703516E-3</v>
      </c>
      <c r="DD115">
        <f>[1]!DPTEST(AG3:AG102)</f>
        <v>0.22521713120827047</v>
      </c>
      <c r="DE115">
        <f>[1]!DPTEST(AH3:AH102)</f>
        <v>1.0086964360178641E-4</v>
      </c>
      <c r="DF115">
        <f>[1]!DPTEST(AI3:AI102)</f>
        <v>5.7766956515703516E-3</v>
      </c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</row>
    <row r="116" spans="1:160" x14ac:dyDescent="0.45">
      <c r="A116" t="s">
        <v>46</v>
      </c>
      <c r="B116">
        <f>MAX(A3:A102)</f>
        <v>502</v>
      </c>
      <c r="C116">
        <f t="shared" ref="C116:AJ116" si="18">MAX(B3:B102)</f>
        <v>512</v>
      </c>
      <c r="E116">
        <f t="shared" si="18"/>
        <v>512</v>
      </c>
      <c r="F116">
        <f t="shared" si="18"/>
        <v>500</v>
      </c>
      <c r="G116">
        <f t="shared" si="18"/>
        <v>502</v>
      </c>
      <c r="H116">
        <f t="shared" si="18"/>
        <v>483</v>
      </c>
      <c r="I116">
        <f t="shared" si="18"/>
        <v>512</v>
      </c>
      <c r="J116">
        <f t="shared" si="18"/>
        <v>480</v>
      </c>
      <c r="K116">
        <f t="shared" si="18"/>
        <v>512</v>
      </c>
      <c r="L116">
        <f t="shared" si="18"/>
        <v>488</v>
      </c>
      <c r="M116">
        <f t="shared" si="18"/>
        <v>484</v>
      </c>
      <c r="O116">
        <f t="shared" si="18"/>
        <v>484</v>
      </c>
      <c r="P116">
        <f t="shared" si="18"/>
        <v>486</v>
      </c>
      <c r="Q116">
        <f t="shared" si="18"/>
        <v>484</v>
      </c>
      <c r="R116">
        <f t="shared" si="18"/>
        <v>489</v>
      </c>
      <c r="S116">
        <f t="shared" si="18"/>
        <v>484</v>
      </c>
      <c r="T116">
        <f t="shared" si="18"/>
        <v>490</v>
      </c>
      <c r="U116">
        <f t="shared" si="18"/>
        <v>484</v>
      </c>
      <c r="V116">
        <f t="shared" si="18"/>
        <v>486</v>
      </c>
      <c r="W116">
        <f t="shared" si="18"/>
        <v>476</v>
      </c>
      <c r="X116">
        <f t="shared" si="18"/>
        <v>483</v>
      </c>
      <c r="Z116">
        <f t="shared" si="18"/>
        <v>476</v>
      </c>
      <c r="AA116">
        <f t="shared" si="18"/>
        <v>483</v>
      </c>
      <c r="AB116">
        <f t="shared" si="18"/>
        <v>490</v>
      </c>
      <c r="AC116" s="20">
        <f t="shared" si="18"/>
        <v>480</v>
      </c>
      <c r="AD116">
        <f t="shared" si="18"/>
        <v>483</v>
      </c>
      <c r="AE116">
        <f t="shared" si="18"/>
        <v>489</v>
      </c>
      <c r="AF116">
        <f t="shared" si="18"/>
        <v>476</v>
      </c>
      <c r="AG116">
        <f t="shared" si="18"/>
        <v>483</v>
      </c>
      <c r="AH116">
        <f t="shared" si="18"/>
        <v>489</v>
      </c>
      <c r="AI116">
        <f t="shared" si="18"/>
        <v>476</v>
      </c>
      <c r="AJ116">
        <f t="shared" si="18"/>
        <v>483</v>
      </c>
      <c r="AL116" t="s">
        <v>39</v>
      </c>
      <c r="AM116" s="8">
        <f>MEDIAN(A3:A102)</f>
        <v>489</v>
      </c>
      <c r="AN116" s="9">
        <f t="shared" ref="AN116:BU116" si="19">MEDIAN(B3:B102)</f>
        <v>512</v>
      </c>
      <c r="AO116" s="9">
        <f t="shared" si="19"/>
        <v>491</v>
      </c>
      <c r="AP116" s="9">
        <f t="shared" si="19"/>
        <v>512</v>
      </c>
      <c r="AQ116" s="9">
        <f t="shared" si="19"/>
        <v>491</v>
      </c>
      <c r="AR116" s="9">
        <f t="shared" si="19"/>
        <v>496</v>
      </c>
      <c r="AS116" s="9">
        <f t="shared" si="19"/>
        <v>474</v>
      </c>
      <c r="AT116" s="9">
        <f t="shared" si="19"/>
        <v>512</v>
      </c>
      <c r="AU116" s="9">
        <f t="shared" si="19"/>
        <v>474</v>
      </c>
      <c r="AV116" s="9">
        <f t="shared" si="19"/>
        <v>512</v>
      </c>
      <c r="AW116" s="9">
        <f t="shared" si="19"/>
        <v>478</v>
      </c>
      <c r="AX116" s="9">
        <f t="shared" si="19"/>
        <v>467</v>
      </c>
      <c r="AY116" s="9">
        <f t="shared" si="19"/>
        <v>491</v>
      </c>
      <c r="AZ116" s="9">
        <f t="shared" si="19"/>
        <v>466.5</v>
      </c>
      <c r="BA116" s="9">
        <f t="shared" si="19"/>
        <v>476</v>
      </c>
      <c r="BB116" s="9">
        <f t="shared" si="19"/>
        <v>459</v>
      </c>
      <c r="BC116" s="9">
        <f t="shared" si="19"/>
        <v>481</v>
      </c>
      <c r="BD116" s="9">
        <f t="shared" si="19"/>
        <v>466.5</v>
      </c>
      <c r="BE116" s="9">
        <f t="shared" si="19"/>
        <v>481</v>
      </c>
      <c r="BF116" s="9">
        <f t="shared" si="19"/>
        <v>466.5</v>
      </c>
      <c r="BG116" s="9">
        <f t="shared" si="19"/>
        <v>477</v>
      </c>
      <c r="BH116" s="9">
        <f t="shared" si="19"/>
        <v>455.5</v>
      </c>
      <c r="BI116" s="9">
        <f t="shared" si="19"/>
        <v>482</v>
      </c>
      <c r="BJ116" s="9">
        <f t="shared" si="19"/>
        <v>491</v>
      </c>
      <c r="BK116" s="9">
        <f t="shared" si="19"/>
        <v>455.5</v>
      </c>
      <c r="BL116" s="9">
        <f t="shared" si="19"/>
        <v>482</v>
      </c>
      <c r="BM116" s="9">
        <f t="shared" si="19"/>
        <v>478</v>
      </c>
      <c r="BN116" s="9">
        <f t="shared" si="19"/>
        <v>449</v>
      </c>
      <c r="BO116" s="9">
        <f t="shared" si="19"/>
        <v>482</v>
      </c>
      <c r="BP116" s="9">
        <f t="shared" si="19"/>
        <v>476</v>
      </c>
      <c r="BQ116" s="9">
        <f t="shared" si="19"/>
        <v>455.5</v>
      </c>
      <c r="BR116" s="9">
        <f t="shared" si="19"/>
        <v>482</v>
      </c>
      <c r="BS116" s="9">
        <f t="shared" si="19"/>
        <v>476</v>
      </c>
      <c r="BT116" s="9">
        <f t="shared" si="19"/>
        <v>455.5</v>
      </c>
      <c r="BU116" s="10">
        <f t="shared" si="19"/>
        <v>482</v>
      </c>
      <c r="BW116" t="s">
        <v>70</v>
      </c>
      <c r="BX116">
        <v>0.05</v>
      </c>
      <c r="BY116">
        <v>0.05</v>
      </c>
      <c r="BZ116">
        <v>0.05</v>
      </c>
      <c r="CA116">
        <v>0.05</v>
      </c>
      <c r="CB116">
        <v>0.05</v>
      </c>
      <c r="CC116">
        <v>0.05</v>
      </c>
      <c r="CD116">
        <v>0.05</v>
      </c>
      <c r="CE116">
        <v>0.05</v>
      </c>
      <c r="CF116">
        <v>0.05</v>
      </c>
      <c r="CG116">
        <v>0.05</v>
      </c>
      <c r="CH116">
        <v>0.05</v>
      </c>
      <c r="CI116">
        <v>0.05</v>
      </c>
      <c r="CJ116">
        <v>0.05</v>
      </c>
      <c r="CK116">
        <v>0.05</v>
      </c>
      <c r="CL116">
        <v>0.05</v>
      </c>
      <c r="CM116">
        <v>0.05</v>
      </c>
      <c r="CN116">
        <v>0.05</v>
      </c>
      <c r="CO116">
        <v>0.05</v>
      </c>
      <c r="CP116">
        <v>0.05</v>
      </c>
      <c r="CQ116">
        <v>0.05</v>
      </c>
      <c r="CR116">
        <v>0.05</v>
      </c>
      <c r="CS116">
        <v>0.05</v>
      </c>
      <c r="CT116">
        <v>0.05</v>
      </c>
      <c r="CU116">
        <v>0.05</v>
      </c>
      <c r="CV116">
        <v>0.05</v>
      </c>
      <c r="CW116">
        <v>0.05</v>
      </c>
      <c r="CX116">
        <v>0.05</v>
      </c>
      <c r="CY116">
        <v>0.05</v>
      </c>
      <c r="CZ116">
        <v>0.05</v>
      </c>
      <c r="DA116">
        <v>0.05</v>
      </c>
      <c r="DB116">
        <v>0.05</v>
      </c>
      <c r="DC116">
        <v>0.05</v>
      </c>
      <c r="DD116">
        <v>0.05</v>
      </c>
      <c r="DE116">
        <v>0.05</v>
      </c>
      <c r="DF116">
        <v>0.05</v>
      </c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</row>
    <row r="117" spans="1:160" x14ac:dyDescent="0.45">
      <c r="A117" t="s">
        <v>47</v>
      </c>
      <c r="B117">
        <f>MIN(A3:A102)</f>
        <v>476</v>
      </c>
      <c r="C117">
        <f t="shared" ref="C117:AJ117" si="20">MIN(B3:B102)</f>
        <v>512</v>
      </c>
      <c r="E117">
        <f t="shared" si="20"/>
        <v>512</v>
      </c>
      <c r="F117">
        <f t="shared" si="20"/>
        <v>481</v>
      </c>
      <c r="G117">
        <f t="shared" si="20"/>
        <v>491</v>
      </c>
      <c r="H117">
        <f t="shared" si="20"/>
        <v>467</v>
      </c>
      <c r="I117">
        <f t="shared" si="20"/>
        <v>512</v>
      </c>
      <c r="J117">
        <f t="shared" si="20"/>
        <v>465</v>
      </c>
      <c r="K117">
        <f t="shared" si="20"/>
        <v>512</v>
      </c>
      <c r="L117">
        <f t="shared" si="20"/>
        <v>463</v>
      </c>
      <c r="M117">
        <f t="shared" si="20"/>
        <v>436</v>
      </c>
      <c r="O117">
        <f t="shared" si="20"/>
        <v>436</v>
      </c>
      <c r="P117">
        <f t="shared" si="20"/>
        <v>463</v>
      </c>
      <c r="Q117">
        <f t="shared" si="20"/>
        <v>419</v>
      </c>
      <c r="R117">
        <f t="shared" si="20"/>
        <v>469</v>
      </c>
      <c r="S117">
        <f t="shared" si="20"/>
        <v>436</v>
      </c>
      <c r="T117">
        <f t="shared" si="20"/>
        <v>471</v>
      </c>
      <c r="U117">
        <f t="shared" si="20"/>
        <v>436</v>
      </c>
      <c r="V117">
        <f t="shared" si="20"/>
        <v>464</v>
      </c>
      <c r="W117">
        <f t="shared" si="20"/>
        <v>404</v>
      </c>
      <c r="X117">
        <f t="shared" si="20"/>
        <v>481</v>
      </c>
      <c r="Z117">
        <f t="shared" si="20"/>
        <v>404</v>
      </c>
      <c r="AA117">
        <f t="shared" si="20"/>
        <v>481</v>
      </c>
      <c r="AB117">
        <f t="shared" si="20"/>
        <v>459</v>
      </c>
      <c r="AC117" s="20">
        <f t="shared" si="20"/>
        <v>361</v>
      </c>
      <c r="AD117">
        <f t="shared" si="20"/>
        <v>480</v>
      </c>
      <c r="AE117">
        <f t="shared" si="20"/>
        <v>463</v>
      </c>
      <c r="AF117">
        <f t="shared" si="20"/>
        <v>404</v>
      </c>
      <c r="AG117">
        <f t="shared" si="20"/>
        <v>481</v>
      </c>
      <c r="AH117">
        <f t="shared" si="20"/>
        <v>463</v>
      </c>
      <c r="AI117">
        <f t="shared" si="20"/>
        <v>404</v>
      </c>
      <c r="AJ117">
        <f t="shared" si="20"/>
        <v>481</v>
      </c>
      <c r="AL117" t="s">
        <v>60</v>
      </c>
      <c r="AM117" s="8">
        <f>_xlfn.QUARTILE.INC(A3:A102,3)</f>
        <v>492</v>
      </c>
      <c r="AN117" s="9">
        <f t="shared" ref="AN117:BU117" si="21">_xlfn.QUARTILE.INC(B3:B102,3)</f>
        <v>512</v>
      </c>
      <c r="AO117" s="9">
        <f t="shared" si="21"/>
        <v>491</v>
      </c>
      <c r="AP117" s="9">
        <f t="shared" si="21"/>
        <v>512</v>
      </c>
      <c r="AQ117" s="9">
        <f t="shared" si="21"/>
        <v>494</v>
      </c>
      <c r="AR117" s="9">
        <f t="shared" si="21"/>
        <v>498</v>
      </c>
      <c r="AS117" s="9">
        <f t="shared" si="21"/>
        <v>476.25</v>
      </c>
      <c r="AT117" s="9">
        <f t="shared" si="21"/>
        <v>512</v>
      </c>
      <c r="AU117" s="9">
        <f t="shared" si="21"/>
        <v>476</v>
      </c>
      <c r="AV117" s="9">
        <f t="shared" si="21"/>
        <v>512</v>
      </c>
      <c r="AW117" s="9">
        <f t="shared" si="21"/>
        <v>481</v>
      </c>
      <c r="AX117" s="9">
        <f t="shared" si="21"/>
        <v>472</v>
      </c>
      <c r="AY117" s="9">
        <f t="shared" si="21"/>
        <v>491</v>
      </c>
      <c r="AZ117" s="9">
        <f t="shared" si="21"/>
        <v>472</v>
      </c>
      <c r="BA117" s="9">
        <f t="shared" si="21"/>
        <v>478</v>
      </c>
      <c r="BB117" s="9">
        <f t="shared" si="21"/>
        <v>465.25</v>
      </c>
      <c r="BC117" s="9">
        <f t="shared" si="21"/>
        <v>483</v>
      </c>
      <c r="BD117" s="9">
        <f t="shared" si="21"/>
        <v>472</v>
      </c>
      <c r="BE117" s="9">
        <f t="shared" si="21"/>
        <v>483</v>
      </c>
      <c r="BF117" s="9">
        <f t="shared" si="21"/>
        <v>472</v>
      </c>
      <c r="BG117" s="9">
        <f t="shared" si="21"/>
        <v>480</v>
      </c>
      <c r="BH117" s="9">
        <f t="shared" si="21"/>
        <v>463</v>
      </c>
      <c r="BI117" s="9">
        <f t="shared" si="21"/>
        <v>483</v>
      </c>
      <c r="BJ117" s="9">
        <f t="shared" si="21"/>
        <v>491</v>
      </c>
      <c r="BK117" s="9">
        <f t="shared" si="21"/>
        <v>463</v>
      </c>
      <c r="BL117" s="9">
        <f t="shared" si="21"/>
        <v>483</v>
      </c>
      <c r="BM117" s="9">
        <f t="shared" si="21"/>
        <v>482</v>
      </c>
      <c r="BN117" s="9">
        <f t="shared" si="21"/>
        <v>457</v>
      </c>
      <c r="BO117" s="9">
        <f t="shared" si="21"/>
        <v>483</v>
      </c>
      <c r="BP117" s="9">
        <f t="shared" si="21"/>
        <v>481</v>
      </c>
      <c r="BQ117" s="9">
        <f t="shared" si="21"/>
        <v>463</v>
      </c>
      <c r="BR117" s="9">
        <f t="shared" si="21"/>
        <v>483</v>
      </c>
      <c r="BS117" s="9">
        <f t="shared" si="21"/>
        <v>481</v>
      </c>
      <c r="BT117" s="9">
        <f t="shared" si="21"/>
        <v>463</v>
      </c>
      <c r="BU117" s="10">
        <f t="shared" si="21"/>
        <v>483</v>
      </c>
      <c r="BW117" s="1" t="s">
        <v>71</v>
      </c>
      <c r="BX117" s="14" t="str">
        <f>IF(BX115&lt;BX116,"no","yes")</f>
        <v>yes</v>
      </c>
      <c r="BY117" s="14" t="e">
        <f t="shared" ref="BY117:DF117" si="22">IF(BY115&lt;BY116,"no","yes")</f>
        <v>#VALUE!</v>
      </c>
      <c r="BZ117" s="14" t="e">
        <f t="shared" si="22"/>
        <v>#VALUE!</v>
      </c>
      <c r="CA117" s="14" t="e">
        <f t="shared" si="22"/>
        <v>#VALUE!</v>
      </c>
      <c r="CB117" s="14" t="str">
        <f t="shared" si="22"/>
        <v>yes</v>
      </c>
      <c r="CC117" s="14" t="str">
        <f t="shared" si="22"/>
        <v>yes</v>
      </c>
      <c r="CD117" s="14" t="str">
        <f t="shared" si="22"/>
        <v>yes</v>
      </c>
      <c r="CE117" s="14" t="e">
        <f t="shared" si="22"/>
        <v>#VALUE!</v>
      </c>
      <c r="CF117" s="14" t="str">
        <f t="shared" si="22"/>
        <v>yes</v>
      </c>
      <c r="CG117" s="14" t="e">
        <f t="shared" si="22"/>
        <v>#VALUE!</v>
      </c>
      <c r="CH117" s="14" t="str">
        <f t="shared" si="22"/>
        <v>yes</v>
      </c>
      <c r="CI117" s="14" t="str">
        <f t="shared" si="22"/>
        <v>no</v>
      </c>
      <c r="CJ117" s="14" t="e">
        <f t="shared" si="22"/>
        <v>#VALUE!</v>
      </c>
      <c r="CK117" s="14" t="str">
        <f t="shared" si="22"/>
        <v>no</v>
      </c>
      <c r="CL117" s="14" t="str">
        <f t="shared" si="22"/>
        <v>yes</v>
      </c>
      <c r="CM117" s="14" t="str">
        <f t="shared" si="22"/>
        <v>no</v>
      </c>
      <c r="CN117" s="14" t="str">
        <f t="shared" si="22"/>
        <v>yes</v>
      </c>
      <c r="CO117" s="14" t="str">
        <f t="shared" si="22"/>
        <v>no</v>
      </c>
      <c r="CP117" s="14" t="str">
        <f t="shared" si="22"/>
        <v>yes</v>
      </c>
      <c r="CQ117" s="14" t="str">
        <f t="shared" si="22"/>
        <v>no</v>
      </c>
      <c r="CR117" s="14" t="str">
        <f t="shared" si="22"/>
        <v>yes</v>
      </c>
      <c r="CS117" s="14" t="str">
        <f t="shared" si="22"/>
        <v>no</v>
      </c>
      <c r="CT117" s="14" t="str">
        <f t="shared" si="22"/>
        <v>no</v>
      </c>
      <c r="CU117" s="14" t="e">
        <f t="shared" si="22"/>
        <v>#VALUE!</v>
      </c>
      <c r="CV117" s="14" t="str">
        <f t="shared" si="22"/>
        <v>no</v>
      </c>
      <c r="CW117" s="14" t="str">
        <f t="shared" si="22"/>
        <v>no</v>
      </c>
      <c r="CX117" s="14" t="str">
        <f t="shared" si="22"/>
        <v>yes</v>
      </c>
      <c r="CY117" s="14" t="str">
        <f t="shared" si="22"/>
        <v>no</v>
      </c>
      <c r="CZ117" s="14" t="str">
        <f t="shared" si="22"/>
        <v>yes</v>
      </c>
      <c r="DA117" s="14" t="str">
        <f t="shared" si="22"/>
        <v>yes</v>
      </c>
      <c r="DB117" s="14" t="str">
        <f t="shared" si="22"/>
        <v>no</v>
      </c>
      <c r="DC117" s="14" t="str">
        <f t="shared" si="22"/>
        <v>no</v>
      </c>
      <c r="DD117" s="14" t="str">
        <f t="shared" si="22"/>
        <v>yes</v>
      </c>
      <c r="DE117" s="14" t="str">
        <f t="shared" si="22"/>
        <v>no</v>
      </c>
      <c r="DF117" s="14" t="str">
        <f t="shared" si="22"/>
        <v>no</v>
      </c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</row>
    <row r="118" spans="1:160" x14ac:dyDescent="0.45">
      <c r="A118" t="s">
        <v>48</v>
      </c>
      <c r="B118">
        <f>SUM(A3:A102)</f>
        <v>48919</v>
      </c>
      <c r="C118">
        <f t="shared" ref="C118:AJ118" si="23">SUM(B3:B102)</f>
        <v>51200</v>
      </c>
      <c r="E118">
        <f t="shared" si="23"/>
        <v>51200</v>
      </c>
      <c r="F118">
        <f t="shared" si="23"/>
        <v>49090</v>
      </c>
      <c r="G118">
        <f t="shared" si="23"/>
        <v>49633</v>
      </c>
      <c r="H118">
        <f t="shared" si="23"/>
        <v>47413</v>
      </c>
      <c r="I118">
        <f t="shared" si="23"/>
        <v>51200</v>
      </c>
      <c r="J118">
        <f t="shared" si="23"/>
        <v>47379</v>
      </c>
      <c r="K118">
        <f t="shared" si="23"/>
        <v>51200</v>
      </c>
      <c r="L118">
        <f t="shared" si="23"/>
        <v>47781</v>
      </c>
      <c r="M118">
        <f t="shared" si="23"/>
        <v>46600</v>
      </c>
      <c r="O118">
        <f t="shared" si="23"/>
        <v>46587</v>
      </c>
      <c r="P118">
        <f t="shared" si="23"/>
        <v>47505</v>
      </c>
      <c r="Q118">
        <f t="shared" si="23"/>
        <v>45755</v>
      </c>
      <c r="R118">
        <f t="shared" si="23"/>
        <v>48048</v>
      </c>
      <c r="S118">
        <f t="shared" si="23"/>
        <v>46561</v>
      </c>
      <c r="T118">
        <f t="shared" si="23"/>
        <v>48070</v>
      </c>
      <c r="U118">
        <f t="shared" si="23"/>
        <v>46561</v>
      </c>
      <c r="V118">
        <f t="shared" si="23"/>
        <v>47637</v>
      </c>
      <c r="W118">
        <f t="shared" si="23"/>
        <v>45368</v>
      </c>
      <c r="X118">
        <f t="shared" si="23"/>
        <v>48222</v>
      </c>
      <c r="Z118">
        <f t="shared" si="23"/>
        <v>45368</v>
      </c>
      <c r="AA118">
        <f t="shared" si="23"/>
        <v>48222</v>
      </c>
      <c r="AB118">
        <f t="shared" si="23"/>
        <v>47780</v>
      </c>
      <c r="AC118" s="20">
        <f t="shared" si="23"/>
        <v>44562</v>
      </c>
      <c r="AD118">
        <f t="shared" si="23"/>
        <v>48200</v>
      </c>
      <c r="AE118">
        <f t="shared" si="23"/>
        <v>47654</v>
      </c>
      <c r="AF118">
        <f t="shared" si="23"/>
        <v>45368</v>
      </c>
      <c r="AG118">
        <f t="shared" si="23"/>
        <v>48222</v>
      </c>
      <c r="AH118">
        <f t="shared" si="23"/>
        <v>47654</v>
      </c>
      <c r="AI118">
        <f t="shared" si="23"/>
        <v>45368</v>
      </c>
      <c r="AJ118">
        <f t="shared" si="23"/>
        <v>48222</v>
      </c>
      <c r="AL118" t="s">
        <v>61</v>
      </c>
      <c r="AM118" s="8">
        <f t="array" ref="AM118">MAX(IF(ISBLANK(A3:A102),"",IF(A3:A102&lt;=AM117+$AM104*(AM117-AM115),A3:A102,"")))</f>
        <v>502</v>
      </c>
      <c r="AN118" s="9">
        <f t="array" ref="AN118">MAX(IF(ISBLANK(B3:B102),"",IF(B3:B102&lt;=AN117+$AM104*(AN117-AN115),B3:B102,"")))</f>
        <v>512</v>
      </c>
      <c r="AO118" s="9">
        <f t="array" ref="AO118">MAX(IF(ISBLANK(C3:C102),"",IF(C3:C102&lt;=AO117+$AM104*(AO117-AO115),C3:C102,"")))</f>
        <v>491</v>
      </c>
      <c r="AP118" s="9">
        <f t="array" ref="AP118">MAX(IF(ISBLANK(D3:D102),"",IF(D3:D102&lt;=AP117+$AM104*(AP117-AP115),D3:D102,"")))</f>
        <v>512</v>
      </c>
      <c r="AQ118" s="9">
        <f t="array" ref="AQ118">MAX(IF(ISBLANK(E3:E102),"",IF(E3:E102&lt;=AQ117+$AM104*(AQ117-AQ115),E3:E102,"")))</f>
        <v>500</v>
      </c>
      <c r="AR118" s="9">
        <f t="array" ref="AR118">MAX(IF(ISBLANK(F3:F102),"",IF(F3:F102&lt;=AR117+$AM104*(AR117-AR115),F3:F102,"")))</f>
        <v>502</v>
      </c>
      <c r="AS118" s="9">
        <f t="array" ref="AS118">MAX(IF(ISBLANK(G3:G102),"",IF(G3:G102&lt;=AS117+$AM104*(AS117-AS115),G3:G102,"")))</f>
        <v>483</v>
      </c>
      <c r="AT118" s="9">
        <f t="array" ref="AT118">MAX(IF(ISBLANK(H3:H102),"",IF(H3:H102&lt;=AT117+$AM104*(AT117-AT115),H3:H102,"")))</f>
        <v>512</v>
      </c>
      <c r="AU118" s="9">
        <f t="array" ref="AU118">MAX(IF(ISBLANK(I3:I102),"",IF(I3:I102&lt;=AU117+$AM104*(AU117-AU115),I3:I102,"")))</f>
        <v>480</v>
      </c>
      <c r="AV118" s="9">
        <f t="array" ref="AV118">MAX(IF(ISBLANK(J3:J102),"",IF(J3:J102&lt;=AV117+$AM104*(AV117-AV115),J3:J102,"")))</f>
        <v>512</v>
      </c>
      <c r="AW118" s="9">
        <f t="array" ref="AW118">MAX(IF(ISBLANK(K3:K102),"",IF(K3:K102&lt;=AW117+$AM104*(AW117-AW115),K3:K102,"")))</f>
        <v>488</v>
      </c>
      <c r="AX118" s="9">
        <f t="array" ref="AX118">MAX(IF(ISBLANK(L3:L102),"",IF(L3:L102&lt;=AX117+$AM104*(AX117-AX115),L3:L102,"")))</f>
        <v>484</v>
      </c>
      <c r="AY118" s="9">
        <f t="array" ref="AY118">MAX(IF(ISBLANK(M3:M102),"",IF(M3:M102&lt;=AY117+$AM104*(AY117-AY115),M3:M102,"")))</f>
        <v>491</v>
      </c>
      <c r="AZ118" s="9">
        <f t="array" ref="AZ118">MAX(IF(ISBLANK(N3:N102),"",IF(N3:N102&lt;=AZ117+$AM104*(AZ117-AZ115),N3:N102,"")))</f>
        <v>484</v>
      </c>
      <c r="BA118" s="9">
        <f t="array" ref="BA118">MAX(IF(ISBLANK(O3:O102),"",IF(O3:O102&lt;=BA117+$AM104*(BA117-BA115),O3:O102,"")))</f>
        <v>486</v>
      </c>
      <c r="BB118" s="9">
        <f t="array" ref="BB118">MAX(IF(ISBLANK(P3:P102),"",IF(P3:P102&lt;=BB117+$AM104*(BB117-BB115),P3:P102,"")))</f>
        <v>484</v>
      </c>
      <c r="BC118" s="9">
        <f t="array" ref="BC118">MAX(IF(ISBLANK(Q3:Q102),"",IF(Q3:Q102&lt;=BC117+$AM104*(BC117-BC115),Q3:Q102,"")))</f>
        <v>489</v>
      </c>
      <c r="BD118" s="9">
        <f t="array" ref="BD118">MAX(IF(ISBLANK(R3:R102),"",IF(R3:R102&lt;=BD117+$AM104*(BD117-BD115),R3:R102,"")))</f>
        <v>484</v>
      </c>
      <c r="BE118" s="9">
        <f t="array" ref="BE118">MAX(IF(ISBLANK(S3:S102),"",IF(S3:S102&lt;=BE117+$AM104*(BE117-BE115),S3:S102,"")))</f>
        <v>490</v>
      </c>
      <c r="BF118" s="9">
        <f t="array" ref="BF118">MAX(IF(ISBLANK(T3:T102),"",IF(T3:T102&lt;=BF117+$AM104*(BF117-BF115),T3:T102,"")))</f>
        <v>484</v>
      </c>
      <c r="BG118" s="9">
        <f t="array" ref="BG118">MAX(IF(ISBLANK(U3:U102),"",IF(U3:U102&lt;=BG117+$AM104*(BG117-BG115),U3:U102,"")))</f>
        <v>486</v>
      </c>
      <c r="BH118" s="9">
        <f t="array" ref="BH118">MAX(IF(ISBLANK(V3:V102),"",IF(V3:V102&lt;=BH117+$AM104*(BH117-BH115),V3:V102,"")))</f>
        <v>476</v>
      </c>
      <c r="BI118" s="9">
        <f t="array" ref="BI118">MAX(IF(ISBLANK(W3:W102),"",IF(W3:W102&lt;=BI117+$AM104*(BI117-BI115),W3:W102,"")))</f>
        <v>483</v>
      </c>
      <c r="BJ118" s="9">
        <f t="array" ref="BJ118">MAX(IF(ISBLANK(X3:X102),"",IF(X3:X102&lt;=BJ117+$AM104*(BJ117-BJ115),X3:X102,"")))</f>
        <v>491</v>
      </c>
      <c r="BK118" s="9">
        <f t="array" ref="BK118">MAX(IF(ISBLANK(Y3:Y102),"",IF(Y3:Y102&lt;=BK117+$AM104*(BK117-BK115),Y3:Y102,"")))</f>
        <v>476</v>
      </c>
      <c r="BL118" s="9">
        <f t="array" ref="BL118">MAX(IF(ISBLANK(Z3:Z102),"",IF(Z3:Z102&lt;=BL117+$AM104*(BL117-BL115),Z3:Z102,"")))</f>
        <v>483</v>
      </c>
      <c r="BM118" s="9">
        <f t="array" ref="BM118">MAX(IF(ISBLANK(AA3:AA102),"",IF(AA3:AA102&lt;=BM117+$AM104*(BM117-BM115),AA3:AA102,"")))</f>
        <v>490</v>
      </c>
      <c r="BN118" s="9">
        <f t="array" ref="BN118">MAX(IF(ISBLANK(AB3:AB102),"",IF(AB3:AB102&lt;=BN117+$AM104*(BN117-BN115),AB3:AB102,"")))</f>
        <v>480</v>
      </c>
      <c r="BO118" s="9">
        <f t="array" ref="BO118">MAX(IF(ISBLANK(AC3:AC102),"",IF(AC3:AC102&lt;=BO117+$AM104*(BO117-BO115),AC3:AC102,"")))</f>
        <v>483</v>
      </c>
      <c r="BP118" s="9">
        <f t="array" ref="BP118">MAX(IF(ISBLANK(AD3:AD102),"",IF(AD3:AD102&lt;=BP117+$AM104*(BP117-BP115),AD3:AD102,"")))</f>
        <v>489</v>
      </c>
      <c r="BQ118" s="9">
        <f t="array" ref="BQ118">MAX(IF(ISBLANK(AE3:AE102),"",IF(AE3:AE102&lt;=BQ117+$AM104*(BQ117-BQ115),AE3:AE102,"")))</f>
        <v>476</v>
      </c>
      <c r="BR118" s="9">
        <f t="array" ref="BR118">MAX(IF(ISBLANK(AF3:AF102),"",IF(AF3:AF102&lt;=BR117+$AM104*(BR117-BR115),AF3:AF102,"")))</f>
        <v>483</v>
      </c>
      <c r="BS118" s="9">
        <f t="array" ref="BS118">MAX(IF(ISBLANK(AG3:AG102),"",IF(AG3:AG102&lt;=BS117+$AM104*(BS117-BS115),AG3:AG102,"")))</f>
        <v>489</v>
      </c>
      <c r="BT118" s="9">
        <f t="array" ref="BT118">MAX(IF(ISBLANK(AH3:AH102),"",IF(AH3:AH102&lt;=BT117+$AM104*(BT117-BT115),AH3:AH102,"")))</f>
        <v>476</v>
      </c>
      <c r="BU118" s="10">
        <f t="array" ref="BU118">MAX(IF(ISBLANK(AI3:AI102),"",IF(AI3:AI102&lt;=BU117+$AM104*(BU117-BU115),AI3:AI102,"")))</f>
        <v>483</v>
      </c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</row>
    <row r="119" spans="1:160" x14ac:dyDescent="0.45">
      <c r="A119" t="s">
        <v>49</v>
      </c>
      <c r="B119">
        <f>COUNT(A3:A102)</f>
        <v>100</v>
      </c>
      <c r="C119">
        <f t="shared" ref="C119:AJ119" si="24">COUNT(B3:B102)</f>
        <v>100</v>
      </c>
      <c r="E119">
        <f t="shared" si="24"/>
        <v>100</v>
      </c>
      <c r="F119">
        <f t="shared" si="24"/>
        <v>100</v>
      </c>
      <c r="G119">
        <f t="shared" si="24"/>
        <v>100</v>
      </c>
      <c r="H119">
        <f t="shared" si="24"/>
        <v>100</v>
      </c>
      <c r="I119">
        <f t="shared" si="24"/>
        <v>100</v>
      </c>
      <c r="J119">
        <f t="shared" si="24"/>
        <v>100</v>
      </c>
      <c r="K119">
        <f t="shared" si="24"/>
        <v>100</v>
      </c>
      <c r="L119">
        <f t="shared" si="24"/>
        <v>100</v>
      </c>
      <c r="M119">
        <f t="shared" si="24"/>
        <v>100</v>
      </c>
      <c r="O119">
        <f t="shared" si="24"/>
        <v>100</v>
      </c>
      <c r="P119">
        <f t="shared" si="24"/>
        <v>100</v>
      </c>
      <c r="Q119">
        <f t="shared" si="24"/>
        <v>100</v>
      </c>
      <c r="R119">
        <f t="shared" si="24"/>
        <v>100</v>
      </c>
      <c r="S119">
        <f t="shared" si="24"/>
        <v>100</v>
      </c>
      <c r="T119">
        <f t="shared" si="24"/>
        <v>100</v>
      </c>
      <c r="U119">
        <f t="shared" si="24"/>
        <v>100</v>
      </c>
      <c r="V119">
        <f t="shared" si="24"/>
        <v>100</v>
      </c>
      <c r="W119">
        <f t="shared" si="24"/>
        <v>100</v>
      </c>
      <c r="X119">
        <f t="shared" si="24"/>
        <v>100</v>
      </c>
      <c r="Z119">
        <f t="shared" si="24"/>
        <v>100</v>
      </c>
      <c r="AA119">
        <f t="shared" si="24"/>
        <v>100</v>
      </c>
      <c r="AB119">
        <f t="shared" si="24"/>
        <v>100</v>
      </c>
      <c r="AC119" s="20">
        <f t="shared" si="24"/>
        <v>100</v>
      </c>
      <c r="AD119">
        <f t="shared" si="24"/>
        <v>100</v>
      </c>
      <c r="AE119">
        <f t="shared" si="24"/>
        <v>100</v>
      </c>
      <c r="AF119">
        <f t="shared" si="24"/>
        <v>100</v>
      </c>
      <c r="AG119">
        <f t="shared" si="24"/>
        <v>100</v>
      </c>
      <c r="AH119">
        <f t="shared" si="24"/>
        <v>100</v>
      </c>
      <c r="AI119">
        <f t="shared" si="24"/>
        <v>100</v>
      </c>
      <c r="AJ119">
        <f t="shared" si="24"/>
        <v>100</v>
      </c>
      <c r="AL119" t="s">
        <v>37</v>
      </c>
      <c r="AM119" s="11">
        <f>AVERAGE(A3:A102)</f>
        <v>489.19</v>
      </c>
      <c r="AN119" s="12">
        <f t="shared" ref="AN119:BU119" si="25">AVERAGE(B3:B102)</f>
        <v>512</v>
      </c>
      <c r="AO119" s="12">
        <f t="shared" si="25"/>
        <v>491</v>
      </c>
      <c r="AP119" s="12">
        <f t="shared" si="25"/>
        <v>512</v>
      </c>
      <c r="AQ119" s="12">
        <f t="shared" si="25"/>
        <v>490.9</v>
      </c>
      <c r="AR119" s="12">
        <f t="shared" si="25"/>
        <v>496.33</v>
      </c>
      <c r="AS119" s="12">
        <f t="shared" si="25"/>
        <v>474.13</v>
      </c>
      <c r="AT119" s="12">
        <f t="shared" si="25"/>
        <v>512</v>
      </c>
      <c r="AU119" s="12">
        <f t="shared" si="25"/>
        <v>473.79</v>
      </c>
      <c r="AV119" s="12">
        <f t="shared" si="25"/>
        <v>512</v>
      </c>
      <c r="AW119" s="12">
        <f t="shared" si="25"/>
        <v>477.81</v>
      </c>
      <c r="AX119" s="12">
        <f t="shared" si="25"/>
        <v>466</v>
      </c>
      <c r="AY119" s="12">
        <f t="shared" si="25"/>
        <v>491</v>
      </c>
      <c r="AZ119" s="12">
        <f t="shared" si="25"/>
        <v>465.87</v>
      </c>
      <c r="BA119" s="12">
        <f t="shared" si="25"/>
        <v>475.05</v>
      </c>
      <c r="BB119" s="12">
        <f t="shared" si="25"/>
        <v>457.55</v>
      </c>
      <c r="BC119" s="12">
        <f t="shared" si="25"/>
        <v>480.48</v>
      </c>
      <c r="BD119" s="12">
        <f t="shared" si="25"/>
        <v>465.61</v>
      </c>
      <c r="BE119" s="12">
        <f t="shared" si="25"/>
        <v>480.7</v>
      </c>
      <c r="BF119" s="12">
        <f t="shared" si="25"/>
        <v>465.61</v>
      </c>
      <c r="BG119" s="12">
        <f t="shared" si="25"/>
        <v>476.37</v>
      </c>
      <c r="BH119" s="12">
        <f t="shared" si="25"/>
        <v>453.68</v>
      </c>
      <c r="BI119" s="12">
        <f t="shared" si="25"/>
        <v>482.22</v>
      </c>
      <c r="BJ119" s="12">
        <f t="shared" si="25"/>
        <v>491</v>
      </c>
      <c r="BK119" s="12">
        <f t="shared" si="25"/>
        <v>453.68</v>
      </c>
      <c r="BL119" s="12">
        <f t="shared" si="25"/>
        <v>482.22</v>
      </c>
      <c r="BM119" s="12">
        <f t="shared" si="25"/>
        <v>477.8</v>
      </c>
      <c r="BN119" s="12">
        <f t="shared" si="25"/>
        <v>445.62</v>
      </c>
      <c r="BO119" s="12">
        <f t="shared" si="25"/>
        <v>482</v>
      </c>
      <c r="BP119" s="12">
        <f t="shared" si="25"/>
        <v>476.54</v>
      </c>
      <c r="BQ119" s="12">
        <f t="shared" si="25"/>
        <v>453.68</v>
      </c>
      <c r="BR119" s="12">
        <f t="shared" si="25"/>
        <v>482.22</v>
      </c>
      <c r="BS119" s="12">
        <f t="shared" si="25"/>
        <v>476.54</v>
      </c>
      <c r="BT119" s="12">
        <f t="shared" si="25"/>
        <v>453.68</v>
      </c>
      <c r="BU119" s="13">
        <f t="shared" si="25"/>
        <v>482.22</v>
      </c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</row>
    <row r="120" spans="1:160" x14ac:dyDescent="0.45">
      <c r="A120" t="s">
        <v>50</v>
      </c>
      <c r="B120">
        <f>GEOMEAN(A3:A102)</f>
        <v>489.16627945442605</v>
      </c>
      <c r="C120">
        <f t="shared" ref="C120:AJ120" si="26">GEOMEAN(B3:B102)</f>
        <v>512</v>
      </c>
      <c r="E120">
        <f t="shared" si="26"/>
        <v>512</v>
      </c>
      <c r="F120">
        <f t="shared" si="26"/>
        <v>490.88550781051754</v>
      </c>
      <c r="G120">
        <f t="shared" si="26"/>
        <v>496.32615128897072</v>
      </c>
      <c r="H120">
        <f t="shared" si="26"/>
        <v>474.11935592198137</v>
      </c>
      <c r="I120">
        <f t="shared" si="26"/>
        <v>512</v>
      </c>
      <c r="J120">
        <f t="shared" si="26"/>
        <v>473.78029880569784</v>
      </c>
      <c r="K120">
        <f t="shared" si="26"/>
        <v>512</v>
      </c>
      <c r="L120">
        <f t="shared" si="26"/>
        <v>477.78396753428973</v>
      </c>
      <c r="M120">
        <f t="shared" si="26"/>
        <v>465.91694098306448</v>
      </c>
      <c r="O120">
        <f t="shared" si="26"/>
        <v>465.79541709073578</v>
      </c>
      <c r="P120">
        <f t="shared" si="26"/>
        <v>475.02630617437882</v>
      </c>
      <c r="Q120">
        <f t="shared" si="26"/>
        <v>457.37465640221427</v>
      </c>
      <c r="R120">
        <f t="shared" si="26"/>
        <v>480.46221478307928</v>
      </c>
      <c r="S120">
        <f t="shared" si="26"/>
        <v>465.5280047731539</v>
      </c>
      <c r="T120">
        <f t="shared" si="26"/>
        <v>480.68345561204262</v>
      </c>
      <c r="U120">
        <f t="shared" si="26"/>
        <v>465.5280047731539</v>
      </c>
      <c r="V120">
        <f t="shared" si="26"/>
        <v>476.34352135268767</v>
      </c>
      <c r="W120">
        <f t="shared" si="26"/>
        <v>453.47383609815148</v>
      </c>
      <c r="X120">
        <f t="shared" si="26"/>
        <v>482.21951086469352</v>
      </c>
      <c r="Z120">
        <f t="shared" si="26"/>
        <v>453.47383609815148</v>
      </c>
      <c r="AA120">
        <f t="shared" si="26"/>
        <v>482.21951086469352</v>
      </c>
      <c r="AB120">
        <f t="shared" si="26"/>
        <v>477.76921580939978</v>
      </c>
      <c r="AC120">
        <f t="shared" si="26"/>
        <v>445.19626401765345</v>
      </c>
      <c r="AD120">
        <f t="shared" si="26"/>
        <v>481.9993150926432</v>
      </c>
      <c r="AE120">
        <f t="shared" si="26"/>
        <v>476.5057011779972</v>
      </c>
      <c r="AF120">
        <f t="shared" si="26"/>
        <v>453.47383609815148</v>
      </c>
      <c r="AG120">
        <f t="shared" si="26"/>
        <v>482.21951086469352</v>
      </c>
      <c r="AH120">
        <f t="shared" si="26"/>
        <v>476.5057011779972</v>
      </c>
      <c r="AI120">
        <f t="shared" si="26"/>
        <v>453.47383609815148</v>
      </c>
      <c r="AJ120">
        <f t="shared" si="26"/>
        <v>482.21951086469352</v>
      </c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</row>
    <row r="121" spans="1:160" x14ac:dyDescent="0.45">
      <c r="A121" t="s">
        <v>51</v>
      </c>
      <c r="B121">
        <f>HARMEAN(A3:A102)</f>
        <v>489.1425642913851</v>
      </c>
      <c r="C121">
        <f t="shared" ref="C121:AJ121" si="27">HARMEAN(B3:B102)</f>
        <v>512</v>
      </c>
      <c r="E121">
        <f t="shared" si="27"/>
        <v>512</v>
      </c>
      <c r="F121">
        <f t="shared" si="27"/>
        <v>490.87099682154496</v>
      </c>
      <c r="G121">
        <f t="shared" si="27"/>
        <v>496.32230320542868</v>
      </c>
      <c r="H121">
        <f t="shared" si="27"/>
        <v>474.10871147477508</v>
      </c>
      <c r="I121">
        <f t="shared" si="27"/>
        <v>512</v>
      </c>
      <c r="J121">
        <f t="shared" si="27"/>
        <v>473.77059041735089</v>
      </c>
      <c r="K121">
        <f t="shared" si="27"/>
        <v>512</v>
      </c>
      <c r="L121">
        <f t="shared" si="27"/>
        <v>477.75784700835425</v>
      </c>
      <c r="M121">
        <f t="shared" si="27"/>
        <v>465.83312345520585</v>
      </c>
      <c r="O121">
        <f t="shared" si="27"/>
        <v>465.72010825889356</v>
      </c>
      <c r="P121">
        <f t="shared" si="27"/>
        <v>475.00258690085832</v>
      </c>
      <c r="Q121">
        <f t="shared" si="27"/>
        <v>457.1971455814529</v>
      </c>
      <c r="R121">
        <f t="shared" si="27"/>
        <v>480.44438628385109</v>
      </c>
      <c r="S121">
        <f t="shared" si="27"/>
        <v>465.44526172233924</v>
      </c>
      <c r="T121">
        <f t="shared" si="27"/>
        <v>480.66687390114043</v>
      </c>
      <c r="U121">
        <f t="shared" si="27"/>
        <v>465.44526172233924</v>
      </c>
      <c r="V121">
        <f t="shared" si="27"/>
        <v>476.31698598878637</v>
      </c>
      <c r="W121">
        <f t="shared" si="27"/>
        <v>453.26328957293111</v>
      </c>
      <c r="X121">
        <f t="shared" si="27"/>
        <v>482.21902158269847</v>
      </c>
      <c r="Z121">
        <f t="shared" si="27"/>
        <v>453.26328957293111</v>
      </c>
      <c r="AA121">
        <f t="shared" si="27"/>
        <v>482.21902158269847</v>
      </c>
      <c r="AB121">
        <f t="shared" si="27"/>
        <v>477.73834908530614</v>
      </c>
      <c r="AC121">
        <f t="shared" si="27"/>
        <v>444.74934724069686</v>
      </c>
      <c r="AD121">
        <f t="shared" si="27"/>
        <v>481.99862992538266</v>
      </c>
      <c r="AE121">
        <f t="shared" si="27"/>
        <v>476.47144346428348</v>
      </c>
      <c r="AF121">
        <f t="shared" si="27"/>
        <v>453.26328957293111</v>
      </c>
      <c r="AG121">
        <f t="shared" si="27"/>
        <v>482.21902158269847</v>
      </c>
      <c r="AH121">
        <f t="shared" si="27"/>
        <v>476.47144346428348</v>
      </c>
      <c r="AI121">
        <f t="shared" si="27"/>
        <v>453.26328957293111</v>
      </c>
      <c r="AJ121">
        <f t="shared" si="27"/>
        <v>482.21902158269847</v>
      </c>
      <c r="AL121" t="s">
        <v>56</v>
      </c>
      <c r="AM121" s="3">
        <f>IF(MIN(AM114:BU114)&gt;=0,0,MIN(AM114:BU114))</f>
        <v>0</v>
      </c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</row>
    <row r="122" spans="1:160" x14ac:dyDescent="0.45">
      <c r="A122" t="s">
        <v>52</v>
      </c>
      <c r="B122">
        <f>AVEDEV(A3:A102)</f>
        <v>3.7203999999999997</v>
      </c>
      <c r="C122">
        <f t="shared" ref="C122:AJ122" si="28">AVEDEV(B3:B102)</f>
        <v>0</v>
      </c>
      <c r="E122">
        <f t="shared" si="28"/>
        <v>0</v>
      </c>
      <c r="F122">
        <f t="shared" si="28"/>
        <v>3.0780000000000043</v>
      </c>
      <c r="G122">
        <f t="shared" si="28"/>
        <v>1.5831999999999993</v>
      </c>
      <c r="H122">
        <f t="shared" si="28"/>
        <v>2.5229999999999997</v>
      </c>
      <c r="I122">
        <f t="shared" si="28"/>
        <v>0</v>
      </c>
      <c r="J122">
        <f t="shared" si="28"/>
        <v>2.3961999999999954</v>
      </c>
      <c r="K122">
        <f t="shared" si="28"/>
        <v>0</v>
      </c>
      <c r="L122">
        <f t="shared" si="28"/>
        <v>3.9727999999999999</v>
      </c>
      <c r="M122">
        <f t="shared" si="28"/>
        <v>6.7</v>
      </c>
      <c r="O122">
        <f t="shared" si="28"/>
        <v>6.2585999999999986</v>
      </c>
      <c r="P122">
        <f t="shared" si="28"/>
        <v>3.8469999999999995</v>
      </c>
      <c r="Q122">
        <f t="shared" si="28"/>
        <v>9.6310000000000038</v>
      </c>
      <c r="R122">
        <f t="shared" si="28"/>
        <v>3.2903999999999995</v>
      </c>
      <c r="S122">
        <f t="shared" si="28"/>
        <v>6.6601999999999979</v>
      </c>
      <c r="T122">
        <f t="shared" si="28"/>
        <v>3.1460000000000026</v>
      </c>
      <c r="U122">
        <f t="shared" si="28"/>
        <v>6.6601999999999979</v>
      </c>
      <c r="V122">
        <f t="shared" si="28"/>
        <v>4.1551999999999998</v>
      </c>
      <c r="W122">
        <f t="shared" si="28"/>
        <v>10.279200000000003</v>
      </c>
      <c r="X122">
        <f t="shared" si="28"/>
        <v>0.57720000000000704</v>
      </c>
      <c r="Z122">
        <f t="shared" si="28"/>
        <v>10.279200000000003</v>
      </c>
      <c r="AA122">
        <f t="shared" si="28"/>
        <v>0.57720000000000704</v>
      </c>
      <c r="AB122">
        <f t="shared" si="28"/>
        <v>4.3359999999999994</v>
      </c>
      <c r="AC122">
        <f t="shared" si="28"/>
        <v>13.825599999999994</v>
      </c>
      <c r="AD122">
        <f t="shared" si="28"/>
        <v>0.6</v>
      </c>
      <c r="AE122">
        <f t="shared" si="28"/>
        <v>4.7540000000000022</v>
      </c>
      <c r="AF122">
        <f t="shared" si="28"/>
        <v>10.279200000000003</v>
      </c>
      <c r="AG122">
        <f t="shared" si="28"/>
        <v>0.57720000000000704</v>
      </c>
      <c r="AH122">
        <f t="shared" si="28"/>
        <v>4.7540000000000022</v>
      </c>
      <c r="AI122">
        <f t="shared" si="28"/>
        <v>10.279200000000003</v>
      </c>
      <c r="AJ122">
        <f t="shared" si="28"/>
        <v>0.57720000000000704</v>
      </c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</row>
    <row r="123" spans="1:160" x14ac:dyDescent="0.45">
      <c r="A123" t="s">
        <v>53</v>
      </c>
      <c r="B123">
        <f>[1]!MAD(A3:A102)</f>
        <v>3</v>
      </c>
      <c r="C123">
        <f>[1]!MAD(B3:B102)</f>
        <v>0</v>
      </c>
      <c r="E123">
        <f>[1]!MAD(D3:D102)</f>
        <v>0</v>
      </c>
      <c r="F123">
        <f>[1]!MAD(E3:E102)</f>
        <v>3</v>
      </c>
      <c r="G123">
        <f>[1]!MAD(F3:F102)</f>
        <v>1</v>
      </c>
      <c r="H123">
        <f>[1]!MAD(G3:G102)</f>
        <v>2</v>
      </c>
      <c r="I123">
        <f>[1]!MAD(H3:H102)</f>
        <v>0</v>
      </c>
      <c r="J123">
        <f>[1]!MAD(I3:I102)</f>
        <v>2</v>
      </c>
      <c r="K123">
        <f>[1]!MAD(J3:J102)</f>
        <v>0</v>
      </c>
      <c r="L123">
        <f>[1]!MAD(K3:K102)</f>
        <v>3</v>
      </c>
      <c r="M123">
        <f>[1]!MAD(L3:L102)</f>
        <v>6</v>
      </c>
      <c r="O123">
        <f>[1]!MAD(N3:N102)</f>
        <v>5.5</v>
      </c>
      <c r="P123">
        <f>[1]!MAD(O3:O102)</f>
        <v>3</v>
      </c>
      <c r="Q123">
        <f>[1]!MAD(P3:P102)</f>
        <v>7</v>
      </c>
      <c r="R123">
        <f>[1]!MAD(Q3:Q102)</f>
        <v>2</v>
      </c>
      <c r="S123">
        <f>[1]!MAD(R3:R102)</f>
        <v>5.5</v>
      </c>
      <c r="T123">
        <f>[1]!MAD(S3:S102)</f>
        <v>3</v>
      </c>
      <c r="U123">
        <f>[1]!MAD(T3:T102)</f>
        <v>5.5</v>
      </c>
      <c r="V123">
        <f>[1]!MAD(U3:U102)</f>
        <v>4</v>
      </c>
      <c r="W123">
        <f>[1]!MAD(V3:V102)</f>
        <v>8.5</v>
      </c>
      <c r="X123">
        <f>[1]!MAD(W3:W102)</f>
        <v>1</v>
      </c>
      <c r="Z123">
        <f>[1]!MAD(Y3:Y102)</f>
        <v>8.5</v>
      </c>
      <c r="AA123">
        <f>[1]!MAD(Z3:Z102)</f>
        <v>1</v>
      </c>
      <c r="AB123">
        <f>[1]!MAD(AA3:AA102)</f>
        <v>4</v>
      </c>
      <c r="AC123">
        <f>[1]!MAD(AB3:AB102)</f>
        <v>9</v>
      </c>
      <c r="AD123">
        <f>[1]!MAD(AC3:AC102)</f>
        <v>1</v>
      </c>
      <c r="AE123">
        <f>[1]!MAD(AD3:AD102)</f>
        <v>4</v>
      </c>
      <c r="AF123">
        <f>[1]!MAD(AE3:AE102)</f>
        <v>8.5</v>
      </c>
      <c r="AG123">
        <f>[1]!MAD(AF3:AF102)</f>
        <v>1</v>
      </c>
      <c r="AH123">
        <f>[1]!MAD(AG3:AG102)</f>
        <v>4</v>
      </c>
      <c r="AI123">
        <f>[1]!MAD(AH3:AH102)</f>
        <v>8.5</v>
      </c>
      <c r="AJ123">
        <f>[1]!MAD(AI3:AI102)</f>
        <v>1</v>
      </c>
      <c r="AL123" t="s">
        <v>57</v>
      </c>
      <c r="AM123" t="s">
        <v>66</v>
      </c>
      <c r="AN123" t="s">
        <v>66</v>
      </c>
      <c r="AO123" t="s">
        <v>66</v>
      </c>
      <c r="AP123" t="s">
        <v>66</v>
      </c>
      <c r="AQ123" t="s">
        <v>66</v>
      </c>
      <c r="AR123" t="s">
        <v>66</v>
      </c>
      <c r="AS123">
        <f>G84</f>
        <v>473</v>
      </c>
      <c r="AT123" t="s">
        <v>66</v>
      </c>
      <c r="AU123" t="s">
        <v>66</v>
      </c>
      <c r="AV123" t="s">
        <v>66</v>
      </c>
      <c r="AW123" t="s">
        <v>66</v>
      </c>
      <c r="AX123" t="s">
        <v>66</v>
      </c>
      <c r="AY123" t="s">
        <v>66</v>
      </c>
      <c r="AZ123" t="s">
        <v>66</v>
      </c>
      <c r="BA123" t="s">
        <v>66</v>
      </c>
      <c r="BB123">
        <f>P28</f>
        <v>442</v>
      </c>
      <c r="BC123" t="s">
        <v>66</v>
      </c>
      <c r="BD123" t="s">
        <v>66</v>
      </c>
      <c r="BE123" t="s">
        <v>66</v>
      </c>
      <c r="BF123" t="s">
        <v>66</v>
      </c>
      <c r="BG123" t="s">
        <v>66</v>
      </c>
      <c r="BH123">
        <f>V56</f>
        <v>404</v>
      </c>
      <c r="BI123" t="s">
        <v>66</v>
      </c>
      <c r="BJ123" t="s">
        <v>66</v>
      </c>
      <c r="BK123">
        <f>Y56</f>
        <v>404</v>
      </c>
      <c r="BL123" t="s">
        <v>66</v>
      </c>
      <c r="BM123">
        <f>AA43</f>
        <v>485</v>
      </c>
      <c r="BN123">
        <f>AB56</f>
        <v>361</v>
      </c>
      <c r="BO123" t="s">
        <v>66</v>
      </c>
      <c r="BP123" t="s">
        <v>66</v>
      </c>
      <c r="BQ123">
        <f>AE56</f>
        <v>404</v>
      </c>
      <c r="BR123" t="s">
        <v>66</v>
      </c>
      <c r="BS123" t="s">
        <v>66</v>
      </c>
      <c r="BT123">
        <f>AH56</f>
        <v>404</v>
      </c>
      <c r="BU123" t="s">
        <v>66</v>
      </c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</row>
    <row r="124" spans="1:160" x14ac:dyDescent="0.45">
      <c r="A124" s="1" t="s">
        <v>54</v>
      </c>
      <c r="B124" s="1">
        <f>[1]!IQR(A3:A102,FALSE)</f>
        <v>6</v>
      </c>
      <c r="C124" s="1">
        <f>[1]!IQR(B3:B102,FALSE)</f>
        <v>0</v>
      </c>
      <c r="D124" s="1"/>
      <c r="E124" s="1">
        <f>[1]!IQR(D3:D102,FALSE)</f>
        <v>0</v>
      </c>
      <c r="F124" s="1">
        <f>[1]!IQR(E3:E102,FALSE)</f>
        <v>6</v>
      </c>
      <c r="G124" s="1">
        <f>[1]!IQR(F3:F102,FALSE)</f>
        <v>3</v>
      </c>
      <c r="H124" s="1">
        <f>[1]!IQR(G3:G102,FALSE)</f>
        <v>4.25</v>
      </c>
      <c r="I124" s="1">
        <f>[1]!IQR(H3:H102,FALSE)</f>
        <v>0</v>
      </c>
      <c r="J124" s="1">
        <f>[1]!IQR(I3:I102,FALSE)</f>
        <v>4</v>
      </c>
      <c r="K124" s="1">
        <f>[1]!IQR(J3:J102,FALSE)</f>
        <v>0</v>
      </c>
      <c r="L124" s="1">
        <f>[1]!IQR(K3:K102,FALSE)</f>
        <v>6</v>
      </c>
      <c r="M124" s="1">
        <f>[1]!IQR(L3:L102,FALSE)</f>
        <v>11</v>
      </c>
      <c r="N124" s="1"/>
      <c r="O124" s="1">
        <f>[1]!IQR(N3:N102,FALSE)</f>
        <v>11</v>
      </c>
      <c r="P124" s="1">
        <f>[1]!IQR(O3:O102,FALSE)</f>
        <v>6.25</v>
      </c>
      <c r="Q124" s="1">
        <f>[1]!IQR(P3:P102,FALSE)</f>
        <v>13.75</v>
      </c>
      <c r="R124" s="1">
        <f>[1]!IQR(Q3:Q102,FALSE)</f>
        <v>5</v>
      </c>
      <c r="S124" s="1">
        <f>[1]!IQR(R3:R102,FALSE)</f>
        <v>11.25</v>
      </c>
      <c r="T124" s="1">
        <f>[1]!IQR(S3:S102,FALSE)</f>
        <v>5</v>
      </c>
      <c r="U124" s="1">
        <f>[1]!IQR(T3:T102,FALSE)</f>
        <v>11.25</v>
      </c>
      <c r="V124" s="1">
        <f>[1]!IQR(U3:U102,FALSE)</f>
        <v>7.25</v>
      </c>
      <c r="W124" s="1">
        <f>[1]!IQR(V3:V102,FALSE)</f>
        <v>17</v>
      </c>
      <c r="X124" s="1">
        <f>[1]!IQR(W3:W102,FALSE)</f>
        <v>1</v>
      </c>
      <c r="Y124" s="1"/>
      <c r="Z124" s="1">
        <f>[1]!IQR(Y3:Y102,FALSE)</f>
        <v>17</v>
      </c>
      <c r="AA124" s="1">
        <f>[1]!IQR(Z3:Z102,FALSE)</f>
        <v>1</v>
      </c>
      <c r="AB124" s="1">
        <f>[1]!IQR(AA3:AA102,FALSE)</f>
        <v>8</v>
      </c>
      <c r="AC124" s="1">
        <f>[1]!IQR(AB3:AB102,FALSE)</f>
        <v>21</v>
      </c>
      <c r="AD124" s="1">
        <f>[1]!IQR(AC3:AC102,FALSE)</f>
        <v>2</v>
      </c>
      <c r="AE124" s="1">
        <f>[1]!IQR(AD3:AD102,FALSE)</f>
        <v>8.25</v>
      </c>
      <c r="AF124" s="1">
        <f>[1]!IQR(AE3:AE102,FALSE)</f>
        <v>17</v>
      </c>
      <c r="AG124" s="1">
        <f>[1]!IQR(AF3:AF102,FALSE)</f>
        <v>1</v>
      </c>
      <c r="AH124" s="1">
        <f>[1]!IQR(AG3:AG102,FALSE)</f>
        <v>8.25</v>
      </c>
      <c r="AI124" s="1">
        <f>[1]!IQR(AH3:AH102,FALSE)</f>
        <v>17</v>
      </c>
      <c r="AJ124" s="1">
        <f>[1]!IQR(AI3:AI102,FALSE)</f>
        <v>1</v>
      </c>
      <c r="BB124">
        <f>P56</f>
        <v>419</v>
      </c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</row>
    <row r="125" spans="1:160" x14ac:dyDescent="0.45"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</row>
    <row r="126" spans="1:160" x14ac:dyDescent="0.45">
      <c r="A126" t="s">
        <v>74</v>
      </c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</row>
    <row r="127" spans="1:160" x14ac:dyDescent="0.45"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</row>
    <row r="128" spans="1:160" x14ac:dyDescent="0.45">
      <c r="B128" t="str">
        <f>A2</f>
        <v>UF Bitdiff Cbrt</v>
      </c>
      <c r="C128" t="str">
        <f t="shared" ref="C128:AJ128" si="29">B2</f>
        <v>UF BitdiffVA Cbrt</v>
      </c>
      <c r="D128" t="str">
        <f t="shared" si="29"/>
        <v>UF HardLog Cbrt</v>
      </c>
      <c r="E128" t="str">
        <f t="shared" si="29"/>
        <v>UF HardLogVA Cbrt</v>
      </c>
      <c r="F128" t="str">
        <f t="shared" si="29"/>
        <v>UF Log Cbrt</v>
      </c>
      <c r="G128" t="str">
        <f t="shared" si="29"/>
        <v>UF LogVA Cbrt</v>
      </c>
      <c r="H128" t="str">
        <f t="shared" si="29"/>
        <v>UF Mul Cbrt</v>
      </c>
      <c r="I128" t="str">
        <f t="shared" si="29"/>
        <v>UF MulVA Cbrt</v>
      </c>
      <c r="J128" t="str">
        <f t="shared" si="29"/>
        <v>UF NoLog Cbrt</v>
      </c>
      <c r="K128" t="str">
        <f t="shared" si="29"/>
        <v>UF NoLogVA Cbrt</v>
      </c>
      <c r="L128" t="str">
        <f t="shared" si="29"/>
        <v>UFDistr Bitdiff Cbrt</v>
      </c>
      <c r="M128" t="str">
        <f t="shared" si="29"/>
        <v>UFDistr BitdiffVA Cbrt</v>
      </c>
      <c r="N128" t="str">
        <f t="shared" si="29"/>
        <v>UFDistr HardLog Cbrt</v>
      </c>
      <c r="O128" t="str">
        <f t="shared" si="29"/>
        <v>UFDistr HardLogVA Cbrt</v>
      </c>
      <c r="P128" t="str">
        <f t="shared" si="29"/>
        <v>UFDistr Log Cbrt</v>
      </c>
      <c r="Q128" t="str">
        <f t="shared" si="29"/>
        <v>UFDistr LogVA Cbrt</v>
      </c>
      <c r="R128" t="str">
        <f t="shared" si="29"/>
        <v>UFDistr Mul Cbrt</v>
      </c>
      <c r="S128" t="str">
        <f t="shared" si="29"/>
        <v>UFDistr MulVA Cbrt</v>
      </c>
      <c r="T128" t="str">
        <f t="shared" si="29"/>
        <v>UFDistr NoLog Cbrt</v>
      </c>
      <c r="U128" t="str">
        <f t="shared" si="29"/>
        <v>UFDistr NoLogVA Cbrt</v>
      </c>
      <c r="V128" t="str">
        <f t="shared" si="29"/>
        <v>UFCenter Bitdiff Cbrt</v>
      </c>
      <c r="W128" t="str">
        <f t="shared" si="29"/>
        <v>UFCenter BitdiffVA Cbrt</v>
      </c>
      <c r="X128" t="str">
        <f t="shared" si="29"/>
        <v>UFCenter BitdiffFN Cbrt</v>
      </c>
      <c r="Y128" t="str">
        <f t="shared" si="29"/>
        <v>UFCenter HardLog Cbrt</v>
      </c>
      <c r="Z128" t="str">
        <f t="shared" si="29"/>
        <v>UFCenter HardLogVA Cbrt</v>
      </c>
      <c r="AA128" t="str">
        <f t="shared" si="29"/>
        <v>UFCenter HardLogFN Cbrt</v>
      </c>
      <c r="AB128" t="str">
        <f t="shared" si="29"/>
        <v>UFCenter Log Cbrt</v>
      </c>
      <c r="AC128" t="str">
        <f t="shared" si="29"/>
        <v>UFCenter LogVA Cbrt</v>
      </c>
      <c r="AD128" t="str">
        <f t="shared" si="29"/>
        <v>UFCenter LogFN Cbrt</v>
      </c>
      <c r="AE128" t="str">
        <f t="shared" si="29"/>
        <v>UFCenter Mul Cbrt</v>
      </c>
      <c r="AF128" t="str">
        <f t="shared" si="29"/>
        <v>UFCenter MulVA Cbrt</v>
      </c>
      <c r="AG128" t="str">
        <f t="shared" si="29"/>
        <v>UFCenter MulFN Cbrt</v>
      </c>
      <c r="AH128" t="str">
        <f t="shared" si="29"/>
        <v>UFCenter NoLog Cbrt</v>
      </c>
      <c r="AI128" t="str">
        <f t="shared" si="29"/>
        <v>UFCenter NoLogVA Cbrt</v>
      </c>
      <c r="AJ128" t="str">
        <f t="shared" si="29"/>
        <v>UFCenter NoLogFN Cbrt</v>
      </c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</row>
    <row r="129" spans="1:160" x14ac:dyDescent="0.45">
      <c r="A129" t="s">
        <v>75</v>
      </c>
      <c r="B129" s="5">
        <f>MEDIAN(A3:A102)</f>
        <v>489</v>
      </c>
      <c r="C129" s="6">
        <f t="shared" ref="C129:AJ129" si="30">MEDIAN(B3:B102)</f>
        <v>512</v>
      </c>
      <c r="D129" s="6">
        <f t="shared" si="30"/>
        <v>491</v>
      </c>
      <c r="E129" s="6">
        <f t="shared" si="30"/>
        <v>512</v>
      </c>
      <c r="F129" s="6">
        <f t="shared" si="30"/>
        <v>491</v>
      </c>
      <c r="G129" s="6">
        <f t="shared" si="30"/>
        <v>496</v>
      </c>
      <c r="H129" s="6">
        <f t="shared" si="30"/>
        <v>474</v>
      </c>
      <c r="I129" s="6">
        <f t="shared" si="30"/>
        <v>512</v>
      </c>
      <c r="J129" s="6">
        <f t="shared" si="30"/>
        <v>474</v>
      </c>
      <c r="K129" s="6">
        <f t="shared" si="30"/>
        <v>512</v>
      </c>
      <c r="L129" s="6">
        <f t="shared" si="30"/>
        <v>478</v>
      </c>
      <c r="M129" s="6">
        <f t="shared" si="30"/>
        <v>467</v>
      </c>
      <c r="N129" s="6">
        <f t="shared" si="30"/>
        <v>491</v>
      </c>
      <c r="O129" s="6">
        <f t="shared" si="30"/>
        <v>466.5</v>
      </c>
      <c r="P129" s="6">
        <f t="shared" si="30"/>
        <v>476</v>
      </c>
      <c r="Q129" s="6">
        <f t="shared" si="30"/>
        <v>459</v>
      </c>
      <c r="R129" s="6">
        <f t="shared" si="30"/>
        <v>481</v>
      </c>
      <c r="S129" s="6">
        <f t="shared" si="30"/>
        <v>466.5</v>
      </c>
      <c r="T129" s="6">
        <f t="shared" si="30"/>
        <v>481</v>
      </c>
      <c r="U129" s="6">
        <f t="shared" si="30"/>
        <v>466.5</v>
      </c>
      <c r="V129" s="6">
        <f t="shared" si="30"/>
        <v>477</v>
      </c>
      <c r="W129" s="6">
        <f t="shared" si="30"/>
        <v>455.5</v>
      </c>
      <c r="X129" s="6">
        <f t="shared" si="30"/>
        <v>482</v>
      </c>
      <c r="Y129" s="6">
        <f t="shared" si="30"/>
        <v>491</v>
      </c>
      <c r="Z129" s="6">
        <f t="shared" si="30"/>
        <v>455.5</v>
      </c>
      <c r="AA129" s="6">
        <f t="shared" si="30"/>
        <v>482</v>
      </c>
      <c r="AB129" s="6">
        <f t="shared" si="30"/>
        <v>478</v>
      </c>
      <c r="AC129" s="6">
        <f t="shared" si="30"/>
        <v>449</v>
      </c>
      <c r="AD129" s="6">
        <f t="shared" si="30"/>
        <v>482</v>
      </c>
      <c r="AE129" s="6">
        <f t="shared" si="30"/>
        <v>476</v>
      </c>
      <c r="AF129" s="6">
        <f t="shared" si="30"/>
        <v>455.5</v>
      </c>
      <c r="AG129" s="6">
        <f t="shared" si="30"/>
        <v>482</v>
      </c>
      <c r="AH129" s="6">
        <f t="shared" si="30"/>
        <v>476</v>
      </c>
      <c r="AI129" s="6">
        <f t="shared" si="30"/>
        <v>455.5</v>
      </c>
      <c r="AJ129" s="7">
        <f t="shared" si="30"/>
        <v>482</v>
      </c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</row>
    <row r="130" spans="1:160" x14ac:dyDescent="0.45">
      <c r="A130" t="s">
        <v>76</v>
      </c>
      <c r="B130" s="8">
        <f>[1]!RANK_SUM(A3:AI102, 1,1)</f>
        <v>262290</v>
      </c>
      <c r="C130" s="9">
        <f>[1]!RANK_SUM(A3:AI102, 2,1)</f>
        <v>330050</v>
      </c>
      <c r="D130" s="9">
        <f>[1]!RANK_SUM(A3:AI102, 3,1)</f>
        <v>276700</v>
      </c>
      <c r="E130" s="9">
        <f>[1]!RANK_SUM(A3:AI102, 4,1)</f>
        <v>330050</v>
      </c>
      <c r="F130" s="9">
        <f>[1]!RANK_SUM(A3:AI102, 5,1)</f>
        <v>275795</v>
      </c>
      <c r="G130" s="9">
        <f>[1]!RANK_SUM(A3:AI102, 6,1)</f>
        <v>302991</v>
      </c>
      <c r="H130" s="9">
        <f>[1]!RANK_SUM(A3:AI102, 7,1)</f>
        <v>124187</v>
      </c>
      <c r="I130" s="9">
        <f>[1]!RANK_SUM(A3:AI102, 8,1)</f>
        <v>330050</v>
      </c>
      <c r="J130" s="9">
        <f>[1]!RANK_SUM(A3:AI102, 9,1)</f>
        <v>120762.5</v>
      </c>
      <c r="K130" s="9">
        <f>[1]!RANK_SUM(A3:AI102, 10,1)</f>
        <v>330050</v>
      </c>
      <c r="L130" s="9">
        <f>[1]!RANK_SUM(A3:AI102, 11,1)</f>
        <v>160422.5</v>
      </c>
      <c r="M130" s="9">
        <f>[1]!RANK_SUM(A3:AI102, 12,1)</f>
        <v>81912</v>
      </c>
      <c r="N130" s="9">
        <f>[1]!RANK_SUM(A3:AI102, 13,1)</f>
        <v>276700</v>
      </c>
      <c r="O130" s="9">
        <f>[1]!RANK_SUM(A3:AI102, 14,1)</f>
        <v>79808</v>
      </c>
      <c r="P130" s="9">
        <f>[1]!RANK_SUM(A3:AI102, 15,1)</f>
        <v>134687.5</v>
      </c>
      <c r="Q130" s="9">
        <f>[1]!RANK_SUM(A3:AI102, 16,1)</f>
        <v>53963.5</v>
      </c>
      <c r="R130" s="9">
        <f>[1]!RANK_SUM(A3:AI102, 17,1)</f>
        <v>187481</v>
      </c>
      <c r="S130" s="9">
        <f>[1]!RANK_SUM(A3:AI102, 18,1)</f>
        <v>79708.5</v>
      </c>
      <c r="T130" s="9">
        <f>[1]!RANK_SUM(A3:AI102, 19,1)</f>
        <v>189473.5</v>
      </c>
      <c r="U130" s="9">
        <f>[1]!RANK_SUM(A3:AI102, 20,1)</f>
        <v>79708.5</v>
      </c>
      <c r="V130" s="9">
        <f>[1]!RANK_SUM(A3:AI102, 21,1)</f>
        <v>147072</v>
      </c>
      <c r="W130" s="9">
        <f>[1]!RANK_SUM(A3:AI102, 22,1)</f>
        <v>42316.5</v>
      </c>
      <c r="X130" s="9">
        <f>[1]!RANK_SUM(A3:AI102, 23,1)</f>
        <v>208182</v>
      </c>
      <c r="Y130" s="9">
        <f>[1]!RANK_SUM(A3:AI102, 24,1)</f>
        <v>276700</v>
      </c>
      <c r="Z130" s="9">
        <f>[1]!RANK_SUM(A3:AI102, 25,1)</f>
        <v>42316.5</v>
      </c>
      <c r="AA130" s="9">
        <f>[1]!RANK_SUM(A3:AI102, 26,1)</f>
        <v>208182</v>
      </c>
      <c r="AB130" s="9">
        <f>[1]!RANK_SUM(A3:AI102, 27,1)</f>
        <v>160933.5</v>
      </c>
      <c r="AC130" s="9">
        <f>[1]!RANK_SUM(A3:AI102, 28,1)</f>
        <v>30102.5</v>
      </c>
      <c r="AD130" s="9">
        <f>[1]!RANK_SUM(A3:AI102, 29,1)</f>
        <v>203420.5</v>
      </c>
      <c r="AE130" s="9">
        <f>[1]!RANK_SUM(A3:AI102, 30,1)</f>
        <v>149868.5</v>
      </c>
      <c r="AF130" s="9">
        <f>[1]!RANK_SUM(A3:AI102, 31,1)</f>
        <v>42316.5</v>
      </c>
      <c r="AG130" s="9">
        <f>[1]!RANK_SUM(A3:AI102, 32,1)</f>
        <v>208182</v>
      </c>
      <c r="AH130" s="9">
        <f>[1]!RANK_SUM(A3:AI102, 33,1)</f>
        <v>149868.5</v>
      </c>
      <c r="AI130" s="9">
        <f>[1]!RANK_SUM(A3:AI102, 34,1)</f>
        <v>42316.5</v>
      </c>
      <c r="AJ130" s="10">
        <f>[1]!RANK_SUM(A3:AI102, 35,1)</f>
        <v>208182</v>
      </c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</row>
    <row r="131" spans="1:160" x14ac:dyDescent="0.45">
      <c r="A131" t="s">
        <v>77</v>
      </c>
      <c r="B131" s="8">
        <f>COUNT(A3:A102)</f>
        <v>100</v>
      </c>
      <c r="C131" s="9">
        <f t="shared" ref="C131:AJ131" si="31">COUNT(B3:B102)</f>
        <v>100</v>
      </c>
      <c r="D131" s="9">
        <f t="shared" si="31"/>
        <v>100</v>
      </c>
      <c r="E131" s="9">
        <f t="shared" si="31"/>
        <v>100</v>
      </c>
      <c r="F131" s="9">
        <f t="shared" si="31"/>
        <v>100</v>
      </c>
      <c r="G131" s="9">
        <f t="shared" si="31"/>
        <v>100</v>
      </c>
      <c r="H131" s="9">
        <f t="shared" si="31"/>
        <v>100</v>
      </c>
      <c r="I131" s="9">
        <f t="shared" si="31"/>
        <v>100</v>
      </c>
      <c r="J131" s="9">
        <f t="shared" si="31"/>
        <v>100</v>
      </c>
      <c r="K131" s="9">
        <f t="shared" si="31"/>
        <v>100</v>
      </c>
      <c r="L131" s="9">
        <f t="shared" si="31"/>
        <v>100</v>
      </c>
      <c r="M131" s="9">
        <f t="shared" si="31"/>
        <v>100</v>
      </c>
      <c r="N131" s="9">
        <f t="shared" si="31"/>
        <v>100</v>
      </c>
      <c r="O131" s="9">
        <f t="shared" si="31"/>
        <v>100</v>
      </c>
      <c r="P131" s="9">
        <f t="shared" si="31"/>
        <v>100</v>
      </c>
      <c r="Q131" s="9">
        <f t="shared" si="31"/>
        <v>100</v>
      </c>
      <c r="R131" s="9">
        <f t="shared" si="31"/>
        <v>100</v>
      </c>
      <c r="S131" s="9">
        <f t="shared" si="31"/>
        <v>100</v>
      </c>
      <c r="T131" s="9">
        <f t="shared" si="31"/>
        <v>100</v>
      </c>
      <c r="U131" s="9">
        <f t="shared" si="31"/>
        <v>100</v>
      </c>
      <c r="V131" s="9">
        <f t="shared" si="31"/>
        <v>100</v>
      </c>
      <c r="W131" s="9">
        <f t="shared" si="31"/>
        <v>100</v>
      </c>
      <c r="X131" s="9">
        <f t="shared" si="31"/>
        <v>100</v>
      </c>
      <c r="Y131" s="9">
        <f t="shared" si="31"/>
        <v>100</v>
      </c>
      <c r="Z131" s="9">
        <f t="shared" si="31"/>
        <v>100</v>
      </c>
      <c r="AA131" s="9">
        <f t="shared" si="31"/>
        <v>100</v>
      </c>
      <c r="AB131" s="9">
        <f t="shared" si="31"/>
        <v>100</v>
      </c>
      <c r="AC131" s="9">
        <f t="shared" si="31"/>
        <v>100</v>
      </c>
      <c r="AD131" s="9">
        <f t="shared" si="31"/>
        <v>100</v>
      </c>
      <c r="AE131" s="9">
        <f t="shared" si="31"/>
        <v>100</v>
      </c>
      <c r="AF131" s="9">
        <f t="shared" si="31"/>
        <v>100</v>
      </c>
      <c r="AG131" s="9">
        <f t="shared" si="31"/>
        <v>100</v>
      </c>
      <c r="AH131" s="9">
        <f t="shared" si="31"/>
        <v>100</v>
      </c>
      <c r="AI131" s="9">
        <f t="shared" si="31"/>
        <v>100</v>
      </c>
      <c r="AJ131" s="10">
        <f t="shared" si="31"/>
        <v>100</v>
      </c>
      <c r="AK131" s="16">
        <f>SUM(B131:AJ131)</f>
        <v>3500</v>
      </c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</row>
    <row r="132" spans="1:160" x14ac:dyDescent="0.45">
      <c r="A132" t="s">
        <v>78</v>
      </c>
      <c r="B132" s="11">
        <f>B130^2/B131</f>
        <v>687960441</v>
      </c>
      <c r="C132" s="12">
        <f t="shared" ref="C132:AJ132" si="32">C130^2/C131</f>
        <v>1089330025</v>
      </c>
      <c r="D132" s="12">
        <f t="shared" si="32"/>
        <v>765628900</v>
      </c>
      <c r="E132" s="12">
        <f t="shared" si="32"/>
        <v>1089330025</v>
      </c>
      <c r="F132" s="12">
        <f t="shared" si="32"/>
        <v>760628820.25</v>
      </c>
      <c r="G132" s="12">
        <f t="shared" si="32"/>
        <v>918035460.80999994</v>
      </c>
      <c r="H132" s="12">
        <f t="shared" si="32"/>
        <v>154224109.69</v>
      </c>
      <c r="I132" s="12">
        <f t="shared" si="32"/>
        <v>1089330025</v>
      </c>
      <c r="J132" s="12">
        <f t="shared" si="32"/>
        <v>145835814.0625</v>
      </c>
      <c r="K132" s="12">
        <f t="shared" si="32"/>
        <v>1089330025</v>
      </c>
      <c r="L132" s="12">
        <f t="shared" si="32"/>
        <v>257353785.0625</v>
      </c>
      <c r="M132" s="12">
        <f t="shared" si="32"/>
        <v>67095757.439999998</v>
      </c>
      <c r="N132" s="12">
        <f t="shared" si="32"/>
        <v>765628900</v>
      </c>
      <c r="O132" s="12">
        <f t="shared" si="32"/>
        <v>63693168.640000001</v>
      </c>
      <c r="P132" s="12">
        <f t="shared" si="32"/>
        <v>181407226.5625</v>
      </c>
      <c r="Q132" s="12">
        <f t="shared" si="32"/>
        <v>29120593.322500002</v>
      </c>
      <c r="R132" s="12">
        <f t="shared" si="32"/>
        <v>351491253.61000001</v>
      </c>
      <c r="S132" s="12">
        <f t="shared" si="32"/>
        <v>63534449.722499996</v>
      </c>
      <c r="T132" s="12">
        <f t="shared" si="32"/>
        <v>359002072.02249998</v>
      </c>
      <c r="U132" s="12">
        <f t="shared" si="32"/>
        <v>63534449.722499996</v>
      </c>
      <c r="V132" s="12">
        <f t="shared" si="32"/>
        <v>216301731.84</v>
      </c>
      <c r="W132" s="12">
        <f t="shared" si="32"/>
        <v>17906861.7225</v>
      </c>
      <c r="X132" s="12">
        <f t="shared" si="32"/>
        <v>433397451.24000001</v>
      </c>
      <c r="Y132" s="12">
        <f t="shared" si="32"/>
        <v>765628900</v>
      </c>
      <c r="Z132" s="12">
        <f t="shared" si="32"/>
        <v>17906861.7225</v>
      </c>
      <c r="AA132" s="12">
        <f t="shared" si="32"/>
        <v>433397451.24000001</v>
      </c>
      <c r="AB132" s="12">
        <f t="shared" si="32"/>
        <v>258995914.2225</v>
      </c>
      <c r="AC132" s="12">
        <f t="shared" si="32"/>
        <v>9061605.0625</v>
      </c>
      <c r="AD132" s="12">
        <f t="shared" si="32"/>
        <v>413798998.20249999</v>
      </c>
      <c r="AE132" s="12">
        <f t="shared" si="32"/>
        <v>224605672.92250001</v>
      </c>
      <c r="AF132" s="12">
        <f t="shared" si="32"/>
        <v>17906861.7225</v>
      </c>
      <c r="AG132" s="12">
        <f t="shared" si="32"/>
        <v>433397451.24000001</v>
      </c>
      <c r="AH132" s="12">
        <f t="shared" si="32"/>
        <v>224605672.92250001</v>
      </c>
      <c r="AI132" s="12">
        <f t="shared" si="32"/>
        <v>17906861.7225</v>
      </c>
      <c r="AJ132" s="13">
        <f t="shared" si="32"/>
        <v>433397451.24000001</v>
      </c>
      <c r="AK132" s="17">
        <f>SUM(B132:AJ132)</f>
        <v>13909711048.939997</v>
      </c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</row>
    <row r="133" spans="1:160" x14ac:dyDescent="0.45">
      <c r="A133" t="s">
        <v>79</v>
      </c>
      <c r="AK133" s="17">
        <f>12*AK132/(AK131*(AK131+1))-3*(AK131+1)</f>
        <v>3118.9474099057388</v>
      </c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</row>
    <row r="134" spans="1:160" x14ac:dyDescent="0.45">
      <c r="A134" t="s">
        <v>80</v>
      </c>
      <c r="AK134" s="17">
        <f>AK133/(1-[1]!TiesCorrection(A3:AI102)/(3500*(3500^2-1)))</f>
        <v>3129.631946212492</v>
      </c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</row>
    <row r="135" spans="1:160" x14ac:dyDescent="0.45">
      <c r="A135" t="s">
        <v>81</v>
      </c>
      <c r="AK135" s="17">
        <f>COUNTA(B128:AJ128)-1</f>
        <v>34</v>
      </c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</row>
    <row r="136" spans="1:160" x14ac:dyDescent="0.45">
      <c r="A136" t="s">
        <v>69</v>
      </c>
      <c r="AK136" s="17">
        <f>_xlfn.CHISQ.DIST.RT(AK134,AK135)</f>
        <v>0</v>
      </c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</row>
    <row r="137" spans="1:160" x14ac:dyDescent="0.45">
      <c r="A137" t="s">
        <v>70</v>
      </c>
      <c r="AK137" s="17">
        <v>0.05</v>
      </c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</row>
    <row r="138" spans="1:160" x14ac:dyDescent="0.45">
      <c r="A138" t="s">
        <v>82</v>
      </c>
      <c r="AK138" s="18" t="str">
        <f>IF(AK136&lt;AK137,"yes","no")</f>
        <v>yes</v>
      </c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</row>
    <row r="139" spans="1:160" x14ac:dyDescent="0.45"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</row>
    <row r="140" spans="1:160" x14ac:dyDescent="0.45"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</row>
    <row r="141" spans="1:160" x14ac:dyDescent="0.45"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</row>
    <row r="142" spans="1:160" x14ac:dyDescent="0.45"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</row>
    <row r="143" spans="1:160" x14ac:dyDescent="0.45"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</row>
    <row r="144" spans="1:160" x14ac:dyDescent="0.4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</row>
    <row r="145" spans="1:160" x14ac:dyDescent="0.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</row>
    <row r="146" spans="1:160" x14ac:dyDescent="0.4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</row>
    <row r="147" spans="1:160" x14ac:dyDescent="0.4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</row>
    <row r="148" spans="1:160" x14ac:dyDescent="0.4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</row>
  </sheetData>
  <conditionalFormatting sqref="B107:AJ107">
    <cfRule type="top10" dxfId="19" priority="15" bottom="1" rank="1"/>
    <cfRule type="top10" dxfId="18" priority="16" rank="1"/>
  </conditionalFormatting>
  <conditionalFormatting sqref="B111:AJ111">
    <cfRule type="top10" dxfId="17" priority="11" bottom="1" rank="1"/>
    <cfRule type="top10" dxfId="16" priority="12" rank="1"/>
  </conditionalFormatting>
  <conditionalFormatting sqref="B109:AJ109">
    <cfRule type="top10" dxfId="15" priority="5" bottom="1" rank="1"/>
    <cfRule type="top10" dxfId="14" priority="6" rank="1"/>
  </conditionalFormatting>
  <conditionalFormatting sqref="B116:AJ116">
    <cfRule type="top10" dxfId="13" priority="3" bottom="1" rank="1"/>
    <cfRule type="top10" dxfId="12" priority="4" rank="1"/>
  </conditionalFormatting>
  <conditionalFormatting sqref="B117:AJ117">
    <cfRule type="top10" dxfId="11" priority="1" bottom="1" rank="1"/>
    <cfRule type="top10" dxfId="10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48"/>
  <sheetViews>
    <sheetView tabSelected="1" topLeftCell="A81" zoomScale="70" zoomScaleNormal="70" workbookViewId="0">
      <selection activeCell="M140" sqref="M140"/>
    </sheetView>
  </sheetViews>
  <sheetFormatPr defaultRowHeight="14.25" x14ac:dyDescent="0.45"/>
  <cols>
    <col min="36" max="36" width="9.06640625" customWidth="1"/>
  </cols>
  <sheetData>
    <row r="1" spans="1:35" x14ac:dyDescent="0.45">
      <c r="A1" t="s">
        <v>0</v>
      </c>
    </row>
    <row r="2" spans="1:35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</row>
    <row r="3" spans="1:35" x14ac:dyDescent="0.45">
      <c r="A3">
        <v>478</v>
      </c>
      <c r="B3">
        <v>453</v>
      </c>
      <c r="C3">
        <v>481</v>
      </c>
      <c r="D3">
        <v>453</v>
      </c>
      <c r="E3">
        <v>482</v>
      </c>
      <c r="F3">
        <v>450</v>
      </c>
      <c r="G3">
        <v>483</v>
      </c>
      <c r="H3">
        <v>453</v>
      </c>
      <c r="I3">
        <v>488</v>
      </c>
      <c r="J3">
        <v>453</v>
      </c>
      <c r="K3">
        <v>485</v>
      </c>
      <c r="L3">
        <v>471</v>
      </c>
      <c r="M3">
        <v>481</v>
      </c>
      <c r="N3">
        <v>471</v>
      </c>
      <c r="O3">
        <v>479</v>
      </c>
      <c r="P3">
        <v>462</v>
      </c>
      <c r="Q3">
        <v>492</v>
      </c>
      <c r="R3">
        <v>471</v>
      </c>
      <c r="S3">
        <v>491</v>
      </c>
      <c r="T3">
        <v>471</v>
      </c>
      <c r="U3">
        <v>490</v>
      </c>
      <c r="V3">
        <v>454</v>
      </c>
      <c r="W3">
        <v>492</v>
      </c>
      <c r="X3">
        <v>481</v>
      </c>
      <c r="Y3">
        <v>454</v>
      </c>
      <c r="Z3">
        <v>492</v>
      </c>
      <c r="AA3">
        <v>485</v>
      </c>
      <c r="AB3">
        <v>449</v>
      </c>
      <c r="AC3">
        <v>492</v>
      </c>
      <c r="AD3">
        <v>480</v>
      </c>
      <c r="AE3">
        <v>454</v>
      </c>
      <c r="AF3">
        <v>492</v>
      </c>
      <c r="AG3">
        <v>480</v>
      </c>
      <c r="AH3">
        <v>454</v>
      </c>
      <c r="AI3">
        <v>492</v>
      </c>
    </row>
    <row r="4" spans="1:35" x14ac:dyDescent="0.45">
      <c r="A4">
        <v>481</v>
      </c>
      <c r="B4">
        <v>446</v>
      </c>
      <c r="C4">
        <v>481</v>
      </c>
      <c r="D4">
        <v>446</v>
      </c>
      <c r="E4">
        <v>480</v>
      </c>
      <c r="F4">
        <v>466</v>
      </c>
      <c r="G4">
        <v>480</v>
      </c>
      <c r="H4">
        <v>446</v>
      </c>
      <c r="I4">
        <v>483</v>
      </c>
      <c r="J4">
        <v>446</v>
      </c>
      <c r="K4">
        <v>478</v>
      </c>
      <c r="L4">
        <v>464</v>
      </c>
      <c r="M4">
        <v>481</v>
      </c>
      <c r="N4">
        <v>464</v>
      </c>
      <c r="O4">
        <v>483</v>
      </c>
      <c r="P4">
        <v>469</v>
      </c>
      <c r="Q4">
        <v>480</v>
      </c>
      <c r="R4">
        <v>464</v>
      </c>
      <c r="S4">
        <v>480</v>
      </c>
      <c r="T4">
        <v>464</v>
      </c>
      <c r="U4">
        <v>484</v>
      </c>
      <c r="V4">
        <v>459</v>
      </c>
      <c r="W4">
        <v>492</v>
      </c>
      <c r="X4">
        <v>481</v>
      </c>
      <c r="Y4">
        <v>459</v>
      </c>
      <c r="Z4">
        <v>492</v>
      </c>
      <c r="AA4">
        <v>484</v>
      </c>
      <c r="AB4">
        <v>437</v>
      </c>
      <c r="AC4">
        <v>492</v>
      </c>
      <c r="AD4">
        <v>480</v>
      </c>
      <c r="AE4">
        <v>459</v>
      </c>
      <c r="AF4">
        <v>492</v>
      </c>
      <c r="AG4">
        <v>480</v>
      </c>
      <c r="AH4">
        <v>459</v>
      </c>
      <c r="AI4">
        <v>492</v>
      </c>
    </row>
    <row r="5" spans="1:35" x14ac:dyDescent="0.45">
      <c r="A5">
        <v>477</v>
      </c>
      <c r="B5">
        <v>455</v>
      </c>
      <c r="C5">
        <v>481</v>
      </c>
      <c r="D5">
        <v>455</v>
      </c>
      <c r="E5">
        <v>481</v>
      </c>
      <c r="F5">
        <v>433</v>
      </c>
      <c r="G5">
        <v>479</v>
      </c>
      <c r="H5">
        <v>455</v>
      </c>
      <c r="I5">
        <v>485</v>
      </c>
      <c r="J5">
        <v>455</v>
      </c>
      <c r="K5">
        <v>477</v>
      </c>
      <c r="L5">
        <v>458</v>
      </c>
      <c r="M5">
        <v>481</v>
      </c>
      <c r="N5">
        <v>458</v>
      </c>
      <c r="O5">
        <v>476</v>
      </c>
      <c r="P5">
        <v>459</v>
      </c>
      <c r="Q5">
        <v>485</v>
      </c>
      <c r="R5">
        <v>458</v>
      </c>
      <c r="S5">
        <v>484</v>
      </c>
      <c r="T5">
        <v>458</v>
      </c>
      <c r="U5">
        <v>483</v>
      </c>
      <c r="V5">
        <v>444</v>
      </c>
      <c r="W5">
        <v>491</v>
      </c>
      <c r="X5">
        <v>481</v>
      </c>
      <c r="Y5">
        <v>444</v>
      </c>
      <c r="Z5">
        <v>491</v>
      </c>
      <c r="AA5">
        <v>483</v>
      </c>
      <c r="AB5">
        <v>434</v>
      </c>
      <c r="AC5">
        <v>492</v>
      </c>
      <c r="AD5">
        <v>482</v>
      </c>
      <c r="AE5">
        <v>444</v>
      </c>
      <c r="AF5">
        <v>491</v>
      </c>
      <c r="AG5">
        <v>482</v>
      </c>
      <c r="AH5">
        <v>444</v>
      </c>
      <c r="AI5">
        <v>491</v>
      </c>
    </row>
    <row r="6" spans="1:35" x14ac:dyDescent="0.45">
      <c r="A6">
        <v>491</v>
      </c>
      <c r="B6">
        <v>451</v>
      </c>
      <c r="C6">
        <v>481</v>
      </c>
      <c r="D6">
        <v>451</v>
      </c>
      <c r="E6">
        <v>479</v>
      </c>
      <c r="F6">
        <v>467</v>
      </c>
      <c r="G6">
        <v>477</v>
      </c>
      <c r="H6">
        <v>451</v>
      </c>
      <c r="I6">
        <v>484</v>
      </c>
      <c r="J6">
        <v>451</v>
      </c>
      <c r="K6">
        <v>480</v>
      </c>
      <c r="L6">
        <v>458</v>
      </c>
      <c r="M6">
        <v>481</v>
      </c>
      <c r="N6">
        <v>458</v>
      </c>
      <c r="O6">
        <v>485</v>
      </c>
      <c r="P6">
        <v>435</v>
      </c>
      <c r="Q6">
        <v>486</v>
      </c>
      <c r="R6">
        <v>458</v>
      </c>
      <c r="S6">
        <v>488</v>
      </c>
      <c r="T6">
        <v>458</v>
      </c>
      <c r="U6">
        <v>483</v>
      </c>
      <c r="V6">
        <v>440</v>
      </c>
      <c r="W6">
        <v>491</v>
      </c>
      <c r="X6">
        <v>481</v>
      </c>
      <c r="Y6">
        <v>440</v>
      </c>
      <c r="Z6">
        <v>491</v>
      </c>
      <c r="AA6">
        <v>486</v>
      </c>
      <c r="AB6">
        <v>428</v>
      </c>
      <c r="AC6">
        <v>493</v>
      </c>
      <c r="AD6">
        <v>484</v>
      </c>
      <c r="AE6">
        <v>440</v>
      </c>
      <c r="AF6">
        <v>491</v>
      </c>
      <c r="AG6">
        <v>484</v>
      </c>
      <c r="AH6">
        <v>440</v>
      </c>
      <c r="AI6">
        <v>491</v>
      </c>
    </row>
    <row r="7" spans="1:35" x14ac:dyDescent="0.45">
      <c r="A7">
        <v>488</v>
      </c>
      <c r="B7">
        <v>440</v>
      </c>
      <c r="C7">
        <v>481</v>
      </c>
      <c r="D7">
        <v>440</v>
      </c>
      <c r="E7">
        <v>482</v>
      </c>
      <c r="F7">
        <v>457</v>
      </c>
      <c r="G7">
        <v>487</v>
      </c>
      <c r="H7">
        <v>440</v>
      </c>
      <c r="I7">
        <v>481</v>
      </c>
      <c r="J7">
        <v>440</v>
      </c>
      <c r="K7">
        <v>484</v>
      </c>
      <c r="L7">
        <v>462</v>
      </c>
      <c r="M7">
        <v>481</v>
      </c>
      <c r="N7">
        <v>472</v>
      </c>
      <c r="O7">
        <v>474</v>
      </c>
      <c r="P7">
        <v>456</v>
      </c>
      <c r="Q7">
        <v>488</v>
      </c>
      <c r="R7">
        <v>461</v>
      </c>
      <c r="S7">
        <v>490</v>
      </c>
      <c r="T7">
        <v>461</v>
      </c>
      <c r="U7">
        <v>484</v>
      </c>
      <c r="V7">
        <v>461</v>
      </c>
      <c r="W7">
        <v>492</v>
      </c>
      <c r="X7">
        <v>481</v>
      </c>
      <c r="Y7">
        <v>461</v>
      </c>
      <c r="Z7">
        <v>492</v>
      </c>
      <c r="AA7">
        <v>487</v>
      </c>
      <c r="AB7">
        <v>451</v>
      </c>
      <c r="AC7">
        <v>492</v>
      </c>
      <c r="AD7">
        <v>492</v>
      </c>
      <c r="AE7">
        <v>461</v>
      </c>
      <c r="AF7">
        <v>492</v>
      </c>
      <c r="AG7">
        <v>492</v>
      </c>
      <c r="AH7">
        <v>461</v>
      </c>
      <c r="AI7">
        <v>492</v>
      </c>
    </row>
    <row r="8" spans="1:35" x14ac:dyDescent="0.45">
      <c r="A8">
        <v>487</v>
      </c>
      <c r="B8">
        <v>461</v>
      </c>
      <c r="C8">
        <v>481</v>
      </c>
      <c r="D8">
        <v>461</v>
      </c>
      <c r="E8">
        <v>481</v>
      </c>
      <c r="F8">
        <v>461</v>
      </c>
      <c r="G8">
        <v>481</v>
      </c>
      <c r="H8">
        <v>461</v>
      </c>
      <c r="I8">
        <v>477</v>
      </c>
      <c r="J8">
        <v>461</v>
      </c>
      <c r="K8">
        <v>485</v>
      </c>
      <c r="L8">
        <v>474</v>
      </c>
      <c r="M8">
        <v>481</v>
      </c>
      <c r="N8">
        <v>474</v>
      </c>
      <c r="O8">
        <v>483</v>
      </c>
      <c r="P8">
        <v>459</v>
      </c>
      <c r="Q8">
        <v>485</v>
      </c>
      <c r="R8">
        <v>474</v>
      </c>
      <c r="S8">
        <v>486</v>
      </c>
      <c r="T8">
        <v>474</v>
      </c>
      <c r="U8">
        <v>487</v>
      </c>
      <c r="V8">
        <v>457</v>
      </c>
      <c r="W8">
        <v>492</v>
      </c>
      <c r="X8">
        <v>481</v>
      </c>
      <c r="Y8">
        <v>457</v>
      </c>
      <c r="Z8">
        <v>492</v>
      </c>
      <c r="AA8">
        <v>486</v>
      </c>
      <c r="AB8">
        <v>449</v>
      </c>
      <c r="AC8">
        <v>491</v>
      </c>
      <c r="AD8">
        <v>480</v>
      </c>
      <c r="AE8">
        <v>457</v>
      </c>
      <c r="AF8">
        <v>492</v>
      </c>
      <c r="AG8">
        <v>480</v>
      </c>
      <c r="AH8">
        <v>457</v>
      </c>
      <c r="AI8">
        <v>492</v>
      </c>
    </row>
    <row r="9" spans="1:35" x14ac:dyDescent="0.45">
      <c r="A9">
        <v>494</v>
      </c>
      <c r="B9">
        <v>479</v>
      </c>
      <c r="C9">
        <v>481</v>
      </c>
      <c r="D9">
        <v>479</v>
      </c>
      <c r="E9">
        <v>486</v>
      </c>
      <c r="F9">
        <v>461</v>
      </c>
      <c r="G9">
        <v>480</v>
      </c>
      <c r="H9">
        <v>479</v>
      </c>
      <c r="I9">
        <v>480</v>
      </c>
      <c r="J9">
        <v>479</v>
      </c>
      <c r="K9">
        <v>481</v>
      </c>
      <c r="L9">
        <v>466</v>
      </c>
      <c r="M9">
        <v>481</v>
      </c>
      <c r="N9">
        <v>466</v>
      </c>
      <c r="O9">
        <v>478</v>
      </c>
      <c r="P9">
        <v>469</v>
      </c>
      <c r="Q9">
        <v>489</v>
      </c>
      <c r="R9">
        <v>466</v>
      </c>
      <c r="S9">
        <v>488</v>
      </c>
      <c r="T9">
        <v>466</v>
      </c>
      <c r="U9">
        <v>484</v>
      </c>
      <c r="V9">
        <v>451</v>
      </c>
      <c r="W9">
        <v>491</v>
      </c>
      <c r="X9">
        <v>481</v>
      </c>
      <c r="Y9">
        <v>451</v>
      </c>
      <c r="Z9">
        <v>491</v>
      </c>
      <c r="AA9">
        <v>485</v>
      </c>
      <c r="AB9">
        <v>459</v>
      </c>
      <c r="AC9">
        <v>491</v>
      </c>
      <c r="AD9">
        <v>482</v>
      </c>
      <c r="AE9">
        <v>451</v>
      </c>
      <c r="AF9">
        <v>491</v>
      </c>
      <c r="AG9">
        <v>482</v>
      </c>
      <c r="AH9">
        <v>451</v>
      </c>
      <c r="AI9">
        <v>491</v>
      </c>
    </row>
    <row r="10" spans="1:35" x14ac:dyDescent="0.45">
      <c r="A10">
        <v>486</v>
      </c>
      <c r="B10">
        <v>475</v>
      </c>
      <c r="C10">
        <v>481</v>
      </c>
      <c r="D10">
        <v>467</v>
      </c>
      <c r="E10">
        <v>483</v>
      </c>
      <c r="F10">
        <v>465</v>
      </c>
      <c r="G10">
        <v>485</v>
      </c>
      <c r="H10">
        <v>475</v>
      </c>
      <c r="I10">
        <v>489</v>
      </c>
      <c r="J10">
        <v>475</v>
      </c>
      <c r="K10">
        <v>479</v>
      </c>
      <c r="L10">
        <v>473</v>
      </c>
      <c r="M10">
        <v>481</v>
      </c>
      <c r="N10">
        <v>479</v>
      </c>
      <c r="O10">
        <v>481</v>
      </c>
      <c r="P10">
        <v>476</v>
      </c>
      <c r="Q10">
        <v>486</v>
      </c>
      <c r="R10">
        <v>473</v>
      </c>
      <c r="S10">
        <v>482</v>
      </c>
      <c r="T10">
        <v>473</v>
      </c>
      <c r="U10">
        <v>492</v>
      </c>
      <c r="V10">
        <v>464</v>
      </c>
      <c r="W10">
        <v>491</v>
      </c>
      <c r="X10">
        <v>481</v>
      </c>
      <c r="Y10">
        <v>464</v>
      </c>
      <c r="Z10">
        <v>491</v>
      </c>
      <c r="AA10">
        <v>487</v>
      </c>
      <c r="AB10">
        <v>467</v>
      </c>
      <c r="AC10">
        <v>492</v>
      </c>
      <c r="AD10">
        <v>485</v>
      </c>
      <c r="AE10">
        <v>464</v>
      </c>
      <c r="AF10">
        <v>491</v>
      </c>
      <c r="AG10">
        <v>485</v>
      </c>
      <c r="AH10">
        <v>464</v>
      </c>
      <c r="AI10">
        <v>491</v>
      </c>
    </row>
    <row r="11" spans="1:35" x14ac:dyDescent="0.45">
      <c r="A11">
        <v>481</v>
      </c>
      <c r="B11">
        <v>476</v>
      </c>
      <c r="C11">
        <v>481</v>
      </c>
      <c r="D11">
        <v>476</v>
      </c>
      <c r="E11">
        <v>478</v>
      </c>
      <c r="F11">
        <v>471</v>
      </c>
      <c r="G11">
        <v>486</v>
      </c>
      <c r="H11">
        <v>476</v>
      </c>
      <c r="I11">
        <v>480</v>
      </c>
      <c r="J11">
        <v>476</v>
      </c>
      <c r="K11">
        <v>479</v>
      </c>
      <c r="L11">
        <v>478</v>
      </c>
      <c r="M11">
        <v>481</v>
      </c>
      <c r="N11">
        <v>478</v>
      </c>
      <c r="O11">
        <v>476</v>
      </c>
      <c r="P11">
        <v>465</v>
      </c>
      <c r="Q11">
        <v>492</v>
      </c>
      <c r="R11">
        <v>478</v>
      </c>
      <c r="S11">
        <v>485</v>
      </c>
      <c r="T11">
        <v>478</v>
      </c>
      <c r="U11">
        <v>484</v>
      </c>
      <c r="V11">
        <v>470</v>
      </c>
      <c r="W11">
        <v>491</v>
      </c>
      <c r="X11">
        <v>481</v>
      </c>
      <c r="Y11">
        <v>470</v>
      </c>
      <c r="Z11">
        <v>491</v>
      </c>
      <c r="AA11">
        <v>485</v>
      </c>
      <c r="AB11">
        <v>456</v>
      </c>
      <c r="AC11">
        <v>492</v>
      </c>
      <c r="AD11">
        <v>475</v>
      </c>
      <c r="AE11">
        <v>470</v>
      </c>
      <c r="AF11">
        <v>491</v>
      </c>
      <c r="AG11">
        <v>475</v>
      </c>
      <c r="AH11">
        <v>470</v>
      </c>
      <c r="AI11">
        <v>491</v>
      </c>
    </row>
    <row r="12" spans="1:35" x14ac:dyDescent="0.45">
      <c r="A12">
        <v>483</v>
      </c>
      <c r="B12">
        <v>466</v>
      </c>
      <c r="C12">
        <v>481</v>
      </c>
      <c r="D12">
        <v>466</v>
      </c>
      <c r="E12">
        <v>484</v>
      </c>
      <c r="F12">
        <v>470</v>
      </c>
      <c r="G12">
        <v>475</v>
      </c>
      <c r="H12">
        <v>466</v>
      </c>
      <c r="I12">
        <v>492</v>
      </c>
      <c r="J12">
        <v>466</v>
      </c>
      <c r="K12">
        <v>481</v>
      </c>
      <c r="L12">
        <v>474</v>
      </c>
      <c r="M12">
        <v>481</v>
      </c>
      <c r="N12">
        <v>474</v>
      </c>
      <c r="O12">
        <v>480</v>
      </c>
      <c r="P12">
        <v>460</v>
      </c>
      <c r="Q12">
        <v>486</v>
      </c>
      <c r="R12">
        <v>474</v>
      </c>
      <c r="S12">
        <v>484</v>
      </c>
      <c r="T12">
        <v>474</v>
      </c>
      <c r="U12">
        <v>481</v>
      </c>
      <c r="V12">
        <v>450</v>
      </c>
      <c r="W12">
        <v>492</v>
      </c>
      <c r="X12">
        <v>481</v>
      </c>
      <c r="Y12">
        <v>450</v>
      </c>
      <c r="Z12">
        <v>492</v>
      </c>
      <c r="AA12">
        <v>483</v>
      </c>
      <c r="AB12">
        <v>444</v>
      </c>
      <c r="AC12">
        <v>491</v>
      </c>
      <c r="AD12">
        <v>488</v>
      </c>
      <c r="AE12">
        <v>450</v>
      </c>
      <c r="AF12">
        <v>492</v>
      </c>
      <c r="AG12">
        <v>488</v>
      </c>
      <c r="AH12">
        <v>450</v>
      </c>
      <c r="AI12">
        <v>492</v>
      </c>
    </row>
    <row r="13" spans="1:35" x14ac:dyDescent="0.45">
      <c r="A13">
        <v>476</v>
      </c>
      <c r="B13">
        <v>461</v>
      </c>
      <c r="C13">
        <v>481</v>
      </c>
      <c r="D13">
        <v>461</v>
      </c>
      <c r="E13">
        <v>484</v>
      </c>
      <c r="F13">
        <v>451</v>
      </c>
      <c r="G13">
        <v>481</v>
      </c>
      <c r="H13">
        <v>461</v>
      </c>
      <c r="I13">
        <v>483</v>
      </c>
      <c r="J13">
        <v>461</v>
      </c>
      <c r="K13">
        <v>478</v>
      </c>
      <c r="L13">
        <v>461</v>
      </c>
      <c r="M13">
        <v>481</v>
      </c>
      <c r="N13">
        <v>461</v>
      </c>
      <c r="O13">
        <v>480</v>
      </c>
      <c r="P13">
        <v>438</v>
      </c>
      <c r="Q13">
        <v>486</v>
      </c>
      <c r="R13">
        <v>461</v>
      </c>
      <c r="S13">
        <v>485</v>
      </c>
      <c r="T13">
        <v>461</v>
      </c>
      <c r="U13">
        <v>485</v>
      </c>
      <c r="V13">
        <v>432</v>
      </c>
      <c r="W13">
        <v>493</v>
      </c>
      <c r="X13">
        <v>481</v>
      </c>
      <c r="Y13">
        <v>432</v>
      </c>
      <c r="Z13">
        <v>493</v>
      </c>
      <c r="AA13">
        <v>479</v>
      </c>
      <c r="AB13">
        <v>408</v>
      </c>
      <c r="AC13">
        <v>492</v>
      </c>
      <c r="AD13">
        <v>486</v>
      </c>
      <c r="AE13">
        <v>432</v>
      </c>
      <c r="AF13">
        <v>493</v>
      </c>
      <c r="AG13">
        <v>486</v>
      </c>
      <c r="AH13">
        <v>432</v>
      </c>
      <c r="AI13">
        <v>493</v>
      </c>
    </row>
    <row r="14" spans="1:35" x14ac:dyDescent="0.45">
      <c r="A14">
        <v>488</v>
      </c>
      <c r="B14">
        <v>463</v>
      </c>
      <c r="C14">
        <v>481</v>
      </c>
      <c r="D14">
        <v>463</v>
      </c>
      <c r="E14">
        <v>483</v>
      </c>
      <c r="F14">
        <v>467</v>
      </c>
      <c r="G14">
        <v>482</v>
      </c>
      <c r="H14">
        <v>463</v>
      </c>
      <c r="I14">
        <v>479</v>
      </c>
      <c r="J14">
        <v>463</v>
      </c>
      <c r="K14">
        <v>486</v>
      </c>
      <c r="L14">
        <v>465</v>
      </c>
      <c r="M14">
        <v>481</v>
      </c>
      <c r="N14">
        <v>465</v>
      </c>
      <c r="O14">
        <v>479</v>
      </c>
      <c r="P14">
        <v>455</v>
      </c>
      <c r="Q14">
        <v>491</v>
      </c>
      <c r="R14">
        <v>455</v>
      </c>
      <c r="S14">
        <v>491</v>
      </c>
      <c r="T14">
        <v>455</v>
      </c>
      <c r="U14">
        <v>488</v>
      </c>
      <c r="V14">
        <v>440</v>
      </c>
      <c r="W14">
        <v>491</v>
      </c>
      <c r="X14">
        <v>481</v>
      </c>
      <c r="Y14">
        <v>440</v>
      </c>
      <c r="Z14">
        <v>491</v>
      </c>
      <c r="AA14">
        <v>486</v>
      </c>
      <c r="AB14">
        <v>434</v>
      </c>
      <c r="AC14">
        <v>491</v>
      </c>
      <c r="AD14">
        <v>482</v>
      </c>
      <c r="AE14">
        <v>440</v>
      </c>
      <c r="AF14">
        <v>491</v>
      </c>
      <c r="AG14">
        <v>482</v>
      </c>
      <c r="AH14">
        <v>440</v>
      </c>
      <c r="AI14">
        <v>491</v>
      </c>
    </row>
    <row r="15" spans="1:35" x14ac:dyDescent="0.45">
      <c r="A15">
        <v>483</v>
      </c>
      <c r="B15">
        <v>478</v>
      </c>
      <c r="C15">
        <v>481</v>
      </c>
      <c r="D15">
        <v>478</v>
      </c>
      <c r="E15">
        <v>478</v>
      </c>
      <c r="F15">
        <v>466</v>
      </c>
      <c r="G15">
        <v>484</v>
      </c>
      <c r="H15">
        <v>478</v>
      </c>
      <c r="I15">
        <v>482</v>
      </c>
      <c r="J15">
        <v>478</v>
      </c>
      <c r="K15">
        <v>481</v>
      </c>
      <c r="L15">
        <v>466</v>
      </c>
      <c r="M15">
        <v>481</v>
      </c>
      <c r="N15">
        <v>466</v>
      </c>
      <c r="O15">
        <v>479</v>
      </c>
      <c r="P15">
        <v>473</v>
      </c>
      <c r="Q15">
        <v>487</v>
      </c>
      <c r="R15">
        <v>466</v>
      </c>
      <c r="S15">
        <v>484</v>
      </c>
      <c r="T15">
        <v>466</v>
      </c>
      <c r="U15">
        <v>488</v>
      </c>
      <c r="V15">
        <v>473</v>
      </c>
      <c r="W15">
        <v>492</v>
      </c>
      <c r="X15">
        <v>481</v>
      </c>
      <c r="Y15">
        <v>473</v>
      </c>
      <c r="Z15">
        <v>492</v>
      </c>
      <c r="AA15">
        <v>484</v>
      </c>
      <c r="AB15">
        <v>474</v>
      </c>
      <c r="AC15">
        <v>492</v>
      </c>
      <c r="AD15">
        <v>483</v>
      </c>
      <c r="AE15">
        <v>473</v>
      </c>
      <c r="AF15">
        <v>492</v>
      </c>
      <c r="AG15">
        <v>483</v>
      </c>
      <c r="AH15">
        <v>473</v>
      </c>
      <c r="AI15">
        <v>492</v>
      </c>
    </row>
    <row r="16" spans="1:35" x14ac:dyDescent="0.45">
      <c r="A16">
        <v>482</v>
      </c>
      <c r="B16">
        <v>456</v>
      </c>
      <c r="C16">
        <v>481</v>
      </c>
      <c r="D16">
        <v>456</v>
      </c>
      <c r="E16">
        <v>484</v>
      </c>
      <c r="F16">
        <v>470</v>
      </c>
      <c r="G16">
        <v>481</v>
      </c>
      <c r="H16">
        <v>456</v>
      </c>
      <c r="I16">
        <v>488</v>
      </c>
      <c r="J16">
        <v>456</v>
      </c>
      <c r="K16">
        <v>484</v>
      </c>
      <c r="L16">
        <v>455</v>
      </c>
      <c r="M16">
        <v>481</v>
      </c>
      <c r="N16">
        <v>455</v>
      </c>
      <c r="O16">
        <v>479</v>
      </c>
      <c r="P16">
        <v>450</v>
      </c>
      <c r="Q16">
        <v>485</v>
      </c>
      <c r="R16">
        <v>455</v>
      </c>
      <c r="S16">
        <v>487</v>
      </c>
      <c r="T16">
        <v>455</v>
      </c>
      <c r="U16">
        <v>484</v>
      </c>
      <c r="V16">
        <v>445</v>
      </c>
      <c r="W16">
        <v>492</v>
      </c>
      <c r="X16">
        <v>481</v>
      </c>
      <c r="Y16">
        <v>445</v>
      </c>
      <c r="Z16">
        <v>492</v>
      </c>
      <c r="AA16">
        <v>485</v>
      </c>
      <c r="AB16">
        <v>448</v>
      </c>
      <c r="AC16">
        <v>491</v>
      </c>
      <c r="AD16">
        <v>488</v>
      </c>
      <c r="AE16">
        <v>445</v>
      </c>
      <c r="AF16">
        <v>492</v>
      </c>
      <c r="AG16">
        <v>488</v>
      </c>
      <c r="AH16">
        <v>445</v>
      </c>
      <c r="AI16">
        <v>492</v>
      </c>
    </row>
    <row r="17" spans="1:35" x14ac:dyDescent="0.45">
      <c r="A17">
        <v>483</v>
      </c>
      <c r="B17">
        <v>456</v>
      </c>
      <c r="C17">
        <v>481</v>
      </c>
      <c r="D17">
        <v>456</v>
      </c>
      <c r="E17">
        <v>479</v>
      </c>
      <c r="F17">
        <v>456</v>
      </c>
      <c r="G17">
        <v>478</v>
      </c>
      <c r="H17">
        <v>456</v>
      </c>
      <c r="I17">
        <v>483</v>
      </c>
      <c r="J17">
        <v>456</v>
      </c>
      <c r="K17">
        <v>482</v>
      </c>
      <c r="L17">
        <v>472</v>
      </c>
      <c r="M17">
        <v>481</v>
      </c>
      <c r="N17">
        <v>472</v>
      </c>
      <c r="O17">
        <v>489</v>
      </c>
      <c r="P17">
        <v>469</v>
      </c>
      <c r="Q17">
        <v>488</v>
      </c>
      <c r="R17">
        <v>472</v>
      </c>
      <c r="S17">
        <v>487</v>
      </c>
      <c r="T17">
        <v>472</v>
      </c>
      <c r="U17">
        <v>487</v>
      </c>
      <c r="V17">
        <v>449</v>
      </c>
      <c r="W17">
        <v>493</v>
      </c>
      <c r="X17">
        <v>481</v>
      </c>
      <c r="Y17">
        <v>449</v>
      </c>
      <c r="Z17">
        <v>493</v>
      </c>
      <c r="AA17">
        <v>492</v>
      </c>
      <c r="AB17">
        <v>461</v>
      </c>
      <c r="AC17">
        <v>492</v>
      </c>
      <c r="AD17">
        <v>486</v>
      </c>
      <c r="AE17">
        <v>449</v>
      </c>
      <c r="AF17">
        <v>493</v>
      </c>
      <c r="AG17">
        <v>486</v>
      </c>
      <c r="AH17">
        <v>449</v>
      </c>
      <c r="AI17">
        <v>493</v>
      </c>
    </row>
    <row r="18" spans="1:35" x14ac:dyDescent="0.45">
      <c r="A18">
        <v>480</v>
      </c>
      <c r="B18">
        <v>450</v>
      </c>
      <c r="C18">
        <v>481</v>
      </c>
      <c r="D18">
        <v>450</v>
      </c>
      <c r="E18">
        <v>488</v>
      </c>
      <c r="F18">
        <v>459</v>
      </c>
      <c r="G18">
        <v>479</v>
      </c>
      <c r="H18">
        <v>450</v>
      </c>
      <c r="I18">
        <v>480</v>
      </c>
      <c r="J18">
        <v>450</v>
      </c>
      <c r="K18">
        <v>480</v>
      </c>
      <c r="L18">
        <v>470</v>
      </c>
      <c r="M18">
        <v>481</v>
      </c>
      <c r="N18">
        <v>470</v>
      </c>
      <c r="O18">
        <v>482</v>
      </c>
      <c r="P18">
        <v>455</v>
      </c>
      <c r="Q18">
        <v>489</v>
      </c>
      <c r="R18">
        <v>470</v>
      </c>
      <c r="S18">
        <v>489</v>
      </c>
      <c r="T18">
        <v>470</v>
      </c>
      <c r="U18">
        <v>477</v>
      </c>
      <c r="V18">
        <v>438</v>
      </c>
      <c r="W18">
        <v>492</v>
      </c>
      <c r="X18">
        <v>481</v>
      </c>
      <c r="Y18">
        <v>438</v>
      </c>
      <c r="Z18">
        <v>492</v>
      </c>
      <c r="AA18">
        <v>485</v>
      </c>
      <c r="AB18">
        <v>449</v>
      </c>
      <c r="AC18">
        <v>491</v>
      </c>
      <c r="AD18">
        <v>485</v>
      </c>
      <c r="AE18">
        <v>438</v>
      </c>
      <c r="AF18">
        <v>492</v>
      </c>
      <c r="AG18">
        <v>485</v>
      </c>
      <c r="AH18">
        <v>438</v>
      </c>
      <c r="AI18">
        <v>492</v>
      </c>
    </row>
    <row r="19" spans="1:35" x14ac:dyDescent="0.45">
      <c r="A19">
        <v>479</v>
      </c>
      <c r="B19">
        <v>457</v>
      </c>
      <c r="C19">
        <v>481</v>
      </c>
      <c r="D19">
        <v>457</v>
      </c>
      <c r="E19">
        <v>472</v>
      </c>
      <c r="F19">
        <v>448</v>
      </c>
      <c r="G19">
        <v>482</v>
      </c>
      <c r="H19">
        <v>457</v>
      </c>
      <c r="I19">
        <v>487</v>
      </c>
      <c r="J19">
        <v>457</v>
      </c>
      <c r="K19">
        <v>484</v>
      </c>
      <c r="L19">
        <v>472</v>
      </c>
      <c r="M19">
        <v>481</v>
      </c>
      <c r="N19">
        <v>472</v>
      </c>
      <c r="O19">
        <v>478</v>
      </c>
      <c r="P19">
        <v>443</v>
      </c>
      <c r="Q19">
        <v>488</v>
      </c>
      <c r="R19">
        <v>472</v>
      </c>
      <c r="S19">
        <v>488</v>
      </c>
      <c r="T19">
        <v>472</v>
      </c>
      <c r="U19">
        <v>490</v>
      </c>
      <c r="V19">
        <v>454</v>
      </c>
      <c r="W19">
        <v>491</v>
      </c>
      <c r="X19">
        <v>481</v>
      </c>
      <c r="Y19">
        <v>454</v>
      </c>
      <c r="Z19">
        <v>491</v>
      </c>
      <c r="AA19">
        <v>482</v>
      </c>
      <c r="AB19">
        <v>439</v>
      </c>
      <c r="AC19">
        <v>493</v>
      </c>
      <c r="AD19">
        <v>487</v>
      </c>
      <c r="AE19">
        <v>454</v>
      </c>
      <c r="AF19">
        <v>491</v>
      </c>
      <c r="AG19">
        <v>487</v>
      </c>
      <c r="AH19">
        <v>454</v>
      </c>
      <c r="AI19">
        <v>491</v>
      </c>
    </row>
    <row r="20" spans="1:35" x14ac:dyDescent="0.45">
      <c r="A20">
        <v>486</v>
      </c>
      <c r="B20">
        <v>468</v>
      </c>
      <c r="C20">
        <v>481</v>
      </c>
      <c r="D20">
        <v>468</v>
      </c>
      <c r="E20">
        <v>482</v>
      </c>
      <c r="F20">
        <v>473</v>
      </c>
      <c r="G20">
        <v>478</v>
      </c>
      <c r="H20">
        <v>468</v>
      </c>
      <c r="I20">
        <v>481</v>
      </c>
      <c r="J20">
        <v>468</v>
      </c>
      <c r="K20">
        <v>486</v>
      </c>
      <c r="L20">
        <v>473</v>
      </c>
      <c r="M20">
        <v>481</v>
      </c>
      <c r="N20">
        <v>473</v>
      </c>
      <c r="O20">
        <v>479</v>
      </c>
      <c r="P20">
        <v>462</v>
      </c>
      <c r="Q20">
        <v>488</v>
      </c>
      <c r="R20">
        <v>475</v>
      </c>
      <c r="S20">
        <v>488</v>
      </c>
      <c r="T20">
        <v>475</v>
      </c>
      <c r="U20">
        <v>489</v>
      </c>
      <c r="V20">
        <v>463</v>
      </c>
      <c r="W20">
        <v>491</v>
      </c>
      <c r="X20">
        <v>481</v>
      </c>
      <c r="Y20">
        <v>463</v>
      </c>
      <c r="Z20">
        <v>491</v>
      </c>
      <c r="AA20">
        <v>489</v>
      </c>
      <c r="AB20">
        <v>463</v>
      </c>
      <c r="AC20">
        <v>492</v>
      </c>
      <c r="AD20">
        <v>493</v>
      </c>
      <c r="AE20">
        <v>463</v>
      </c>
      <c r="AF20">
        <v>491</v>
      </c>
      <c r="AG20">
        <v>493</v>
      </c>
      <c r="AH20">
        <v>463</v>
      </c>
      <c r="AI20">
        <v>491</v>
      </c>
    </row>
    <row r="21" spans="1:35" x14ac:dyDescent="0.45">
      <c r="A21">
        <v>486</v>
      </c>
      <c r="B21">
        <v>460</v>
      </c>
      <c r="C21">
        <v>481</v>
      </c>
      <c r="D21">
        <v>460</v>
      </c>
      <c r="E21">
        <v>478</v>
      </c>
      <c r="F21">
        <v>456</v>
      </c>
      <c r="G21">
        <v>481</v>
      </c>
      <c r="H21">
        <v>460</v>
      </c>
      <c r="I21">
        <v>482</v>
      </c>
      <c r="J21">
        <v>460</v>
      </c>
      <c r="K21">
        <v>486</v>
      </c>
      <c r="L21">
        <v>467</v>
      </c>
      <c r="M21">
        <v>481</v>
      </c>
      <c r="N21">
        <v>468</v>
      </c>
      <c r="O21">
        <v>475</v>
      </c>
      <c r="P21">
        <v>462</v>
      </c>
      <c r="Q21">
        <v>485</v>
      </c>
      <c r="R21">
        <v>467</v>
      </c>
      <c r="S21">
        <v>485</v>
      </c>
      <c r="T21">
        <v>467</v>
      </c>
      <c r="U21">
        <v>483</v>
      </c>
      <c r="V21">
        <v>439</v>
      </c>
      <c r="W21">
        <v>492</v>
      </c>
      <c r="X21">
        <v>481</v>
      </c>
      <c r="Y21">
        <v>439</v>
      </c>
      <c r="Z21">
        <v>492</v>
      </c>
      <c r="AA21">
        <v>486</v>
      </c>
      <c r="AB21">
        <v>430</v>
      </c>
      <c r="AC21">
        <v>492</v>
      </c>
      <c r="AD21">
        <v>484</v>
      </c>
      <c r="AE21">
        <v>439</v>
      </c>
      <c r="AF21">
        <v>492</v>
      </c>
      <c r="AG21">
        <v>484</v>
      </c>
      <c r="AH21">
        <v>439</v>
      </c>
      <c r="AI21">
        <v>492</v>
      </c>
    </row>
    <row r="22" spans="1:35" x14ac:dyDescent="0.45">
      <c r="A22">
        <v>482</v>
      </c>
      <c r="B22">
        <v>457</v>
      </c>
      <c r="C22">
        <v>481</v>
      </c>
      <c r="D22">
        <v>457</v>
      </c>
      <c r="E22">
        <v>482</v>
      </c>
      <c r="F22">
        <v>456</v>
      </c>
      <c r="G22">
        <v>477</v>
      </c>
      <c r="H22">
        <v>457</v>
      </c>
      <c r="I22">
        <v>475</v>
      </c>
      <c r="J22">
        <v>457</v>
      </c>
      <c r="K22">
        <v>484</v>
      </c>
      <c r="L22">
        <v>459</v>
      </c>
      <c r="M22">
        <v>481</v>
      </c>
      <c r="N22">
        <v>459</v>
      </c>
      <c r="O22">
        <v>477</v>
      </c>
      <c r="P22">
        <v>445</v>
      </c>
      <c r="Q22">
        <v>492</v>
      </c>
      <c r="R22">
        <v>464</v>
      </c>
      <c r="S22">
        <v>492</v>
      </c>
      <c r="T22">
        <v>464</v>
      </c>
      <c r="U22">
        <v>485</v>
      </c>
      <c r="V22">
        <v>442</v>
      </c>
      <c r="W22">
        <v>491</v>
      </c>
      <c r="X22">
        <v>481</v>
      </c>
      <c r="Y22">
        <v>442</v>
      </c>
      <c r="Z22">
        <v>491</v>
      </c>
      <c r="AA22">
        <v>480</v>
      </c>
      <c r="AB22">
        <v>443</v>
      </c>
      <c r="AC22">
        <v>491</v>
      </c>
      <c r="AD22">
        <v>488</v>
      </c>
      <c r="AE22">
        <v>442</v>
      </c>
      <c r="AF22">
        <v>491</v>
      </c>
      <c r="AG22">
        <v>488</v>
      </c>
      <c r="AH22">
        <v>442</v>
      </c>
      <c r="AI22">
        <v>491</v>
      </c>
    </row>
    <row r="23" spans="1:35" x14ac:dyDescent="0.45">
      <c r="A23">
        <v>482</v>
      </c>
      <c r="B23">
        <v>470</v>
      </c>
      <c r="C23">
        <v>481</v>
      </c>
      <c r="D23">
        <v>470</v>
      </c>
      <c r="E23">
        <v>482</v>
      </c>
      <c r="F23">
        <v>458</v>
      </c>
      <c r="G23">
        <v>480</v>
      </c>
      <c r="H23">
        <v>470</v>
      </c>
      <c r="I23">
        <v>475</v>
      </c>
      <c r="J23">
        <v>470</v>
      </c>
      <c r="K23">
        <v>485</v>
      </c>
      <c r="L23">
        <v>467</v>
      </c>
      <c r="M23">
        <v>481</v>
      </c>
      <c r="N23">
        <v>467</v>
      </c>
      <c r="O23">
        <v>476</v>
      </c>
      <c r="P23">
        <v>464</v>
      </c>
      <c r="Q23">
        <v>492</v>
      </c>
      <c r="R23">
        <v>467</v>
      </c>
      <c r="S23">
        <v>492</v>
      </c>
      <c r="T23">
        <v>467</v>
      </c>
      <c r="U23">
        <v>486</v>
      </c>
      <c r="V23">
        <v>458</v>
      </c>
      <c r="W23">
        <v>491</v>
      </c>
      <c r="X23">
        <v>481</v>
      </c>
      <c r="Y23">
        <v>458</v>
      </c>
      <c r="Z23">
        <v>491</v>
      </c>
      <c r="AA23">
        <v>493</v>
      </c>
      <c r="AB23">
        <v>440</v>
      </c>
      <c r="AC23">
        <v>492</v>
      </c>
      <c r="AD23">
        <v>488</v>
      </c>
      <c r="AE23">
        <v>458</v>
      </c>
      <c r="AF23">
        <v>491</v>
      </c>
      <c r="AG23">
        <v>488</v>
      </c>
      <c r="AH23">
        <v>458</v>
      </c>
      <c r="AI23">
        <v>491</v>
      </c>
    </row>
    <row r="24" spans="1:35" x14ac:dyDescent="0.45">
      <c r="A24">
        <v>476</v>
      </c>
      <c r="B24">
        <v>459</v>
      </c>
      <c r="C24">
        <v>481</v>
      </c>
      <c r="D24">
        <v>459</v>
      </c>
      <c r="E24">
        <v>479</v>
      </c>
      <c r="F24">
        <v>464</v>
      </c>
      <c r="G24">
        <v>481</v>
      </c>
      <c r="H24">
        <v>459</v>
      </c>
      <c r="I24">
        <v>481</v>
      </c>
      <c r="J24">
        <v>459</v>
      </c>
      <c r="K24">
        <v>489</v>
      </c>
      <c r="L24">
        <v>467</v>
      </c>
      <c r="M24">
        <v>481</v>
      </c>
      <c r="N24">
        <v>467</v>
      </c>
      <c r="O24">
        <v>483</v>
      </c>
      <c r="P24">
        <v>466</v>
      </c>
      <c r="Q24">
        <v>490</v>
      </c>
      <c r="R24">
        <v>467</v>
      </c>
      <c r="S24">
        <v>494</v>
      </c>
      <c r="T24">
        <v>467</v>
      </c>
      <c r="U24">
        <v>480</v>
      </c>
      <c r="V24">
        <v>456</v>
      </c>
      <c r="W24">
        <v>492</v>
      </c>
      <c r="X24">
        <v>481</v>
      </c>
      <c r="Y24">
        <v>456</v>
      </c>
      <c r="Z24">
        <v>492</v>
      </c>
      <c r="AA24">
        <v>485</v>
      </c>
      <c r="AB24">
        <v>459</v>
      </c>
      <c r="AC24">
        <v>491</v>
      </c>
      <c r="AD24">
        <v>493</v>
      </c>
      <c r="AE24">
        <v>456</v>
      </c>
      <c r="AF24">
        <v>492</v>
      </c>
      <c r="AG24">
        <v>493</v>
      </c>
      <c r="AH24">
        <v>456</v>
      </c>
      <c r="AI24">
        <v>492</v>
      </c>
    </row>
    <row r="25" spans="1:35" x14ac:dyDescent="0.45">
      <c r="A25">
        <v>483</v>
      </c>
      <c r="B25">
        <v>466</v>
      </c>
      <c r="C25">
        <v>481</v>
      </c>
      <c r="D25">
        <v>466</v>
      </c>
      <c r="E25">
        <v>484</v>
      </c>
      <c r="F25">
        <v>452</v>
      </c>
      <c r="G25">
        <v>480</v>
      </c>
      <c r="H25">
        <v>466</v>
      </c>
      <c r="I25">
        <v>478</v>
      </c>
      <c r="J25">
        <v>466</v>
      </c>
      <c r="K25">
        <v>483</v>
      </c>
      <c r="L25">
        <v>469</v>
      </c>
      <c r="M25">
        <v>481</v>
      </c>
      <c r="N25">
        <v>469</v>
      </c>
      <c r="O25">
        <v>476</v>
      </c>
      <c r="P25">
        <v>457</v>
      </c>
      <c r="Q25">
        <v>490</v>
      </c>
      <c r="R25">
        <v>469</v>
      </c>
      <c r="S25">
        <v>489</v>
      </c>
      <c r="T25">
        <v>469</v>
      </c>
      <c r="U25">
        <v>479</v>
      </c>
      <c r="V25">
        <v>460</v>
      </c>
      <c r="W25">
        <v>493</v>
      </c>
      <c r="X25">
        <v>481</v>
      </c>
      <c r="Y25">
        <v>460</v>
      </c>
      <c r="Z25">
        <v>493</v>
      </c>
      <c r="AA25">
        <v>489</v>
      </c>
      <c r="AB25">
        <v>455</v>
      </c>
      <c r="AC25">
        <v>492</v>
      </c>
      <c r="AD25">
        <v>481</v>
      </c>
      <c r="AE25">
        <v>460</v>
      </c>
      <c r="AF25">
        <v>493</v>
      </c>
      <c r="AG25">
        <v>481</v>
      </c>
      <c r="AH25">
        <v>460</v>
      </c>
      <c r="AI25">
        <v>493</v>
      </c>
    </row>
    <row r="26" spans="1:35" x14ac:dyDescent="0.45">
      <c r="A26">
        <v>489</v>
      </c>
      <c r="B26">
        <v>468</v>
      </c>
      <c r="C26">
        <v>481</v>
      </c>
      <c r="D26">
        <v>468</v>
      </c>
      <c r="E26">
        <v>487</v>
      </c>
      <c r="F26">
        <v>458</v>
      </c>
      <c r="G26">
        <v>479</v>
      </c>
      <c r="H26">
        <v>469</v>
      </c>
      <c r="I26">
        <v>484</v>
      </c>
      <c r="J26">
        <v>469</v>
      </c>
      <c r="K26">
        <v>486</v>
      </c>
      <c r="L26">
        <v>470</v>
      </c>
      <c r="M26">
        <v>481</v>
      </c>
      <c r="N26">
        <v>469</v>
      </c>
      <c r="O26">
        <v>488</v>
      </c>
      <c r="P26">
        <v>465</v>
      </c>
      <c r="Q26">
        <v>491</v>
      </c>
      <c r="R26">
        <v>464</v>
      </c>
      <c r="S26">
        <v>492</v>
      </c>
      <c r="T26">
        <v>464</v>
      </c>
      <c r="U26">
        <v>477</v>
      </c>
      <c r="V26">
        <v>454</v>
      </c>
      <c r="W26">
        <v>492</v>
      </c>
      <c r="X26">
        <v>481</v>
      </c>
      <c r="Y26">
        <v>454</v>
      </c>
      <c r="Z26">
        <v>492</v>
      </c>
      <c r="AA26">
        <v>484</v>
      </c>
      <c r="AB26">
        <v>452</v>
      </c>
      <c r="AC26">
        <v>492</v>
      </c>
      <c r="AD26">
        <v>483</v>
      </c>
      <c r="AE26">
        <v>454</v>
      </c>
      <c r="AF26">
        <v>492</v>
      </c>
      <c r="AG26">
        <v>483</v>
      </c>
      <c r="AH26">
        <v>454</v>
      </c>
      <c r="AI26">
        <v>492</v>
      </c>
    </row>
    <row r="27" spans="1:35" x14ac:dyDescent="0.45">
      <c r="A27">
        <v>482</v>
      </c>
      <c r="B27">
        <v>455</v>
      </c>
      <c r="C27">
        <v>481</v>
      </c>
      <c r="D27">
        <v>455</v>
      </c>
      <c r="E27">
        <v>486</v>
      </c>
      <c r="F27">
        <v>442</v>
      </c>
      <c r="G27">
        <v>476</v>
      </c>
      <c r="H27">
        <v>455</v>
      </c>
      <c r="I27">
        <v>483</v>
      </c>
      <c r="J27">
        <v>455</v>
      </c>
      <c r="K27">
        <v>485</v>
      </c>
      <c r="L27">
        <v>462</v>
      </c>
      <c r="M27">
        <v>481</v>
      </c>
      <c r="N27">
        <v>469</v>
      </c>
      <c r="O27">
        <v>479</v>
      </c>
      <c r="P27">
        <v>450</v>
      </c>
      <c r="Q27">
        <v>486</v>
      </c>
      <c r="R27">
        <v>462</v>
      </c>
      <c r="S27">
        <v>486</v>
      </c>
      <c r="T27">
        <v>462</v>
      </c>
      <c r="U27">
        <v>483</v>
      </c>
      <c r="V27">
        <v>441</v>
      </c>
      <c r="W27">
        <v>491</v>
      </c>
      <c r="X27">
        <v>481</v>
      </c>
      <c r="Y27">
        <v>441</v>
      </c>
      <c r="Z27">
        <v>491</v>
      </c>
      <c r="AA27">
        <v>483</v>
      </c>
      <c r="AB27">
        <v>434</v>
      </c>
      <c r="AC27">
        <v>491</v>
      </c>
      <c r="AD27">
        <v>480</v>
      </c>
      <c r="AE27">
        <v>441</v>
      </c>
      <c r="AF27">
        <v>491</v>
      </c>
      <c r="AG27">
        <v>480</v>
      </c>
      <c r="AH27">
        <v>441</v>
      </c>
      <c r="AI27">
        <v>491</v>
      </c>
    </row>
    <row r="28" spans="1:35" x14ac:dyDescent="0.45">
      <c r="A28">
        <v>483</v>
      </c>
      <c r="B28">
        <v>464</v>
      </c>
      <c r="C28">
        <v>481</v>
      </c>
      <c r="D28">
        <v>464</v>
      </c>
      <c r="E28">
        <v>479</v>
      </c>
      <c r="F28">
        <v>460</v>
      </c>
      <c r="G28">
        <v>481</v>
      </c>
      <c r="H28">
        <v>465</v>
      </c>
      <c r="I28">
        <v>482</v>
      </c>
      <c r="J28">
        <v>465</v>
      </c>
      <c r="K28">
        <v>483</v>
      </c>
      <c r="L28">
        <v>456</v>
      </c>
      <c r="M28">
        <v>481</v>
      </c>
      <c r="N28">
        <v>462</v>
      </c>
      <c r="O28">
        <v>474</v>
      </c>
      <c r="P28">
        <v>427</v>
      </c>
      <c r="Q28">
        <v>489</v>
      </c>
      <c r="R28">
        <v>459</v>
      </c>
      <c r="S28">
        <v>488</v>
      </c>
      <c r="T28">
        <v>459</v>
      </c>
      <c r="U28">
        <v>487</v>
      </c>
      <c r="V28">
        <v>441</v>
      </c>
      <c r="W28">
        <v>493</v>
      </c>
      <c r="X28">
        <v>481</v>
      </c>
      <c r="Y28">
        <v>441</v>
      </c>
      <c r="Z28">
        <v>493</v>
      </c>
      <c r="AA28">
        <v>482</v>
      </c>
      <c r="AB28">
        <v>417</v>
      </c>
      <c r="AC28">
        <v>491</v>
      </c>
      <c r="AD28">
        <v>483</v>
      </c>
      <c r="AE28">
        <v>441</v>
      </c>
      <c r="AF28">
        <v>493</v>
      </c>
      <c r="AG28">
        <v>483</v>
      </c>
      <c r="AH28">
        <v>441</v>
      </c>
      <c r="AI28">
        <v>493</v>
      </c>
    </row>
    <row r="29" spans="1:35" x14ac:dyDescent="0.45">
      <c r="A29">
        <v>481</v>
      </c>
      <c r="B29">
        <v>460</v>
      </c>
      <c r="C29">
        <v>481</v>
      </c>
      <c r="D29">
        <v>460</v>
      </c>
      <c r="E29">
        <v>483</v>
      </c>
      <c r="F29">
        <v>452</v>
      </c>
      <c r="G29">
        <v>476</v>
      </c>
      <c r="H29">
        <v>460</v>
      </c>
      <c r="I29">
        <v>484</v>
      </c>
      <c r="J29">
        <v>460</v>
      </c>
      <c r="K29">
        <v>483</v>
      </c>
      <c r="L29">
        <v>470</v>
      </c>
      <c r="M29">
        <v>481</v>
      </c>
      <c r="N29">
        <v>470</v>
      </c>
      <c r="O29">
        <v>480</v>
      </c>
      <c r="P29">
        <v>462</v>
      </c>
      <c r="Q29">
        <v>491</v>
      </c>
      <c r="R29">
        <v>470</v>
      </c>
      <c r="S29">
        <v>491</v>
      </c>
      <c r="T29">
        <v>470</v>
      </c>
      <c r="U29">
        <v>489</v>
      </c>
      <c r="V29">
        <v>447</v>
      </c>
      <c r="W29">
        <v>492</v>
      </c>
      <c r="X29">
        <v>481</v>
      </c>
      <c r="Y29">
        <v>447</v>
      </c>
      <c r="Z29">
        <v>492</v>
      </c>
      <c r="AA29">
        <v>484</v>
      </c>
      <c r="AB29">
        <v>448</v>
      </c>
      <c r="AC29">
        <v>493</v>
      </c>
      <c r="AD29">
        <v>486</v>
      </c>
      <c r="AE29">
        <v>447</v>
      </c>
      <c r="AF29">
        <v>492</v>
      </c>
      <c r="AG29">
        <v>486</v>
      </c>
      <c r="AH29">
        <v>447</v>
      </c>
      <c r="AI29">
        <v>492</v>
      </c>
    </row>
    <row r="30" spans="1:35" x14ac:dyDescent="0.45">
      <c r="A30">
        <v>486</v>
      </c>
      <c r="B30">
        <v>467</v>
      </c>
      <c r="C30">
        <v>481</v>
      </c>
      <c r="D30">
        <v>467</v>
      </c>
      <c r="E30">
        <v>483</v>
      </c>
      <c r="F30">
        <v>452</v>
      </c>
      <c r="G30">
        <v>475</v>
      </c>
      <c r="H30">
        <v>467</v>
      </c>
      <c r="I30">
        <v>478</v>
      </c>
      <c r="J30">
        <v>467</v>
      </c>
      <c r="K30">
        <v>478</v>
      </c>
      <c r="L30">
        <v>472</v>
      </c>
      <c r="M30">
        <v>481</v>
      </c>
      <c r="N30">
        <v>477</v>
      </c>
      <c r="O30">
        <v>471</v>
      </c>
      <c r="P30">
        <v>452</v>
      </c>
      <c r="Q30">
        <v>490</v>
      </c>
      <c r="R30">
        <v>469</v>
      </c>
      <c r="S30">
        <v>491</v>
      </c>
      <c r="T30">
        <v>469</v>
      </c>
      <c r="U30">
        <v>492</v>
      </c>
      <c r="V30">
        <v>441</v>
      </c>
      <c r="W30">
        <v>492</v>
      </c>
      <c r="X30">
        <v>481</v>
      </c>
      <c r="Y30">
        <v>441</v>
      </c>
      <c r="Z30">
        <v>492</v>
      </c>
      <c r="AA30">
        <v>487</v>
      </c>
      <c r="AB30">
        <v>435</v>
      </c>
      <c r="AC30">
        <v>491</v>
      </c>
      <c r="AD30">
        <v>480</v>
      </c>
      <c r="AE30">
        <v>441</v>
      </c>
      <c r="AF30">
        <v>492</v>
      </c>
      <c r="AG30">
        <v>480</v>
      </c>
      <c r="AH30">
        <v>441</v>
      </c>
      <c r="AI30">
        <v>492</v>
      </c>
    </row>
    <row r="31" spans="1:35" x14ac:dyDescent="0.45">
      <c r="A31">
        <v>487</v>
      </c>
      <c r="B31">
        <v>454</v>
      </c>
      <c r="C31">
        <v>481</v>
      </c>
      <c r="D31">
        <v>454</v>
      </c>
      <c r="E31">
        <v>484</v>
      </c>
      <c r="F31">
        <v>444</v>
      </c>
      <c r="G31">
        <v>482</v>
      </c>
      <c r="H31">
        <v>454</v>
      </c>
      <c r="I31">
        <v>486</v>
      </c>
      <c r="J31">
        <v>454</v>
      </c>
      <c r="K31">
        <v>488</v>
      </c>
      <c r="L31">
        <v>474</v>
      </c>
      <c r="M31">
        <v>481</v>
      </c>
      <c r="N31">
        <v>467</v>
      </c>
      <c r="O31">
        <v>479</v>
      </c>
      <c r="P31">
        <v>452</v>
      </c>
      <c r="Q31">
        <v>491</v>
      </c>
      <c r="R31">
        <v>462</v>
      </c>
      <c r="S31">
        <v>490</v>
      </c>
      <c r="T31">
        <v>462</v>
      </c>
      <c r="U31">
        <v>480</v>
      </c>
      <c r="V31">
        <v>459</v>
      </c>
      <c r="W31">
        <v>493</v>
      </c>
      <c r="X31">
        <v>481</v>
      </c>
      <c r="Y31">
        <v>459</v>
      </c>
      <c r="Z31">
        <v>493</v>
      </c>
      <c r="AA31">
        <v>480</v>
      </c>
      <c r="AB31">
        <v>431</v>
      </c>
      <c r="AC31">
        <v>492</v>
      </c>
      <c r="AD31">
        <v>483</v>
      </c>
      <c r="AE31">
        <v>459</v>
      </c>
      <c r="AF31">
        <v>493</v>
      </c>
      <c r="AG31">
        <v>483</v>
      </c>
      <c r="AH31">
        <v>459</v>
      </c>
      <c r="AI31">
        <v>493</v>
      </c>
    </row>
    <row r="32" spans="1:35" x14ac:dyDescent="0.45">
      <c r="A32">
        <v>486</v>
      </c>
      <c r="B32">
        <v>442</v>
      </c>
      <c r="C32">
        <v>481</v>
      </c>
      <c r="D32">
        <v>442</v>
      </c>
      <c r="E32">
        <v>481</v>
      </c>
      <c r="F32">
        <v>454</v>
      </c>
      <c r="G32">
        <v>480</v>
      </c>
      <c r="H32">
        <v>442</v>
      </c>
      <c r="I32">
        <v>480</v>
      </c>
      <c r="J32">
        <v>442</v>
      </c>
      <c r="K32">
        <v>476</v>
      </c>
      <c r="L32">
        <v>464</v>
      </c>
      <c r="M32">
        <v>481</v>
      </c>
      <c r="N32">
        <v>464</v>
      </c>
      <c r="O32">
        <v>484</v>
      </c>
      <c r="P32">
        <v>457</v>
      </c>
      <c r="Q32">
        <v>487</v>
      </c>
      <c r="R32">
        <v>464</v>
      </c>
      <c r="S32">
        <v>489</v>
      </c>
      <c r="T32">
        <v>464</v>
      </c>
      <c r="U32">
        <v>487</v>
      </c>
      <c r="V32">
        <v>424</v>
      </c>
      <c r="W32">
        <v>493</v>
      </c>
      <c r="X32">
        <v>481</v>
      </c>
      <c r="Y32">
        <v>424</v>
      </c>
      <c r="Z32">
        <v>493</v>
      </c>
      <c r="AA32">
        <v>485</v>
      </c>
      <c r="AB32">
        <v>424</v>
      </c>
      <c r="AC32">
        <v>492</v>
      </c>
      <c r="AD32">
        <v>487</v>
      </c>
      <c r="AE32">
        <v>424</v>
      </c>
      <c r="AF32">
        <v>493</v>
      </c>
      <c r="AG32">
        <v>487</v>
      </c>
      <c r="AH32">
        <v>424</v>
      </c>
      <c r="AI32">
        <v>493</v>
      </c>
    </row>
    <row r="33" spans="1:35" x14ac:dyDescent="0.45">
      <c r="A33">
        <v>478</v>
      </c>
      <c r="B33">
        <v>466</v>
      </c>
      <c r="C33">
        <v>481</v>
      </c>
      <c r="D33">
        <v>466</v>
      </c>
      <c r="E33">
        <v>480</v>
      </c>
      <c r="F33">
        <v>447</v>
      </c>
      <c r="G33">
        <v>480</v>
      </c>
      <c r="H33">
        <v>466</v>
      </c>
      <c r="I33">
        <v>477</v>
      </c>
      <c r="J33">
        <v>466</v>
      </c>
      <c r="K33">
        <v>481</v>
      </c>
      <c r="L33">
        <v>465</v>
      </c>
      <c r="M33">
        <v>481</v>
      </c>
      <c r="N33">
        <v>465</v>
      </c>
      <c r="O33">
        <v>474</v>
      </c>
      <c r="P33">
        <v>461</v>
      </c>
      <c r="Q33">
        <v>487</v>
      </c>
      <c r="R33">
        <v>465</v>
      </c>
      <c r="S33">
        <v>485</v>
      </c>
      <c r="T33">
        <v>465</v>
      </c>
      <c r="U33">
        <v>491</v>
      </c>
      <c r="V33">
        <v>466</v>
      </c>
      <c r="W33">
        <v>491</v>
      </c>
      <c r="X33">
        <v>481</v>
      </c>
      <c r="Y33">
        <v>466</v>
      </c>
      <c r="Z33">
        <v>491</v>
      </c>
      <c r="AA33">
        <v>488</v>
      </c>
      <c r="AB33">
        <v>457</v>
      </c>
      <c r="AC33">
        <v>492</v>
      </c>
      <c r="AD33">
        <v>487</v>
      </c>
      <c r="AE33">
        <v>466</v>
      </c>
      <c r="AF33">
        <v>491</v>
      </c>
      <c r="AG33">
        <v>487</v>
      </c>
      <c r="AH33">
        <v>466</v>
      </c>
      <c r="AI33">
        <v>491</v>
      </c>
    </row>
    <row r="34" spans="1:35" x14ac:dyDescent="0.45">
      <c r="A34">
        <v>487</v>
      </c>
      <c r="B34">
        <v>468</v>
      </c>
      <c r="C34">
        <v>481</v>
      </c>
      <c r="D34">
        <v>468</v>
      </c>
      <c r="E34">
        <v>487</v>
      </c>
      <c r="F34">
        <v>461</v>
      </c>
      <c r="G34">
        <v>483</v>
      </c>
      <c r="H34">
        <v>459</v>
      </c>
      <c r="I34">
        <v>480</v>
      </c>
      <c r="J34">
        <v>459</v>
      </c>
      <c r="K34">
        <v>485</v>
      </c>
      <c r="L34">
        <v>471</v>
      </c>
      <c r="M34">
        <v>481</v>
      </c>
      <c r="N34">
        <v>471</v>
      </c>
      <c r="O34">
        <v>478</v>
      </c>
      <c r="P34">
        <v>460</v>
      </c>
      <c r="Q34">
        <v>492</v>
      </c>
      <c r="R34">
        <v>471</v>
      </c>
      <c r="S34">
        <v>489</v>
      </c>
      <c r="T34">
        <v>471</v>
      </c>
      <c r="U34">
        <v>487</v>
      </c>
      <c r="V34">
        <v>462</v>
      </c>
      <c r="W34">
        <v>492</v>
      </c>
      <c r="X34">
        <v>481</v>
      </c>
      <c r="Y34">
        <v>462</v>
      </c>
      <c r="Z34">
        <v>492</v>
      </c>
      <c r="AA34">
        <v>480</v>
      </c>
      <c r="AB34">
        <v>448</v>
      </c>
      <c r="AC34">
        <v>492</v>
      </c>
      <c r="AD34">
        <v>484</v>
      </c>
      <c r="AE34">
        <v>462</v>
      </c>
      <c r="AF34">
        <v>492</v>
      </c>
      <c r="AG34">
        <v>484</v>
      </c>
      <c r="AH34">
        <v>462</v>
      </c>
      <c r="AI34">
        <v>492</v>
      </c>
    </row>
    <row r="35" spans="1:35" x14ac:dyDescent="0.45">
      <c r="A35">
        <v>477</v>
      </c>
      <c r="B35">
        <v>461</v>
      </c>
      <c r="C35">
        <v>481</v>
      </c>
      <c r="D35">
        <v>461</v>
      </c>
      <c r="E35">
        <v>485</v>
      </c>
      <c r="F35">
        <v>458</v>
      </c>
      <c r="G35">
        <v>476</v>
      </c>
      <c r="H35">
        <v>461</v>
      </c>
      <c r="I35">
        <v>478</v>
      </c>
      <c r="J35">
        <v>461</v>
      </c>
      <c r="K35">
        <v>484</v>
      </c>
      <c r="L35">
        <v>468</v>
      </c>
      <c r="M35">
        <v>481</v>
      </c>
      <c r="N35">
        <v>473</v>
      </c>
      <c r="O35">
        <v>480</v>
      </c>
      <c r="P35">
        <v>471</v>
      </c>
      <c r="Q35">
        <v>489</v>
      </c>
      <c r="R35">
        <v>468</v>
      </c>
      <c r="S35">
        <v>487</v>
      </c>
      <c r="T35">
        <v>468</v>
      </c>
      <c r="U35">
        <v>481</v>
      </c>
      <c r="V35">
        <v>450</v>
      </c>
      <c r="W35">
        <v>491</v>
      </c>
      <c r="X35">
        <v>481</v>
      </c>
      <c r="Y35">
        <v>450</v>
      </c>
      <c r="Z35">
        <v>491</v>
      </c>
      <c r="AA35">
        <v>489</v>
      </c>
      <c r="AB35">
        <v>446</v>
      </c>
      <c r="AC35">
        <v>491</v>
      </c>
      <c r="AD35">
        <v>488</v>
      </c>
      <c r="AE35">
        <v>450</v>
      </c>
      <c r="AF35">
        <v>491</v>
      </c>
      <c r="AG35">
        <v>488</v>
      </c>
      <c r="AH35">
        <v>450</v>
      </c>
      <c r="AI35">
        <v>491</v>
      </c>
    </row>
    <row r="36" spans="1:35" x14ac:dyDescent="0.45">
      <c r="A36">
        <v>476</v>
      </c>
      <c r="B36">
        <v>461</v>
      </c>
      <c r="C36">
        <v>481</v>
      </c>
      <c r="D36">
        <v>461</v>
      </c>
      <c r="E36">
        <v>488</v>
      </c>
      <c r="F36">
        <v>467</v>
      </c>
      <c r="G36">
        <v>483</v>
      </c>
      <c r="H36">
        <v>461</v>
      </c>
      <c r="I36">
        <v>475</v>
      </c>
      <c r="J36">
        <v>461</v>
      </c>
      <c r="K36">
        <v>484</v>
      </c>
      <c r="L36">
        <v>472</v>
      </c>
      <c r="M36">
        <v>481</v>
      </c>
      <c r="N36">
        <v>472</v>
      </c>
      <c r="O36">
        <v>484</v>
      </c>
      <c r="P36">
        <v>453</v>
      </c>
      <c r="Q36">
        <v>480</v>
      </c>
      <c r="R36">
        <v>464</v>
      </c>
      <c r="S36">
        <v>482</v>
      </c>
      <c r="T36">
        <v>464</v>
      </c>
      <c r="U36">
        <v>487</v>
      </c>
      <c r="V36">
        <v>448</v>
      </c>
      <c r="W36">
        <v>492</v>
      </c>
      <c r="X36">
        <v>481</v>
      </c>
      <c r="Y36">
        <v>448</v>
      </c>
      <c r="Z36">
        <v>492</v>
      </c>
      <c r="AA36">
        <v>488</v>
      </c>
      <c r="AB36">
        <v>437</v>
      </c>
      <c r="AC36">
        <v>491</v>
      </c>
      <c r="AD36">
        <v>484</v>
      </c>
      <c r="AE36">
        <v>448</v>
      </c>
      <c r="AF36">
        <v>492</v>
      </c>
      <c r="AG36">
        <v>484</v>
      </c>
      <c r="AH36">
        <v>448</v>
      </c>
      <c r="AI36">
        <v>492</v>
      </c>
    </row>
    <row r="37" spans="1:35" x14ac:dyDescent="0.45">
      <c r="A37">
        <v>488</v>
      </c>
      <c r="B37">
        <v>471</v>
      </c>
      <c r="C37">
        <v>481</v>
      </c>
      <c r="D37">
        <v>471</v>
      </c>
      <c r="E37">
        <v>479</v>
      </c>
      <c r="F37">
        <v>459</v>
      </c>
      <c r="G37">
        <v>480</v>
      </c>
      <c r="H37">
        <v>471</v>
      </c>
      <c r="I37">
        <v>485</v>
      </c>
      <c r="J37">
        <v>471</v>
      </c>
      <c r="K37">
        <v>476</v>
      </c>
      <c r="L37">
        <v>455</v>
      </c>
      <c r="M37">
        <v>481</v>
      </c>
      <c r="N37">
        <v>462</v>
      </c>
      <c r="O37">
        <v>479</v>
      </c>
      <c r="P37">
        <v>458</v>
      </c>
      <c r="Q37">
        <v>486</v>
      </c>
      <c r="R37">
        <v>462</v>
      </c>
      <c r="S37">
        <v>488</v>
      </c>
      <c r="T37">
        <v>462</v>
      </c>
      <c r="U37">
        <v>485</v>
      </c>
      <c r="V37">
        <v>458</v>
      </c>
      <c r="W37">
        <v>493</v>
      </c>
      <c r="X37">
        <v>481</v>
      </c>
      <c r="Y37">
        <v>458</v>
      </c>
      <c r="Z37">
        <v>493</v>
      </c>
      <c r="AA37">
        <v>487</v>
      </c>
      <c r="AB37">
        <v>450</v>
      </c>
      <c r="AC37">
        <v>492</v>
      </c>
      <c r="AD37">
        <v>485</v>
      </c>
      <c r="AE37">
        <v>458</v>
      </c>
      <c r="AF37">
        <v>493</v>
      </c>
      <c r="AG37">
        <v>485</v>
      </c>
      <c r="AH37">
        <v>458</v>
      </c>
      <c r="AI37">
        <v>493</v>
      </c>
    </row>
    <row r="38" spans="1:35" x14ac:dyDescent="0.45">
      <c r="A38">
        <v>481</v>
      </c>
      <c r="B38">
        <v>466</v>
      </c>
      <c r="C38">
        <v>481</v>
      </c>
      <c r="D38">
        <v>466</v>
      </c>
      <c r="E38">
        <v>476</v>
      </c>
      <c r="F38">
        <v>465</v>
      </c>
      <c r="G38">
        <v>486</v>
      </c>
      <c r="H38">
        <v>466</v>
      </c>
      <c r="I38">
        <v>484</v>
      </c>
      <c r="J38">
        <v>466</v>
      </c>
      <c r="K38">
        <v>483</v>
      </c>
      <c r="L38">
        <v>471</v>
      </c>
      <c r="M38">
        <v>481</v>
      </c>
      <c r="N38">
        <v>471</v>
      </c>
      <c r="O38">
        <v>478</v>
      </c>
      <c r="P38">
        <v>460</v>
      </c>
      <c r="Q38">
        <v>496</v>
      </c>
      <c r="R38">
        <v>471</v>
      </c>
      <c r="S38">
        <v>497</v>
      </c>
      <c r="T38">
        <v>471</v>
      </c>
      <c r="U38">
        <v>486</v>
      </c>
      <c r="V38">
        <v>456</v>
      </c>
      <c r="W38">
        <v>492</v>
      </c>
      <c r="X38">
        <v>481</v>
      </c>
      <c r="Y38">
        <v>456</v>
      </c>
      <c r="Z38">
        <v>492</v>
      </c>
      <c r="AA38">
        <v>482</v>
      </c>
      <c r="AB38">
        <v>449</v>
      </c>
      <c r="AC38">
        <v>492</v>
      </c>
      <c r="AD38">
        <v>492</v>
      </c>
      <c r="AE38">
        <v>456</v>
      </c>
      <c r="AF38">
        <v>492</v>
      </c>
      <c r="AG38">
        <v>492</v>
      </c>
      <c r="AH38">
        <v>456</v>
      </c>
      <c r="AI38">
        <v>492</v>
      </c>
    </row>
    <row r="39" spans="1:35" x14ac:dyDescent="0.45">
      <c r="A39">
        <v>482</v>
      </c>
      <c r="B39">
        <v>477</v>
      </c>
      <c r="C39">
        <v>481</v>
      </c>
      <c r="D39">
        <v>477</v>
      </c>
      <c r="E39">
        <v>476</v>
      </c>
      <c r="F39">
        <v>468</v>
      </c>
      <c r="G39">
        <v>479</v>
      </c>
      <c r="H39">
        <v>471</v>
      </c>
      <c r="I39">
        <v>480</v>
      </c>
      <c r="J39">
        <v>471</v>
      </c>
      <c r="K39">
        <v>483</v>
      </c>
      <c r="L39">
        <v>468</v>
      </c>
      <c r="M39">
        <v>481</v>
      </c>
      <c r="N39">
        <v>468</v>
      </c>
      <c r="O39">
        <v>474</v>
      </c>
      <c r="P39">
        <v>460</v>
      </c>
      <c r="Q39">
        <v>494</v>
      </c>
      <c r="R39">
        <v>468</v>
      </c>
      <c r="S39">
        <v>492</v>
      </c>
      <c r="T39">
        <v>468</v>
      </c>
      <c r="U39">
        <v>479</v>
      </c>
      <c r="V39">
        <v>458</v>
      </c>
      <c r="W39">
        <v>491</v>
      </c>
      <c r="X39">
        <v>481</v>
      </c>
      <c r="Y39">
        <v>458</v>
      </c>
      <c r="Z39">
        <v>491</v>
      </c>
      <c r="AA39">
        <v>473</v>
      </c>
      <c r="AB39">
        <v>453</v>
      </c>
      <c r="AC39">
        <v>492</v>
      </c>
      <c r="AD39">
        <v>486</v>
      </c>
      <c r="AE39">
        <v>458</v>
      </c>
      <c r="AF39">
        <v>491</v>
      </c>
      <c r="AG39">
        <v>486</v>
      </c>
      <c r="AH39">
        <v>458</v>
      </c>
      <c r="AI39">
        <v>491</v>
      </c>
    </row>
    <row r="40" spans="1:35" x14ac:dyDescent="0.45">
      <c r="A40">
        <v>474</v>
      </c>
      <c r="B40">
        <v>464</v>
      </c>
      <c r="C40">
        <v>481</v>
      </c>
      <c r="D40">
        <v>464</v>
      </c>
      <c r="E40">
        <v>482</v>
      </c>
      <c r="F40">
        <v>454</v>
      </c>
      <c r="G40">
        <v>475</v>
      </c>
      <c r="H40">
        <v>464</v>
      </c>
      <c r="I40">
        <v>489</v>
      </c>
      <c r="J40">
        <v>464</v>
      </c>
      <c r="K40">
        <v>486</v>
      </c>
      <c r="L40">
        <v>466</v>
      </c>
      <c r="M40">
        <v>481</v>
      </c>
      <c r="N40">
        <v>466</v>
      </c>
      <c r="O40">
        <v>467</v>
      </c>
      <c r="P40">
        <v>450</v>
      </c>
      <c r="Q40">
        <v>492</v>
      </c>
      <c r="R40">
        <v>466</v>
      </c>
      <c r="S40">
        <v>491</v>
      </c>
      <c r="T40">
        <v>466</v>
      </c>
      <c r="U40">
        <v>484</v>
      </c>
      <c r="V40">
        <v>458</v>
      </c>
      <c r="W40">
        <v>492</v>
      </c>
      <c r="X40">
        <v>481</v>
      </c>
      <c r="Y40">
        <v>458</v>
      </c>
      <c r="Z40">
        <v>492</v>
      </c>
      <c r="AA40">
        <v>488</v>
      </c>
      <c r="AB40">
        <v>451</v>
      </c>
      <c r="AC40">
        <v>493</v>
      </c>
      <c r="AD40">
        <v>482</v>
      </c>
      <c r="AE40">
        <v>458</v>
      </c>
      <c r="AF40">
        <v>492</v>
      </c>
      <c r="AG40">
        <v>482</v>
      </c>
      <c r="AH40">
        <v>458</v>
      </c>
      <c r="AI40">
        <v>492</v>
      </c>
    </row>
    <row r="41" spans="1:35" x14ac:dyDescent="0.45">
      <c r="A41">
        <v>485</v>
      </c>
      <c r="B41">
        <v>465</v>
      </c>
      <c r="C41">
        <v>481</v>
      </c>
      <c r="D41">
        <v>465</v>
      </c>
      <c r="E41">
        <v>483</v>
      </c>
      <c r="F41">
        <v>464</v>
      </c>
      <c r="G41">
        <v>475</v>
      </c>
      <c r="H41">
        <v>465</v>
      </c>
      <c r="I41">
        <v>483</v>
      </c>
      <c r="J41">
        <v>465</v>
      </c>
      <c r="K41">
        <v>479</v>
      </c>
      <c r="L41">
        <v>473</v>
      </c>
      <c r="M41">
        <v>481</v>
      </c>
      <c r="N41">
        <v>473</v>
      </c>
      <c r="O41">
        <v>483</v>
      </c>
      <c r="P41">
        <v>462</v>
      </c>
      <c r="Q41">
        <v>490</v>
      </c>
      <c r="R41">
        <v>473</v>
      </c>
      <c r="S41">
        <v>491</v>
      </c>
      <c r="T41">
        <v>473</v>
      </c>
      <c r="U41">
        <v>494</v>
      </c>
      <c r="V41">
        <v>450</v>
      </c>
      <c r="W41">
        <v>492</v>
      </c>
      <c r="X41">
        <v>481</v>
      </c>
      <c r="Y41">
        <v>450</v>
      </c>
      <c r="Z41">
        <v>492</v>
      </c>
      <c r="AA41">
        <v>481</v>
      </c>
      <c r="AB41">
        <v>455</v>
      </c>
      <c r="AC41">
        <v>491</v>
      </c>
      <c r="AD41">
        <v>488</v>
      </c>
      <c r="AE41">
        <v>450</v>
      </c>
      <c r="AF41">
        <v>492</v>
      </c>
      <c r="AG41">
        <v>488</v>
      </c>
      <c r="AH41">
        <v>450</v>
      </c>
      <c r="AI41">
        <v>492</v>
      </c>
    </row>
    <row r="42" spans="1:35" x14ac:dyDescent="0.45">
      <c r="A42">
        <v>480</v>
      </c>
      <c r="B42">
        <v>466</v>
      </c>
      <c r="C42">
        <v>481</v>
      </c>
      <c r="D42">
        <v>466</v>
      </c>
      <c r="E42">
        <v>482</v>
      </c>
      <c r="F42">
        <v>462</v>
      </c>
      <c r="G42">
        <v>483</v>
      </c>
      <c r="H42">
        <v>466</v>
      </c>
      <c r="I42">
        <v>481</v>
      </c>
      <c r="J42">
        <v>466</v>
      </c>
      <c r="K42">
        <v>478</v>
      </c>
      <c r="L42">
        <v>471</v>
      </c>
      <c r="M42">
        <v>481</v>
      </c>
      <c r="N42">
        <v>465</v>
      </c>
      <c r="O42">
        <v>483</v>
      </c>
      <c r="P42">
        <v>464</v>
      </c>
      <c r="Q42">
        <v>487</v>
      </c>
      <c r="R42">
        <v>465</v>
      </c>
      <c r="S42">
        <v>485</v>
      </c>
      <c r="T42">
        <v>465</v>
      </c>
      <c r="U42">
        <v>500</v>
      </c>
      <c r="V42">
        <v>463</v>
      </c>
      <c r="W42">
        <v>493</v>
      </c>
      <c r="X42">
        <v>481</v>
      </c>
      <c r="Y42">
        <v>463</v>
      </c>
      <c r="Z42">
        <v>493</v>
      </c>
      <c r="AA42">
        <v>482</v>
      </c>
      <c r="AB42">
        <v>461</v>
      </c>
      <c r="AC42">
        <v>492</v>
      </c>
      <c r="AD42">
        <v>488</v>
      </c>
      <c r="AE42">
        <v>463</v>
      </c>
      <c r="AF42">
        <v>493</v>
      </c>
      <c r="AG42">
        <v>488</v>
      </c>
      <c r="AH42">
        <v>463</v>
      </c>
      <c r="AI42">
        <v>493</v>
      </c>
    </row>
    <row r="43" spans="1:35" x14ac:dyDescent="0.45">
      <c r="A43">
        <v>484</v>
      </c>
      <c r="B43">
        <v>475</v>
      </c>
      <c r="C43">
        <v>481</v>
      </c>
      <c r="D43">
        <v>475</v>
      </c>
      <c r="E43">
        <v>484</v>
      </c>
      <c r="F43">
        <v>462</v>
      </c>
      <c r="G43">
        <v>475</v>
      </c>
      <c r="H43">
        <v>475</v>
      </c>
      <c r="I43">
        <v>477</v>
      </c>
      <c r="J43">
        <v>475</v>
      </c>
      <c r="K43">
        <v>483</v>
      </c>
      <c r="L43">
        <v>469</v>
      </c>
      <c r="M43">
        <v>481</v>
      </c>
      <c r="N43">
        <v>469</v>
      </c>
      <c r="O43">
        <v>481</v>
      </c>
      <c r="P43">
        <v>459</v>
      </c>
      <c r="Q43">
        <v>491</v>
      </c>
      <c r="R43">
        <v>469</v>
      </c>
      <c r="S43">
        <v>486</v>
      </c>
      <c r="T43">
        <v>469</v>
      </c>
      <c r="U43">
        <v>477</v>
      </c>
      <c r="V43">
        <v>470</v>
      </c>
      <c r="W43">
        <v>492</v>
      </c>
      <c r="X43">
        <v>481</v>
      </c>
      <c r="Y43">
        <v>470</v>
      </c>
      <c r="Z43">
        <v>492</v>
      </c>
      <c r="AA43">
        <v>469</v>
      </c>
      <c r="AB43">
        <v>461</v>
      </c>
      <c r="AC43">
        <v>492</v>
      </c>
      <c r="AD43">
        <v>482</v>
      </c>
      <c r="AE43">
        <v>470</v>
      </c>
      <c r="AF43">
        <v>492</v>
      </c>
      <c r="AG43">
        <v>482</v>
      </c>
      <c r="AH43">
        <v>470</v>
      </c>
      <c r="AI43">
        <v>492</v>
      </c>
    </row>
    <row r="44" spans="1:35" x14ac:dyDescent="0.45">
      <c r="A44">
        <v>482</v>
      </c>
      <c r="B44">
        <v>454</v>
      </c>
      <c r="C44">
        <v>481</v>
      </c>
      <c r="D44">
        <v>454</v>
      </c>
      <c r="E44">
        <v>482</v>
      </c>
      <c r="F44">
        <v>454</v>
      </c>
      <c r="G44">
        <v>477</v>
      </c>
      <c r="H44">
        <v>454</v>
      </c>
      <c r="I44">
        <v>486</v>
      </c>
      <c r="J44">
        <v>454</v>
      </c>
      <c r="K44">
        <v>483</v>
      </c>
      <c r="L44">
        <v>469</v>
      </c>
      <c r="M44">
        <v>481</v>
      </c>
      <c r="N44">
        <v>469</v>
      </c>
      <c r="O44">
        <v>476</v>
      </c>
      <c r="P44">
        <v>464</v>
      </c>
      <c r="Q44">
        <v>492</v>
      </c>
      <c r="R44">
        <v>473</v>
      </c>
      <c r="S44">
        <v>488</v>
      </c>
      <c r="T44">
        <v>473</v>
      </c>
      <c r="U44">
        <v>485</v>
      </c>
      <c r="V44">
        <v>460</v>
      </c>
      <c r="W44">
        <v>493</v>
      </c>
      <c r="X44">
        <v>481</v>
      </c>
      <c r="Y44">
        <v>460</v>
      </c>
      <c r="Z44">
        <v>493</v>
      </c>
      <c r="AA44">
        <v>483</v>
      </c>
      <c r="AB44">
        <v>460</v>
      </c>
      <c r="AC44">
        <v>491</v>
      </c>
      <c r="AD44">
        <v>488</v>
      </c>
      <c r="AE44">
        <v>460</v>
      </c>
      <c r="AF44">
        <v>493</v>
      </c>
      <c r="AG44">
        <v>488</v>
      </c>
      <c r="AH44">
        <v>460</v>
      </c>
      <c r="AI44">
        <v>493</v>
      </c>
    </row>
    <row r="45" spans="1:35" x14ac:dyDescent="0.45">
      <c r="A45">
        <v>482</v>
      </c>
      <c r="B45">
        <v>467</v>
      </c>
      <c r="C45">
        <v>481</v>
      </c>
      <c r="D45">
        <v>467</v>
      </c>
      <c r="E45">
        <v>483</v>
      </c>
      <c r="F45">
        <v>457</v>
      </c>
      <c r="G45">
        <v>478</v>
      </c>
      <c r="H45">
        <v>467</v>
      </c>
      <c r="I45">
        <v>481</v>
      </c>
      <c r="J45">
        <v>467</v>
      </c>
      <c r="K45">
        <v>480</v>
      </c>
      <c r="L45">
        <v>466</v>
      </c>
      <c r="M45">
        <v>481</v>
      </c>
      <c r="N45">
        <v>466</v>
      </c>
      <c r="O45">
        <v>476</v>
      </c>
      <c r="P45">
        <v>470</v>
      </c>
      <c r="Q45">
        <v>490</v>
      </c>
      <c r="R45">
        <v>466</v>
      </c>
      <c r="S45">
        <v>485</v>
      </c>
      <c r="T45">
        <v>466</v>
      </c>
      <c r="U45">
        <v>485</v>
      </c>
      <c r="V45">
        <v>461</v>
      </c>
      <c r="W45">
        <v>492</v>
      </c>
      <c r="X45">
        <v>481</v>
      </c>
      <c r="Y45">
        <v>461</v>
      </c>
      <c r="Z45">
        <v>492</v>
      </c>
      <c r="AA45">
        <v>481</v>
      </c>
      <c r="AB45">
        <v>453</v>
      </c>
      <c r="AC45">
        <v>492</v>
      </c>
      <c r="AD45">
        <v>482</v>
      </c>
      <c r="AE45">
        <v>461</v>
      </c>
      <c r="AF45">
        <v>492</v>
      </c>
      <c r="AG45">
        <v>482</v>
      </c>
      <c r="AH45">
        <v>461</v>
      </c>
      <c r="AI45">
        <v>492</v>
      </c>
    </row>
    <row r="46" spans="1:35" x14ac:dyDescent="0.45">
      <c r="A46">
        <v>482</v>
      </c>
      <c r="B46">
        <v>454</v>
      </c>
      <c r="C46">
        <v>481</v>
      </c>
      <c r="D46">
        <v>454</v>
      </c>
      <c r="E46">
        <v>482</v>
      </c>
      <c r="F46">
        <v>468</v>
      </c>
      <c r="G46">
        <v>481</v>
      </c>
      <c r="H46">
        <v>454</v>
      </c>
      <c r="I46">
        <v>483</v>
      </c>
      <c r="J46">
        <v>454</v>
      </c>
      <c r="K46">
        <v>488</v>
      </c>
      <c r="L46">
        <v>463</v>
      </c>
      <c r="M46">
        <v>481</v>
      </c>
      <c r="N46">
        <v>472</v>
      </c>
      <c r="O46">
        <v>473</v>
      </c>
      <c r="P46">
        <v>446</v>
      </c>
      <c r="Q46">
        <v>481</v>
      </c>
      <c r="R46">
        <v>463</v>
      </c>
      <c r="S46">
        <v>483</v>
      </c>
      <c r="T46">
        <v>463</v>
      </c>
      <c r="U46">
        <v>489</v>
      </c>
      <c r="V46">
        <v>446</v>
      </c>
      <c r="W46">
        <v>491</v>
      </c>
      <c r="X46">
        <v>481</v>
      </c>
      <c r="Y46">
        <v>446</v>
      </c>
      <c r="Z46">
        <v>491</v>
      </c>
      <c r="AA46">
        <v>478</v>
      </c>
      <c r="AB46">
        <v>440</v>
      </c>
      <c r="AC46">
        <v>491</v>
      </c>
      <c r="AD46">
        <v>486</v>
      </c>
      <c r="AE46">
        <v>446</v>
      </c>
      <c r="AF46">
        <v>491</v>
      </c>
      <c r="AG46">
        <v>486</v>
      </c>
      <c r="AH46">
        <v>446</v>
      </c>
      <c r="AI46">
        <v>491</v>
      </c>
    </row>
    <row r="47" spans="1:35" x14ac:dyDescent="0.45">
      <c r="A47">
        <v>479</v>
      </c>
      <c r="B47">
        <v>462</v>
      </c>
      <c r="C47">
        <v>481</v>
      </c>
      <c r="D47">
        <v>462</v>
      </c>
      <c r="E47">
        <v>485</v>
      </c>
      <c r="F47">
        <v>454</v>
      </c>
      <c r="G47">
        <v>479</v>
      </c>
      <c r="H47">
        <v>462</v>
      </c>
      <c r="I47">
        <v>479</v>
      </c>
      <c r="J47">
        <v>462</v>
      </c>
      <c r="K47">
        <v>479</v>
      </c>
      <c r="L47">
        <v>476</v>
      </c>
      <c r="M47">
        <v>481</v>
      </c>
      <c r="N47">
        <v>466</v>
      </c>
      <c r="O47">
        <v>480</v>
      </c>
      <c r="P47">
        <v>458</v>
      </c>
      <c r="Q47">
        <v>480</v>
      </c>
      <c r="R47">
        <v>463</v>
      </c>
      <c r="S47">
        <v>480</v>
      </c>
      <c r="T47">
        <v>463</v>
      </c>
      <c r="U47">
        <v>484</v>
      </c>
      <c r="V47">
        <v>458</v>
      </c>
      <c r="W47">
        <v>493</v>
      </c>
      <c r="X47">
        <v>481</v>
      </c>
      <c r="Y47">
        <v>458</v>
      </c>
      <c r="Z47">
        <v>493</v>
      </c>
      <c r="AA47">
        <v>482</v>
      </c>
      <c r="AB47">
        <v>444</v>
      </c>
      <c r="AC47">
        <v>493</v>
      </c>
      <c r="AD47">
        <v>481</v>
      </c>
      <c r="AE47">
        <v>458</v>
      </c>
      <c r="AF47">
        <v>493</v>
      </c>
      <c r="AG47">
        <v>481</v>
      </c>
      <c r="AH47">
        <v>458</v>
      </c>
      <c r="AI47">
        <v>493</v>
      </c>
    </row>
    <row r="48" spans="1:35" x14ac:dyDescent="0.45">
      <c r="A48">
        <v>484</v>
      </c>
      <c r="B48">
        <v>447</v>
      </c>
      <c r="C48">
        <v>481</v>
      </c>
      <c r="D48">
        <v>447</v>
      </c>
      <c r="E48">
        <v>480</v>
      </c>
      <c r="F48">
        <v>438</v>
      </c>
      <c r="G48">
        <v>474</v>
      </c>
      <c r="H48">
        <v>449</v>
      </c>
      <c r="I48">
        <v>483</v>
      </c>
      <c r="J48">
        <v>449</v>
      </c>
      <c r="K48">
        <v>476</v>
      </c>
      <c r="L48">
        <v>479</v>
      </c>
      <c r="M48">
        <v>481</v>
      </c>
      <c r="N48">
        <v>467</v>
      </c>
      <c r="O48">
        <v>480</v>
      </c>
      <c r="P48">
        <v>459</v>
      </c>
      <c r="Q48">
        <v>490</v>
      </c>
      <c r="R48">
        <v>479</v>
      </c>
      <c r="S48">
        <v>487</v>
      </c>
      <c r="T48">
        <v>479</v>
      </c>
      <c r="U48">
        <v>475</v>
      </c>
      <c r="V48">
        <v>446</v>
      </c>
      <c r="W48">
        <v>491</v>
      </c>
      <c r="X48">
        <v>481</v>
      </c>
      <c r="Y48">
        <v>446</v>
      </c>
      <c r="Z48">
        <v>491</v>
      </c>
      <c r="AA48">
        <v>479</v>
      </c>
      <c r="AB48">
        <v>451</v>
      </c>
      <c r="AC48">
        <v>492</v>
      </c>
      <c r="AD48">
        <v>484</v>
      </c>
      <c r="AE48">
        <v>446</v>
      </c>
      <c r="AF48">
        <v>491</v>
      </c>
      <c r="AG48">
        <v>484</v>
      </c>
      <c r="AH48">
        <v>446</v>
      </c>
      <c r="AI48">
        <v>491</v>
      </c>
    </row>
    <row r="49" spans="1:35" x14ac:dyDescent="0.45">
      <c r="A49">
        <v>482</v>
      </c>
      <c r="B49">
        <v>466</v>
      </c>
      <c r="C49">
        <v>481</v>
      </c>
      <c r="D49">
        <v>466</v>
      </c>
      <c r="E49">
        <v>482</v>
      </c>
      <c r="F49">
        <v>454</v>
      </c>
      <c r="G49">
        <v>479</v>
      </c>
      <c r="H49">
        <v>466</v>
      </c>
      <c r="I49">
        <v>482</v>
      </c>
      <c r="J49">
        <v>466</v>
      </c>
      <c r="K49">
        <v>488</v>
      </c>
      <c r="L49">
        <v>469</v>
      </c>
      <c r="M49">
        <v>481</v>
      </c>
      <c r="N49">
        <v>469</v>
      </c>
      <c r="O49">
        <v>472</v>
      </c>
      <c r="P49">
        <v>456</v>
      </c>
      <c r="Q49">
        <v>494</v>
      </c>
      <c r="R49">
        <v>469</v>
      </c>
      <c r="S49">
        <v>491</v>
      </c>
      <c r="T49">
        <v>469</v>
      </c>
      <c r="U49">
        <v>483</v>
      </c>
      <c r="V49">
        <v>460</v>
      </c>
      <c r="W49">
        <v>491</v>
      </c>
      <c r="X49">
        <v>481</v>
      </c>
      <c r="Y49">
        <v>460</v>
      </c>
      <c r="Z49">
        <v>491</v>
      </c>
      <c r="AA49">
        <v>486</v>
      </c>
      <c r="AB49">
        <v>462</v>
      </c>
      <c r="AC49">
        <v>492</v>
      </c>
      <c r="AD49">
        <v>490</v>
      </c>
      <c r="AE49">
        <v>460</v>
      </c>
      <c r="AF49">
        <v>491</v>
      </c>
      <c r="AG49">
        <v>490</v>
      </c>
      <c r="AH49">
        <v>460</v>
      </c>
      <c r="AI49">
        <v>491</v>
      </c>
    </row>
    <row r="50" spans="1:35" x14ac:dyDescent="0.45">
      <c r="A50">
        <v>492</v>
      </c>
      <c r="B50">
        <v>467</v>
      </c>
      <c r="C50">
        <v>481</v>
      </c>
      <c r="D50">
        <v>467</v>
      </c>
      <c r="E50">
        <v>483</v>
      </c>
      <c r="F50">
        <v>454</v>
      </c>
      <c r="G50">
        <v>483</v>
      </c>
      <c r="H50">
        <v>467</v>
      </c>
      <c r="I50">
        <v>480</v>
      </c>
      <c r="J50">
        <v>467</v>
      </c>
      <c r="K50">
        <v>480</v>
      </c>
      <c r="L50">
        <v>473</v>
      </c>
      <c r="M50">
        <v>481</v>
      </c>
      <c r="N50">
        <v>473</v>
      </c>
      <c r="O50">
        <v>483</v>
      </c>
      <c r="P50">
        <v>461</v>
      </c>
      <c r="Q50">
        <v>483</v>
      </c>
      <c r="R50">
        <v>473</v>
      </c>
      <c r="S50">
        <v>482</v>
      </c>
      <c r="T50">
        <v>473</v>
      </c>
      <c r="U50">
        <v>484</v>
      </c>
      <c r="V50">
        <v>448</v>
      </c>
      <c r="W50">
        <v>492</v>
      </c>
      <c r="X50">
        <v>481</v>
      </c>
      <c r="Y50">
        <v>448</v>
      </c>
      <c r="Z50">
        <v>492</v>
      </c>
      <c r="AA50">
        <v>480</v>
      </c>
      <c r="AB50">
        <v>446</v>
      </c>
      <c r="AC50">
        <v>492</v>
      </c>
      <c r="AD50">
        <v>491</v>
      </c>
      <c r="AE50">
        <v>448</v>
      </c>
      <c r="AF50">
        <v>492</v>
      </c>
      <c r="AG50">
        <v>491</v>
      </c>
      <c r="AH50">
        <v>448</v>
      </c>
      <c r="AI50">
        <v>492</v>
      </c>
    </row>
    <row r="51" spans="1:35" x14ac:dyDescent="0.45">
      <c r="A51">
        <v>483</v>
      </c>
      <c r="B51">
        <v>460</v>
      </c>
      <c r="C51">
        <v>481</v>
      </c>
      <c r="D51">
        <v>460</v>
      </c>
      <c r="E51">
        <v>481</v>
      </c>
      <c r="F51">
        <v>471</v>
      </c>
      <c r="G51">
        <v>484</v>
      </c>
      <c r="H51">
        <v>460</v>
      </c>
      <c r="I51">
        <v>481</v>
      </c>
      <c r="J51">
        <v>460</v>
      </c>
      <c r="K51">
        <v>485</v>
      </c>
      <c r="L51">
        <v>465</v>
      </c>
      <c r="M51">
        <v>481</v>
      </c>
      <c r="N51">
        <v>465</v>
      </c>
      <c r="O51">
        <v>477</v>
      </c>
      <c r="P51">
        <v>476</v>
      </c>
      <c r="Q51">
        <v>486</v>
      </c>
      <c r="R51">
        <v>465</v>
      </c>
      <c r="S51">
        <v>486</v>
      </c>
      <c r="T51">
        <v>465</v>
      </c>
      <c r="U51">
        <v>484</v>
      </c>
      <c r="V51">
        <v>469</v>
      </c>
      <c r="W51">
        <v>491</v>
      </c>
      <c r="X51">
        <v>481</v>
      </c>
      <c r="Y51">
        <v>469</v>
      </c>
      <c r="Z51">
        <v>491</v>
      </c>
      <c r="AA51">
        <v>480</v>
      </c>
      <c r="AB51">
        <v>459</v>
      </c>
      <c r="AC51">
        <v>491</v>
      </c>
      <c r="AD51">
        <v>479</v>
      </c>
      <c r="AE51">
        <v>469</v>
      </c>
      <c r="AF51">
        <v>491</v>
      </c>
      <c r="AG51">
        <v>479</v>
      </c>
      <c r="AH51">
        <v>469</v>
      </c>
      <c r="AI51">
        <v>491</v>
      </c>
    </row>
    <row r="52" spans="1:35" x14ac:dyDescent="0.45">
      <c r="A52">
        <v>480</v>
      </c>
      <c r="B52">
        <v>462</v>
      </c>
      <c r="C52">
        <v>481</v>
      </c>
      <c r="D52">
        <v>462</v>
      </c>
      <c r="E52">
        <v>483</v>
      </c>
      <c r="F52">
        <v>459</v>
      </c>
      <c r="G52">
        <v>481</v>
      </c>
      <c r="H52">
        <v>461</v>
      </c>
      <c r="I52">
        <v>477</v>
      </c>
      <c r="J52">
        <v>461</v>
      </c>
      <c r="K52">
        <v>490</v>
      </c>
      <c r="L52">
        <v>466</v>
      </c>
      <c r="M52">
        <v>481</v>
      </c>
      <c r="N52">
        <v>459</v>
      </c>
      <c r="O52">
        <v>481</v>
      </c>
      <c r="P52">
        <v>468</v>
      </c>
      <c r="Q52">
        <v>486</v>
      </c>
      <c r="R52">
        <v>466</v>
      </c>
      <c r="S52">
        <v>484</v>
      </c>
      <c r="T52">
        <v>466</v>
      </c>
      <c r="U52">
        <v>483</v>
      </c>
      <c r="V52">
        <v>466</v>
      </c>
      <c r="W52">
        <v>492</v>
      </c>
      <c r="X52">
        <v>481</v>
      </c>
      <c r="Y52">
        <v>466</v>
      </c>
      <c r="Z52">
        <v>492</v>
      </c>
      <c r="AA52">
        <v>482</v>
      </c>
      <c r="AB52">
        <v>464</v>
      </c>
      <c r="AC52">
        <v>493</v>
      </c>
      <c r="AD52">
        <v>488</v>
      </c>
      <c r="AE52">
        <v>466</v>
      </c>
      <c r="AF52">
        <v>492</v>
      </c>
      <c r="AG52">
        <v>488</v>
      </c>
      <c r="AH52">
        <v>466</v>
      </c>
      <c r="AI52">
        <v>492</v>
      </c>
    </row>
    <row r="53" spans="1:35" x14ac:dyDescent="0.45">
      <c r="A53">
        <v>481</v>
      </c>
      <c r="B53">
        <v>454</v>
      </c>
      <c r="C53">
        <v>481</v>
      </c>
      <c r="D53">
        <v>454</v>
      </c>
      <c r="E53">
        <v>480</v>
      </c>
      <c r="F53">
        <v>463</v>
      </c>
      <c r="G53">
        <v>479</v>
      </c>
      <c r="H53">
        <v>454</v>
      </c>
      <c r="I53">
        <v>483</v>
      </c>
      <c r="J53">
        <v>454</v>
      </c>
      <c r="K53">
        <v>480</v>
      </c>
      <c r="L53">
        <v>470</v>
      </c>
      <c r="M53">
        <v>481</v>
      </c>
      <c r="N53">
        <v>467</v>
      </c>
      <c r="O53">
        <v>482</v>
      </c>
      <c r="P53">
        <v>458</v>
      </c>
      <c r="Q53">
        <v>489</v>
      </c>
      <c r="R53">
        <v>465</v>
      </c>
      <c r="S53">
        <v>489</v>
      </c>
      <c r="T53">
        <v>465</v>
      </c>
      <c r="U53">
        <v>492</v>
      </c>
      <c r="V53">
        <v>465</v>
      </c>
      <c r="W53">
        <v>492</v>
      </c>
      <c r="X53">
        <v>481</v>
      </c>
      <c r="Y53">
        <v>465</v>
      </c>
      <c r="Z53">
        <v>492</v>
      </c>
      <c r="AA53">
        <v>480</v>
      </c>
      <c r="AB53">
        <v>457</v>
      </c>
      <c r="AC53">
        <v>492</v>
      </c>
      <c r="AD53">
        <v>488</v>
      </c>
      <c r="AE53">
        <v>465</v>
      </c>
      <c r="AF53">
        <v>492</v>
      </c>
      <c r="AG53">
        <v>488</v>
      </c>
      <c r="AH53">
        <v>465</v>
      </c>
      <c r="AI53">
        <v>492</v>
      </c>
    </row>
    <row r="54" spans="1:35" x14ac:dyDescent="0.45">
      <c r="A54">
        <v>484</v>
      </c>
      <c r="B54">
        <v>474</v>
      </c>
      <c r="C54">
        <v>481</v>
      </c>
      <c r="D54">
        <v>474</v>
      </c>
      <c r="E54">
        <v>486</v>
      </c>
      <c r="F54">
        <v>446</v>
      </c>
      <c r="G54">
        <v>481</v>
      </c>
      <c r="H54">
        <v>474</v>
      </c>
      <c r="I54">
        <v>486</v>
      </c>
      <c r="J54">
        <v>474</v>
      </c>
      <c r="K54">
        <v>481</v>
      </c>
      <c r="L54">
        <v>475</v>
      </c>
      <c r="M54">
        <v>481</v>
      </c>
      <c r="N54">
        <v>475</v>
      </c>
      <c r="O54">
        <v>471</v>
      </c>
      <c r="P54">
        <v>459</v>
      </c>
      <c r="Q54">
        <v>489</v>
      </c>
      <c r="R54">
        <v>472</v>
      </c>
      <c r="S54">
        <v>489</v>
      </c>
      <c r="T54">
        <v>472</v>
      </c>
      <c r="U54">
        <v>478</v>
      </c>
      <c r="V54">
        <v>447</v>
      </c>
      <c r="W54">
        <v>493</v>
      </c>
      <c r="X54">
        <v>481</v>
      </c>
      <c r="Y54">
        <v>447</v>
      </c>
      <c r="Z54">
        <v>493</v>
      </c>
      <c r="AA54">
        <v>484</v>
      </c>
      <c r="AB54">
        <v>444</v>
      </c>
      <c r="AC54">
        <v>491</v>
      </c>
      <c r="AD54">
        <v>481</v>
      </c>
      <c r="AE54">
        <v>447</v>
      </c>
      <c r="AF54">
        <v>493</v>
      </c>
      <c r="AG54">
        <v>481</v>
      </c>
      <c r="AH54">
        <v>447</v>
      </c>
      <c r="AI54">
        <v>493</v>
      </c>
    </row>
    <row r="55" spans="1:35" x14ac:dyDescent="0.45">
      <c r="A55">
        <v>484</v>
      </c>
      <c r="B55">
        <v>443</v>
      </c>
      <c r="C55">
        <v>481</v>
      </c>
      <c r="D55">
        <v>443</v>
      </c>
      <c r="E55">
        <v>480</v>
      </c>
      <c r="F55">
        <v>453</v>
      </c>
      <c r="G55">
        <v>488</v>
      </c>
      <c r="H55">
        <v>443</v>
      </c>
      <c r="I55">
        <v>477</v>
      </c>
      <c r="J55">
        <v>443</v>
      </c>
      <c r="K55">
        <v>477</v>
      </c>
      <c r="L55">
        <v>456</v>
      </c>
      <c r="M55">
        <v>481</v>
      </c>
      <c r="N55">
        <v>456</v>
      </c>
      <c r="O55">
        <v>491</v>
      </c>
      <c r="P55">
        <v>434</v>
      </c>
      <c r="Q55">
        <v>487</v>
      </c>
      <c r="R55">
        <v>456</v>
      </c>
      <c r="S55">
        <v>488</v>
      </c>
      <c r="T55">
        <v>456</v>
      </c>
      <c r="U55">
        <v>483</v>
      </c>
      <c r="V55">
        <v>434</v>
      </c>
      <c r="W55">
        <v>491</v>
      </c>
      <c r="X55">
        <v>481</v>
      </c>
      <c r="Y55">
        <v>434</v>
      </c>
      <c r="Z55">
        <v>491</v>
      </c>
      <c r="AA55">
        <v>488</v>
      </c>
      <c r="AB55">
        <v>409</v>
      </c>
      <c r="AC55">
        <v>492</v>
      </c>
      <c r="AD55">
        <v>481</v>
      </c>
      <c r="AE55">
        <v>434</v>
      </c>
      <c r="AF55">
        <v>491</v>
      </c>
      <c r="AG55">
        <v>481</v>
      </c>
      <c r="AH55">
        <v>434</v>
      </c>
      <c r="AI55">
        <v>491</v>
      </c>
    </row>
    <row r="56" spans="1:35" x14ac:dyDescent="0.45">
      <c r="A56">
        <v>490</v>
      </c>
      <c r="B56">
        <v>434</v>
      </c>
      <c r="C56">
        <v>481</v>
      </c>
      <c r="D56">
        <v>446</v>
      </c>
      <c r="E56">
        <v>473</v>
      </c>
      <c r="F56">
        <v>440</v>
      </c>
      <c r="G56">
        <v>483</v>
      </c>
      <c r="H56">
        <v>449</v>
      </c>
      <c r="I56">
        <v>483</v>
      </c>
      <c r="J56">
        <v>449</v>
      </c>
      <c r="K56">
        <v>485</v>
      </c>
      <c r="L56">
        <v>452</v>
      </c>
      <c r="M56">
        <v>481</v>
      </c>
      <c r="N56">
        <v>452</v>
      </c>
      <c r="O56">
        <v>482</v>
      </c>
      <c r="P56">
        <v>425</v>
      </c>
      <c r="Q56">
        <v>490</v>
      </c>
      <c r="R56">
        <v>452</v>
      </c>
      <c r="S56">
        <v>490</v>
      </c>
      <c r="T56">
        <v>452</v>
      </c>
      <c r="U56">
        <v>490</v>
      </c>
      <c r="V56">
        <v>401</v>
      </c>
      <c r="W56">
        <v>492</v>
      </c>
      <c r="X56">
        <v>481</v>
      </c>
      <c r="Y56">
        <v>401</v>
      </c>
      <c r="Z56">
        <v>492</v>
      </c>
      <c r="AA56">
        <v>479</v>
      </c>
      <c r="AB56">
        <v>369</v>
      </c>
      <c r="AC56">
        <v>491</v>
      </c>
      <c r="AD56">
        <v>486</v>
      </c>
      <c r="AE56">
        <v>401</v>
      </c>
      <c r="AF56">
        <v>492</v>
      </c>
      <c r="AG56">
        <v>486</v>
      </c>
      <c r="AH56">
        <v>401</v>
      </c>
      <c r="AI56">
        <v>492</v>
      </c>
    </row>
    <row r="57" spans="1:35" x14ac:dyDescent="0.45">
      <c r="A57">
        <v>489</v>
      </c>
      <c r="B57">
        <v>453</v>
      </c>
      <c r="C57">
        <v>481</v>
      </c>
      <c r="D57">
        <v>453</v>
      </c>
      <c r="E57">
        <v>486</v>
      </c>
      <c r="F57">
        <v>444</v>
      </c>
      <c r="G57">
        <v>483</v>
      </c>
      <c r="H57">
        <v>449</v>
      </c>
      <c r="I57">
        <v>485</v>
      </c>
      <c r="J57">
        <v>449</v>
      </c>
      <c r="K57">
        <v>479</v>
      </c>
      <c r="L57">
        <v>467</v>
      </c>
      <c r="M57">
        <v>481</v>
      </c>
      <c r="N57">
        <v>467</v>
      </c>
      <c r="O57">
        <v>474</v>
      </c>
      <c r="P57">
        <v>450</v>
      </c>
      <c r="Q57">
        <v>487</v>
      </c>
      <c r="R57">
        <v>471</v>
      </c>
      <c r="S57">
        <v>486</v>
      </c>
      <c r="T57">
        <v>471</v>
      </c>
      <c r="U57">
        <v>480</v>
      </c>
      <c r="V57">
        <v>448</v>
      </c>
      <c r="W57">
        <v>492</v>
      </c>
      <c r="X57">
        <v>481</v>
      </c>
      <c r="Y57">
        <v>448</v>
      </c>
      <c r="Z57">
        <v>492</v>
      </c>
      <c r="AA57">
        <v>475</v>
      </c>
      <c r="AB57">
        <v>432</v>
      </c>
      <c r="AC57">
        <v>492</v>
      </c>
      <c r="AD57">
        <v>489</v>
      </c>
      <c r="AE57">
        <v>448</v>
      </c>
      <c r="AF57">
        <v>492</v>
      </c>
      <c r="AG57">
        <v>489</v>
      </c>
      <c r="AH57">
        <v>448</v>
      </c>
      <c r="AI57">
        <v>492</v>
      </c>
    </row>
    <row r="58" spans="1:35" x14ac:dyDescent="0.45">
      <c r="A58">
        <v>485</v>
      </c>
      <c r="B58">
        <v>475</v>
      </c>
      <c r="C58">
        <v>481</v>
      </c>
      <c r="D58">
        <v>475</v>
      </c>
      <c r="E58">
        <v>486</v>
      </c>
      <c r="F58">
        <v>467</v>
      </c>
      <c r="G58">
        <v>480</v>
      </c>
      <c r="H58">
        <v>475</v>
      </c>
      <c r="I58">
        <v>476</v>
      </c>
      <c r="J58">
        <v>475</v>
      </c>
      <c r="K58">
        <v>484</v>
      </c>
      <c r="L58">
        <v>476</v>
      </c>
      <c r="M58">
        <v>481</v>
      </c>
      <c r="N58">
        <v>476</v>
      </c>
      <c r="O58">
        <v>483</v>
      </c>
      <c r="P58">
        <v>477</v>
      </c>
      <c r="Q58">
        <v>488</v>
      </c>
      <c r="R58">
        <v>476</v>
      </c>
      <c r="S58">
        <v>491</v>
      </c>
      <c r="T58">
        <v>476</v>
      </c>
      <c r="U58">
        <v>478</v>
      </c>
      <c r="V58">
        <v>474</v>
      </c>
      <c r="W58">
        <v>493</v>
      </c>
      <c r="X58">
        <v>481</v>
      </c>
      <c r="Y58">
        <v>474</v>
      </c>
      <c r="Z58">
        <v>493</v>
      </c>
      <c r="AA58">
        <v>490</v>
      </c>
      <c r="AB58">
        <v>463</v>
      </c>
      <c r="AC58">
        <v>492</v>
      </c>
      <c r="AD58">
        <v>479</v>
      </c>
      <c r="AE58">
        <v>474</v>
      </c>
      <c r="AF58">
        <v>493</v>
      </c>
      <c r="AG58">
        <v>479</v>
      </c>
      <c r="AH58">
        <v>474</v>
      </c>
      <c r="AI58">
        <v>493</v>
      </c>
    </row>
    <row r="59" spans="1:35" x14ac:dyDescent="0.45">
      <c r="A59">
        <v>486</v>
      </c>
      <c r="B59">
        <v>462</v>
      </c>
      <c r="C59">
        <v>481</v>
      </c>
      <c r="D59">
        <v>462</v>
      </c>
      <c r="E59">
        <v>488</v>
      </c>
      <c r="F59">
        <v>472</v>
      </c>
      <c r="G59">
        <v>488</v>
      </c>
      <c r="H59">
        <v>462</v>
      </c>
      <c r="I59">
        <v>487</v>
      </c>
      <c r="J59">
        <v>462</v>
      </c>
      <c r="K59">
        <v>486</v>
      </c>
      <c r="L59">
        <v>474</v>
      </c>
      <c r="M59">
        <v>481</v>
      </c>
      <c r="N59">
        <v>474</v>
      </c>
      <c r="O59">
        <v>483</v>
      </c>
      <c r="P59">
        <v>461</v>
      </c>
      <c r="Q59">
        <v>484</v>
      </c>
      <c r="R59">
        <v>474</v>
      </c>
      <c r="S59">
        <v>484</v>
      </c>
      <c r="T59">
        <v>474</v>
      </c>
      <c r="U59">
        <v>490</v>
      </c>
      <c r="V59">
        <v>447</v>
      </c>
      <c r="W59">
        <v>493</v>
      </c>
      <c r="X59">
        <v>481</v>
      </c>
      <c r="Y59">
        <v>447</v>
      </c>
      <c r="Z59">
        <v>493</v>
      </c>
      <c r="AA59">
        <v>488</v>
      </c>
      <c r="AB59">
        <v>456</v>
      </c>
      <c r="AC59">
        <v>492</v>
      </c>
      <c r="AD59">
        <v>484</v>
      </c>
      <c r="AE59">
        <v>447</v>
      </c>
      <c r="AF59">
        <v>493</v>
      </c>
      <c r="AG59">
        <v>484</v>
      </c>
      <c r="AH59">
        <v>447</v>
      </c>
      <c r="AI59">
        <v>493</v>
      </c>
    </row>
    <row r="60" spans="1:35" x14ac:dyDescent="0.45">
      <c r="A60">
        <v>486</v>
      </c>
      <c r="B60">
        <v>458</v>
      </c>
      <c r="C60">
        <v>481</v>
      </c>
      <c r="D60">
        <v>456</v>
      </c>
      <c r="E60">
        <v>479</v>
      </c>
      <c r="F60">
        <v>454</v>
      </c>
      <c r="G60">
        <v>482</v>
      </c>
      <c r="H60">
        <v>454</v>
      </c>
      <c r="I60">
        <v>479</v>
      </c>
      <c r="J60">
        <v>454</v>
      </c>
      <c r="K60">
        <v>485</v>
      </c>
      <c r="L60">
        <v>454</v>
      </c>
      <c r="M60">
        <v>481</v>
      </c>
      <c r="N60">
        <v>454</v>
      </c>
      <c r="O60">
        <v>478</v>
      </c>
      <c r="P60">
        <v>459</v>
      </c>
      <c r="Q60">
        <v>489</v>
      </c>
      <c r="R60">
        <v>467</v>
      </c>
      <c r="S60">
        <v>489</v>
      </c>
      <c r="T60">
        <v>467</v>
      </c>
      <c r="U60">
        <v>479</v>
      </c>
      <c r="V60">
        <v>448</v>
      </c>
      <c r="W60">
        <v>492</v>
      </c>
      <c r="X60">
        <v>481</v>
      </c>
      <c r="Y60">
        <v>448</v>
      </c>
      <c r="Z60">
        <v>492</v>
      </c>
      <c r="AA60">
        <v>482</v>
      </c>
      <c r="AB60">
        <v>437</v>
      </c>
      <c r="AC60">
        <v>492</v>
      </c>
      <c r="AD60">
        <v>474</v>
      </c>
      <c r="AE60">
        <v>448</v>
      </c>
      <c r="AF60">
        <v>492</v>
      </c>
      <c r="AG60">
        <v>474</v>
      </c>
      <c r="AH60">
        <v>448</v>
      </c>
      <c r="AI60">
        <v>492</v>
      </c>
    </row>
    <row r="61" spans="1:35" x14ac:dyDescent="0.45">
      <c r="A61">
        <v>486</v>
      </c>
      <c r="B61">
        <v>471</v>
      </c>
      <c r="C61">
        <v>481</v>
      </c>
      <c r="D61">
        <v>471</v>
      </c>
      <c r="E61">
        <v>483</v>
      </c>
      <c r="F61">
        <v>469</v>
      </c>
      <c r="G61">
        <v>480</v>
      </c>
      <c r="H61">
        <v>471</v>
      </c>
      <c r="I61">
        <v>481</v>
      </c>
      <c r="J61">
        <v>471</v>
      </c>
      <c r="K61">
        <v>480</v>
      </c>
      <c r="L61">
        <v>471</v>
      </c>
      <c r="M61">
        <v>481</v>
      </c>
      <c r="N61">
        <v>471</v>
      </c>
      <c r="O61">
        <v>474</v>
      </c>
      <c r="P61">
        <v>467</v>
      </c>
      <c r="Q61">
        <v>493</v>
      </c>
      <c r="R61">
        <v>471</v>
      </c>
      <c r="S61">
        <v>488</v>
      </c>
      <c r="T61">
        <v>471</v>
      </c>
      <c r="U61">
        <v>486</v>
      </c>
      <c r="V61">
        <v>451</v>
      </c>
      <c r="W61">
        <v>492</v>
      </c>
      <c r="X61">
        <v>481</v>
      </c>
      <c r="Y61">
        <v>451</v>
      </c>
      <c r="Z61">
        <v>492</v>
      </c>
      <c r="AA61">
        <v>487</v>
      </c>
      <c r="AB61">
        <v>463</v>
      </c>
      <c r="AC61">
        <v>492</v>
      </c>
      <c r="AD61">
        <v>484</v>
      </c>
      <c r="AE61">
        <v>451</v>
      </c>
      <c r="AF61">
        <v>492</v>
      </c>
      <c r="AG61">
        <v>484</v>
      </c>
      <c r="AH61">
        <v>451</v>
      </c>
      <c r="AI61">
        <v>492</v>
      </c>
    </row>
    <row r="62" spans="1:35" x14ac:dyDescent="0.45">
      <c r="A62">
        <v>482</v>
      </c>
      <c r="B62">
        <v>467</v>
      </c>
      <c r="C62">
        <v>481</v>
      </c>
      <c r="D62">
        <v>467</v>
      </c>
      <c r="E62">
        <v>478</v>
      </c>
      <c r="F62">
        <v>440</v>
      </c>
      <c r="G62">
        <v>478</v>
      </c>
      <c r="H62">
        <v>467</v>
      </c>
      <c r="I62">
        <v>484</v>
      </c>
      <c r="J62">
        <v>467</v>
      </c>
      <c r="K62">
        <v>486</v>
      </c>
      <c r="L62">
        <v>464</v>
      </c>
      <c r="M62">
        <v>481</v>
      </c>
      <c r="N62">
        <v>472</v>
      </c>
      <c r="O62">
        <v>484</v>
      </c>
      <c r="P62">
        <v>446</v>
      </c>
      <c r="Q62">
        <v>489</v>
      </c>
      <c r="R62">
        <v>464</v>
      </c>
      <c r="S62">
        <v>488</v>
      </c>
      <c r="T62">
        <v>464</v>
      </c>
      <c r="U62">
        <v>480</v>
      </c>
      <c r="V62">
        <v>441</v>
      </c>
      <c r="W62">
        <v>493</v>
      </c>
      <c r="X62">
        <v>481</v>
      </c>
      <c r="Y62">
        <v>441</v>
      </c>
      <c r="Z62">
        <v>493</v>
      </c>
      <c r="AA62">
        <v>478</v>
      </c>
      <c r="AB62">
        <v>448</v>
      </c>
      <c r="AC62">
        <v>492</v>
      </c>
      <c r="AD62">
        <v>481</v>
      </c>
      <c r="AE62">
        <v>441</v>
      </c>
      <c r="AF62">
        <v>493</v>
      </c>
      <c r="AG62">
        <v>481</v>
      </c>
      <c r="AH62">
        <v>441</v>
      </c>
      <c r="AI62">
        <v>493</v>
      </c>
    </row>
    <row r="63" spans="1:35" x14ac:dyDescent="0.45">
      <c r="A63">
        <v>481</v>
      </c>
      <c r="B63">
        <v>474</v>
      </c>
      <c r="C63">
        <v>481</v>
      </c>
      <c r="D63">
        <v>474</v>
      </c>
      <c r="E63">
        <v>484</v>
      </c>
      <c r="F63">
        <v>474</v>
      </c>
      <c r="G63">
        <v>478</v>
      </c>
      <c r="H63">
        <v>474</v>
      </c>
      <c r="I63">
        <v>473</v>
      </c>
      <c r="J63">
        <v>474</v>
      </c>
      <c r="K63">
        <v>486</v>
      </c>
      <c r="L63">
        <v>473</v>
      </c>
      <c r="M63">
        <v>481</v>
      </c>
      <c r="N63">
        <v>473</v>
      </c>
      <c r="O63">
        <v>483</v>
      </c>
      <c r="P63">
        <v>471</v>
      </c>
      <c r="Q63">
        <v>491</v>
      </c>
      <c r="R63">
        <v>473</v>
      </c>
      <c r="S63">
        <v>492</v>
      </c>
      <c r="T63">
        <v>473</v>
      </c>
      <c r="U63">
        <v>493</v>
      </c>
      <c r="V63">
        <v>460</v>
      </c>
      <c r="W63">
        <v>491</v>
      </c>
      <c r="X63">
        <v>481</v>
      </c>
      <c r="Y63">
        <v>460</v>
      </c>
      <c r="Z63">
        <v>491</v>
      </c>
      <c r="AA63">
        <v>493</v>
      </c>
      <c r="AB63">
        <v>468</v>
      </c>
      <c r="AC63">
        <v>492</v>
      </c>
      <c r="AD63">
        <v>477</v>
      </c>
      <c r="AE63">
        <v>460</v>
      </c>
      <c r="AF63">
        <v>491</v>
      </c>
      <c r="AG63">
        <v>477</v>
      </c>
      <c r="AH63">
        <v>460</v>
      </c>
      <c r="AI63">
        <v>491</v>
      </c>
    </row>
    <row r="64" spans="1:35" x14ac:dyDescent="0.45">
      <c r="A64">
        <v>484</v>
      </c>
      <c r="B64">
        <v>455</v>
      </c>
      <c r="C64">
        <v>481</v>
      </c>
      <c r="D64">
        <v>455</v>
      </c>
      <c r="E64">
        <v>480</v>
      </c>
      <c r="F64">
        <v>453</v>
      </c>
      <c r="G64">
        <v>483</v>
      </c>
      <c r="H64">
        <v>455</v>
      </c>
      <c r="I64">
        <v>480</v>
      </c>
      <c r="J64">
        <v>455</v>
      </c>
      <c r="K64">
        <v>483</v>
      </c>
      <c r="L64">
        <v>454</v>
      </c>
      <c r="M64">
        <v>481</v>
      </c>
      <c r="N64">
        <v>454</v>
      </c>
      <c r="O64">
        <v>478</v>
      </c>
      <c r="P64">
        <v>454</v>
      </c>
      <c r="Q64">
        <v>488</v>
      </c>
      <c r="R64">
        <v>467</v>
      </c>
      <c r="S64">
        <v>483</v>
      </c>
      <c r="T64">
        <v>467</v>
      </c>
      <c r="U64">
        <v>480</v>
      </c>
      <c r="V64">
        <v>450</v>
      </c>
      <c r="W64">
        <v>493</v>
      </c>
      <c r="X64">
        <v>481</v>
      </c>
      <c r="Y64">
        <v>450</v>
      </c>
      <c r="Z64">
        <v>493</v>
      </c>
      <c r="AA64">
        <v>483</v>
      </c>
      <c r="AB64">
        <v>438</v>
      </c>
      <c r="AC64">
        <v>492</v>
      </c>
      <c r="AD64">
        <v>485</v>
      </c>
      <c r="AE64">
        <v>450</v>
      </c>
      <c r="AF64">
        <v>493</v>
      </c>
      <c r="AG64">
        <v>485</v>
      </c>
      <c r="AH64">
        <v>450</v>
      </c>
      <c r="AI64">
        <v>493</v>
      </c>
    </row>
    <row r="65" spans="1:35" x14ac:dyDescent="0.45">
      <c r="A65">
        <v>484</v>
      </c>
      <c r="B65">
        <v>462</v>
      </c>
      <c r="C65">
        <v>481</v>
      </c>
      <c r="D65">
        <v>462</v>
      </c>
      <c r="E65">
        <v>486</v>
      </c>
      <c r="F65">
        <v>468</v>
      </c>
      <c r="G65">
        <v>480</v>
      </c>
      <c r="H65">
        <v>462</v>
      </c>
      <c r="I65">
        <v>479</v>
      </c>
      <c r="J65">
        <v>462</v>
      </c>
      <c r="K65">
        <v>477</v>
      </c>
      <c r="L65">
        <v>467</v>
      </c>
      <c r="M65">
        <v>481</v>
      </c>
      <c r="N65">
        <v>468</v>
      </c>
      <c r="O65">
        <v>477</v>
      </c>
      <c r="P65">
        <v>460</v>
      </c>
      <c r="Q65">
        <v>491</v>
      </c>
      <c r="R65">
        <v>464</v>
      </c>
      <c r="S65">
        <v>491</v>
      </c>
      <c r="T65">
        <v>464</v>
      </c>
      <c r="U65">
        <v>485</v>
      </c>
      <c r="V65">
        <v>460</v>
      </c>
      <c r="W65">
        <v>492</v>
      </c>
      <c r="X65">
        <v>481</v>
      </c>
      <c r="Y65">
        <v>460</v>
      </c>
      <c r="Z65">
        <v>492</v>
      </c>
      <c r="AA65">
        <v>485</v>
      </c>
      <c r="AB65">
        <v>447</v>
      </c>
      <c r="AC65">
        <v>492</v>
      </c>
      <c r="AD65">
        <v>482</v>
      </c>
      <c r="AE65">
        <v>460</v>
      </c>
      <c r="AF65">
        <v>492</v>
      </c>
      <c r="AG65">
        <v>482</v>
      </c>
      <c r="AH65">
        <v>460</v>
      </c>
      <c r="AI65">
        <v>492</v>
      </c>
    </row>
    <row r="66" spans="1:35" x14ac:dyDescent="0.45">
      <c r="A66">
        <v>481</v>
      </c>
      <c r="B66">
        <v>467</v>
      </c>
      <c r="C66">
        <v>481</v>
      </c>
      <c r="D66">
        <v>467</v>
      </c>
      <c r="E66">
        <v>488</v>
      </c>
      <c r="F66">
        <v>469</v>
      </c>
      <c r="G66">
        <v>483</v>
      </c>
      <c r="H66">
        <v>467</v>
      </c>
      <c r="I66">
        <v>476</v>
      </c>
      <c r="J66">
        <v>467</v>
      </c>
      <c r="K66">
        <v>482</v>
      </c>
      <c r="L66">
        <v>469</v>
      </c>
      <c r="M66">
        <v>481</v>
      </c>
      <c r="N66">
        <v>469</v>
      </c>
      <c r="O66">
        <v>477</v>
      </c>
      <c r="P66">
        <v>473</v>
      </c>
      <c r="Q66">
        <v>485</v>
      </c>
      <c r="R66">
        <v>469</v>
      </c>
      <c r="S66">
        <v>487</v>
      </c>
      <c r="T66">
        <v>469</v>
      </c>
      <c r="U66">
        <v>482</v>
      </c>
      <c r="V66">
        <v>454</v>
      </c>
      <c r="W66">
        <v>493</v>
      </c>
      <c r="X66">
        <v>481</v>
      </c>
      <c r="Y66">
        <v>454</v>
      </c>
      <c r="Z66">
        <v>493</v>
      </c>
      <c r="AA66">
        <v>477</v>
      </c>
      <c r="AB66">
        <v>451</v>
      </c>
      <c r="AC66">
        <v>492</v>
      </c>
      <c r="AD66">
        <v>489</v>
      </c>
      <c r="AE66">
        <v>454</v>
      </c>
      <c r="AF66">
        <v>493</v>
      </c>
      <c r="AG66">
        <v>489</v>
      </c>
      <c r="AH66">
        <v>454</v>
      </c>
      <c r="AI66">
        <v>493</v>
      </c>
    </row>
    <row r="67" spans="1:35" x14ac:dyDescent="0.45">
      <c r="A67">
        <v>487</v>
      </c>
      <c r="B67">
        <v>472</v>
      </c>
      <c r="C67">
        <v>481</v>
      </c>
      <c r="D67">
        <v>465</v>
      </c>
      <c r="E67">
        <v>487</v>
      </c>
      <c r="F67">
        <v>469</v>
      </c>
      <c r="G67">
        <v>482</v>
      </c>
      <c r="H67">
        <v>472</v>
      </c>
      <c r="I67">
        <v>473</v>
      </c>
      <c r="J67">
        <v>472</v>
      </c>
      <c r="K67">
        <v>483</v>
      </c>
      <c r="L67">
        <v>469</v>
      </c>
      <c r="M67">
        <v>481</v>
      </c>
      <c r="N67">
        <v>469</v>
      </c>
      <c r="O67">
        <v>485</v>
      </c>
      <c r="P67">
        <v>464</v>
      </c>
      <c r="Q67">
        <v>483</v>
      </c>
      <c r="R67">
        <v>475</v>
      </c>
      <c r="S67">
        <v>486</v>
      </c>
      <c r="T67">
        <v>475</v>
      </c>
      <c r="U67">
        <v>484</v>
      </c>
      <c r="V67">
        <v>461</v>
      </c>
      <c r="W67">
        <v>492</v>
      </c>
      <c r="X67">
        <v>481</v>
      </c>
      <c r="Y67">
        <v>461</v>
      </c>
      <c r="Z67">
        <v>492</v>
      </c>
      <c r="AA67">
        <v>476</v>
      </c>
      <c r="AB67">
        <v>462</v>
      </c>
      <c r="AC67">
        <v>492</v>
      </c>
      <c r="AD67">
        <v>487</v>
      </c>
      <c r="AE67">
        <v>461</v>
      </c>
      <c r="AF67">
        <v>492</v>
      </c>
      <c r="AG67">
        <v>487</v>
      </c>
      <c r="AH67">
        <v>461</v>
      </c>
      <c r="AI67">
        <v>492</v>
      </c>
    </row>
    <row r="68" spans="1:35" x14ac:dyDescent="0.45">
      <c r="A68">
        <v>488</v>
      </c>
      <c r="B68">
        <v>475</v>
      </c>
      <c r="C68">
        <v>481</v>
      </c>
      <c r="D68">
        <v>475</v>
      </c>
      <c r="E68">
        <v>478</v>
      </c>
      <c r="F68">
        <v>466</v>
      </c>
      <c r="G68">
        <v>481</v>
      </c>
      <c r="H68">
        <v>475</v>
      </c>
      <c r="I68">
        <v>484</v>
      </c>
      <c r="J68">
        <v>475</v>
      </c>
      <c r="K68">
        <v>487</v>
      </c>
      <c r="L68">
        <v>469</v>
      </c>
      <c r="M68">
        <v>481</v>
      </c>
      <c r="N68">
        <v>469</v>
      </c>
      <c r="O68">
        <v>485</v>
      </c>
      <c r="P68">
        <v>481</v>
      </c>
      <c r="Q68">
        <v>490</v>
      </c>
      <c r="R68">
        <v>469</v>
      </c>
      <c r="S68">
        <v>486</v>
      </c>
      <c r="T68">
        <v>469</v>
      </c>
      <c r="U68">
        <v>491</v>
      </c>
      <c r="V68">
        <v>474</v>
      </c>
      <c r="W68">
        <v>492</v>
      </c>
      <c r="X68">
        <v>481</v>
      </c>
      <c r="Y68">
        <v>474</v>
      </c>
      <c r="Z68">
        <v>492</v>
      </c>
      <c r="AA68">
        <v>486</v>
      </c>
      <c r="AB68">
        <v>469</v>
      </c>
      <c r="AC68">
        <v>492</v>
      </c>
      <c r="AD68">
        <v>492</v>
      </c>
      <c r="AE68">
        <v>474</v>
      </c>
      <c r="AF68">
        <v>492</v>
      </c>
      <c r="AG68">
        <v>492</v>
      </c>
      <c r="AH68">
        <v>474</v>
      </c>
      <c r="AI68">
        <v>492</v>
      </c>
    </row>
    <row r="69" spans="1:35" x14ac:dyDescent="0.45">
      <c r="A69">
        <v>485</v>
      </c>
      <c r="B69">
        <v>451</v>
      </c>
      <c r="C69">
        <v>481</v>
      </c>
      <c r="D69">
        <v>451</v>
      </c>
      <c r="E69">
        <v>484</v>
      </c>
      <c r="F69">
        <v>459</v>
      </c>
      <c r="G69">
        <v>488</v>
      </c>
      <c r="H69">
        <v>449</v>
      </c>
      <c r="I69">
        <v>475</v>
      </c>
      <c r="J69">
        <v>449</v>
      </c>
      <c r="K69">
        <v>483</v>
      </c>
      <c r="L69">
        <v>469</v>
      </c>
      <c r="M69">
        <v>481</v>
      </c>
      <c r="N69">
        <v>469</v>
      </c>
      <c r="O69">
        <v>481</v>
      </c>
      <c r="P69">
        <v>454</v>
      </c>
      <c r="Q69">
        <v>485</v>
      </c>
      <c r="R69">
        <v>468</v>
      </c>
      <c r="S69">
        <v>491</v>
      </c>
      <c r="T69">
        <v>468</v>
      </c>
      <c r="U69">
        <v>489</v>
      </c>
      <c r="V69">
        <v>466</v>
      </c>
      <c r="W69">
        <v>493</v>
      </c>
      <c r="X69">
        <v>481</v>
      </c>
      <c r="Y69">
        <v>466</v>
      </c>
      <c r="Z69">
        <v>493</v>
      </c>
      <c r="AA69">
        <v>475</v>
      </c>
      <c r="AB69">
        <v>452</v>
      </c>
      <c r="AC69">
        <v>491</v>
      </c>
      <c r="AD69">
        <v>482</v>
      </c>
      <c r="AE69">
        <v>466</v>
      </c>
      <c r="AF69">
        <v>493</v>
      </c>
      <c r="AG69">
        <v>482</v>
      </c>
      <c r="AH69">
        <v>466</v>
      </c>
      <c r="AI69">
        <v>493</v>
      </c>
    </row>
    <row r="70" spans="1:35" x14ac:dyDescent="0.45">
      <c r="A70">
        <v>483</v>
      </c>
      <c r="B70">
        <v>461</v>
      </c>
      <c r="C70">
        <v>481</v>
      </c>
      <c r="D70">
        <v>461</v>
      </c>
      <c r="E70">
        <v>484</v>
      </c>
      <c r="F70">
        <v>457</v>
      </c>
      <c r="G70">
        <v>480</v>
      </c>
      <c r="H70">
        <v>461</v>
      </c>
      <c r="I70">
        <v>485</v>
      </c>
      <c r="J70">
        <v>461</v>
      </c>
      <c r="K70">
        <v>483</v>
      </c>
      <c r="L70">
        <v>476</v>
      </c>
      <c r="M70">
        <v>481</v>
      </c>
      <c r="N70">
        <v>476</v>
      </c>
      <c r="O70">
        <v>480</v>
      </c>
      <c r="P70">
        <v>461</v>
      </c>
      <c r="Q70">
        <v>490</v>
      </c>
      <c r="R70">
        <v>476</v>
      </c>
      <c r="S70">
        <v>489</v>
      </c>
      <c r="T70">
        <v>476</v>
      </c>
      <c r="U70">
        <v>482</v>
      </c>
      <c r="V70">
        <v>454</v>
      </c>
      <c r="W70">
        <v>492</v>
      </c>
      <c r="X70">
        <v>481</v>
      </c>
      <c r="Y70">
        <v>454</v>
      </c>
      <c r="Z70">
        <v>492</v>
      </c>
      <c r="AA70">
        <v>482</v>
      </c>
      <c r="AB70">
        <v>434</v>
      </c>
      <c r="AC70">
        <v>492</v>
      </c>
      <c r="AD70">
        <v>486</v>
      </c>
      <c r="AE70">
        <v>454</v>
      </c>
      <c r="AF70">
        <v>492</v>
      </c>
      <c r="AG70">
        <v>486</v>
      </c>
      <c r="AH70">
        <v>454</v>
      </c>
      <c r="AI70">
        <v>492</v>
      </c>
    </row>
    <row r="71" spans="1:35" x14ac:dyDescent="0.45">
      <c r="A71">
        <v>491</v>
      </c>
      <c r="B71">
        <v>472</v>
      </c>
      <c r="C71">
        <v>481</v>
      </c>
      <c r="D71">
        <v>472</v>
      </c>
      <c r="E71">
        <v>480</v>
      </c>
      <c r="F71">
        <v>457</v>
      </c>
      <c r="G71">
        <v>475</v>
      </c>
      <c r="H71">
        <v>472</v>
      </c>
      <c r="I71">
        <v>483</v>
      </c>
      <c r="J71">
        <v>472</v>
      </c>
      <c r="K71">
        <v>479</v>
      </c>
      <c r="L71">
        <v>462</v>
      </c>
      <c r="M71">
        <v>481</v>
      </c>
      <c r="N71">
        <v>462</v>
      </c>
      <c r="O71">
        <v>485</v>
      </c>
      <c r="P71">
        <v>451</v>
      </c>
      <c r="Q71">
        <v>489</v>
      </c>
      <c r="R71">
        <v>462</v>
      </c>
      <c r="S71">
        <v>485</v>
      </c>
      <c r="T71">
        <v>462</v>
      </c>
      <c r="U71">
        <v>484</v>
      </c>
      <c r="V71">
        <v>451</v>
      </c>
      <c r="W71">
        <v>492</v>
      </c>
      <c r="X71">
        <v>481</v>
      </c>
      <c r="Y71">
        <v>451</v>
      </c>
      <c r="Z71">
        <v>492</v>
      </c>
      <c r="AA71">
        <v>492</v>
      </c>
      <c r="AB71">
        <v>442</v>
      </c>
      <c r="AC71">
        <v>492</v>
      </c>
      <c r="AD71">
        <v>485</v>
      </c>
      <c r="AE71">
        <v>451</v>
      </c>
      <c r="AF71">
        <v>492</v>
      </c>
      <c r="AG71">
        <v>485</v>
      </c>
      <c r="AH71">
        <v>451</v>
      </c>
      <c r="AI71">
        <v>492</v>
      </c>
    </row>
    <row r="72" spans="1:35" x14ac:dyDescent="0.45">
      <c r="A72">
        <v>479</v>
      </c>
      <c r="B72">
        <v>451</v>
      </c>
      <c r="C72">
        <v>481</v>
      </c>
      <c r="D72">
        <v>451</v>
      </c>
      <c r="E72">
        <v>486</v>
      </c>
      <c r="F72">
        <v>442</v>
      </c>
      <c r="G72">
        <v>481</v>
      </c>
      <c r="H72">
        <v>452</v>
      </c>
      <c r="I72">
        <v>477</v>
      </c>
      <c r="J72">
        <v>452</v>
      </c>
      <c r="K72">
        <v>481</v>
      </c>
      <c r="L72">
        <v>473</v>
      </c>
      <c r="M72">
        <v>481</v>
      </c>
      <c r="N72">
        <v>470</v>
      </c>
      <c r="O72">
        <v>478</v>
      </c>
      <c r="P72">
        <v>437</v>
      </c>
      <c r="Q72">
        <v>491</v>
      </c>
      <c r="R72">
        <v>473</v>
      </c>
      <c r="S72">
        <v>491</v>
      </c>
      <c r="T72">
        <v>473</v>
      </c>
      <c r="U72">
        <v>484</v>
      </c>
      <c r="V72">
        <v>437</v>
      </c>
      <c r="W72">
        <v>492</v>
      </c>
      <c r="X72">
        <v>481</v>
      </c>
      <c r="Y72">
        <v>437</v>
      </c>
      <c r="Z72">
        <v>492</v>
      </c>
      <c r="AA72">
        <v>483</v>
      </c>
      <c r="AB72">
        <v>422</v>
      </c>
      <c r="AC72">
        <v>492</v>
      </c>
      <c r="AD72">
        <v>486</v>
      </c>
      <c r="AE72">
        <v>437</v>
      </c>
      <c r="AF72">
        <v>492</v>
      </c>
      <c r="AG72">
        <v>486</v>
      </c>
      <c r="AH72">
        <v>437</v>
      </c>
      <c r="AI72">
        <v>492</v>
      </c>
    </row>
    <row r="73" spans="1:35" x14ac:dyDescent="0.45">
      <c r="A73">
        <v>483</v>
      </c>
      <c r="B73">
        <v>455</v>
      </c>
      <c r="C73">
        <v>481</v>
      </c>
      <c r="D73">
        <v>455</v>
      </c>
      <c r="E73">
        <v>473</v>
      </c>
      <c r="F73">
        <v>441</v>
      </c>
      <c r="G73">
        <v>485</v>
      </c>
      <c r="H73">
        <v>468</v>
      </c>
      <c r="I73">
        <v>481</v>
      </c>
      <c r="J73">
        <v>468</v>
      </c>
      <c r="K73">
        <v>484</v>
      </c>
      <c r="L73">
        <v>467</v>
      </c>
      <c r="M73">
        <v>481</v>
      </c>
      <c r="N73">
        <v>467</v>
      </c>
      <c r="O73">
        <v>479</v>
      </c>
      <c r="P73">
        <v>450</v>
      </c>
      <c r="Q73">
        <v>488</v>
      </c>
      <c r="R73">
        <v>467</v>
      </c>
      <c r="S73">
        <v>490</v>
      </c>
      <c r="T73">
        <v>467</v>
      </c>
      <c r="U73">
        <v>482</v>
      </c>
      <c r="V73">
        <v>438</v>
      </c>
      <c r="W73">
        <v>491</v>
      </c>
      <c r="X73">
        <v>481</v>
      </c>
      <c r="Y73">
        <v>438</v>
      </c>
      <c r="Z73">
        <v>491</v>
      </c>
      <c r="AA73">
        <v>480</v>
      </c>
      <c r="AB73">
        <v>432</v>
      </c>
      <c r="AC73">
        <v>493</v>
      </c>
      <c r="AD73">
        <v>486</v>
      </c>
      <c r="AE73">
        <v>438</v>
      </c>
      <c r="AF73">
        <v>491</v>
      </c>
      <c r="AG73">
        <v>486</v>
      </c>
      <c r="AH73">
        <v>438</v>
      </c>
      <c r="AI73">
        <v>491</v>
      </c>
    </row>
    <row r="74" spans="1:35" x14ac:dyDescent="0.45">
      <c r="A74">
        <v>493</v>
      </c>
      <c r="B74">
        <v>455</v>
      </c>
      <c r="C74">
        <v>481</v>
      </c>
      <c r="D74">
        <v>455</v>
      </c>
      <c r="E74">
        <v>488</v>
      </c>
      <c r="F74">
        <v>453</v>
      </c>
      <c r="G74">
        <v>485</v>
      </c>
      <c r="H74">
        <v>455</v>
      </c>
      <c r="I74">
        <v>478</v>
      </c>
      <c r="J74">
        <v>455</v>
      </c>
      <c r="K74">
        <v>485</v>
      </c>
      <c r="L74">
        <v>476</v>
      </c>
      <c r="M74">
        <v>481</v>
      </c>
      <c r="N74">
        <v>476</v>
      </c>
      <c r="O74">
        <v>483</v>
      </c>
      <c r="P74">
        <v>467</v>
      </c>
      <c r="Q74">
        <v>491</v>
      </c>
      <c r="R74">
        <v>476</v>
      </c>
      <c r="S74">
        <v>491</v>
      </c>
      <c r="T74">
        <v>476</v>
      </c>
      <c r="U74">
        <v>490</v>
      </c>
      <c r="V74">
        <v>465</v>
      </c>
      <c r="W74">
        <v>492</v>
      </c>
      <c r="X74">
        <v>481</v>
      </c>
      <c r="Y74">
        <v>465</v>
      </c>
      <c r="Z74">
        <v>492</v>
      </c>
      <c r="AA74">
        <v>483</v>
      </c>
      <c r="AB74">
        <v>467</v>
      </c>
      <c r="AC74">
        <v>492</v>
      </c>
      <c r="AD74">
        <v>488</v>
      </c>
      <c r="AE74">
        <v>465</v>
      </c>
      <c r="AF74">
        <v>492</v>
      </c>
      <c r="AG74">
        <v>488</v>
      </c>
      <c r="AH74">
        <v>465</v>
      </c>
      <c r="AI74">
        <v>492</v>
      </c>
    </row>
    <row r="75" spans="1:35" x14ac:dyDescent="0.45">
      <c r="A75">
        <v>488</v>
      </c>
      <c r="B75">
        <v>439</v>
      </c>
      <c r="C75">
        <v>481</v>
      </c>
      <c r="D75">
        <v>439</v>
      </c>
      <c r="E75">
        <v>483</v>
      </c>
      <c r="F75">
        <v>454</v>
      </c>
      <c r="G75">
        <v>483</v>
      </c>
      <c r="H75">
        <v>439</v>
      </c>
      <c r="I75">
        <v>476</v>
      </c>
      <c r="J75">
        <v>439</v>
      </c>
      <c r="K75">
        <v>482</v>
      </c>
      <c r="L75">
        <v>449</v>
      </c>
      <c r="M75">
        <v>481</v>
      </c>
      <c r="N75">
        <v>449</v>
      </c>
      <c r="O75">
        <v>482</v>
      </c>
      <c r="P75">
        <v>444</v>
      </c>
      <c r="Q75">
        <v>492</v>
      </c>
      <c r="R75">
        <v>449</v>
      </c>
      <c r="S75">
        <v>491</v>
      </c>
      <c r="T75">
        <v>449</v>
      </c>
      <c r="U75">
        <v>487</v>
      </c>
      <c r="V75">
        <v>446</v>
      </c>
      <c r="W75">
        <v>492</v>
      </c>
      <c r="X75">
        <v>481</v>
      </c>
      <c r="Y75">
        <v>446</v>
      </c>
      <c r="Z75">
        <v>492</v>
      </c>
      <c r="AA75">
        <v>484</v>
      </c>
      <c r="AB75">
        <v>432</v>
      </c>
      <c r="AC75">
        <v>492</v>
      </c>
      <c r="AD75">
        <v>483</v>
      </c>
      <c r="AE75">
        <v>446</v>
      </c>
      <c r="AF75">
        <v>492</v>
      </c>
      <c r="AG75">
        <v>483</v>
      </c>
      <c r="AH75">
        <v>446</v>
      </c>
      <c r="AI75">
        <v>492</v>
      </c>
    </row>
    <row r="76" spans="1:35" x14ac:dyDescent="0.45">
      <c r="A76">
        <v>482</v>
      </c>
      <c r="B76">
        <v>466</v>
      </c>
      <c r="C76">
        <v>481</v>
      </c>
      <c r="D76">
        <v>466</v>
      </c>
      <c r="E76">
        <v>485</v>
      </c>
      <c r="F76">
        <v>459</v>
      </c>
      <c r="G76">
        <v>486</v>
      </c>
      <c r="H76">
        <v>466</v>
      </c>
      <c r="I76">
        <v>485</v>
      </c>
      <c r="J76">
        <v>466</v>
      </c>
      <c r="K76">
        <v>488</v>
      </c>
      <c r="L76">
        <v>478</v>
      </c>
      <c r="M76">
        <v>481</v>
      </c>
      <c r="N76">
        <v>478</v>
      </c>
      <c r="O76">
        <v>482</v>
      </c>
      <c r="P76">
        <v>463</v>
      </c>
      <c r="Q76">
        <v>488</v>
      </c>
      <c r="R76">
        <v>478</v>
      </c>
      <c r="S76">
        <v>489</v>
      </c>
      <c r="T76">
        <v>478</v>
      </c>
      <c r="U76">
        <v>482</v>
      </c>
      <c r="V76">
        <v>456</v>
      </c>
      <c r="W76">
        <v>493</v>
      </c>
      <c r="X76">
        <v>481</v>
      </c>
      <c r="Y76">
        <v>456</v>
      </c>
      <c r="Z76">
        <v>493</v>
      </c>
      <c r="AA76">
        <v>480</v>
      </c>
      <c r="AB76">
        <v>461</v>
      </c>
      <c r="AC76">
        <v>493</v>
      </c>
      <c r="AD76">
        <v>482</v>
      </c>
      <c r="AE76">
        <v>456</v>
      </c>
      <c r="AF76">
        <v>493</v>
      </c>
      <c r="AG76">
        <v>482</v>
      </c>
      <c r="AH76">
        <v>456</v>
      </c>
      <c r="AI76">
        <v>493</v>
      </c>
    </row>
    <row r="77" spans="1:35" x14ac:dyDescent="0.45">
      <c r="A77">
        <v>484</v>
      </c>
      <c r="B77">
        <v>452</v>
      </c>
      <c r="C77">
        <v>481</v>
      </c>
      <c r="D77">
        <v>452</v>
      </c>
      <c r="E77">
        <v>479</v>
      </c>
      <c r="F77">
        <v>453</v>
      </c>
      <c r="G77">
        <v>484</v>
      </c>
      <c r="H77">
        <v>452</v>
      </c>
      <c r="I77">
        <v>482</v>
      </c>
      <c r="J77">
        <v>452</v>
      </c>
      <c r="K77">
        <v>481</v>
      </c>
      <c r="L77">
        <v>474</v>
      </c>
      <c r="M77">
        <v>481</v>
      </c>
      <c r="N77">
        <v>474</v>
      </c>
      <c r="O77">
        <v>480</v>
      </c>
      <c r="P77">
        <v>457</v>
      </c>
      <c r="Q77">
        <v>483</v>
      </c>
      <c r="R77">
        <v>476</v>
      </c>
      <c r="S77">
        <v>483</v>
      </c>
      <c r="T77">
        <v>476</v>
      </c>
      <c r="U77">
        <v>483</v>
      </c>
      <c r="V77">
        <v>465</v>
      </c>
      <c r="W77">
        <v>491</v>
      </c>
      <c r="X77">
        <v>481</v>
      </c>
      <c r="Y77">
        <v>465</v>
      </c>
      <c r="Z77">
        <v>491</v>
      </c>
      <c r="AA77">
        <v>487</v>
      </c>
      <c r="AB77">
        <v>448</v>
      </c>
      <c r="AC77">
        <v>493</v>
      </c>
      <c r="AD77">
        <v>484</v>
      </c>
      <c r="AE77">
        <v>465</v>
      </c>
      <c r="AF77">
        <v>491</v>
      </c>
      <c r="AG77">
        <v>484</v>
      </c>
      <c r="AH77">
        <v>465</v>
      </c>
      <c r="AI77">
        <v>491</v>
      </c>
    </row>
    <row r="78" spans="1:35" x14ac:dyDescent="0.45">
      <c r="A78">
        <v>483</v>
      </c>
      <c r="B78">
        <v>459</v>
      </c>
      <c r="C78">
        <v>481</v>
      </c>
      <c r="D78">
        <v>459</v>
      </c>
      <c r="E78">
        <v>474</v>
      </c>
      <c r="F78">
        <v>465</v>
      </c>
      <c r="G78">
        <v>485</v>
      </c>
      <c r="H78">
        <v>459</v>
      </c>
      <c r="I78">
        <v>478</v>
      </c>
      <c r="J78">
        <v>459</v>
      </c>
      <c r="K78">
        <v>481</v>
      </c>
      <c r="L78">
        <v>467</v>
      </c>
      <c r="M78">
        <v>481</v>
      </c>
      <c r="N78">
        <v>467</v>
      </c>
      <c r="O78">
        <v>483</v>
      </c>
      <c r="P78">
        <v>461</v>
      </c>
      <c r="Q78">
        <v>485</v>
      </c>
      <c r="R78">
        <v>467</v>
      </c>
      <c r="S78">
        <v>486</v>
      </c>
      <c r="T78">
        <v>467</v>
      </c>
      <c r="U78">
        <v>483</v>
      </c>
      <c r="V78">
        <v>450</v>
      </c>
      <c r="W78">
        <v>491</v>
      </c>
      <c r="X78">
        <v>481</v>
      </c>
      <c r="Y78">
        <v>450</v>
      </c>
      <c r="Z78">
        <v>491</v>
      </c>
      <c r="AA78">
        <v>482</v>
      </c>
      <c r="AB78">
        <v>449</v>
      </c>
      <c r="AC78">
        <v>491</v>
      </c>
      <c r="AD78">
        <v>493</v>
      </c>
      <c r="AE78">
        <v>450</v>
      </c>
      <c r="AF78">
        <v>491</v>
      </c>
      <c r="AG78">
        <v>493</v>
      </c>
      <c r="AH78">
        <v>450</v>
      </c>
      <c r="AI78">
        <v>491</v>
      </c>
    </row>
    <row r="79" spans="1:35" x14ac:dyDescent="0.45">
      <c r="A79">
        <v>480</v>
      </c>
      <c r="B79">
        <v>461</v>
      </c>
      <c r="C79">
        <v>481</v>
      </c>
      <c r="D79">
        <v>461</v>
      </c>
      <c r="E79">
        <v>484</v>
      </c>
      <c r="F79">
        <v>450</v>
      </c>
      <c r="G79">
        <v>472</v>
      </c>
      <c r="H79">
        <v>461</v>
      </c>
      <c r="I79">
        <v>484</v>
      </c>
      <c r="J79">
        <v>461</v>
      </c>
      <c r="K79">
        <v>478</v>
      </c>
      <c r="L79">
        <v>463</v>
      </c>
      <c r="M79">
        <v>481</v>
      </c>
      <c r="N79">
        <v>465</v>
      </c>
      <c r="O79">
        <v>475</v>
      </c>
      <c r="P79">
        <v>462</v>
      </c>
      <c r="Q79">
        <v>489</v>
      </c>
      <c r="R79">
        <v>465</v>
      </c>
      <c r="S79">
        <v>490</v>
      </c>
      <c r="T79">
        <v>465</v>
      </c>
      <c r="U79">
        <v>477</v>
      </c>
      <c r="V79">
        <v>450</v>
      </c>
      <c r="W79">
        <v>491</v>
      </c>
      <c r="X79">
        <v>481</v>
      </c>
      <c r="Y79">
        <v>450</v>
      </c>
      <c r="Z79">
        <v>491</v>
      </c>
      <c r="AA79">
        <v>476</v>
      </c>
      <c r="AB79">
        <v>437</v>
      </c>
      <c r="AC79">
        <v>492</v>
      </c>
      <c r="AD79">
        <v>479</v>
      </c>
      <c r="AE79">
        <v>450</v>
      </c>
      <c r="AF79">
        <v>491</v>
      </c>
      <c r="AG79">
        <v>479</v>
      </c>
      <c r="AH79">
        <v>450</v>
      </c>
      <c r="AI79">
        <v>491</v>
      </c>
    </row>
    <row r="80" spans="1:35" x14ac:dyDescent="0.45">
      <c r="A80">
        <v>480</v>
      </c>
      <c r="B80">
        <v>460</v>
      </c>
      <c r="C80">
        <v>481</v>
      </c>
      <c r="D80">
        <v>460</v>
      </c>
      <c r="E80">
        <v>481</v>
      </c>
      <c r="F80">
        <v>452</v>
      </c>
      <c r="G80">
        <v>482</v>
      </c>
      <c r="H80">
        <v>454</v>
      </c>
      <c r="I80">
        <v>488</v>
      </c>
      <c r="J80">
        <v>454</v>
      </c>
      <c r="K80">
        <v>485</v>
      </c>
      <c r="L80">
        <v>466</v>
      </c>
      <c r="M80">
        <v>481</v>
      </c>
      <c r="N80">
        <v>466</v>
      </c>
      <c r="O80">
        <v>476</v>
      </c>
      <c r="P80">
        <v>454</v>
      </c>
      <c r="Q80">
        <v>492</v>
      </c>
      <c r="R80">
        <v>466</v>
      </c>
      <c r="S80">
        <v>491</v>
      </c>
      <c r="T80">
        <v>466</v>
      </c>
      <c r="U80">
        <v>483</v>
      </c>
      <c r="V80">
        <v>429</v>
      </c>
      <c r="W80">
        <v>491</v>
      </c>
      <c r="X80">
        <v>481</v>
      </c>
      <c r="Y80">
        <v>429</v>
      </c>
      <c r="Z80">
        <v>491</v>
      </c>
      <c r="AA80">
        <v>488</v>
      </c>
      <c r="AB80">
        <v>443</v>
      </c>
      <c r="AC80">
        <v>492</v>
      </c>
      <c r="AD80">
        <v>476</v>
      </c>
      <c r="AE80">
        <v>429</v>
      </c>
      <c r="AF80">
        <v>491</v>
      </c>
      <c r="AG80">
        <v>476</v>
      </c>
      <c r="AH80">
        <v>429</v>
      </c>
      <c r="AI80">
        <v>491</v>
      </c>
    </row>
    <row r="81" spans="1:35" x14ac:dyDescent="0.45">
      <c r="A81">
        <v>487</v>
      </c>
      <c r="B81">
        <v>461</v>
      </c>
      <c r="C81">
        <v>481</v>
      </c>
      <c r="D81">
        <v>461</v>
      </c>
      <c r="E81">
        <v>479</v>
      </c>
      <c r="F81">
        <v>457</v>
      </c>
      <c r="G81">
        <v>480</v>
      </c>
      <c r="H81">
        <v>457</v>
      </c>
      <c r="I81">
        <v>477</v>
      </c>
      <c r="J81">
        <v>457</v>
      </c>
      <c r="K81">
        <v>483</v>
      </c>
      <c r="L81">
        <v>471</v>
      </c>
      <c r="M81">
        <v>481</v>
      </c>
      <c r="N81">
        <v>471</v>
      </c>
      <c r="O81">
        <v>479</v>
      </c>
      <c r="P81">
        <v>455</v>
      </c>
      <c r="Q81">
        <v>493</v>
      </c>
      <c r="R81">
        <v>453</v>
      </c>
      <c r="S81">
        <v>494</v>
      </c>
      <c r="T81">
        <v>453</v>
      </c>
      <c r="U81">
        <v>487</v>
      </c>
      <c r="V81">
        <v>427</v>
      </c>
      <c r="W81">
        <v>491</v>
      </c>
      <c r="X81">
        <v>481</v>
      </c>
      <c r="Y81">
        <v>427</v>
      </c>
      <c r="Z81">
        <v>491</v>
      </c>
      <c r="AA81">
        <v>482</v>
      </c>
      <c r="AB81">
        <v>437</v>
      </c>
      <c r="AC81">
        <v>492</v>
      </c>
      <c r="AD81">
        <v>489</v>
      </c>
      <c r="AE81">
        <v>427</v>
      </c>
      <c r="AF81">
        <v>491</v>
      </c>
      <c r="AG81">
        <v>489</v>
      </c>
      <c r="AH81">
        <v>427</v>
      </c>
      <c r="AI81">
        <v>491</v>
      </c>
    </row>
    <row r="82" spans="1:35" x14ac:dyDescent="0.45">
      <c r="A82">
        <v>487</v>
      </c>
      <c r="B82">
        <v>462</v>
      </c>
      <c r="C82">
        <v>481</v>
      </c>
      <c r="D82">
        <v>462</v>
      </c>
      <c r="E82">
        <v>485</v>
      </c>
      <c r="F82">
        <v>455</v>
      </c>
      <c r="G82">
        <v>483</v>
      </c>
      <c r="H82">
        <v>462</v>
      </c>
      <c r="I82">
        <v>479</v>
      </c>
      <c r="J82">
        <v>462</v>
      </c>
      <c r="K82">
        <v>482</v>
      </c>
      <c r="L82">
        <v>462</v>
      </c>
      <c r="M82">
        <v>481</v>
      </c>
      <c r="N82">
        <v>462</v>
      </c>
      <c r="O82">
        <v>472</v>
      </c>
      <c r="P82">
        <v>462</v>
      </c>
      <c r="Q82">
        <v>489</v>
      </c>
      <c r="R82">
        <v>462</v>
      </c>
      <c r="S82">
        <v>490</v>
      </c>
      <c r="T82">
        <v>462</v>
      </c>
      <c r="U82">
        <v>477</v>
      </c>
      <c r="V82">
        <v>452</v>
      </c>
      <c r="W82">
        <v>492</v>
      </c>
      <c r="X82">
        <v>481</v>
      </c>
      <c r="Y82">
        <v>452</v>
      </c>
      <c r="Z82">
        <v>492</v>
      </c>
      <c r="AA82">
        <v>483</v>
      </c>
      <c r="AB82">
        <v>446</v>
      </c>
      <c r="AC82">
        <v>491</v>
      </c>
      <c r="AD82">
        <v>481</v>
      </c>
      <c r="AE82">
        <v>452</v>
      </c>
      <c r="AF82">
        <v>492</v>
      </c>
      <c r="AG82">
        <v>481</v>
      </c>
      <c r="AH82">
        <v>452</v>
      </c>
      <c r="AI82">
        <v>492</v>
      </c>
    </row>
    <row r="83" spans="1:35" x14ac:dyDescent="0.45">
      <c r="A83">
        <v>483</v>
      </c>
      <c r="B83">
        <v>473</v>
      </c>
      <c r="C83">
        <v>481</v>
      </c>
      <c r="D83">
        <v>473</v>
      </c>
      <c r="E83">
        <v>489</v>
      </c>
      <c r="F83">
        <v>486</v>
      </c>
      <c r="G83">
        <v>481</v>
      </c>
      <c r="H83">
        <v>473</v>
      </c>
      <c r="I83">
        <v>480</v>
      </c>
      <c r="J83">
        <v>473</v>
      </c>
      <c r="K83">
        <v>490</v>
      </c>
      <c r="L83">
        <v>486</v>
      </c>
      <c r="M83">
        <v>481</v>
      </c>
      <c r="N83">
        <v>479</v>
      </c>
      <c r="O83">
        <v>478</v>
      </c>
      <c r="P83">
        <v>456</v>
      </c>
      <c r="Q83">
        <v>491</v>
      </c>
      <c r="R83">
        <v>486</v>
      </c>
      <c r="S83">
        <v>491</v>
      </c>
      <c r="T83">
        <v>486</v>
      </c>
      <c r="U83">
        <v>477</v>
      </c>
      <c r="V83">
        <v>464</v>
      </c>
      <c r="W83">
        <v>491</v>
      </c>
      <c r="X83">
        <v>481</v>
      </c>
      <c r="Y83">
        <v>464</v>
      </c>
      <c r="Z83">
        <v>491</v>
      </c>
      <c r="AA83">
        <v>483</v>
      </c>
      <c r="AB83">
        <v>456</v>
      </c>
      <c r="AC83">
        <v>494</v>
      </c>
      <c r="AD83">
        <v>479</v>
      </c>
      <c r="AE83">
        <v>464</v>
      </c>
      <c r="AF83">
        <v>491</v>
      </c>
      <c r="AG83">
        <v>479</v>
      </c>
      <c r="AH83">
        <v>464</v>
      </c>
      <c r="AI83">
        <v>491</v>
      </c>
    </row>
    <row r="84" spans="1:35" x14ac:dyDescent="0.45">
      <c r="A84">
        <v>485</v>
      </c>
      <c r="B84">
        <v>467</v>
      </c>
      <c r="C84">
        <v>481</v>
      </c>
      <c r="D84">
        <v>467</v>
      </c>
      <c r="E84">
        <v>486</v>
      </c>
      <c r="F84">
        <v>461</v>
      </c>
      <c r="G84">
        <v>469</v>
      </c>
      <c r="H84">
        <v>467</v>
      </c>
      <c r="I84">
        <v>481</v>
      </c>
      <c r="J84">
        <v>467</v>
      </c>
      <c r="K84">
        <v>487</v>
      </c>
      <c r="L84">
        <v>464</v>
      </c>
      <c r="M84">
        <v>481</v>
      </c>
      <c r="N84">
        <v>464</v>
      </c>
      <c r="O84">
        <v>478</v>
      </c>
      <c r="P84">
        <v>467</v>
      </c>
      <c r="Q84">
        <v>487</v>
      </c>
      <c r="R84">
        <v>467</v>
      </c>
      <c r="S84">
        <v>487</v>
      </c>
      <c r="T84">
        <v>467</v>
      </c>
      <c r="U84">
        <v>489</v>
      </c>
      <c r="V84">
        <v>456</v>
      </c>
      <c r="W84">
        <v>493</v>
      </c>
      <c r="X84">
        <v>481</v>
      </c>
      <c r="Y84">
        <v>456</v>
      </c>
      <c r="Z84">
        <v>493</v>
      </c>
      <c r="AA84">
        <v>486</v>
      </c>
      <c r="AB84">
        <v>456</v>
      </c>
      <c r="AC84">
        <v>493</v>
      </c>
      <c r="AD84">
        <v>487</v>
      </c>
      <c r="AE84">
        <v>456</v>
      </c>
      <c r="AF84">
        <v>493</v>
      </c>
      <c r="AG84">
        <v>487</v>
      </c>
      <c r="AH84">
        <v>456</v>
      </c>
      <c r="AI84">
        <v>493</v>
      </c>
    </row>
    <row r="85" spans="1:35" x14ac:dyDescent="0.45">
      <c r="A85">
        <v>486</v>
      </c>
      <c r="B85">
        <v>453</v>
      </c>
      <c r="C85">
        <v>481</v>
      </c>
      <c r="D85">
        <v>453</v>
      </c>
      <c r="E85">
        <v>482</v>
      </c>
      <c r="F85">
        <v>440</v>
      </c>
      <c r="G85">
        <v>479</v>
      </c>
      <c r="H85">
        <v>453</v>
      </c>
      <c r="I85">
        <v>482</v>
      </c>
      <c r="J85">
        <v>453</v>
      </c>
      <c r="K85">
        <v>484</v>
      </c>
      <c r="L85">
        <v>457</v>
      </c>
      <c r="M85">
        <v>481</v>
      </c>
      <c r="N85">
        <v>457</v>
      </c>
      <c r="O85">
        <v>480</v>
      </c>
      <c r="P85">
        <v>458</v>
      </c>
      <c r="Q85">
        <v>483</v>
      </c>
      <c r="R85">
        <v>457</v>
      </c>
      <c r="S85">
        <v>485</v>
      </c>
      <c r="T85">
        <v>457</v>
      </c>
      <c r="U85">
        <v>484</v>
      </c>
      <c r="V85">
        <v>440</v>
      </c>
      <c r="W85">
        <v>492</v>
      </c>
      <c r="X85">
        <v>481</v>
      </c>
      <c r="Y85">
        <v>440</v>
      </c>
      <c r="Z85">
        <v>492</v>
      </c>
      <c r="AA85">
        <v>485</v>
      </c>
      <c r="AB85">
        <v>432</v>
      </c>
      <c r="AC85">
        <v>491</v>
      </c>
      <c r="AD85">
        <v>492</v>
      </c>
      <c r="AE85">
        <v>440</v>
      </c>
      <c r="AF85">
        <v>492</v>
      </c>
      <c r="AG85">
        <v>492</v>
      </c>
      <c r="AH85">
        <v>440</v>
      </c>
      <c r="AI85">
        <v>492</v>
      </c>
    </row>
    <row r="86" spans="1:35" x14ac:dyDescent="0.45">
      <c r="A86">
        <v>482</v>
      </c>
      <c r="B86">
        <v>462</v>
      </c>
      <c r="C86">
        <v>481</v>
      </c>
      <c r="D86">
        <v>451</v>
      </c>
      <c r="E86">
        <v>487</v>
      </c>
      <c r="F86">
        <v>460</v>
      </c>
      <c r="G86">
        <v>473</v>
      </c>
      <c r="H86">
        <v>451</v>
      </c>
      <c r="I86">
        <v>484</v>
      </c>
      <c r="J86">
        <v>451</v>
      </c>
      <c r="K86">
        <v>487</v>
      </c>
      <c r="L86">
        <v>459</v>
      </c>
      <c r="M86">
        <v>481</v>
      </c>
      <c r="N86">
        <v>458</v>
      </c>
      <c r="O86">
        <v>479</v>
      </c>
      <c r="P86">
        <v>461</v>
      </c>
      <c r="Q86">
        <v>486</v>
      </c>
      <c r="R86">
        <v>459</v>
      </c>
      <c r="S86">
        <v>486</v>
      </c>
      <c r="T86">
        <v>459</v>
      </c>
      <c r="U86">
        <v>486</v>
      </c>
      <c r="V86">
        <v>455</v>
      </c>
      <c r="W86">
        <v>492</v>
      </c>
      <c r="X86">
        <v>481</v>
      </c>
      <c r="Y86">
        <v>455</v>
      </c>
      <c r="Z86">
        <v>492</v>
      </c>
      <c r="AA86">
        <v>479</v>
      </c>
      <c r="AB86">
        <v>460</v>
      </c>
      <c r="AC86">
        <v>492</v>
      </c>
      <c r="AD86">
        <v>476</v>
      </c>
      <c r="AE86">
        <v>455</v>
      </c>
      <c r="AF86">
        <v>492</v>
      </c>
      <c r="AG86">
        <v>476</v>
      </c>
      <c r="AH86">
        <v>455</v>
      </c>
      <c r="AI86">
        <v>492</v>
      </c>
    </row>
    <row r="87" spans="1:35" x14ac:dyDescent="0.45">
      <c r="A87">
        <v>481</v>
      </c>
      <c r="B87">
        <v>466</v>
      </c>
      <c r="C87">
        <v>481</v>
      </c>
      <c r="D87">
        <v>466</v>
      </c>
      <c r="E87">
        <v>483</v>
      </c>
      <c r="F87">
        <v>454</v>
      </c>
      <c r="G87">
        <v>481</v>
      </c>
      <c r="H87">
        <v>466</v>
      </c>
      <c r="I87">
        <v>487</v>
      </c>
      <c r="J87">
        <v>466</v>
      </c>
      <c r="K87">
        <v>487</v>
      </c>
      <c r="L87">
        <v>469</v>
      </c>
      <c r="M87">
        <v>481</v>
      </c>
      <c r="N87">
        <v>469</v>
      </c>
      <c r="O87">
        <v>482</v>
      </c>
      <c r="P87">
        <v>457</v>
      </c>
      <c r="Q87">
        <v>495</v>
      </c>
      <c r="R87">
        <v>469</v>
      </c>
      <c r="S87">
        <v>494</v>
      </c>
      <c r="T87">
        <v>469</v>
      </c>
      <c r="U87">
        <v>478</v>
      </c>
      <c r="V87">
        <v>455</v>
      </c>
      <c r="W87">
        <v>492</v>
      </c>
      <c r="X87">
        <v>481</v>
      </c>
      <c r="Y87">
        <v>455</v>
      </c>
      <c r="Z87">
        <v>492</v>
      </c>
      <c r="AA87">
        <v>480</v>
      </c>
      <c r="AB87">
        <v>456</v>
      </c>
      <c r="AC87">
        <v>492</v>
      </c>
      <c r="AD87">
        <v>485</v>
      </c>
      <c r="AE87">
        <v>455</v>
      </c>
      <c r="AF87">
        <v>492</v>
      </c>
      <c r="AG87">
        <v>485</v>
      </c>
      <c r="AH87">
        <v>455</v>
      </c>
      <c r="AI87">
        <v>492</v>
      </c>
    </row>
    <row r="88" spans="1:35" x14ac:dyDescent="0.45">
      <c r="A88">
        <v>481</v>
      </c>
      <c r="B88">
        <v>468</v>
      </c>
      <c r="C88">
        <v>481</v>
      </c>
      <c r="D88">
        <v>468</v>
      </c>
      <c r="E88">
        <v>479</v>
      </c>
      <c r="F88">
        <v>463</v>
      </c>
      <c r="G88">
        <v>479</v>
      </c>
      <c r="H88">
        <v>468</v>
      </c>
      <c r="I88">
        <v>477</v>
      </c>
      <c r="J88">
        <v>468</v>
      </c>
      <c r="K88">
        <v>484</v>
      </c>
      <c r="L88">
        <v>471</v>
      </c>
      <c r="M88">
        <v>481</v>
      </c>
      <c r="N88">
        <v>471</v>
      </c>
      <c r="O88">
        <v>479</v>
      </c>
      <c r="P88">
        <v>462</v>
      </c>
      <c r="Q88">
        <v>495</v>
      </c>
      <c r="R88">
        <v>471</v>
      </c>
      <c r="S88">
        <v>494</v>
      </c>
      <c r="T88">
        <v>471</v>
      </c>
      <c r="U88">
        <v>481</v>
      </c>
      <c r="V88">
        <v>426</v>
      </c>
      <c r="W88">
        <v>492</v>
      </c>
      <c r="X88">
        <v>481</v>
      </c>
      <c r="Y88">
        <v>426</v>
      </c>
      <c r="Z88">
        <v>492</v>
      </c>
      <c r="AA88">
        <v>486</v>
      </c>
      <c r="AB88">
        <v>446</v>
      </c>
      <c r="AC88">
        <v>491</v>
      </c>
      <c r="AD88">
        <v>489</v>
      </c>
      <c r="AE88">
        <v>426</v>
      </c>
      <c r="AF88">
        <v>492</v>
      </c>
      <c r="AG88">
        <v>489</v>
      </c>
      <c r="AH88">
        <v>426</v>
      </c>
      <c r="AI88">
        <v>492</v>
      </c>
    </row>
    <row r="89" spans="1:35" x14ac:dyDescent="0.45">
      <c r="A89">
        <v>476</v>
      </c>
      <c r="B89">
        <v>478</v>
      </c>
      <c r="C89">
        <v>481</v>
      </c>
      <c r="D89">
        <v>481</v>
      </c>
      <c r="E89">
        <v>486</v>
      </c>
      <c r="F89">
        <v>464</v>
      </c>
      <c r="G89">
        <v>482</v>
      </c>
      <c r="H89">
        <v>478</v>
      </c>
      <c r="I89">
        <v>480</v>
      </c>
      <c r="J89">
        <v>478</v>
      </c>
      <c r="K89">
        <v>477</v>
      </c>
      <c r="L89">
        <v>471</v>
      </c>
      <c r="M89">
        <v>481</v>
      </c>
      <c r="N89">
        <v>471</v>
      </c>
      <c r="O89">
        <v>474</v>
      </c>
      <c r="P89">
        <v>467</v>
      </c>
      <c r="Q89">
        <v>483</v>
      </c>
      <c r="R89">
        <v>471</v>
      </c>
      <c r="S89">
        <v>481</v>
      </c>
      <c r="T89">
        <v>471</v>
      </c>
      <c r="U89">
        <v>484</v>
      </c>
      <c r="V89">
        <v>457</v>
      </c>
      <c r="W89">
        <v>492</v>
      </c>
      <c r="X89">
        <v>481</v>
      </c>
      <c r="Y89">
        <v>457</v>
      </c>
      <c r="Z89">
        <v>492</v>
      </c>
      <c r="AA89">
        <v>483</v>
      </c>
      <c r="AB89">
        <v>463</v>
      </c>
      <c r="AC89">
        <v>492</v>
      </c>
      <c r="AD89">
        <v>478</v>
      </c>
      <c r="AE89">
        <v>457</v>
      </c>
      <c r="AF89">
        <v>492</v>
      </c>
      <c r="AG89">
        <v>478</v>
      </c>
      <c r="AH89">
        <v>457</v>
      </c>
      <c r="AI89">
        <v>492</v>
      </c>
    </row>
    <row r="90" spans="1:35" x14ac:dyDescent="0.45">
      <c r="A90">
        <v>487</v>
      </c>
      <c r="B90">
        <v>471</v>
      </c>
      <c r="C90">
        <v>481</v>
      </c>
      <c r="D90">
        <v>471</v>
      </c>
      <c r="E90">
        <v>483</v>
      </c>
      <c r="F90">
        <v>461</v>
      </c>
      <c r="G90">
        <v>476</v>
      </c>
      <c r="H90">
        <v>471</v>
      </c>
      <c r="I90">
        <v>484</v>
      </c>
      <c r="J90">
        <v>471</v>
      </c>
      <c r="K90">
        <v>480</v>
      </c>
      <c r="L90">
        <v>478</v>
      </c>
      <c r="M90">
        <v>481</v>
      </c>
      <c r="N90">
        <v>478</v>
      </c>
      <c r="O90">
        <v>485</v>
      </c>
      <c r="P90">
        <v>463</v>
      </c>
      <c r="Q90">
        <v>484</v>
      </c>
      <c r="R90">
        <v>465</v>
      </c>
      <c r="S90">
        <v>481</v>
      </c>
      <c r="T90">
        <v>465</v>
      </c>
      <c r="U90">
        <v>482</v>
      </c>
      <c r="V90">
        <v>458</v>
      </c>
      <c r="W90">
        <v>491</v>
      </c>
      <c r="X90">
        <v>481</v>
      </c>
      <c r="Y90">
        <v>458</v>
      </c>
      <c r="Z90">
        <v>491</v>
      </c>
      <c r="AA90">
        <v>486</v>
      </c>
      <c r="AB90">
        <v>464</v>
      </c>
      <c r="AC90">
        <v>492</v>
      </c>
      <c r="AD90">
        <v>486</v>
      </c>
      <c r="AE90">
        <v>458</v>
      </c>
      <c r="AF90">
        <v>491</v>
      </c>
      <c r="AG90">
        <v>486</v>
      </c>
      <c r="AH90">
        <v>458</v>
      </c>
      <c r="AI90">
        <v>491</v>
      </c>
    </row>
    <row r="91" spans="1:35" x14ac:dyDescent="0.45">
      <c r="A91">
        <v>481</v>
      </c>
      <c r="B91">
        <v>458</v>
      </c>
      <c r="C91">
        <v>481</v>
      </c>
      <c r="D91">
        <v>458</v>
      </c>
      <c r="E91">
        <v>482</v>
      </c>
      <c r="F91">
        <v>434</v>
      </c>
      <c r="G91">
        <v>489</v>
      </c>
      <c r="H91">
        <v>458</v>
      </c>
      <c r="I91">
        <v>481</v>
      </c>
      <c r="J91">
        <v>458</v>
      </c>
      <c r="K91">
        <v>477</v>
      </c>
      <c r="L91">
        <v>460</v>
      </c>
      <c r="M91">
        <v>481</v>
      </c>
      <c r="N91">
        <v>460</v>
      </c>
      <c r="O91">
        <v>484</v>
      </c>
      <c r="P91">
        <v>441</v>
      </c>
      <c r="Q91">
        <v>489</v>
      </c>
      <c r="R91">
        <v>460</v>
      </c>
      <c r="S91">
        <v>488</v>
      </c>
      <c r="T91">
        <v>460</v>
      </c>
      <c r="U91">
        <v>482</v>
      </c>
      <c r="V91">
        <v>440</v>
      </c>
      <c r="W91">
        <v>492</v>
      </c>
      <c r="X91">
        <v>481</v>
      </c>
      <c r="Y91">
        <v>440</v>
      </c>
      <c r="Z91">
        <v>492</v>
      </c>
      <c r="AA91">
        <v>487</v>
      </c>
      <c r="AB91">
        <v>421</v>
      </c>
      <c r="AC91">
        <v>492</v>
      </c>
      <c r="AD91">
        <v>487</v>
      </c>
      <c r="AE91">
        <v>440</v>
      </c>
      <c r="AF91">
        <v>492</v>
      </c>
      <c r="AG91">
        <v>487</v>
      </c>
      <c r="AH91">
        <v>440</v>
      </c>
      <c r="AI91">
        <v>492</v>
      </c>
    </row>
    <row r="92" spans="1:35" x14ac:dyDescent="0.45">
      <c r="A92">
        <v>486</v>
      </c>
      <c r="B92">
        <v>477</v>
      </c>
      <c r="C92">
        <v>481</v>
      </c>
      <c r="D92">
        <v>477</v>
      </c>
      <c r="E92">
        <v>476</v>
      </c>
      <c r="F92">
        <v>467</v>
      </c>
      <c r="G92">
        <v>485</v>
      </c>
      <c r="H92">
        <v>462</v>
      </c>
      <c r="I92">
        <v>482</v>
      </c>
      <c r="J92">
        <v>462</v>
      </c>
      <c r="K92">
        <v>485</v>
      </c>
      <c r="L92">
        <v>461</v>
      </c>
      <c r="M92">
        <v>481</v>
      </c>
      <c r="N92">
        <v>461</v>
      </c>
      <c r="O92">
        <v>482</v>
      </c>
      <c r="P92">
        <v>470</v>
      </c>
      <c r="Q92">
        <v>494</v>
      </c>
      <c r="R92">
        <v>462</v>
      </c>
      <c r="S92">
        <v>495</v>
      </c>
      <c r="T92">
        <v>462</v>
      </c>
      <c r="U92">
        <v>484</v>
      </c>
      <c r="V92">
        <v>473</v>
      </c>
      <c r="W92">
        <v>493</v>
      </c>
      <c r="X92">
        <v>481</v>
      </c>
      <c r="Y92">
        <v>473</v>
      </c>
      <c r="Z92">
        <v>493</v>
      </c>
      <c r="AA92">
        <v>490</v>
      </c>
      <c r="AB92">
        <v>455</v>
      </c>
      <c r="AC92">
        <v>492</v>
      </c>
      <c r="AD92">
        <v>485</v>
      </c>
      <c r="AE92">
        <v>473</v>
      </c>
      <c r="AF92">
        <v>493</v>
      </c>
      <c r="AG92">
        <v>485</v>
      </c>
      <c r="AH92">
        <v>473</v>
      </c>
      <c r="AI92">
        <v>493</v>
      </c>
    </row>
    <row r="93" spans="1:35" x14ac:dyDescent="0.45">
      <c r="A93">
        <v>484</v>
      </c>
      <c r="B93">
        <v>462</v>
      </c>
      <c r="C93">
        <v>481</v>
      </c>
      <c r="D93">
        <v>462</v>
      </c>
      <c r="E93">
        <v>490</v>
      </c>
      <c r="F93">
        <v>462</v>
      </c>
      <c r="G93">
        <v>474</v>
      </c>
      <c r="H93">
        <v>462</v>
      </c>
      <c r="I93">
        <v>476</v>
      </c>
      <c r="J93">
        <v>462</v>
      </c>
      <c r="K93">
        <v>487</v>
      </c>
      <c r="L93">
        <v>463</v>
      </c>
      <c r="M93">
        <v>481</v>
      </c>
      <c r="N93">
        <v>463</v>
      </c>
      <c r="O93">
        <v>476</v>
      </c>
      <c r="P93">
        <v>457</v>
      </c>
      <c r="Q93">
        <v>494</v>
      </c>
      <c r="R93">
        <v>463</v>
      </c>
      <c r="S93">
        <v>495</v>
      </c>
      <c r="T93">
        <v>463</v>
      </c>
      <c r="U93">
        <v>481</v>
      </c>
      <c r="V93">
        <v>450</v>
      </c>
      <c r="W93">
        <v>492</v>
      </c>
      <c r="X93">
        <v>481</v>
      </c>
      <c r="Y93">
        <v>450</v>
      </c>
      <c r="Z93">
        <v>492</v>
      </c>
      <c r="AA93">
        <v>483</v>
      </c>
      <c r="AB93">
        <v>427</v>
      </c>
      <c r="AC93">
        <v>491</v>
      </c>
      <c r="AD93">
        <v>482</v>
      </c>
      <c r="AE93">
        <v>450</v>
      </c>
      <c r="AF93">
        <v>492</v>
      </c>
      <c r="AG93">
        <v>482</v>
      </c>
      <c r="AH93">
        <v>450</v>
      </c>
      <c r="AI93">
        <v>492</v>
      </c>
    </row>
    <row r="94" spans="1:35" x14ac:dyDescent="0.45">
      <c r="A94">
        <v>484</v>
      </c>
      <c r="B94">
        <v>463</v>
      </c>
      <c r="C94">
        <v>481</v>
      </c>
      <c r="D94">
        <v>463</v>
      </c>
      <c r="E94">
        <v>482</v>
      </c>
      <c r="F94">
        <v>456</v>
      </c>
      <c r="G94">
        <v>484</v>
      </c>
      <c r="H94">
        <v>471</v>
      </c>
      <c r="I94">
        <v>486</v>
      </c>
      <c r="J94">
        <v>471</v>
      </c>
      <c r="K94">
        <v>477</v>
      </c>
      <c r="L94">
        <v>469</v>
      </c>
      <c r="M94">
        <v>481</v>
      </c>
      <c r="N94">
        <v>469</v>
      </c>
      <c r="O94">
        <v>485</v>
      </c>
      <c r="P94">
        <v>451</v>
      </c>
      <c r="Q94">
        <v>495</v>
      </c>
      <c r="R94">
        <v>469</v>
      </c>
      <c r="S94">
        <v>494</v>
      </c>
      <c r="T94">
        <v>469</v>
      </c>
      <c r="U94">
        <v>481</v>
      </c>
      <c r="V94">
        <v>459</v>
      </c>
      <c r="W94">
        <v>491</v>
      </c>
      <c r="X94">
        <v>481</v>
      </c>
      <c r="Y94">
        <v>459</v>
      </c>
      <c r="Z94">
        <v>491</v>
      </c>
      <c r="AA94">
        <v>489</v>
      </c>
      <c r="AB94">
        <v>440</v>
      </c>
      <c r="AC94">
        <v>492</v>
      </c>
      <c r="AD94">
        <v>495</v>
      </c>
      <c r="AE94">
        <v>459</v>
      </c>
      <c r="AF94">
        <v>491</v>
      </c>
      <c r="AG94">
        <v>495</v>
      </c>
      <c r="AH94">
        <v>459</v>
      </c>
      <c r="AI94">
        <v>491</v>
      </c>
    </row>
    <row r="95" spans="1:35" x14ac:dyDescent="0.45">
      <c r="A95">
        <v>488</v>
      </c>
      <c r="B95">
        <v>464</v>
      </c>
      <c r="C95">
        <v>481</v>
      </c>
      <c r="D95">
        <v>468</v>
      </c>
      <c r="E95">
        <v>479</v>
      </c>
      <c r="F95">
        <v>449</v>
      </c>
      <c r="G95">
        <v>481</v>
      </c>
      <c r="H95">
        <v>464</v>
      </c>
      <c r="I95">
        <v>482</v>
      </c>
      <c r="J95">
        <v>464</v>
      </c>
      <c r="K95">
        <v>478</v>
      </c>
      <c r="L95">
        <v>467</v>
      </c>
      <c r="M95">
        <v>481</v>
      </c>
      <c r="N95">
        <v>463</v>
      </c>
      <c r="O95">
        <v>481</v>
      </c>
      <c r="P95">
        <v>435</v>
      </c>
      <c r="Q95">
        <v>481</v>
      </c>
      <c r="R95">
        <v>463</v>
      </c>
      <c r="S95">
        <v>480</v>
      </c>
      <c r="T95">
        <v>463</v>
      </c>
      <c r="U95">
        <v>479</v>
      </c>
      <c r="V95">
        <v>442</v>
      </c>
      <c r="W95">
        <v>492</v>
      </c>
      <c r="X95">
        <v>481</v>
      </c>
      <c r="Y95">
        <v>442</v>
      </c>
      <c r="Z95">
        <v>492</v>
      </c>
      <c r="AA95">
        <v>482</v>
      </c>
      <c r="AB95">
        <v>435</v>
      </c>
      <c r="AC95">
        <v>491</v>
      </c>
      <c r="AD95">
        <v>482</v>
      </c>
      <c r="AE95">
        <v>442</v>
      </c>
      <c r="AF95">
        <v>492</v>
      </c>
      <c r="AG95">
        <v>482</v>
      </c>
      <c r="AH95">
        <v>442</v>
      </c>
      <c r="AI95">
        <v>492</v>
      </c>
    </row>
    <row r="96" spans="1:35" x14ac:dyDescent="0.45">
      <c r="A96">
        <v>487</v>
      </c>
      <c r="B96">
        <v>466</v>
      </c>
      <c r="C96">
        <v>481</v>
      </c>
      <c r="D96">
        <v>466</v>
      </c>
      <c r="E96">
        <v>483</v>
      </c>
      <c r="F96">
        <v>463</v>
      </c>
      <c r="G96">
        <v>482</v>
      </c>
      <c r="H96">
        <v>466</v>
      </c>
      <c r="I96">
        <v>479</v>
      </c>
      <c r="J96">
        <v>466</v>
      </c>
      <c r="K96">
        <v>489</v>
      </c>
      <c r="L96">
        <v>464</v>
      </c>
      <c r="M96">
        <v>481</v>
      </c>
      <c r="N96">
        <v>462</v>
      </c>
      <c r="O96">
        <v>475</v>
      </c>
      <c r="P96">
        <v>464</v>
      </c>
      <c r="Q96">
        <v>487</v>
      </c>
      <c r="R96">
        <v>464</v>
      </c>
      <c r="S96">
        <v>487</v>
      </c>
      <c r="T96">
        <v>464</v>
      </c>
      <c r="U96">
        <v>479</v>
      </c>
      <c r="V96">
        <v>458</v>
      </c>
      <c r="W96">
        <v>492</v>
      </c>
      <c r="X96">
        <v>481</v>
      </c>
      <c r="Y96">
        <v>458</v>
      </c>
      <c r="Z96">
        <v>492</v>
      </c>
      <c r="AA96">
        <v>480</v>
      </c>
      <c r="AB96">
        <v>461</v>
      </c>
      <c r="AC96">
        <v>492</v>
      </c>
      <c r="AD96">
        <v>493</v>
      </c>
      <c r="AE96">
        <v>458</v>
      </c>
      <c r="AF96">
        <v>492</v>
      </c>
      <c r="AG96">
        <v>493</v>
      </c>
      <c r="AH96">
        <v>458</v>
      </c>
      <c r="AI96">
        <v>492</v>
      </c>
    </row>
    <row r="97" spans="1:149" x14ac:dyDescent="0.45">
      <c r="A97">
        <v>482</v>
      </c>
      <c r="B97">
        <v>443</v>
      </c>
      <c r="C97">
        <v>481</v>
      </c>
      <c r="D97">
        <v>443</v>
      </c>
      <c r="E97">
        <v>485</v>
      </c>
      <c r="F97">
        <v>439</v>
      </c>
      <c r="G97">
        <v>482</v>
      </c>
      <c r="H97">
        <v>443</v>
      </c>
      <c r="I97">
        <v>476</v>
      </c>
      <c r="J97">
        <v>443</v>
      </c>
      <c r="K97">
        <v>478</v>
      </c>
      <c r="L97">
        <v>457</v>
      </c>
      <c r="M97">
        <v>481</v>
      </c>
      <c r="N97">
        <v>457</v>
      </c>
      <c r="O97">
        <v>480</v>
      </c>
      <c r="P97">
        <v>437</v>
      </c>
      <c r="Q97">
        <v>486</v>
      </c>
      <c r="R97">
        <v>464</v>
      </c>
      <c r="S97">
        <v>488</v>
      </c>
      <c r="T97">
        <v>464</v>
      </c>
      <c r="U97">
        <v>489</v>
      </c>
      <c r="V97">
        <v>432</v>
      </c>
      <c r="W97">
        <v>492</v>
      </c>
      <c r="X97">
        <v>481</v>
      </c>
      <c r="Y97">
        <v>432</v>
      </c>
      <c r="Z97">
        <v>492</v>
      </c>
      <c r="AA97">
        <v>487</v>
      </c>
      <c r="AB97">
        <v>400</v>
      </c>
      <c r="AC97">
        <v>493</v>
      </c>
      <c r="AD97">
        <v>487</v>
      </c>
      <c r="AE97">
        <v>432</v>
      </c>
      <c r="AF97">
        <v>492</v>
      </c>
      <c r="AG97">
        <v>487</v>
      </c>
      <c r="AH97">
        <v>432</v>
      </c>
      <c r="AI97">
        <v>492</v>
      </c>
    </row>
    <row r="98" spans="1:149" x14ac:dyDescent="0.45">
      <c r="A98">
        <v>487</v>
      </c>
      <c r="B98">
        <v>457</v>
      </c>
      <c r="C98">
        <v>481</v>
      </c>
      <c r="D98">
        <v>457</v>
      </c>
      <c r="E98">
        <v>481</v>
      </c>
      <c r="F98">
        <v>469</v>
      </c>
      <c r="G98">
        <v>479</v>
      </c>
      <c r="H98">
        <v>457</v>
      </c>
      <c r="I98">
        <v>480</v>
      </c>
      <c r="J98">
        <v>457</v>
      </c>
      <c r="K98">
        <v>481</v>
      </c>
      <c r="L98">
        <v>472</v>
      </c>
      <c r="M98">
        <v>481</v>
      </c>
      <c r="N98">
        <v>472</v>
      </c>
      <c r="O98">
        <v>479</v>
      </c>
      <c r="P98">
        <v>472</v>
      </c>
      <c r="Q98">
        <v>485</v>
      </c>
      <c r="R98">
        <v>472</v>
      </c>
      <c r="S98">
        <v>485</v>
      </c>
      <c r="T98">
        <v>472</v>
      </c>
      <c r="U98">
        <v>479</v>
      </c>
      <c r="V98">
        <v>462</v>
      </c>
      <c r="W98">
        <v>492</v>
      </c>
      <c r="X98">
        <v>481</v>
      </c>
      <c r="Y98">
        <v>462</v>
      </c>
      <c r="Z98">
        <v>492</v>
      </c>
      <c r="AA98">
        <v>482</v>
      </c>
      <c r="AB98">
        <v>451</v>
      </c>
      <c r="AC98">
        <v>492</v>
      </c>
      <c r="AD98">
        <v>488</v>
      </c>
      <c r="AE98">
        <v>462</v>
      </c>
      <c r="AF98">
        <v>492</v>
      </c>
      <c r="AG98">
        <v>488</v>
      </c>
      <c r="AH98">
        <v>462</v>
      </c>
      <c r="AI98">
        <v>492</v>
      </c>
    </row>
    <row r="99" spans="1:149" x14ac:dyDescent="0.45">
      <c r="A99">
        <v>483</v>
      </c>
      <c r="B99">
        <v>467</v>
      </c>
      <c r="C99">
        <v>481</v>
      </c>
      <c r="D99">
        <v>454</v>
      </c>
      <c r="E99">
        <v>477</v>
      </c>
      <c r="F99">
        <v>455</v>
      </c>
      <c r="G99">
        <v>481</v>
      </c>
      <c r="H99">
        <v>467</v>
      </c>
      <c r="I99">
        <v>481</v>
      </c>
      <c r="J99">
        <v>467</v>
      </c>
      <c r="K99">
        <v>489</v>
      </c>
      <c r="L99">
        <v>472</v>
      </c>
      <c r="M99">
        <v>481</v>
      </c>
      <c r="N99">
        <v>472</v>
      </c>
      <c r="O99">
        <v>473</v>
      </c>
      <c r="P99">
        <v>441</v>
      </c>
      <c r="Q99">
        <v>493</v>
      </c>
      <c r="R99">
        <v>470</v>
      </c>
      <c r="S99">
        <v>494</v>
      </c>
      <c r="T99">
        <v>470</v>
      </c>
      <c r="U99">
        <v>487</v>
      </c>
      <c r="V99">
        <v>455</v>
      </c>
      <c r="W99">
        <v>492</v>
      </c>
      <c r="X99">
        <v>481</v>
      </c>
      <c r="Y99">
        <v>455</v>
      </c>
      <c r="Z99">
        <v>492</v>
      </c>
      <c r="AA99">
        <v>482</v>
      </c>
      <c r="AB99">
        <v>452</v>
      </c>
      <c r="AC99">
        <v>491</v>
      </c>
      <c r="AD99">
        <v>481</v>
      </c>
      <c r="AE99">
        <v>455</v>
      </c>
      <c r="AF99">
        <v>492</v>
      </c>
      <c r="AG99">
        <v>481</v>
      </c>
      <c r="AH99">
        <v>455</v>
      </c>
      <c r="AI99">
        <v>492</v>
      </c>
    </row>
    <row r="100" spans="1:149" x14ac:dyDescent="0.45">
      <c r="A100">
        <v>482</v>
      </c>
      <c r="B100">
        <v>459</v>
      </c>
      <c r="C100">
        <v>481</v>
      </c>
      <c r="D100">
        <v>459</v>
      </c>
      <c r="E100">
        <v>476</v>
      </c>
      <c r="F100">
        <v>458</v>
      </c>
      <c r="G100">
        <v>483</v>
      </c>
      <c r="H100">
        <v>459</v>
      </c>
      <c r="I100">
        <v>478</v>
      </c>
      <c r="J100">
        <v>459</v>
      </c>
      <c r="K100">
        <v>490</v>
      </c>
      <c r="L100">
        <v>473</v>
      </c>
      <c r="M100">
        <v>481</v>
      </c>
      <c r="N100">
        <v>473</v>
      </c>
      <c r="O100">
        <v>478</v>
      </c>
      <c r="P100">
        <v>458</v>
      </c>
      <c r="Q100">
        <v>491</v>
      </c>
      <c r="R100">
        <v>473</v>
      </c>
      <c r="S100">
        <v>492</v>
      </c>
      <c r="T100">
        <v>473</v>
      </c>
      <c r="U100">
        <v>483</v>
      </c>
      <c r="V100">
        <v>440</v>
      </c>
      <c r="W100">
        <v>493</v>
      </c>
      <c r="X100">
        <v>481</v>
      </c>
      <c r="Y100">
        <v>440</v>
      </c>
      <c r="Z100">
        <v>493</v>
      </c>
      <c r="AA100">
        <v>488</v>
      </c>
      <c r="AB100">
        <v>428</v>
      </c>
      <c r="AC100">
        <v>492</v>
      </c>
      <c r="AD100">
        <v>484</v>
      </c>
      <c r="AE100">
        <v>440</v>
      </c>
      <c r="AF100">
        <v>493</v>
      </c>
      <c r="AG100">
        <v>484</v>
      </c>
      <c r="AH100">
        <v>440</v>
      </c>
      <c r="AI100">
        <v>493</v>
      </c>
    </row>
    <row r="101" spans="1:149" x14ac:dyDescent="0.45">
      <c r="A101">
        <v>478</v>
      </c>
      <c r="B101">
        <v>474</v>
      </c>
      <c r="C101">
        <v>481</v>
      </c>
      <c r="D101">
        <v>474</v>
      </c>
      <c r="E101">
        <v>482</v>
      </c>
      <c r="F101">
        <v>465</v>
      </c>
      <c r="G101">
        <v>480</v>
      </c>
      <c r="H101">
        <v>474</v>
      </c>
      <c r="I101">
        <v>482</v>
      </c>
      <c r="J101">
        <v>474</v>
      </c>
      <c r="K101">
        <v>486</v>
      </c>
      <c r="L101">
        <v>473</v>
      </c>
      <c r="M101">
        <v>481</v>
      </c>
      <c r="N101">
        <v>473</v>
      </c>
      <c r="O101">
        <v>479</v>
      </c>
      <c r="P101">
        <v>470</v>
      </c>
      <c r="Q101">
        <v>495</v>
      </c>
      <c r="R101">
        <v>473</v>
      </c>
      <c r="S101">
        <v>492</v>
      </c>
      <c r="T101">
        <v>473</v>
      </c>
      <c r="U101">
        <v>486</v>
      </c>
      <c r="V101">
        <v>454</v>
      </c>
      <c r="W101">
        <v>492</v>
      </c>
      <c r="X101">
        <v>481</v>
      </c>
      <c r="Y101">
        <v>454</v>
      </c>
      <c r="Z101">
        <v>492</v>
      </c>
      <c r="AA101">
        <v>488</v>
      </c>
      <c r="AB101">
        <v>448</v>
      </c>
      <c r="AC101">
        <v>493</v>
      </c>
      <c r="AD101">
        <v>477</v>
      </c>
      <c r="AE101">
        <v>454</v>
      </c>
      <c r="AF101">
        <v>492</v>
      </c>
      <c r="AG101">
        <v>477</v>
      </c>
      <c r="AH101">
        <v>454</v>
      </c>
      <c r="AI101">
        <v>492</v>
      </c>
    </row>
    <row r="102" spans="1:149" x14ac:dyDescent="0.45">
      <c r="A102">
        <v>478</v>
      </c>
      <c r="B102">
        <v>458</v>
      </c>
      <c r="C102">
        <v>481</v>
      </c>
      <c r="D102">
        <v>458</v>
      </c>
      <c r="E102">
        <v>483</v>
      </c>
      <c r="F102">
        <v>460</v>
      </c>
      <c r="G102">
        <v>480</v>
      </c>
      <c r="H102">
        <v>458</v>
      </c>
      <c r="I102">
        <v>481</v>
      </c>
      <c r="J102">
        <v>458</v>
      </c>
      <c r="K102">
        <v>481</v>
      </c>
      <c r="L102">
        <v>460</v>
      </c>
      <c r="M102">
        <v>481</v>
      </c>
      <c r="N102">
        <v>460</v>
      </c>
      <c r="O102">
        <v>479</v>
      </c>
      <c r="P102">
        <v>466</v>
      </c>
      <c r="Q102">
        <v>494</v>
      </c>
      <c r="R102">
        <v>460</v>
      </c>
      <c r="S102">
        <v>492</v>
      </c>
      <c r="T102">
        <v>460</v>
      </c>
      <c r="U102">
        <v>483</v>
      </c>
      <c r="V102">
        <v>423</v>
      </c>
      <c r="W102">
        <v>491</v>
      </c>
      <c r="X102">
        <v>481</v>
      </c>
      <c r="Y102">
        <v>423</v>
      </c>
      <c r="Z102">
        <v>491</v>
      </c>
      <c r="AA102">
        <v>493</v>
      </c>
      <c r="AB102">
        <v>431</v>
      </c>
      <c r="AC102">
        <v>491</v>
      </c>
      <c r="AD102">
        <v>476</v>
      </c>
      <c r="AE102">
        <v>423</v>
      </c>
      <c r="AF102">
        <v>491</v>
      </c>
      <c r="AG102">
        <v>476</v>
      </c>
      <c r="AH102">
        <v>423</v>
      </c>
      <c r="AI102">
        <v>491</v>
      </c>
    </row>
    <row r="104" spans="1:149" x14ac:dyDescent="0.45">
      <c r="A104" t="s">
        <v>36</v>
      </c>
      <c r="AL104" t="s">
        <v>55</v>
      </c>
      <c r="AM104" s="3">
        <v>2.2000000000000002</v>
      </c>
      <c r="BW104" t="s">
        <v>67</v>
      </c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</row>
    <row r="105" spans="1:149" x14ac:dyDescent="0.45"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</row>
    <row r="106" spans="1:149" x14ac:dyDescent="0.45">
      <c r="A106" s="2"/>
      <c r="B106" s="2" t="str">
        <f>A2</f>
        <v>UF Bitdiff Cbrt</v>
      </c>
      <c r="C106" s="2" t="str">
        <f t="shared" ref="C106:AJ106" si="0">B2</f>
        <v>UF BitdiffVA Cbrt</v>
      </c>
      <c r="D106" s="2"/>
      <c r="E106" s="2" t="str">
        <f t="shared" si="0"/>
        <v>UF HardLogVA Cbrt</v>
      </c>
      <c r="F106" s="2" t="str">
        <f t="shared" si="0"/>
        <v>UF Log Cbrt</v>
      </c>
      <c r="G106" s="2" t="str">
        <f t="shared" si="0"/>
        <v>UF LogVA Cbrt</v>
      </c>
      <c r="H106" s="2" t="str">
        <f t="shared" si="0"/>
        <v>UF Mul Cbrt</v>
      </c>
      <c r="I106" s="2" t="str">
        <f t="shared" si="0"/>
        <v>UF MulVA Cbrt</v>
      </c>
      <c r="J106" s="2" t="str">
        <f t="shared" si="0"/>
        <v>UF NoLog Cbrt</v>
      </c>
      <c r="K106" s="2" t="str">
        <f t="shared" si="0"/>
        <v>UF NoLogVA Cbrt</v>
      </c>
      <c r="L106" s="2" t="str">
        <f t="shared" si="0"/>
        <v>UFDistr Bitdiff Cbrt</v>
      </c>
      <c r="M106" s="2" t="str">
        <f t="shared" si="0"/>
        <v>UFDistr BitdiffVA Cbrt</v>
      </c>
      <c r="N106" s="2"/>
      <c r="O106" s="2" t="str">
        <f t="shared" si="0"/>
        <v>UFDistr HardLogVA Cbrt</v>
      </c>
      <c r="P106" s="2" t="str">
        <f t="shared" si="0"/>
        <v>UFDistr Log Cbrt</v>
      </c>
      <c r="Q106" s="2" t="str">
        <f t="shared" si="0"/>
        <v>UFDistr LogVA Cbrt</v>
      </c>
      <c r="R106" s="2" t="str">
        <f t="shared" si="0"/>
        <v>UFDistr Mul Cbrt</v>
      </c>
      <c r="S106" s="2" t="str">
        <f t="shared" si="0"/>
        <v>UFDistr MulVA Cbrt</v>
      </c>
      <c r="T106" s="2" t="str">
        <f t="shared" si="0"/>
        <v>UFDistr NoLog Cbrt</v>
      </c>
      <c r="U106" s="2" t="str">
        <f t="shared" si="0"/>
        <v>UFDistr NoLogVA Cbrt</v>
      </c>
      <c r="V106" s="2" t="str">
        <f t="shared" si="0"/>
        <v>UFCenter Bitdiff Cbrt</v>
      </c>
      <c r="W106" s="2" t="str">
        <f t="shared" si="0"/>
        <v>UFCenter BitdiffVA Cbrt</v>
      </c>
      <c r="X106" s="2" t="str">
        <f>W2</f>
        <v>UFCenter BitdiffFN Cbrt</v>
      </c>
      <c r="Y106" s="2"/>
      <c r="Z106" s="2" t="str">
        <f t="shared" si="0"/>
        <v>UFCenter HardLogVA Cbrt</v>
      </c>
      <c r="AA106" s="2" t="str">
        <f t="shared" si="0"/>
        <v>UFCenter HardLogFN Cbrt</v>
      </c>
      <c r="AB106" s="2" t="str">
        <f t="shared" si="0"/>
        <v>UFCenter Log Cbrt</v>
      </c>
      <c r="AC106" s="2" t="str">
        <f t="shared" si="0"/>
        <v>UFCenter LogVA Cbrt</v>
      </c>
      <c r="AD106" s="2" t="str">
        <f t="shared" si="0"/>
        <v>UFCenter LogFN Cbrt</v>
      </c>
      <c r="AE106" s="2" t="str">
        <f t="shared" si="0"/>
        <v>UFCenter Mul Cbrt</v>
      </c>
      <c r="AF106" s="2" t="str">
        <f t="shared" si="0"/>
        <v>UFCenter MulVA Cbrt</v>
      </c>
      <c r="AG106" s="2" t="str">
        <f t="shared" si="0"/>
        <v>UFCenter MulFN Cbrt</v>
      </c>
      <c r="AH106" s="2" t="str">
        <f t="shared" si="0"/>
        <v>UFCenter NoLog Cbrt</v>
      </c>
      <c r="AI106" s="2" t="str">
        <f t="shared" si="0"/>
        <v>UFCenter NoLogVA Cbrt</v>
      </c>
      <c r="AJ106" s="2" t="str">
        <f t="shared" si="0"/>
        <v>UFCenter NoLogFN Cbrt</v>
      </c>
      <c r="AM106" s="4" t="str">
        <f>A2</f>
        <v>UF Bitdiff Cbrt</v>
      </c>
      <c r="AN106" s="4" t="str">
        <f t="shared" ref="AN106:BU106" si="1">B2</f>
        <v>UF BitdiffVA Cbrt</v>
      </c>
      <c r="AO106" s="4" t="str">
        <f t="shared" si="1"/>
        <v>UF HardLog Cbrt</v>
      </c>
      <c r="AP106" s="4" t="str">
        <f t="shared" si="1"/>
        <v>UF HardLogVA Cbrt</v>
      </c>
      <c r="AQ106" s="4" t="str">
        <f t="shared" si="1"/>
        <v>UF Log Cbrt</v>
      </c>
      <c r="AR106" s="4" t="str">
        <f t="shared" si="1"/>
        <v>UF LogVA Cbrt</v>
      </c>
      <c r="AS106" s="4" t="str">
        <f t="shared" si="1"/>
        <v>UF Mul Cbrt</v>
      </c>
      <c r="AT106" s="4" t="str">
        <f t="shared" si="1"/>
        <v>UF MulVA Cbrt</v>
      </c>
      <c r="AU106" s="4" t="str">
        <f t="shared" si="1"/>
        <v>UF NoLog Cbrt</v>
      </c>
      <c r="AV106" s="4" t="str">
        <f t="shared" si="1"/>
        <v>UF NoLogVA Cbrt</v>
      </c>
      <c r="AW106" s="4" t="str">
        <f t="shared" si="1"/>
        <v>UFDistr Bitdiff Cbrt</v>
      </c>
      <c r="AX106" s="4" t="str">
        <f t="shared" si="1"/>
        <v>UFDistr BitdiffVA Cbrt</v>
      </c>
      <c r="AY106" s="4" t="str">
        <f t="shared" si="1"/>
        <v>UFDistr HardLog Cbrt</v>
      </c>
      <c r="AZ106" s="4" t="str">
        <f t="shared" si="1"/>
        <v>UFDistr HardLogVA Cbrt</v>
      </c>
      <c r="BA106" s="4" t="str">
        <f t="shared" si="1"/>
        <v>UFDistr Log Cbrt</v>
      </c>
      <c r="BB106" s="4" t="str">
        <f t="shared" si="1"/>
        <v>UFDistr LogVA Cbrt</v>
      </c>
      <c r="BC106" s="4" t="str">
        <f t="shared" si="1"/>
        <v>UFDistr Mul Cbrt</v>
      </c>
      <c r="BD106" s="4" t="str">
        <f t="shared" si="1"/>
        <v>UFDistr MulVA Cbrt</v>
      </c>
      <c r="BE106" s="4" t="str">
        <f t="shared" si="1"/>
        <v>UFDistr NoLog Cbrt</v>
      </c>
      <c r="BF106" s="4" t="str">
        <f t="shared" si="1"/>
        <v>UFDistr NoLogVA Cbrt</v>
      </c>
      <c r="BG106" s="4" t="str">
        <f t="shared" si="1"/>
        <v>UFCenter Bitdiff Cbrt</v>
      </c>
      <c r="BH106" s="4" t="str">
        <f t="shared" si="1"/>
        <v>UFCenter BitdiffVA Cbrt</v>
      </c>
      <c r="BI106" s="4" t="str">
        <f t="shared" si="1"/>
        <v>UFCenter BitdiffFN Cbrt</v>
      </c>
      <c r="BJ106" s="4" t="str">
        <f t="shared" si="1"/>
        <v>UFCenter HardLog Cbrt</v>
      </c>
      <c r="BK106" s="4" t="str">
        <f t="shared" si="1"/>
        <v>UFCenter HardLogVA Cbrt</v>
      </c>
      <c r="BL106" s="4" t="str">
        <f t="shared" si="1"/>
        <v>UFCenter HardLogFN Cbrt</v>
      </c>
      <c r="BM106" s="4" t="str">
        <f t="shared" si="1"/>
        <v>UFCenter Log Cbrt</v>
      </c>
      <c r="BN106" s="4" t="str">
        <f t="shared" si="1"/>
        <v>UFCenter LogVA Cbrt</v>
      </c>
      <c r="BO106" s="4" t="str">
        <f t="shared" si="1"/>
        <v>UFCenter LogFN Cbrt</v>
      </c>
      <c r="BP106" s="4" t="str">
        <f t="shared" si="1"/>
        <v>UFCenter Mul Cbrt</v>
      </c>
      <c r="BQ106" s="4" t="str">
        <f t="shared" si="1"/>
        <v>UFCenter MulVA Cbrt</v>
      </c>
      <c r="BR106" s="4" t="str">
        <f t="shared" si="1"/>
        <v>UFCenter MulFN Cbrt</v>
      </c>
      <c r="BS106" s="4" t="str">
        <f t="shared" si="1"/>
        <v>UFCenter NoLog Cbrt</v>
      </c>
      <c r="BT106" s="4" t="str">
        <f t="shared" si="1"/>
        <v>UFCenter NoLogVA Cbrt</v>
      </c>
      <c r="BU106" s="4" t="str">
        <f t="shared" si="1"/>
        <v>UFCenter NoLogFN Cbrt</v>
      </c>
      <c r="BW106" s="2"/>
      <c r="BX106" s="2" t="str">
        <f>A2</f>
        <v>UF Bitdiff Cbrt</v>
      </c>
      <c r="BY106" s="2" t="str">
        <f t="shared" ref="BY106:DF106" si="2">B2</f>
        <v>UF BitdiffVA Cbrt</v>
      </c>
      <c r="BZ106" s="2" t="str">
        <f t="shared" si="2"/>
        <v>UF HardLog Cbrt</v>
      </c>
      <c r="CA106" s="2" t="str">
        <f t="shared" si="2"/>
        <v>UF HardLogVA Cbrt</v>
      </c>
      <c r="CB106" s="2" t="str">
        <f t="shared" si="2"/>
        <v>UF Log Cbrt</v>
      </c>
      <c r="CC106" s="2" t="str">
        <f t="shared" si="2"/>
        <v>UF LogVA Cbrt</v>
      </c>
      <c r="CD106" s="2" t="str">
        <f t="shared" si="2"/>
        <v>UF Mul Cbrt</v>
      </c>
      <c r="CE106" s="2" t="str">
        <f t="shared" si="2"/>
        <v>UF MulVA Cbrt</v>
      </c>
      <c r="CF106" s="2" t="str">
        <f t="shared" si="2"/>
        <v>UF NoLog Cbrt</v>
      </c>
      <c r="CG106" s="2" t="str">
        <f t="shared" si="2"/>
        <v>UF NoLogVA Cbrt</v>
      </c>
      <c r="CH106" s="2" t="str">
        <f t="shared" si="2"/>
        <v>UFDistr Bitdiff Cbrt</v>
      </c>
      <c r="CI106" s="2" t="str">
        <f t="shared" si="2"/>
        <v>UFDistr BitdiffVA Cbrt</v>
      </c>
      <c r="CJ106" s="2" t="str">
        <f t="shared" si="2"/>
        <v>UFDistr HardLog Cbrt</v>
      </c>
      <c r="CK106" s="2" t="str">
        <f t="shared" si="2"/>
        <v>UFDistr HardLogVA Cbrt</v>
      </c>
      <c r="CL106" s="2" t="str">
        <f t="shared" si="2"/>
        <v>UFDistr Log Cbrt</v>
      </c>
      <c r="CM106" s="2" t="str">
        <f t="shared" si="2"/>
        <v>UFDistr LogVA Cbrt</v>
      </c>
      <c r="CN106" s="2" t="str">
        <f t="shared" si="2"/>
        <v>UFDistr Mul Cbrt</v>
      </c>
      <c r="CO106" s="2" t="str">
        <f t="shared" si="2"/>
        <v>UFDistr MulVA Cbrt</v>
      </c>
      <c r="CP106" s="2" t="str">
        <f t="shared" si="2"/>
        <v>UFDistr NoLog Cbrt</v>
      </c>
      <c r="CQ106" s="2" t="str">
        <f t="shared" si="2"/>
        <v>UFDistr NoLogVA Cbrt</v>
      </c>
      <c r="CR106" s="2" t="str">
        <f t="shared" si="2"/>
        <v>UFCenter Bitdiff Cbrt</v>
      </c>
      <c r="CS106" s="2" t="str">
        <f t="shared" si="2"/>
        <v>UFCenter BitdiffVA Cbrt</v>
      </c>
      <c r="CT106" s="2" t="str">
        <f t="shared" si="2"/>
        <v>UFCenter BitdiffFN Cbrt</v>
      </c>
      <c r="CU106" s="2" t="str">
        <f t="shared" si="2"/>
        <v>UFCenter HardLog Cbrt</v>
      </c>
      <c r="CV106" s="2" t="str">
        <f t="shared" si="2"/>
        <v>UFCenter HardLogVA Cbrt</v>
      </c>
      <c r="CW106" s="2" t="str">
        <f t="shared" si="2"/>
        <v>UFCenter HardLogFN Cbrt</v>
      </c>
      <c r="CX106" s="2" t="str">
        <f t="shared" si="2"/>
        <v>UFCenter Log Cbrt</v>
      </c>
      <c r="CY106" s="2" t="str">
        <f t="shared" si="2"/>
        <v>UFCenter LogVA Cbrt</v>
      </c>
      <c r="CZ106" s="2" t="str">
        <f t="shared" si="2"/>
        <v>UFCenter LogFN Cbrt</v>
      </c>
      <c r="DA106" s="2" t="str">
        <f t="shared" si="2"/>
        <v>UFCenter Mul Cbrt</v>
      </c>
      <c r="DB106" s="2" t="str">
        <f t="shared" si="2"/>
        <v>UFCenter MulVA Cbrt</v>
      </c>
      <c r="DC106" s="2" t="str">
        <f t="shared" si="2"/>
        <v>UFCenter MulFN Cbrt</v>
      </c>
      <c r="DD106" s="2" t="str">
        <f t="shared" si="2"/>
        <v>UFCenter NoLog Cbrt</v>
      </c>
      <c r="DE106" s="2" t="str">
        <f t="shared" si="2"/>
        <v>UFCenter NoLogVA Cbrt</v>
      </c>
      <c r="DF106" s="2" t="str">
        <f t="shared" si="2"/>
        <v>UFCenter NoLogFN Cbrt</v>
      </c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</row>
    <row r="107" spans="1:149" x14ac:dyDescent="0.45">
      <c r="A107" t="s">
        <v>37</v>
      </c>
      <c r="B107">
        <f>AVERAGE(A3:A102)</f>
        <v>483.48</v>
      </c>
      <c r="C107">
        <f t="shared" ref="C107:AJ107" si="3">AVERAGE(B3:B102)</f>
        <v>461.79</v>
      </c>
      <c r="E107">
        <f t="shared" si="3"/>
        <v>461.57</v>
      </c>
      <c r="F107">
        <f t="shared" si="3"/>
        <v>482.15</v>
      </c>
      <c r="G107">
        <f t="shared" si="3"/>
        <v>457.82</v>
      </c>
      <c r="H107">
        <f t="shared" si="3"/>
        <v>480.55</v>
      </c>
      <c r="I107">
        <f t="shared" si="3"/>
        <v>461.58</v>
      </c>
      <c r="J107">
        <f t="shared" si="3"/>
        <v>481.24</v>
      </c>
      <c r="K107">
        <f t="shared" si="3"/>
        <v>461.58</v>
      </c>
      <c r="L107">
        <f t="shared" si="3"/>
        <v>482.77</v>
      </c>
      <c r="M107">
        <f t="shared" si="3"/>
        <v>467.43</v>
      </c>
      <c r="O107">
        <f t="shared" si="3"/>
        <v>467.47</v>
      </c>
      <c r="P107">
        <f t="shared" si="3"/>
        <v>479.29</v>
      </c>
      <c r="Q107">
        <f t="shared" si="3"/>
        <v>458</v>
      </c>
      <c r="R107">
        <f t="shared" si="3"/>
        <v>488.57</v>
      </c>
      <c r="S107">
        <f t="shared" si="3"/>
        <v>467.07</v>
      </c>
      <c r="T107">
        <f t="shared" si="3"/>
        <v>488.14</v>
      </c>
      <c r="U107">
        <f t="shared" si="3"/>
        <v>467.07</v>
      </c>
      <c r="V107">
        <f t="shared" si="3"/>
        <v>484.26</v>
      </c>
      <c r="W107">
        <f t="shared" si="3"/>
        <v>451.59</v>
      </c>
      <c r="X107">
        <f t="shared" si="3"/>
        <v>491.91</v>
      </c>
      <c r="Z107">
        <f t="shared" si="3"/>
        <v>451.59</v>
      </c>
      <c r="AA107">
        <f t="shared" si="3"/>
        <v>491.91</v>
      </c>
      <c r="AB107">
        <f t="shared" si="3"/>
        <v>483.76</v>
      </c>
      <c r="AC107" s="20">
        <f t="shared" si="3"/>
        <v>445.62</v>
      </c>
      <c r="AD107">
        <f t="shared" si="3"/>
        <v>491.86</v>
      </c>
      <c r="AE107">
        <f t="shared" si="3"/>
        <v>484.57</v>
      </c>
      <c r="AF107">
        <f t="shared" si="3"/>
        <v>451.59</v>
      </c>
      <c r="AG107">
        <f t="shared" si="3"/>
        <v>491.91</v>
      </c>
      <c r="AH107">
        <f t="shared" si="3"/>
        <v>484.57</v>
      </c>
      <c r="AI107">
        <f t="shared" si="3"/>
        <v>451.59</v>
      </c>
      <c r="AJ107">
        <f t="shared" si="3"/>
        <v>491.91</v>
      </c>
      <c r="AL107" t="s">
        <v>58</v>
      </c>
      <c r="AM107" s="5">
        <f>AM114-$AM121</f>
        <v>474</v>
      </c>
      <c r="AN107" s="6">
        <f t="shared" ref="AN107:BU107" si="4">AN114-$AM121</f>
        <v>434</v>
      </c>
      <c r="AO107" s="6">
        <f t="shared" si="4"/>
        <v>481</v>
      </c>
      <c r="AP107" s="6">
        <f t="shared" si="4"/>
        <v>439</v>
      </c>
      <c r="AQ107" s="6">
        <f t="shared" si="4"/>
        <v>472</v>
      </c>
      <c r="AR107" s="6">
        <f t="shared" si="4"/>
        <v>433</v>
      </c>
      <c r="AS107" s="6">
        <f t="shared" si="4"/>
        <v>472</v>
      </c>
      <c r="AT107" s="6">
        <f t="shared" si="4"/>
        <v>439</v>
      </c>
      <c r="AU107" s="6">
        <f t="shared" si="4"/>
        <v>473</v>
      </c>
      <c r="AV107" s="6">
        <f t="shared" si="4"/>
        <v>439</v>
      </c>
      <c r="AW107" s="6">
        <f t="shared" si="4"/>
        <v>476</v>
      </c>
      <c r="AX107" s="6">
        <f t="shared" si="4"/>
        <v>449</v>
      </c>
      <c r="AY107" s="6">
        <f t="shared" si="4"/>
        <v>481</v>
      </c>
      <c r="AZ107" s="6">
        <f t="shared" si="4"/>
        <v>449</v>
      </c>
      <c r="BA107" s="6">
        <f t="shared" si="4"/>
        <v>467</v>
      </c>
      <c r="BB107" s="6">
        <f t="shared" si="4"/>
        <v>434</v>
      </c>
      <c r="BC107" s="6">
        <f t="shared" si="4"/>
        <v>480</v>
      </c>
      <c r="BD107" s="6">
        <f t="shared" si="4"/>
        <v>449</v>
      </c>
      <c r="BE107" s="6">
        <f t="shared" si="4"/>
        <v>480</v>
      </c>
      <c r="BF107" s="6">
        <f t="shared" si="4"/>
        <v>449</v>
      </c>
      <c r="BG107" s="6">
        <f t="shared" si="4"/>
        <v>475</v>
      </c>
      <c r="BH107" s="6">
        <f t="shared" si="4"/>
        <v>423</v>
      </c>
      <c r="BI107" s="6">
        <f t="shared" si="4"/>
        <v>491</v>
      </c>
      <c r="BJ107" s="6">
        <f t="shared" si="4"/>
        <v>481</v>
      </c>
      <c r="BK107" s="6">
        <f t="shared" si="4"/>
        <v>423</v>
      </c>
      <c r="BL107" s="6">
        <f t="shared" si="4"/>
        <v>491</v>
      </c>
      <c r="BM107" s="6">
        <f t="shared" si="4"/>
        <v>473</v>
      </c>
      <c r="BN107" s="6">
        <f t="shared" si="4"/>
        <v>400</v>
      </c>
      <c r="BO107" s="6">
        <f t="shared" si="4"/>
        <v>491</v>
      </c>
      <c r="BP107" s="6">
        <f t="shared" si="4"/>
        <v>474</v>
      </c>
      <c r="BQ107" s="6">
        <f t="shared" si="4"/>
        <v>423</v>
      </c>
      <c r="BR107" s="6">
        <f t="shared" si="4"/>
        <v>491</v>
      </c>
      <c r="BS107" s="6">
        <f t="shared" si="4"/>
        <v>474</v>
      </c>
      <c r="BT107" s="6">
        <f t="shared" si="4"/>
        <v>423</v>
      </c>
      <c r="BU107" s="7">
        <f t="shared" si="4"/>
        <v>491</v>
      </c>
      <c r="BW107" t="s">
        <v>68</v>
      </c>
      <c r="BX107">
        <f>[1]!SHAPIRO(A3:A102)</f>
        <v>0.98615980107172352</v>
      </c>
      <c r="BY107">
        <f>[1]!SHAPIRO(B3:B102)</f>
        <v>0.97583568394703435</v>
      </c>
      <c r="BZ107" t="e">
        <f>[1]!SHAPIRO(C3:C102)</f>
        <v>#VALUE!</v>
      </c>
      <c r="CA107">
        <f>[1]!SHAPIRO(D3:D102)</f>
        <v>0.98604469391509286</v>
      </c>
      <c r="CB107">
        <f>[1]!SHAPIRO(E3:E102)</f>
        <v>0.97733962431599097</v>
      </c>
      <c r="CC107">
        <f>[1]!SHAPIRO(F3:F102)</f>
        <v>0.97735780939960781</v>
      </c>
      <c r="CD107">
        <f>[1]!SHAPIRO(G3:G102)</f>
        <v>0.9799999508156263</v>
      </c>
      <c r="CE107">
        <f>[1]!SHAPIRO(H3:H102)</f>
        <v>0.98267913087036596</v>
      </c>
      <c r="CF107">
        <f>[1]!SHAPIRO(I3:I102)</f>
        <v>0.98820674973406475</v>
      </c>
      <c r="CG107">
        <f>[1]!SHAPIRO(J3:J102)</f>
        <v>0.98267913087036596</v>
      </c>
      <c r="CH107">
        <f>[1]!SHAPIRO(K3:K102)</f>
        <v>0.97180865804844963</v>
      </c>
      <c r="CI107">
        <f>[1]!SHAPIRO(L3:L102)</f>
        <v>0.97832085608463215</v>
      </c>
      <c r="CJ107" t="e">
        <f>[1]!SHAPIRO(M3:M102)</f>
        <v>#VALUE!</v>
      </c>
      <c r="CK107">
        <f>[1]!SHAPIRO(N3:N102)</f>
        <v>0.97133435438793081</v>
      </c>
      <c r="CL107">
        <f>[1]!SHAPIRO(O3:O102)</f>
        <v>0.98637267502659054</v>
      </c>
      <c r="CM107">
        <f>[1]!SHAPIRO(P3:P102)</f>
        <v>0.9542167541400125</v>
      </c>
      <c r="CN107">
        <f>[1]!SHAPIRO(Q3:Q102)</f>
        <v>0.97898938575640992</v>
      </c>
      <c r="CO107">
        <f>[1]!SHAPIRO(R3:R102)</f>
        <v>0.98906710727898173</v>
      </c>
      <c r="CP107">
        <f>[1]!SHAPIRO(S3:S102)</f>
        <v>0.98151350589794506</v>
      </c>
      <c r="CQ107">
        <f>[1]!SHAPIRO(T3:T102)</f>
        <v>0.98906710727898173</v>
      </c>
      <c r="CR107">
        <f>[1]!SHAPIRO(U3:U102)</f>
        <v>0.97576053783720862</v>
      </c>
      <c r="CS107">
        <f>[1]!SHAPIRO(V3:V102)</f>
        <v>0.95638029307967698</v>
      </c>
      <c r="CT107">
        <f>[1]!SHAPIRO(W3:W102)</f>
        <v>0.80531600432806982</v>
      </c>
      <c r="CU107" t="e">
        <f>[1]!SHAPIRO(X3:X102)</f>
        <v>#VALUE!</v>
      </c>
      <c r="CV107">
        <f>[1]!SHAPIRO(Y3:Y102)</f>
        <v>0.95638029307967698</v>
      </c>
      <c r="CW107">
        <f>[1]!SHAPIRO(Z3:Z102)</f>
        <v>0.80531600432806982</v>
      </c>
      <c r="CX107">
        <f>[1]!SHAPIRO(AA3:AA102)</f>
        <v>0.97953378268988001</v>
      </c>
      <c r="CY107">
        <f>[1]!SHAPIRO(AB3:AB102)</f>
        <v>0.90919755286021586</v>
      </c>
      <c r="CZ107">
        <f>[1]!SHAPIRO(AC3:AC102)</f>
        <v>0.78748215705687463</v>
      </c>
      <c r="DA107">
        <f>[1]!SHAPIRO(AD3:AD102)</f>
        <v>0.98627415711759103</v>
      </c>
      <c r="DB107">
        <f>[1]!SHAPIRO(AE3:AE102)</f>
        <v>0.95638029307967698</v>
      </c>
      <c r="DC107">
        <f>[1]!SHAPIRO(AF3:AF102)</f>
        <v>0.80531600432806982</v>
      </c>
      <c r="DD107">
        <f>[1]!SHAPIRO(AG3:AG102)</f>
        <v>0.98627415711759103</v>
      </c>
      <c r="DE107">
        <f>[1]!SHAPIRO(AH3:AH102)</f>
        <v>0.95638029307967698</v>
      </c>
      <c r="DF107">
        <f>[1]!SHAPIRO(AI3:AI102)</f>
        <v>0.80531600432806982</v>
      </c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</row>
    <row r="108" spans="1:149" x14ac:dyDescent="0.45">
      <c r="A108" t="s">
        <v>38</v>
      </c>
      <c r="B108">
        <f>_xlfn.STDEV.S(A3:A102)/SQRT(COUNT(A3:A102))</f>
        <v>0.39350278835663172</v>
      </c>
      <c r="C108">
        <f t="shared" ref="C108:AJ108" si="5">_xlfn.STDEV.S(B3:B102)/SQRT(COUNT(B3:B102))</f>
        <v>0.93531121596347311</v>
      </c>
      <c r="E108">
        <f t="shared" si="5"/>
        <v>0.91012875102061452</v>
      </c>
      <c r="F108">
        <f t="shared" si="5"/>
        <v>0.36690763431851925</v>
      </c>
      <c r="G108">
        <f t="shared" si="5"/>
        <v>0.96036398823518476</v>
      </c>
      <c r="H108">
        <f t="shared" si="5"/>
        <v>0.36580477213006851</v>
      </c>
      <c r="I108">
        <f t="shared" si="5"/>
        <v>0.90086154049971245</v>
      </c>
      <c r="J108">
        <f t="shared" si="5"/>
        <v>0.37902586463275334</v>
      </c>
      <c r="K108">
        <f t="shared" si="5"/>
        <v>0.90086154049971245</v>
      </c>
      <c r="L108">
        <f t="shared" si="5"/>
        <v>0.36316648935426155</v>
      </c>
      <c r="M108">
        <f t="shared" si="5"/>
        <v>0.66776500433168939</v>
      </c>
      <c r="O108">
        <f t="shared" si="5"/>
        <v>0.63380444997497465</v>
      </c>
      <c r="P108">
        <f t="shared" si="5"/>
        <v>0.41004927025956767</v>
      </c>
      <c r="Q108">
        <f t="shared" si="5"/>
        <v>1.0746857656773421</v>
      </c>
      <c r="R108">
        <f t="shared" si="5"/>
        <v>0.36797425250287602</v>
      </c>
      <c r="S108">
        <f t="shared" si="5"/>
        <v>0.63137736238906572</v>
      </c>
      <c r="T108">
        <f t="shared" si="5"/>
        <v>0.3714617589790884</v>
      </c>
      <c r="U108">
        <f t="shared" si="5"/>
        <v>0.63137736238906572</v>
      </c>
      <c r="V108">
        <f t="shared" si="5"/>
        <v>0.44757934796779131</v>
      </c>
      <c r="W108">
        <f t="shared" si="5"/>
        <v>1.2509467122014735</v>
      </c>
      <c r="X108">
        <f t="shared" si="5"/>
        <v>7.1201804539611085E-2</v>
      </c>
      <c r="Z108">
        <f t="shared" si="5"/>
        <v>1.2509467122014735</v>
      </c>
      <c r="AA108">
        <f t="shared" si="5"/>
        <v>7.1201804539611085E-2</v>
      </c>
      <c r="AB108">
        <f t="shared" si="5"/>
        <v>0.43580182689294988</v>
      </c>
      <c r="AC108" s="20">
        <f t="shared" si="5"/>
        <v>1.6136901684015927</v>
      </c>
      <c r="AD108">
        <f t="shared" si="5"/>
        <v>6.5164903486958775E-2</v>
      </c>
      <c r="AE108">
        <f t="shared" si="5"/>
        <v>0.44432561542775428</v>
      </c>
      <c r="AF108">
        <f t="shared" si="5"/>
        <v>1.2509467122014735</v>
      </c>
      <c r="AG108">
        <f t="shared" si="5"/>
        <v>7.1201804539611085E-2</v>
      </c>
      <c r="AH108">
        <f t="shared" si="5"/>
        <v>0.44432561542775428</v>
      </c>
      <c r="AI108">
        <f t="shared" si="5"/>
        <v>1.2509467122014735</v>
      </c>
      <c r="AJ108">
        <f t="shared" si="5"/>
        <v>7.1201804539611085E-2</v>
      </c>
      <c r="AL108" t="s">
        <v>62</v>
      </c>
      <c r="AM108" s="8">
        <f>MAX(AM115-AM114,0)</f>
        <v>7</v>
      </c>
      <c r="AN108" s="9">
        <f t="shared" ref="AN108:BU111" si="6">MAX(AN115-AN114,0)</f>
        <v>21.75</v>
      </c>
      <c r="AO108" s="9">
        <f t="shared" si="6"/>
        <v>0</v>
      </c>
      <c r="AP108" s="9">
        <f t="shared" si="6"/>
        <v>16</v>
      </c>
      <c r="AQ108" s="9">
        <f t="shared" si="6"/>
        <v>8</v>
      </c>
      <c r="AR108" s="9">
        <f t="shared" si="6"/>
        <v>20</v>
      </c>
      <c r="AS108" s="9">
        <f t="shared" si="6"/>
        <v>7</v>
      </c>
      <c r="AT108" s="9">
        <f t="shared" si="6"/>
        <v>16</v>
      </c>
      <c r="AU108" s="9">
        <f t="shared" si="6"/>
        <v>5.75</v>
      </c>
      <c r="AV108" s="9">
        <f t="shared" si="6"/>
        <v>16</v>
      </c>
      <c r="AW108" s="9">
        <f t="shared" si="6"/>
        <v>4</v>
      </c>
      <c r="AX108" s="9">
        <f t="shared" si="6"/>
        <v>14.75</v>
      </c>
      <c r="AY108" s="9">
        <f t="shared" si="6"/>
        <v>0</v>
      </c>
      <c r="AZ108" s="9">
        <f t="shared" si="6"/>
        <v>15</v>
      </c>
      <c r="BA108" s="9">
        <f t="shared" si="6"/>
        <v>9.75</v>
      </c>
      <c r="BB108" s="9">
        <f t="shared" si="6"/>
        <v>19.75</v>
      </c>
      <c r="BC108" s="9">
        <f t="shared" si="6"/>
        <v>6</v>
      </c>
      <c r="BD108" s="9">
        <f t="shared" si="6"/>
        <v>14.75</v>
      </c>
      <c r="BE108" s="9">
        <f t="shared" si="6"/>
        <v>5.75</v>
      </c>
      <c r="BF108" s="9">
        <f t="shared" si="6"/>
        <v>14.75</v>
      </c>
      <c r="BG108" s="9">
        <f t="shared" si="6"/>
        <v>6</v>
      </c>
      <c r="BH108" s="9">
        <f t="shared" si="6"/>
        <v>21.75</v>
      </c>
      <c r="BI108" s="9">
        <f t="shared" si="6"/>
        <v>0</v>
      </c>
      <c r="BJ108" s="9">
        <f t="shared" si="6"/>
        <v>0</v>
      </c>
      <c r="BK108" s="9">
        <f t="shared" si="6"/>
        <v>21.75</v>
      </c>
      <c r="BL108" s="9">
        <f t="shared" si="6"/>
        <v>0</v>
      </c>
      <c r="BM108" s="9">
        <f t="shared" si="6"/>
        <v>8.75</v>
      </c>
      <c r="BN108" s="9">
        <f t="shared" si="6"/>
        <v>37</v>
      </c>
      <c r="BO108" s="9">
        <f t="shared" si="6"/>
        <v>0</v>
      </c>
      <c r="BP108" s="9">
        <f t="shared" si="6"/>
        <v>8</v>
      </c>
      <c r="BQ108" s="9">
        <f t="shared" si="6"/>
        <v>21.75</v>
      </c>
      <c r="BR108" s="9">
        <f t="shared" si="6"/>
        <v>0</v>
      </c>
      <c r="BS108" s="9">
        <f t="shared" si="6"/>
        <v>8</v>
      </c>
      <c r="BT108" s="9">
        <f t="shared" si="6"/>
        <v>21.75</v>
      </c>
      <c r="BU108" s="10">
        <f t="shared" si="6"/>
        <v>0</v>
      </c>
      <c r="BW108" t="s">
        <v>69</v>
      </c>
      <c r="BX108">
        <f>[1]!SWTEST(A3:A102)</f>
        <v>0.38364445305331718</v>
      </c>
      <c r="BY108">
        <f>[1]!SWTEST(B3:B102)</f>
        <v>6.2733925061770779E-2</v>
      </c>
      <c r="BZ108" t="e">
        <f>[1]!SWTEST(C3:C102)</f>
        <v>#VALUE!</v>
      </c>
      <c r="CA108">
        <f>[1]!SWTEST(D3:D102)</f>
        <v>0.37664789308647983</v>
      </c>
      <c r="CB108">
        <f>[1]!SWTEST(E3:E102)</f>
        <v>8.2314483238289382E-2</v>
      </c>
      <c r="CC108">
        <f>[1]!SWTEST(F3:F102)</f>
        <v>8.2585348357446908E-2</v>
      </c>
      <c r="CD108">
        <f>[1]!SWTEST(G3:G102)</f>
        <v>0.1329329906199983</v>
      </c>
      <c r="CE108">
        <f>[1]!SWTEST(H3:H102)</f>
        <v>0.21371969093730969</v>
      </c>
      <c r="CF108">
        <f>[1]!SWTEST(I3:I102)</f>
        <v>0.52357470917397286</v>
      </c>
      <c r="CG108">
        <f>[1]!SWTEST(J3:J102)</f>
        <v>0.21371969093730969</v>
      </c>
      <c r="CH108">
        <f>[1]!SWTEST(K3:K102)</f>
        <v>3.045442738162274E-2</v>
      </c>
      <c r="CI108">
        <f>[1]!SWTEST(L3:L102)</f>
        <v>9.8270470968572665E-2</v>
      </c>
      <c r="CJ108" t="e">
        <f>[1]!SWTEST(M3:M102)</f>
        <v>#VALUE!</v>
      </c>
      <c r="CK108">
        <f>[1]!SWTEST(N3:N102)</f>
        <v>2.7991438599059615E-2</v>
      </c>
      <c r="CL108">
        <f>[1]!SWTEST(O3:O102)</f>
        <v>0.39683905295456112</v>
      </c>
      <c r="CM108">
        <f>[1]!SWTEST(P3:P102)</f>
        <v>1.5896275108323588E-3</v>
      </c>
      <c r="CN108">
        <f>[1]!SWTEST(Q3:Q102)</f>
        <v>0.1108569322198375</v>
      </c>
      <c r="CO108">
        <f>[1]!SWTEST(R3:R102)</f>
        <v>0.58985513808412793</v>
      </c>
      <c r="CP108">
        <f>[1]!SWTEST(S3:S102)</f>
        <v>0.17410680630108377</v>
      </c>
      <c r="CQ108">
        <f>[1]!SWTEST(T3:T102)</f>
        <v>0.58985513808412793</v>
      </c>
      <c r="CR108">
        <f>[1]!SWTEST(U3:U102)</f>
        <v>6.188881755074005E-2</v>
      </c>
      <c r="CS108">
        <f>[1]!SWTEST(V3:V102)</f>
        <v>2.2383207132694594E-3</v>
      </c>
      <c r="CT108">
        <f>[1]!SWTEST(W3:W102)</f>
        <v>3.617616206597063E-10</v>
      </c>
      <c r="CU108" t="e">
        <f>[1]!SWTEST(X3:X102)</f>
        <v>#VALUE!</v>
      </c>
      <c r="CV108">
        <f>[1]!SWTEST(Y3:Y102)</f>
        <v>2.2383207132694594E-3</v>
      </c>
      <c r="CW108">
        <f>[1]!SWTEST(Z3:Z102)</f>
        <v>3.617616206597063E-10</v>
      </c>
      <c r="CX108">
        <f>[1]!SWTEST(AA3:AA102)</f>
        <v>0.1222633920258388</v>
      </c>
      <c r="CY108">
        <f>[1]!SWTEST(AB3:AB102)</f>
        <v>3.930717578093379E-6</v>
      </c>
      <c r="CZ108">
        <f>[1]!SWTEST(AC3:AC102)</f>
        <v>1.0401457473108167E-10</v>
      </c>
      <c r="DA108">
        <f>[1]!SWTEST(AD3:AD102)</f>
        <v>0.39069146125854393</v>
      </c>
      <c r="DB108">
        <f>[1]!SWTEST(AE3:AE102)</f>
        <v>2.2383207132694594E-3</v>
      </c>
      <c r="DC108">
        <f>[1]!SWTEST(AF3:AF102)</f>
        <v>3.617616206597063E-10</v>
      </c>
      <c r="DD108">
        <f>[1]!SWTEST(AG3:AG102)</f>
        <v>0.39069146125854393</v>
      </c>
      <c r="DE108">
        <f>[1]!SWTEST(AH3:AH102)</f>
        <v>2.2383207132694594E-3</v>
      </c>
      <c r="DF108">
        <f>[1]!SWTEST(AI3:AI102)</f>
        <v>3.617616206597063E-10</v>
      </c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</row>
    <row r="109" spans="1:149" x14ac:dyDescent="0.45">
      <c r="A109" t="s">
        <v>39</v>
      </c>
      <c r="B109">
        <f>MEDIAN(A3:A102)</f>
        <v>483</v>
      </c>
      <c r="C109">
        <f t="shared" ref="C109:AJ109" si="7">MEDIAN(B3:B102)</f>
        <v>462</v>
      </c>
      <c r="E109">
        <f t="shared" si="7"/>
        <v>462</v>
      </c>
      <c r="F109">
        <f t="shared" si="7"/>
        <v>482</v>
      </c>
      <c r="G109">
        <f t="shared" si="7"/>
        <v>458</v>
      </c>
      <c r="H109">
        <f t="shared" si="7"/>
        <v>481</v>
      </c>
      <c r="I109">
        <f t="shared" si="7"/>
        <v>462</v>
      </c>
      <c r="J109">
        <f t="shared" si="7"/>
        <v>481</v>
      </c>
      <c r="K109">
        <f t="shared" si="7"/>
        <v>462</v>
      </c>
      <c r="L109">
        <f t="shared" si="7"/>
        <v>483</v>
      </c>
      <c r="M109">
        <f t="shared" si="7"/>
        <v>469</v>
      </c>
      <c r="O109">
        <f t="shared" si="7"/>
        <v>469</v>
      </c>
      <c r="P109">
        <f t="shared" si="7"/>
        <v>479</v>
      </c>
      <c r="Q109">
        <f t="shared" si="7"/>
        <v>459.5</v>
      </c>
      <c r="R109">
        <f t="shared" si="7"/>
        <v>489</v>
      </c>
      <c r="S109">
        <f t="shared" si="7"/>
        <v>467</v>
      </c>
      <c r="T109">
        <f t="shared" si="7"/>
        <v>488</v>
      </c>
      <c r="U109">
        <f t="shared" si="7"/>
        <v>467</v>
      </c>
      <c r="V109">
        <f t="shared" si="7"/>
        <v>484</v>
      </c>
      <c r="W109">
        <f t="shared" si="7"/>
        <v>454</v>
      </c>
      <c r="X109">
        <f t="shared" si="7"/>
        <v>492</v>
      </c>
      <c r="Z109">
        <f t="shared" si="7"/>
        <v>454</v>
      </c>
      <c r="AA109">
        <f t="shared" si="7"/>
        <v>492</v>
      </c>
      <c r="AB109">
        <f t="shared" si="7"/>
        <v>484</v>
      </c>
      <c r="AC109" s="20">
        <f t="shared" si="7"/>
        <v>448</v>
      </c>
      <c r="AD109">
        <f t="shared" si="7"/>
        <v>492</v>
      </c>
      <c r="AE109">
        <f t="shared" si="7"/>
        <v>485</v>
      </c>
      <c r="AF109">
        <f t="shared" si="7"/>
        <v>454</v>
      </c>
      <c r="AG109">
        <f t="shared" si="7"/>
        <v>492</v>
      </c>
      <c r="AH109">
        <f t="shared" si="7"/>
        <v>485</v>
      </c>
      <c r="AI109">
        <f t="shared" si="7"/>
        <v>454</v>
      </c>
      <c r="AJ109">
        <f t="shared" si="7"/>
        <v>492</v>
      </c>
      <c r="AL109" t="s">
        <v>63</v>
      </c>
      <c r="AM109" s="8">
        <f t="shared" ref="AM109:BB111" si="8">MAX(AM116-AM115,0)</f>
        <v>2</v>
      </c>
      <c r="AN109" s="9">
        <f t="shared" si="8"/>
        <v>6.25</v>
      </c>
      <c r="AO109" s="9">
        <f t="shared" si="8"/>
        <v>0</v>
      </c>
      <c r="AP109" s="9">
        <f t="shared" si="8"/>
        <v>7</v>
      </c>
      <c r="AQ109" s="9">
        <f t="shared" si="8"/>
        <v>2</v>
      </c>
      <c r="AR109" s="9">
        <f t="shared" si="8"/>
        <v>5</v>
      </c>
      <c r="AS109" s="9">
        <f t="shared" si="8"/>
        <v>2</v>
      </c>
      <c r="AT109" s="9">
        <f t="shared" si="8"/>
        <v>7</v>
      </c>
      <c r="AU109" s="9">
        <f t="shared" si="8"/>
        <v>2.25</v>
      </c>
      <c r="AV109" s="9">
        <f t="shared" si="8"/>
        <v>7</v>
      </c>
      <c r="AW109" s="9">
        <f t="shared" si="8"/>
        <v>3</v>
      </c>
      <c r="AX109" s="9">
        <f t="shared" si="8"/>
        <v>5.25</v>
      </c>
      <c r="AY109" s="9">
        <f t="shared" si="8"/>
        <v>0</v>
      </c>
      <c r="AZ109" s="9">
        <f t="shared" si="8"/>
        <v>5</v>
      </c>
      <c r="BA109" s="9">
        <f t="shared" si="8"/>
        <v>2.25</v>
      </c>
      <c r="BB109" s="9">
        <f t="shared" si="8"/>
        <v>5.75</v>
      </c>
      <c r="BC109" s="9">
        <f t="shared" si="6"/>
        <v>3</v>
      </c>
      <c r="BD109" s="9">
        <f t="shared" si="6"/>
        <v>3.25</v>
      </c>
      <c r="BE109" s="9">
        <f t="shared" si="6"/>
        <v>2.25</v>
      </c>
      <c r="BF109" s="9">
        <f t="shared" si="6"/>
        <v>3.25</v>
      </c>
      <c r="BG109" s="9">
        <f t="shared" si="6"/>
        <v>3</v>
      </c>
      <c r="BH109" s="9">
        <f t="shared" si="6"/>
        <v>9.25</v>
      </c>
      <c r="BI109" s="9">
        <f t="shared" si="6"/>
        <v>1</v>
      </c>
      <c r="BJ109" s="9">
        <f t="shared" si="6"/>
        <v>0</v>
      </c>
      <c r="BK109" s="9">
        <f t="shared" si="6"/>
        <v>9.25</v>
      </c>
      <c r="BL109" s="9">
        <f t="shared" si="6"/>
        <v>1</v>
      </c>
      <c r="BM109" s="9">
        <f t="shared" si="6"/>
        <v>2.25</v>
      </c>
      <c r="BN109" s="9">
        <f t="shared" si="6"/>
        <v>11</v>
      </c>
      <c r="BO109" s="9">
        <f t="shared" si="6"/>
        <v>1</v>
      </c>
      <c r="BP109" s="9">
        <f t="shared" si="6"/>
        <v>3</v>
      </c>
      <c r="BQ109" s="9">
        <f t="shared" si="6"/>
        <v>9.25</v>
      </c>
      <c r="BR109" s="9">
        <f t="shared" si="6"/>
        <v>1</v>
      </c>
      <c r="BS109" s="9">
        <f t="shared" si="6"/>
        <v>3</v>
      </c>
      <c r="BT109" s="9">
        <f t="shared" si="6"/>
        <v>9.25</v>
      </c>
      <c r="BU109" s="10">
        <f t="shared" si="6"/>
        <v>1</v>
      </c>
      <c r="BW109" t="s">
        <v>70</v>
      </c>
      <c r="BX109">
        <v>0.05</v>
      </c>
      <c r="BY109">
        <v>0.05</v>
      </c>
      <c r="BZ109">
        <v>0.05</v>
      </c>
      <c r="CA109">
        <v>0.05</v>
      </c>
      <c r="CB109">
        <v>0.05</v>
      </c>
      <c r="CC109">
        <v>0.05</v>
      </c>
      <c r="CD109">
        <v>0.05</v>
      </c>
      <c r="CE109">
        <v>0.05</v>
      </c>
      <c r="CF109">
        <v>0.05</v>
      </c>
      <c r="CG109">
        <v>0.05</v>
      </c>
      <c r="CH109">
        <v>0.05</v>
      </c>
      <c r="CI109">
        <v>0.05</v>
      </c>
      <c r="CJ109">
        <v>0.05</v>
      </c>
      <c r="CK109">
        <v>0.05</v>
      </c>
      <c r="CL109">
        <v>0.05</v>
      </c>
      <c r="CM109">
        <v>0.05</v>
      </c>
      <c r="CN109">
        <v>0.05</v>
      </c>
      <c r="CO109">
        <v>0.05</v>
      </c>
      <c r="CP109">
        <v>0.05</v>
      </c>
      <c r="CQ109">
        <v>0.05</v>
      </c>
      <c r="CR109">
        <v>0.05</v>
      </c>
      <c r="CS109">
        <v>0.05</v>
      </c>
      <c r="CT109">
        <v>0.05</v>
      </c>
      <c r="CU109">
        <v>0.05</v>
      </c>
      <c r="CV109">
        <v>0.05</v>
      </c>
      <c r="CW109">
        <v>0.05</v>
      </c>
      <c r="CX109">
        <v>0.05</v>
      </c>
      <c r="CY109">
        <v>0.05</v>
      </c>
      <c r="CZ109">
        <v>0.05</v>
      </c>
      <c r="DA109">
        <v>0.05</v>
      </c>
      <c r="DB109">
        <v>0.05</v>
      </c>
      <c r="DC109">
        <v>0.05</v>
      </c>
      <c r="DD109">
        <v>0.05</v>
      </c>
      <c r="DE109">
        <v>0.05</v>
      </c>
      <c r="DF109">
        <v>0.05</v>
      </c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</row>
    <row r="110" spans="1:149" x14ac:dyDescent="0.45">
      <c r="A110" t="s">
        <v>40</v>
      </c>
      <c r="B110">
        <f>MODE(A3:A102)</f>
        <v>482</v>
      </c>
      <c r="C110">
        <f t="shared" ref="C110:AJ110" si="9">MODE(B3:B102)</f>
        <v>466</v>
      </c>
      <c r="E110">
        <f t="shared" si="9"/>
        <v>466</v>
      </c>
      <c r="F110">
        <f t="shared" si="9"/>
        <v>482</v>
      </c>
      <c r="G110">
        <f t="shared" si="9"/>
        <v>454</v>
      </c>
      <c r="H110">
        <f t="shared" si="9"/>
        <v>481</v>
      </c>
      <c r="I110">
        <f t="shared" si="9"/>
        <v>466</v>
      </c>
      <c r="J110">
        <f t="shared" si="9"/>
        <v>481</v>
      </c>
      <c r="K110">
        <f t="shared" si="9"/>
        <v>466</v>
      </c>
      <c r="L110">
        <f t="shared" si="9"/>
        <v>483</v>
      </c>
      <c r="M110">
        <f t="shared" si="9"/>
        <v>469</v>
      </c>
      <c r="O110">
        <f t="shared" si="9"/>
        <v>469</v>
      </c>
      <c r="P110">
        <f t="shared" si="9"/>
        <v>479</v>
      </c>
      <c r="Q110">
        <f t="shared" si="9"/>
        <v>462</v>
      </c>
      <c r="R110">
        <f t="shared" si="9"/>
        <v>489</v>
      </c>
      <c r="S110">
        <f t="shared" si="9"/>
        <v>464</v>
      </c>
      <c r="T110">
        <f t="shared" si="9"/>
        <v>491</v>
      </c>
      <c r="U110">
        <f t="shared" si="9"/>
        <v>464</v>
      </c>
      <c r="V110">
        <f t="shared" si="9"/>
        <v>484</v>
      </c>
      <c r="W110">
        <f t="shared" si="9"/>
        <v>450</v>
      </c>
      <c r="X110">
        <f t="shared" si="9"/>
        <v>492</v>
      </c>
      <c r="Z110">
        <f t="shared" si="9"/>
        <v>450</v>
      </c>
      <c r="AA110">
        <f t="shared" si="9"/>
        <v>492</v>
      </c>
      <c r="AB110">
        <f t="shared" si="9"/>
        <v>482</v>
      </c>
      <c r="AC110" s="20">
        <f t="shared" si="9"/>
        <v>448</v>
      </c>
      <c r="AD110">
        <f t="shared" si="9"/>
        <v>492</v>
      </c>
      <c r="AE110">
        <f t="shared" si="9"/>
        <v>488</v>
      </c>
      <c r="AF110">
        <f t="shared" si="9"/>
        <v>450</v>
      </c>
      <c r="AG110">
        <f t="shared" si="9"/>
        <v>492</v>
      </c>
      <c r="AH110">
        <f t="shared" si="9"/>
        <v>488</v>
      </c>
      <c r="AI110">
        <f t="shared" si="9"/>
        <v>450</v>
      </c>
      <c r="AJ110">
        <f t="shared" si="9"/>
        <v>492</v>
      </c>
      <c r="AL110" t="s">
        <v>64</v>
      </c>
      <c r="AM110" s="8">
        <f t="shared" si="8"/>
        <v>3</v>
      </c>
      <c r="AN110" s="9">
        <f t="shared" si="6"/>
        <v>5</v>
      </c>
      <c r="AO110" s="9">
        <f t="shared" si="6"/>
        <v>0</v>
      </c>
      <c r="AP110" s="9">
        <f t="shared" si="6"/>
        <v>5</v>
      </c>
      <c r="AQ110" s="9">
        <f t="shared" si="6"/>
        <v>2.25</v>
      </c>
      <c r="AR110" s="9">
        <f t="shared" si="6"/>
        <v>7</v>
      </c>
      <c r="AS110" s="9">
        <f t="shared" si="6"/>
        <v>2</v>
      </c>
      <c r="AT110" s="9">
        <f t="shared" si="6"/>
        <v>5</v>
      </c>
      <c r="AU110" s="9">
        <f t="shared" si="6"/>
        <v>3</v>
      </c>
      <c r="AV110" s="9">
        <f t="shared" si="6"/>
        <v>5</v>
      </c>
      <c r="AW110" s="9">
        <f t="shared" si="6"/>
        <v>2</v>
      </c>
      <c r="AX110" s="9">
        <f t="shared" si="6"/>
        <v>3</v>
      </c>
      <c r="AY110" s="9">
        <f t="shared" si="6"/>
        <v>0</v>
      </c>
      <c r="AZ110" s="9">
        <f t="shared" si="6"/>
        <v>3</v>
      </c>
      <c r="BA110" s="9">
        <f t="shared" si="6"/>
        <v>3</v>
      </c>
      <c r="BB110" s="9">
        <f t="shared" si="6"/>
        <v>4.5</v>
      </c>
      <c r="BC110" s="9">
        <f t="shared" si="6"/>
        <v>2</v>
      </c>
      <c r="BD110" s="9">
        <f t="shared" si="6"/>
        <v>4.25</v>
      </c>
      <c r="BE110" s="9">
        <f t="shared" si="6"/>
        <v>3</v>
      </c>
      <c r="BF110" s="9">
        <f t="shared" si="6"/>
        <v>4.25</v>
      </c>
      <c r="BG110" s="9">
        <f t="shared" si="6"/>
        <v>3</v>
      </c>
      <c r="BH110" s="9">
        <f t="shared" si="6"/>
        <v>6</v>
      </c>
      <c r="BI110" s="9">
        <f t="shared" si="6"/>
        <v>0</v>
      </c>
      <c r="BJ110" s="9">
        <f t="shared" si="6"/>
        <v>0</v>
      </c>
      <c r="BK110" s="9">
        <f t="shared" si="6"/>
        <v>6</v>
      </c>
      <c r="BL110" s="9">
        <f t="shared" si="6"/>
        <v>0</v>
      </c>
      <c r="BM110" s="9">
        <f t="shared" si="6"/>
        <v>3</v>
      </c>
      <c r="BN110" s="9">
        <f t="shared" si="6"/>
        <v>8.25</v>
      </c>
      <c r="BO110" s="9">
        <f t="shared" si="6"/>
        <v>0</v>
      </c>
      <c r="BP110" s="9">
        <f t="shared" si="6"/>
        <v>3</v>
      </c>
      <c r="BQ110" s="9">
        <f t="shared" si="6"/>
        <v>6</v>
      </c>
      <c r="BR110" s="9">
        <f t="shared" si="6"/>
        <v>0</v>
      </c>
      <c r="BS110" s="9">
        <f t="shared" si="6"/>
        <v>3</v>
      </c>
      <c r="BT110" s="9">
        <f t="shared" si="6"/>
        <v>6</v>
      </c>
      <c r="BU110" s="10">
        <f t="shared" si="6"/>
        <v>0</v>
      </c>
      <c r="BW110" s="1" t="s">
        <v>71</v>
      </c>
      <c r="BX110" s="14" t="str">
        <f>IF(BX108&lt;BX109,"no","yes")</f>
        <v>yes</v>
      </c>
      <c r="BY110" s="14" t="str">
        <f t="shared" ref="BY110:DF110" si="10">IF(BY108&lt;BY109,"no","yes")</f>
        <v>yes</v>
      </c>
      <c r="BZ110" s="14" t="e">
        <f t="shared" si="10"/>
        <v>#VALUE!</v>
      </c>
      <c r="CA110" s="14" t="str">
        <f t="shared" si="10"/>
        <v>yes</v>
      </c>
      <c r="CB110" s="14" t="str">
        <f t="shared" si="10"/>
        <v>yes</v>
      </c>
      <c r="CC110" s="14" t="str">
        <f t="shared" si="10"/>
        <v>yes</v>
      </c>
      <c r="CD110" s="14" t="str">
        <f t="shared" si="10"/>
        <v>yes</v>
      </c>
      <c r="CE110" s="14" t="str">
        <f t="shared" si="10"/>
        <v>yes</v>
      </c>
      <c r="CF110" s="14" t="str">
        <f t="shared" si="10"/>
        <v>yes</v>
      </c>
      <c r="CG110" s="14" t="str">
        <f t="shared" si="10"/>
        <v>yes</v>
      </c>
      <c r="CH110" s="14" t="str">
        <f t="shared" si="10"/>
        <v>no</v>
      </c>
      <c r="CI110" s="14" t="str">
        <f t="shared" si="10"/>
        <v>yes</v>
      </c>
      <c r="CJ110" s="14" t="e">
        <f t="shared" si="10"/>
        <v>#VALUE!</v>
      </c>
      <c r="CK110" s="14" t="str">
        <f t="shared" si="10"/>
        <v>no</v>
      </c>
      <c r="CL110" s="14" t="str">
        <f t="shared" si="10"/>
        <v>yes</v>
      </c>
      <c r="CM110" s="14" t="str">
        <f t="shared" si="10"/>
        <v>no</v>
      </c>
      <c r="CN110" s="14" t="str">
        <f t="shared" si="10"/>
        <v>yes</v>
      </c>
      <c r="CO110" s="14" t="str">
        <f t="shared" si="10"/>
        <v>yes</v>
      </c>
      <c r="CP110" s="14" t="str">
        <f t="shared" si="10"/>
        <v>yes</v>
      </c>
      <c r="CQ110" s="14" t="str">
        <f t="shared" si="10"/>
        <v>yes</v>
      </c>
      <c r="CR110" s="14" t="str">
        <f t="shared" si="10"/>
        <v>yes</v>
      </c>
      <c r="CS110" s="14" t="str">
        <f t="shared" si="10"/>
        <v>no</v>
      </c>
      <c r="CT110" s="14" t="str">
        <f t="shared" si="10"/>
        <v>no</v>
      </c>
      <c r="CU110" s="14" t="e">
        <f t="shared" si="10"/>
        <v>#VALUE!</v>
      </c>
      <c r="CV110" s="14" t="str">
        <f t="shared" si="10"/>
        <v>no</v>
      </c>
      <c r="CW110" s="14" t="str">
        <f t="shared" si="10"/>
        <v>no</v>
      </c>
      <c r="CX110" s="14" t="str">
        <f t="shared" si="10"/>
        <v>yes</v>
      </c>
      <c r="CY110" s="14" t="str">
        <f t="shared" si="10"/>
        <v>no</v>
      </c>
      <c r="CZ110" s="14" t="str">
        <f t="shared" si="10"/>
        <v>no</v>
      </c>
      <c r="DA110" s="14" t="str">
        <f t="shared" si="10"/>
        <v>yes</v>
      </c>
      <c r="DB110" s="14" t="str">
        <f t="shared" si="10"/>
        <v>no</v>
      </c>
      <c r="DC110" s="14" t="str">
        <f t="shared" si="10"/>
        <v>no</v>
      </c>
      <c r="DD110" s="14" t="str">
        <f t="shared" si="10"/>
        <v>yes</v>
      </c>
      <c r="DE110" s="14" t="str">
        <f t="shared" si="10"/>
        <v>no</v>
      </c>
      <c r="DF110" s="14" t="str">
        <f t="shared" si="10"/>
        <v>no</v>
      </c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</row>
    <row r="111" spans="1:149" x14ac:dyDescent="0.45">
      <c r="A111" t="s">
        <v>41</v>
      </c>
      <c r="B111">
        <f>_xlfn.STDEV.S(A3:A102)</f>
        <v>3.9350278835663173</v>
      </c>
      <c r="C111">
        <f t="shared" ref="C111:AJ111" si="11">_xlfn.STDEV.S(B3:B102)</f>
        <v>9.3531121596347315</v>
      </c>
      <c r="E111">
        <f t="shared" si="11"/>
        <v>9.101287510206145</v>
      </c>
      <c r="F111">
        <f t="shared" si="11"/>
        <v>3.6690763431851927</v>
      </c>
      <c r="G111">
        <f t="shared" si="11"/>
        <v>9.6036398823518478</v>
      </c>
      <c r="H111">
        <f t="shared" si="11"/>
        <v>3.6580477213006852</v>
      </c>
      <c r="I111">
        <f t="shared" si="11"/>
        <v>9.0086154049971245</v>
      </c>
      <c r="J111">
        <f t="shared" si="11"/>
        <v>3.7902586463275334</v>
      </c>
      <c r="K111">
        <f t="shared" si="11"/>
        <v>9.0086154049971245</v>
      </c>
      <c r="L111">
        <f t="shared" si="11"/>
        <v>3.6316648935426157</v>
      </c>
      <c r="M111">
        <f t="shared" si="11"/>
        <v>6.6776500433168939</v>
      </c>
      <c r="O111">
        <f t="shared" si="11"/>
        <v>6.3380444997497465</v>
      </c>
      <c r="P111">
        <f t="shared" si="11"/>
        <v>4.1004927025956768</v>
      </c>
      <c r="Q111">
        <f t="shared" si="11"/>
        <v>10.74685765677342</v>
      </c>
      <c r="R111">
        <f t="shared" si="11"/>
        <v>3.6797425250287601</v>
      </c>
      <c r="S111">
        <f t="shared" si="11"/>
        <v>6.3137736238906568</v>
      </c>
      <c r="T111">
        <f t="shared" si="11"/>
        <v>3.7146175897908837</v>
      </c>
      <c r="U111">
        <f t="shared" si="11"/>
        <v>6.3137736238906568</v>
      </c>
      <c r="V111">
        <f t="shared" si="11"/>
        <v>4.4757934796779129</v>
      </c>
      <c r="W111">
        <f t="shared" si="11"/>
        <v>12.509467122014735</v>
      </c>
      <c r="X111">
        <f t="shared" si="11"/>
        <v>0.71201804539611091</v>
      </c>
      <c r="Z111">
        <f t="shared" si="11"/>
        <v>12.509467122014735</v>
      </c>
      <c r="AA111">
        <f t="shared" si="11"/>
        <v>0.71201804539611091</v>
      </c>
      <c r="AB111">
        <f t="shared" si="11"/>
        <v>4.3580182689294986</v>
      </c>
      <c r="AC111" s="20">
        <f t="shared" si="11"/>
        <v>16.136901684015928</v>
      </c>
      <c r="AD111">
        <f t="shared" si="11"/>
        <v>0.65164903486958781</v>
      </c>
      <c r="AE111">
        <f t="shared" si="11"/>
        <v>4.4432561542775426</v>
      </c>
      <c r="AF111">
        <f t="shared" si="11"/>
        <v>12.509467122014735</v>
      </c>
      <c r="AG111">
        <f t="shared" si="11"/>
        <v>0.71201804539611091</v>
      </c>
      <c r="AH111">
        <f t="shared" si="11"/>
        <v>4.4432561542775426</v>
      </c>
      <c r="AI111">
        <f t="shared" si="11"/>
        <v>12.509467122014735</v>
      </c>
      <c r="AJ111">
        <f t="shared" si="11"/>
        <v>0.71201804539611091</v>
      </c>
      <c r="AL111" t="s">
        <v>65</v>
      </c>
      <c r="AM111" s="8">
        <f t="shared" si="8"/>
        <v>8</v>
      </c>
      <c r="AN111" s="9">
        <f t="shared" si="6"/>
        <v>12</v>
      </c>
      <c r="AO111" s="9">
        <f t="shared" si="6"/>
        <v>0</v>
      </c>
      <c r="AP111" s="9">
        <f t="shared" si="6"/>
        <v>14</v>
      </c>
      <c r="AQ111" s="9">
        <f t="shared" si="6"/>
        <v>5.75</v>
      </c>
      <c r="AR111" s="9">
        <f t="shared" si="6"/>
        <v>21</v>
      </c>
      <c r="AS111" s="9">
        <f t="shared" si="6"/>
        <v>6</v>
      </c>
      <c r="AT111" s="9">
        <f t="shared" si="6"/>
        <v>12</v>
      </c>
      <c r="AU111" s="9">
        <f t="shared" si="6"/>
        <v>8</v>
      </c>
      <c r="AV111" s="9">
        <f t="shared" si="6"/>
        <v>12</v>
      </c>
      <c r="AW111" s="9">
        <f t="shared" si="6"/>
        <v>5</v>
      </c>
      <c r="AX111" s="9">
        <f t="shared" si="6"/>
        <v>14</v>
      </c>
      <c r="AY111" s="9">
        <f t="shared" si="6"/>
        <v>0</v>
      </c>
      <c r="AZ111" s="9">
        <f t="shared" si="6"/>
        <v>7</v>
      </c>
      <c r="BA111" s="9">
        <f t="shared" si="6"/>
        <v>9</v>
      </c>
      <c r="BB111" s="9">
        <f t="shared" si="6"/>
        <v>17</v>
      </c>
      <c r="BC111" s="9">
        <f t="shared" si="6"/>
        <v>5</v>
      </c>
      <c r="BD111" s="9">
        <f t="shared" si="6"/>
        <v>14.75</v>
      </c>
      <c r="BE111" s="9">
        <f t="shared" si="6"/>
        <v>6</v>
      </c>
      <c r="BF111" s="9">
        <f t="shared" si="6"/>
        <v>14.75</v>
      </c>
      <c r="BG111" s="9">
        <f t="shared" si="6"/>
        <v>13</v>
      </c>
      <c r="BH111" s="9">
        <f t="shared" si="6"/>
        <v>14</v>
      </c>
      <c r="BI111" s="9">
        <f t="shared" si="6"/>
        <v>1</v>
      </c>
      <c r="BJ111" s="9">
        <f t="shared" si="6"/>
        <v>0</v>
      </c>
      <c r="BK111" s="9">
        <f t="shared" si="6"/>
        <v>14</v>
      </c>
      <c r="BL111" s="9">
        <f t="shared" si="6"/>
        <v>1</v>
      </c>
      <c r="BM111" s="9">
        <f t="shared" si="6"/>
        <v>6</v>
      </c>
      <c r="BN111" s="9">
        <f t="shared" si="6"/>
        <v>17.75</v>
      </c>
      <c r="BO111" s="9">
        <f t="shared" si="6"/>
        <v>2</v>
      </c>
      <c r="BP111" s="9">
        <f t="shared" si="6"/>
        <v>7</v>
      </c>
      <c r="BQ111" s="9">
        <f t="shared" si="6"/>
        <v>14</v>
      </c>
      <c r="BR111" s="9">
        <f t="shared" si="6"/>
        <v>1</v>
      </c>
      <c r="BS111" s="9">
        <f t="shared" si="6"/>
        <v>7</v>
      </c>
      <c r="BT111" s="9">
        <f t="shared" si="6"/>
        <v>14</v>
      </c>
      <c r="BU111" s="10">
        <f t="shared" si="6"/>
        <v>1</v>
      </c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</row>
    <row r="112" spans="1:149" x14ac:dyDescent="0.45">
      <c r="A112" t="s">
        <v>42</v>
      </c>
      <c r="B112">
        <f>_xlfn.VAR.S(A3:A102)</f>
        <v>15.48444444444441</v>
      </c>
      <c r="C112">
        <f t="shared" ref="C112:AJ112" si="12">_xlfn.VAR.S(B3:B102)</f>
        <v>87.480707070707069</v>
      </c>
      <c r="E112">
        <f t="shared" si="12"/>
        <v>82.833434343434362</v>
      </c>
      <c r="F112">
        <f t="shared" si="12"/>
        <v>13.462121212121225</v>
      </c>
      <c r="G112">
        <f t="shared" si="12"/>
        <v>92.229898989899013</v>
      </c>
      <c r="H112">
        <f t="shared" si="12"/>
        <v>13.381313131313135</v>
      </c>
      <c r="I112">
        <f t="shared" si="12"/>
        <v>81.155151515151502</v>
      </c>
      <c r="J112">
        <f t="shared" si="12"/>
        <v>14.366060606060625</v>
      </c>
      <c r="K112">
        <f t="shared" si="12"/>
        <v>81.155151515151502</v>
      </c>
      <c r="L112">
        <f t="shared" si="12"/>
        <v>13.188989898989897</v>
      </c>
      <c r="M112">
        <f t="shared" si="12"/>
        <v>44.591010101010113</v>
      </c>
      <c r="O112">
        <f t="shared" si="12"/>
        <v>40.170808080808015</v>
      </c>
      <c r="P112">
        <f t="shared" si="12"/>
        <v>16.814040404040394</v>
      </c>
      <c r="Q112">
        <f t="shared" si="12"/>
        <v>115.49494949494949</v>
      </c>
      <c r="R112">
        <f t="shared" si="12"/>
        <v>13.540505050505036</v>
      </c>
      <c r="S112">
        <f t="shared" si="12"/>
        <v>39.863737373737358</v>
      </c>
      <c r="T112">
        <f t="shared" si="12"/>
        <v>13.798383838383833</v>
      </c>
      <c r="U112">
        <f t="shared" si="12"/>
        <v>39.863737373737358</v>
      </c>
      <c r="V112">
        <f t="shared" si="12"/>
        <v>20.032727272727318</v>
      </c>
      <c r="W112">
        <f t="shared" si="12"/>
        <v>156.48676767676764</v>
      </c>
      <c r="X112">
        <f t="shared" si="12"/>
        <v>0.50696969696969829</v>
      </c>
      <c r="Z112">
        <f t="shared" si="12"/>
        <v>156.48676767676764</v>
      </c>
      <c r="AA112">
        <f t="shared" si="12"/>
        <v>0.50696969696969829</v>
      </c>
      <c r="AB112">
        <f t="shared" si="12"/>
        <v>18.992323232323265</v>
      </c>
      <c r="AC112" s="20">
        <f t="shared" si="12"/>
        <v>260.39959595959607</v>
      </c>
      <c r="AD112">
        <f t="shared" si="12"/>
        <v>0.42464646464646522</v>
      </c>
      <c r="AE112">
        <f t="shared" si="12"/>
        <v>19.742525252525255</v>
      </c>
      <c r="AF112">
        <f t="shared" si="12"/>
        <v>156.48676767676764</v>
      </c>
      <c r="AG112">
        <f t="shared" si="12"/>
        <v>0.50696969696969829</v>
      </c>
      <c r="AH112">
        <f t="shared" si="12"/>
        <v>19.742525252525255</v>
      </c>
      <c r="AI112">
        <f t="shared" si="12"/>
        <v>156.48676767676764</v>
      </c>
      <c r="AJ112">
        <f t="shared" si="12"/>
        <v>0.50696969696969829</v>
      </c>
      <c r="AL112" t="s">
        <v>37</v>
      </c>
      <c r="AM112" s="11">
        <f>AM119-$AM121</f>
        <v>483.48</v>
      </c>
      <c r="AN112" s="12">
        <f t="shared" ref="AN112:BU112" si="13">AN119-$AM121</f>
        <v>461.79</v>
      </c>
      <c r="AO112" s="12">
        <f t="shared" si="13"/>
        <v>481</v>
      </c>
      <c r="AP112" s="12">
        <f t="shared" si="13"/>
        <v>461.57</v>
      </c>
      <c r="AQ112" s="12">
        <f t="shared" si="13"/>
        <v>482.15</v>
      </c>
      <c r="AR112" s="12">
        <f t="shared" si="13"/>
        <v>457.82</v>
      </c>
      <c r="AS112" s="12">
        <f t="shared" si="13"/>
        <v>480.55</v>
      </c>
      <c r="AT112" s="12">
        <f t="shared" si="13"/>
        <v>461.58</v>
      </c>
      <c r="AU112" s="12">
        <f t="shared" si="13"/>
        <v>481.24</v>
      </c>
      <c r="AV112" s="12">
        <f t="shared" si="13"/>
        <v>461.58</v>
      </c>
      <c r="AW112" s="12">
        <f t="shared" si="13"/>
        <v>482.77</v>
      </c>
      <c r="AX112" s="12">
        <f t="shared" si="13"/>
        <v>467.43</v>
      </c>
      <c r="AY112" s="12">
        <f t="shared" si="13"/>
        <v>481</v>
      </c>
      <c r="AZ112" s="12">
        <f t="shared" si="13"/>
        <v>467.47</v>
      </c>
      <c r="BA112" s="12">
        <f t="shared" si="13"/>
        <v>479.29</v>
      </c>
      <c r="BB112" s="12">
        <f t="shared" si="13"/>
        <v>458</v>
      </c>
      <c r="BC112" s="12">
        <f t="shared" si="13"/>
        <v>488.57</v>
      </c>
      <c r="BD112" s="12">
        <f t="shared" si="13"/>
        <v>467.07</v>
      </c>
      <c r="BE112" s="12">
        <f t="shared" si="13"/>
        <v>488.14</v>
      </c>
      <c r="BF112" s="12">
        <f t="shared" si="13"/>
        <v>467.07</v>
      </c>
      <c r="BG112" s="12">
        <f t="shared" si="13"/>
        <v>484.26</v>
      </c>
      <c r="BH112" s="12">
        <f t="shared" si="13"/>
        <v>451.59</v>
      </c>
      <c r="BI112" s="12">
        <f t="shared" si="13"/>
        <v>491.91</v>
      </c>
      <c r="BJ112" s="12">
        <f t="shared" si="13"/>
        <v>481</v>
      </c>
      <c r="BK112" s="12">
        <f t="shared" si="13"/>
        <v>451.59</v>
      </c>
      <c r="BL112" s="12">
        <f t="shared" si="13"/>
        <v>491.91</v>
      </c>
      <c r="BM112" s="12">
        <f t="shared" si="13"/>
        <v>483.76</v>
      </c>
      <c r="BN112" s="12">
        <f t="shared" si="13"/>
        <v>445.62</v>
      </c>
      <c r="BO112" s="12">
        <f t="shared" si="13"/>
        <v>491.86</v>
      </c>
      <c r="BP112" s="12">
        <f t="shared" si="13"/>
        <v>484.57</v>
      </c>
      <c r="BQ112" s="12">
        <f t="shared" si="13"/>
        <v>451.59</v>
      </c>
      <c r="BR112" s="12">
        <f t="shared" si="13"/>
        <v>491.91</v>
      </c>
      <c r="BS112" s="12">
        <f t="shared" si="13"/>
        <v>484.57</v>
      </c>
      <c r="BT112" s="12">
        <f t="shared" si="13"/>
        <v>451.59</v>
      </c>
      <c r="BU112" s="13">
        <f t="shared" si="13"/>
        <v>491.91</v>
      </c>
      <c r="BW112" t="s">
        <v>72</v>
      </c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</row>
    <row r="113" spans="1:149" x14ac:dyDescent="0.45">
      <c r="A113" t="s">
        <v>43</v>
      </c>
      <c r="B113">
        <f>KURT(A3:A102)</f>
        <v>5.0108643590493163E-2</v>
      </c>
      <c r="C113">
        <f t="shared" ref="C113:AJ113" si="14">KURT(B3:B102)</f>
        <v>0.21835498196539271</v>
      </c>
      <c r="E113">
        <f t="shared" si="14"/>
        <v>-0.19055713979331834</v>
      </c>
      <c r="F113">
        <f t="shared" si="14"/>
        <v>0.14012279215032386</v>
      </c>
      <c r="G113">
        <f t="shared" si="14"/>
        <v>0.29878554544281544</v>
      </c>
      <c r="H113">
        <f t="shared" si="14"/>
        <v>0.49962701500862305</v>
      </c>
      <c r="I113">
        <f t="shared" si="14"/>
        <v>-0.30945100960035488</v>
      </c>
      <c r="J113">
        <f t="shared" si="14"/>
        <v>-0.16147988631017141</v>
      </c>
      <c r="K113">
        <f t="shared" si="14"/>
        <v>-0.30945100960035488</v>
      </c>
      <c r="L113">
        <f t="shared" si="14"/>
        <v>-0.81741153652049636</v>
      </c>
      <c r="M113">
        <f t="shared" si="14"/>
        <v>0.1662773544171916</v>
      </c>
      <c r="O113">
        <f t="shared" si="14"/>
        <v>5.3569335801092244E-2</v>
      </c>
      <c r="P113">
        <f t="shared" si="14"/>
        <v>0.43405919972619555</v>
      </c>
      <c r="Q113">
        <f t="shared" si="14"/>
        <v>0.83975625305286972</v>
      </c>
      <c r="R113">
        <f t="shared" si="14"/>
        <v>-0.3258319823797482</v>
      </c>
      <c r="S113">
        <f t="shared" si="14"/>
        <v>0.50370000559162476</v>
      </c>
      <c r="T113">
        <f t="shared" si="14"/>
        <v>-0.3990579238669727</v>
      </c>
      <c r="U113">
        <f t="shared" si="14"/>
        <v>0.50370000559162476</v>
      </c>
      <c r="V113">
        <f t="shared" si="14"/>
        <v>0.5474098151477178</v>
      </c>
      <c r="W113">
        <f t="shared" si="14"/>
        <v>1.8154295630885477</v>
      </c>
      <c r="X113">
        <f t="shared" si="14"/>
        <v>-0.99613154630007728</v>
      </c>
      <c r="Z113">
        <f t="shared" si="14"/>
        <v>1.8154295630885477</v>
      </c>
      <c r="AA113">
        <f t="shared" si="14"/>
        <v>-0.99613154630007728</v>
      </c>
      <c r="AB113">
        <f t="shared" si="14"/>
        <v>0.75497628301996267</v>
      </c>
      <c r="AC113" s="20">
        <f t="shared" si="14"/>
        <v>4.4798133035288856</v>
      </c>
      <c r="AD113">
        <f t="shared" si="14"/>
        <v>0.27426268041946722</v>
      </c>
      <c r="AE113">
        <f t="shared" si="14"/>
        <v>-0.24448864147049587</v>
      </c>
      <c r="AF113">
        <f t="shared" si="14"/>
        <v>1.8154295630885477</v>
      </c>
      <c r="AG113">
        <f t="shared" si="14"/>
        <v>-0.99613154630007728</v>
      </c>
      <c r="AH113">
        <f t="shared" si="14"/>
        <v>-0.24448864147049587</v>
      </c>
      <c r="AI113">
        <f t="shared" si="14"/>
        <v>1.8154295630885477</v>
      </c>
      <c r="AJ113">
        <f t="shared" si="14"/>
        <v>-0.99613154630007728</v>
      </c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</row>
    <row r="114" spans="1:149" x14ac:dyDescent="0.45">
      <c r="A114" t="s">
        <v>44</v>
      </c>
      <c r="B114">
        <f>SKEW(A3:A102)</f>
        <v>0.13929883984377098</v>
      </c>
      <c r="C114">
        <f t="shared" ref="C114:AJ114" si="15">SKEW(B3:B102)</f>
        <v>-0.47012224324514001</v>
      </c>
      <c r="E114">
        <f t="shared" si="15"/>
        <v>-0.22597521922461</v>
      </c>
      <c r="F114">
        <f t="shared" si="15"/>
        <v>-0.41131224078083056</v>
      </c>
      <c r="G114">
        <f t="shared" si="15"/>
        <v>-0.31859990430642182</v>
      </c>
      <c r="H114">
        <f t="shared" si="15"/>
        <v>-0.29678914076902851</v>
      </c>
      <c r="I114">
        <f t="shared" si="15"/>
        <v>-0.29543260455873144</v>
      </c>
      <c r="J114">
        <f t="shared" si="15"/>
        <v>0.17274875934092476</v>
      </c>
      <c r="K114">
        <f t="shared" si="15"/>
        <v>-0.29543260455873144</v>
      </c>
      <c r="L114">
        <f t="shared" si="15"/>
        <v>-2.5143493074989125E-2</v>
      </c>
      <c r="M114">
        <f t="shared" si="15"/>
        <v>-0.37992576764172042</v>
      </c>
      <c r="O114">
        <f t="shared" si="15"/>
        <v>-0.5597516162728351</v>
      </c>
      <c r="P114">
        <f t="shared" si="15"/>
        <v>-6.7218374339932774E-2</v>
      </c>
      <c r="Q114">
        <f t="shared" si="15"/>
        <v>-0.78623521018247178</v>
      </c>
      <c r="R114">
        <f t="shared" si="15"/>
        <v>-0.26763979863501697</v>
      </c>
      <c r="S114">
        <f t="shared" si="15"/>
        <v>-0.18132590072285754</v>
      </c>
      <c r="T114">
        <f t="shared" si="15"/>
        <v>-0.15605022038965347</v>
      </c>
      <c r="U114">
        <f t="shared" si="15"/>
        <v>-0.18132590072285754</v>
      </c>
      <c r="V114">
        <f t="shared" si="15"/>
        <v>0.4650300077378417</v>
      </c>
      <c r="W114">
        <f t="shared" si="15"/>
        <v>-0.89043802076701051</v>
      </c>
      <c r="X114">
        <f t="shared" si="15"/>
        <v>0.13203903372303019</v>
      </c>
      <c r="Z114">
        <f t="shared" si="15"/>
        <v>-0.89043802076701051</v>
      </c>
      <c r="AA114">
        <f t="shared" si="15"/>
        <v>0.13203903372303019</v>
      </c>
      <c r="AB114">
        <f t="shared" si="15"/>
        <v>-0.36921008443350284</v>
      </c>
      <c r="AC114" s="20">
        <f t="shared" si="15"/>
        <v>-1.4861768385334955</v>
      </c>
      <c r="AD114">
        <f t="shared" si="15"/>
        <v>0.36991265456665973</v>
      </c>
      <c r="AE114">
        <f t="shared" si="15"/>
        <v>-2.7228239489814048E-2</v>
      </c>
      <c r="AF114">
        <f t="shared" si="15"/>
        <v>-0.89043802076701051</v>
      </c>
      <c r="AG114">
        <f t="shared" si="15"/>
        <v>0.13203903372303019</v>
      </c>
      <c r="AH114">
        <f t="shared" si="15"/>
        <v>-2.7228239489814048E-2</v>
      </c>
      <c r="AI114">
        <f t="shared" si="15"/>
        <v>-0.89043802076701051</v>
      </c>
      <c r="AJ114">
        <f t="shared" si="15"/>
        <v>0.13203903372303019</v>
      </c>
      <c r="AL114" t="s">
        <v>58</v>
      </c>
      <c r="AM114" s="5">
        <f t="array" ref="AM114">MIN(IF(ISBLANK(A3:A102),"",IF(A3:A102&gt;=AM115-$AM104*(AM117-AM115),A3:A102,"")))</f>
        <v>474</v>
      </c>
      <c r="AN114" s="6">
        <f t="array" ref="AN114">MIN(IF(ISBLANK(B3:B102),"",IF(B3:B102&gt;=AN115-$AM104*(AN117-AN115),B3:B102,"")))</f>
        <v>434</v>
      </c>
      <c r="AO114" s="6">
        <f t="array" ref="AO114">MIN(IF(ISBLANK(C3:C102),"",IF(C3:C102&gt;=AO115-$AM104*(AO117-AO115),C3:C102,"")))</f>
        <v>481</v>
      </c>
      <c r="AP114" s="6">
        <f t="array" ref="AP114">MIN(IF(ISBLANK(D3:D102),"",IF(D3:D102&gt;=AP115-$AM104*(AP117-AP115),D3:D102,"")))</f>
        <v>439</v>
      </c>
      <c r="AQ114" s="6">
        <f t="array" ref="AQ114">MIN(IF(ISBLANK(E3:E102),"",IF(E3:E102&gt;=AQ115-$AM104*(AQ117-AQ115),E3:E102,"")))</f>
        <v>472</v>
      </c>
      <c r="AR114" s="6">
        <f t="array" ref="AR114">MIN(IF(ISBLANK(F3:F102),"",IF(F3:F102&gt;=AR115-$AM104*(AR117-AR115),F3:F102,"")))</f>
        <v>433</v>
      </c>
      <c r="AS114" s="6">
        <f t="array" ref="AS114">MIN(IF(ISBLANK(G3:G102),"",IF(G3:G102&gt;=AS115-$AM104*(AS117-AS115),G3:G102,"")))</f>
        <v>472</v>
      </c>
      <c r="AT114" s="6">
        <f t="array" ref="AT114">MIN(IF(ISBLANK(H3:H102),"",IF(H3:H102&gt;=AT115-$AM104*(AT117-AT115),H3:H102,"")))</f>
        <v>439</v>
      </c>
      <c r="AU114" s="6">
        <f t="array" ref="AU114">MIN(IF(ISBLANK(I3:I102),"",IF(I3:I102&gt;=AU115-$AM104*(AU117-AU115),I3:I102,"")))</f>
        <v>473</v>
      </c>
      <c r="AV114" s="6">
        <f t="array" ref="AV114">MIN(IF(ISBLANK(J3:J102),"",IF(J3:J102&gt;=AV115-$AM104*(AV117-AV115),J3:J102,"")))</f>
        <v>439</v>
      </c>
      <c r="AW114" s="6">
        <f t="array" ref="AW114">MIN(IF(ISBLANK(K3:K102),"",IF(K3:K102&gt;=AW115-$AM104*(AW117-AW115),K3:K102,"")))</f>
        <v>476</v>
      </c>
      <c r="AX114" s="6">
        <f t="array" ref="AX114">MIN(IF(ISBLANK(L3:L102),"",IF(L3:L102&gt;=AX115-$AM104*(AX117-AX115),L3:L102,"")))</f>
        <v>449</v>
      </c>
      <c r="AY114" s="6">
        <f t="array" ref="AY114">MIN(IF(ISBLANK(M3:M102),"",IF(M3:M102&gt;=AY115-$AM104*(AY117-AY115),M3:M102,"")))</f>
        <v>481</v>
      </c>
      <c r="AZ114" s="6">
        <f t="array" ref="AZ114">MIN(IF(ISBLANK(N3:N102),"",IF(N3:N102&gt;=AZ115-$AM104*(AZ117-AZ115),N3:N102,"")))</f>
        <v>449</v>
      </c>
      <c r="BA114" s="6">
        <f t="array" ref="BA114">MIN(IF(ISBLANK(O3:O102),"",IF(O3:O102&gt;=BA115-$AM104*(BA117-BA115),O3:O102,"")))</f>
        <v>467</v>
      </c>
      <c r="BB114" s="6">
        <f t="array" ref="BB114">MIN(IF(ISBLANK(P3:P102),"",IF(P3:P102&gt;=BB115-$AM104*(BB117-BB115),P3:P102,"")))</f>
        <v>434</v>
      </c>
      <c r="BC114" s="6">
        <f t="array" ref="BC114">MIN(IF(ISBLANK(Q3:Q102),"",IF(Q3:Q102&gt;=BC115-$AM104*(BC117-BC115),Q3:Q102,"")))</f>
        <v>480</v>
      </c>
      <c r="BD114" s="6">
        <f t="array" ref="BD114">MIN(IF(ISBLANK(R3:R102),"",IF(R3:R102&gt;=BD115-$AM104*(BD117-BD115),R3:R102,"")))</f>
        <v>449</v>
      </c>
      <c r="BE114" s="6">
        <f t="array" ref="BE114">MIN(IF(ISBLANK(S3:S102),"",IF(S3:S102&gt;=BE115-$AM104*(BE117-BE115),S3:S102,"")))</f>
        <v>480</v>
      </c>
      <c r="BF114" s="6">
        <f t="array" ref="BF114">MIN(IF(ISBLANK(T3:T102),"",IF(T3:T102&gt;=BF115-$AM104*(BF117-BF115),T3:T102,"")))</f>
        <v>449</v>
      </c>
      <c r="BG114" s="6">
        <f t="array" ref="BG114">MIN(IF(ISBLANK(U3:U102),"",IF(U3:U102&gt;=BG115-$AM104*(BG117-BG115),U3:U102,"")))</f>
        <v>475</v>
      </c>
      <c r="BH114" s="6">
        <f t="array" ref="BH114">MIN(IF(ISBLANK(V3:V102),"",IF(V3:V102&gt;=BH115-$AM104*(BH117-BH115),V3:V102,"")))</f>
        <v>423</v>
      </c>
      <c r="BI114" s="6">
        <f t="array" ref="BI114">MIN(IF(ISBLANK(W3:W102),"",IF(W3:W102&gt;=BI115-$AM104*(BI117-BI115),W3:W102,"")))</f>
        <v>491</v>
      </c>
      <c r="BJ114" s="6">
        <f t="array" ref="BJ114">MIN(IF(ISBLANK(X3:X102),"",IF(X3:X102&gt;=BJ115-$AM104*(BJ117-BJ115),X3:X102,"")))</f>
        <v>481</v>
      </c>
      <c r="BK114" s="6">
        <f t="array" ref="BK114">MIN(IF(ISBLANK(Y3:Y102),"",IF(Y3:Y102&gt;=BK115-$AM104*(BK117-BK115),Y3:Y102,"")))</f>
        <v>423</v>
      </c>
      <c r="BL114" s="6">
        <f t="array" ref="BL114">MIN(IF(ISBLANK(Z3:Z102),"",IF(Z3:Z102&gt;=BL115-$AM104*(BL117-BL115),Z3:Z102,"")))</f>
        <v>491</v>
      </c>
      <c r="BM114" s="6">
        <f t="array" ref="BM114">MIN(IF(ISBLANK(AA3:AA102),"",IF(AA3:AA102&gt;=BM115-$AM104*(BM117-BM115),AA3:AA102,"")))</f>
        <v>473</v>
      </c>
      <c r="BN114" s="6">
        <f t="array" ref="BN114">MIN(IF(ISBLANK(AB3:AB102),"",IF(AB3:AB102&gt;=BN115-$AM104*(BN117-BN115),AB3:AB102,"")))</f>
        <v>400</v>
      </c>
      <c r="BO114" s="6">
        <f t="array" ref="BO114">MIN(IF(ISBLANK(AC3:AC102),"",IF(AC3:AC102&gt;=BO115-$AM104*(BO117-BO115),AC3:AC102,"")))</f>
        <v>491</v>
      </c>
      <c r="BP114" s="6">
        <f t="array" ref="BP114">MIN(IF(ISBLANK(AD3:AD102),"",IF(AD3:AD102&gt;=BP115-$AM104*(BP117-BP115),AD3:AD102,"")))</f>
        <v>474</v>
      </c>
      <c r="BQ114" s="6">
        <f t="array" ref="BQ114">MIN(IF(ISBLANK(AE3:AE102),"",IF(AE3:AE102&gt;=BQ115-$AM104*(BQ117-BQ115),AE3:AE102,"")))</f>
        <v>423</v>
      </c>
      <c r="BR114" s="6">
        <f t="array" ref="BR114">MIN(IF(ISBLANK(AF3:AF102),"",IF(AF3:AF102&gt;=BR115-$AM104*(BR117-BR115),AF3:AF102,"")))</f>
        <v>491</v>
      </c>
      <c r="BS114" s="6">
        <f t="array" ref="BS114">MIN(IF(ISBLANK(AG3:AG102),"",IF(AG3:AG102&gt;=BS115-$AM104*(BS117-BS115),AG3:AG102,"")))</f>
        <v>474</v>
      </c>
      <c r="BT114" s="6">
        <f t="array" ref="BT114">MIN(IF(ISBLANK(AH3:AH102),"",IF(AH3:AH102&gt;=BT115-$AM104*(BT117-BT115),AH3:AH102,"")))</f>
        <v>423</v>
      </c>
      <c r="BU114" s="7">
        <f t="array" ref="BU114">MIN(IF(ISBLANK(AI3:AI102),"",IF(AI3:AI102&gt;=BU115-$AM104*(BU117-BU115),AI3:AI102,"")))</f>
        <v>491</v>
      </c>
      <c r="BW114" s="15" t="s">
        <v>73</v>
      </c>
      <c r="BX114" s="15">
        <f>[1]!DAGOSTINO(A3:A102)</f>
        <v>0.43984963516787035</v>
      </c>
      <c r="BY114" s="15">
        <f>[1]!DAGOSTINO(B3:B102)</f>
        <v>4.1349750642727754</v>
      </c>
      <c r="BZ114" s="15" t="e">
        <f>[1]!DAGOSTINO(C3:C102)</f>
        <v>#VALUE!</v>
      </c>
      <c r="CA114" s="15">
        <f>[1]!DAGOSTINO(D3:D102)</f>
        <v>0.98974141894331669</v>
      </c>
      <c r="CB114" s="15">
        <f>[1]!DAGOSTINO(E3:E102)</f>
        <v>3.1419848089460243</v>
      </c>
      <c r="CC114" s="15">
        <f>[1]!DAGOSTINO(F3:F102)</f>
        <v>2.3909633772051535</v>
      </c>
      <c r="CD114" s="15">
        <f>[1]!DAGOSTINO(G3:G102)</f>
        <v>2.7862172981158402</v>
      </c>
      <c r="CE114" s="15">
        <f>[1]!DAGOSTINO(H3:H102)</f>
        <v>1.9027876876101646</v>
      </c>
      <c r="CF114" s="15">
        <f>[1]!DAGOSTINO(I3:I102)</f>
        <v>0.57826047322192387</v>
      </c>
      <c r="CG114" s="15">
        <f>[1]!DAGOSTINO(J3:J102)</f>
        <v>1.9027876876101646</v>
      </c>
      <c r="CH114" s="15">
        <f>[1]!DAGOSTINO(K3:K102)</f>
        <v>6.8847259419960327</v>
      </c>
      <c r="CI114" s="15">
        <f>[1]!DAGOSTINO(L3:L102)</f>
        <v>2.7876966286656772</v>
      </c>
      <c r="CJ114" s="15" t="e">
        <f>[1]!DAGOSTINO(M3:M102)</f>
        <v>#VALUE!</v>
      </c>
      <c r="CK114" s="15">
        <f>[1]!DAGOSTINO(N3:N102)</f>
        <v>5.2367096158735666</v>
      </c>
      <c r="CL114" s="15">
        <f>[1]!DAGOSTINO(O3:O102)</f>
        <v>1.0898208431052254</v>
      </c>
      <c r="CM114" s="15">
        <f>[1]!DAGOSTINO(P3:P102)</f>
        <v>11.815284186137308</v>
      </c>
      <c r="CN114" s="15">
        <f>[1]!DAGOSTINO(Q3:Q102)</f>
        <v>1.6925938476528102</v>
      </c>
      <c r="CO114" s="15">
        <f>[1]!DAGOSTINO(R3:R102)</f>
        <v>1.834320971978245</v>
      </c>
      <c r="CP114" s="15">
        <f>[1]!DAGOSTINO(S3:S102)</f>
        <v>1.1994661866179637</v>
      </c>
      <c r="CQ114" s="15">
        <f>[1]!DAGOSTINO(T3:T102)</f>
        <v>1.834320971978245</v>
      </c>
      <c r="CR114" s="15">
        <f>[1]!DAGOSTINO(U3:U102)</f>
        <v>5.0560741121638912</v>
      </c>
      <c r="CS114" s="15">
        <f>[1]!DAGOSTINO(V3:V102)</f>
        <v>18.046960298748921</v>
      </c>
      <c r="CT114" s="15">
        <f>[1]!DAGOSTINO(W3:W102)</f>
        <v>14.653146861163082</v>
      </c>
      <c r="CU114" s="15" t="e">
        <f>[1]!DAGOSTINO(X3:X102)</f>
        <v>#VALUE!</v>
      </c>
      <c r="CV114" s="15">
        <f>[1]!DAGOSTINO(Y3:Y102)</f>
        <v>18.046960298748921</v>
      </c>
      <c r="CW114" s="15">
        <f>[1]!DAGOSTINO(Z3:Z102)</f>
        <v>14.653146861163082</v>
      </c>
      <c r="CX114" s="15">
        <f>[1]!DAGOSTINO(AA3:AA102)</f>
        <v>4.5439370882537471</v>
      </c>
      <c r="CY114" s="15">
        <f>[1]!DAGOSTINO(AB3:AB102)</f>
        <v>40.82879291106638</v>
      </c>
      <c r="CZ114" s="15">
        <f>[1]!DAGOSTINO(AC3:AC102)</f>
        <v>2.9178232132135951</v>
      </c>
      <c r="DA114" s="15">
        <f>[1]!DAGOSTINO(AD3:AD102)</f>
        <v>0.18433543535386487</v>
      </c>
      <c r="DB114" s="15">
        <f>[1]!DAGOSTINO(AE3:AE102)</f>
        <v>18.046960298748921</v>
      </c>
      <c r="DC114" s="15">
        <f>[1]!DAGOSTINO(AF3:AF102)</f>
        <v>14.653146861163082</v>
      </c>
      <c r="DD114" s="15">
        <f>[1]!DAGOSTINO(AG3:AG102)</f>
        <v>0.18433543535386487</v>
      </c>
      <c r="DE114" s="15">
        <f>[1]!DAGOSTINO(AH3:AH102)</f>
        <v>18.046960298748921</v>
      </c>
      <c r="DF114" s="15">
        <f>[1]!DAGOSTINO(AI3:AI102)</f>
        <v>14.653146861163082</v>
      </c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</row>
    <row r="115" spans="1:149" x14ac:dyDescent="0.45">
      <c r="A115" t="s">
        <v>45</v>
      </c>
      <c r="B115">
        <f>B116-B117</f>
        <v>20</v>
      </c>
      <c r="C115">
        <f t="shared" ref="C115:AJ115" si="16">C116-C117</f>
        <v>45</v>
      </c>
      <c r="E115">
        <f t="shared" si="16"/>
        <v>42</v>
      </c>
      <c r="F115">
        <f t="shared" si="16"/>
        <v>18</v>
      </c>
      <c r="G115">
        <f t="shared" si="16"/>
        <v>53</v>
      </c>
      <c r="H115">
        <f t="shared" si="16"/>
        <v>20</v>
      </c>
      <c r="I115">
        <f t="shared" si="16"/>
        <v>40</v>
      </c>
      <c r="J115">
        <f t="shared" si="16"/>
        <v>19</v>
      </c>
      <c r="K115">
        <f t="shared" si="16"/>
        <v>40</v>
      </c>
      <c r="L115">
        <f t="shared" si="16"/>
        <v>14</v>
      </c>
      <c r="M115">
        <f t="shared" si="16"/>
        <v>37</v>
      </c>
      <c r="O115">
        <f t="shared" si="16"/>
        <v>30</v>
      </c>
      <c r="P115">
        <f t="shared" si="16"/>
        <v>24</v>
      </c>
      <c r="Q115">
        <f t="shared" si="16"/>
        <v>56</v>
      </c>
      <c r="R115">
        <f t="shared" si="16"/>
        <v>16</v>
      </c>
      <c r="S115">
        <f t="shared" si="16"/>
        <v>37</v>
      </c>
      <c r="T115">
        <f t="shared" si="16"/>
        <v>17</v>
      </c>
      <c r="U115">
        <f t="shared" si="16"/>
        <v>37</v>
      </c>
      <c r="V115">
        <f t="shared" si="16"/>
        <v>25</v>
      </c>
      <c r="W115">
        <f t="shared" si="16"/>
        <v>73</v>
      </c>
      <c r="X115">
        <f t="shared" si="16"/>
        <v>2</v>
      </c>
      <c r="Z115">
        <f t="shared" si="16"/>
        <v>73</v>
      </c>
      <c r="AA115">
        <f t="shared" si="16"/>
        <v>2</v>
      </c>
      <c r="AB115">
        <f t="shared" si="16"/>
        <v>24</v>
      </c>
      <c r="AC115" s="20">
        <f t="shared" si="16"/>
        <v>105</v>
      </c>
      <c r="AD115">
        <f t="shared" si="16"/>
        <v>3</v>
      </c>
      <c r="AE115">
        <f t="shared" si="16"/>
        <v>21</v>
      </c>
      <c r="AF115">
        <f t="shared" si="16"/>
        <v>73</v>
      </c>
      <c r="AG115">
        <f t="shared" si="16"/>
        <v>2</v>
      </c>
      <c r="AH115">
        <f t="shared" si="16"/>
        <v>21</v>
      </c>
      <c r="AI115">
        <f t="shared" si="16"/>
        <v>73</v>
      </c>
      <c r="AJ115">
        <f t="shared" si="16"/>
        <v>2</v>
      </c>
      <c r="AL115" t="s">
        <v>59</v>
      </c>
      <c r="AM115" s="8">
        <f>_xlfn.QUARTILE.INC(A3:A102,1)</f>
        <v>481</v>
      </c>
      <c r="AN115" s="9">
        <f t="shared" ref="AN115:BU115" si="17">_xlfn.QUARTILE.INC(B3:B102,1)</f>
        <v>455.75</v>
      </c>
      <c r="AO115" s="9">
        <f t="shared" si="17"/>
        <v>481</v>
      </c>
      <c r="AP115" s="9">
        <f t="shared" si="17"/>
        <v>455</v>
      </c>
      <c r="AQ115" s="9">
        <f t="shared" si="17"/>
        <v>480</v>
      </c>
      <c r="AR115" s="9">
        <f t="shared" si="17"/>
        <v>453</v>
      </c>
      <c r="AS115" s="9">
        <f t="shared" si="17"/>
        <v>479</v>
      </c>
      <c r="AT115" s="9">
        <f t="shared" si="17"/>
        <v>455</v>
      </c>
      <c r="AU115" s="9">
        <f t="shared" si="17"/>
        <v>478.75</v>
      </c>
      <c r="AV115" s="9">
        <f t="shared" si="17"/>
        <v>455</v>
      </c>
      <c r="AW115" s="9">
        <f t="shared" si="17"/>
        <v>480</v>
      </c>
      <c r="AX115" s="9">
        <f t="shared" si="17"/>
        <v>463.75</v>
      </c>
      <c r="AY115" s="9">
        <f t="shared" si="17"/>
        <v>481</v>
      </c>
      <c r="AZ115" s="9">
        <f t="shared" si="17"/>
        <v>464</v>
      </c>
      <c r="BA115" s="9">
        <f t="shared" si="17"/>
        <v>476.75</v>
      </c>
      <c r="BB115" s="9">
        <f t="shared" si="17"/>
        <v>453.75</v>
      </c>
      <c r="BC115" s="9">
        <f t="shared" si="17"/>
        <v>486</v>
      </c>
      <c r="BD115" s="9">
        <f t="shared" si="17"/>
        <v>463.75</v>
      </c>
      <c r="BE115" s="9">
        <f t="shared" si="17"/>
        <v>485.75</v>
      </c>
      <c r="BF115" s="9">
        <f t="shared" si="17"/>
        <v>463.75</v>
      </c>
      <c r="BG115" s="9">
        <f t="shared" si="17"/>
        <v>481</v>
      </c>
      <c r="BH115" s="9">
        <f t="shared" si="17"/>
        <v>444.75</v>
      </c>
      <c r="BI115" s="9">
        <f t="shared" si="17"/>
        <v>491</v>
      </c>
      <c r="BJ115" s="9">
        <f t="shared" si="17"/>
        <v>481</v>
      </c>
      <c r="BK115" s="9">
        <f t="shared" si="17"/>
        <v>444.75</v>
      </c>
      <c r="BL115" s="9">
        <f t="shared" si="17"/>
        <v>491</v>
      </c>
      <c r="BM115" s="9">
        <f t="shared" si="17"/>
        <v>481.75</v>
      </c>
      <c r="BN115" s="9">
        <f t="shared" si="17"/>
        <v>437</v>
      </c>
      <c r="BO115" s="9">
        <f t="shared" si="17"/>
        <v>491</v>
      </c>
      <c r="BP115" s="9">
        <f t="shared" si="17"/>
        <v>482</v>
      </c>
      <c r="BQ115" s="9">
        <f t="shared" si="17"/>
        <v>444.75</v>
      </c>
      <c r="BR115" s="9">
        <f t="shared" si="17"/>
        <v>491</v>
      </c>
      <c r="BS115" s="9">
        <f t="shared" si="17"/>
        <v>482</v>
      </c>
      <c r="BT115" s="9">
        <f t="shared" si="17"/>
        <v>444.75</v>
      </c>
      <c r="BU115" s="10">
        <f t="shared" si="17"/>
        <v>491</v>
      </c>
      <c r="BW115" t="s">
        <v>69</v>
      </c>
      <c r="BX115">
        <f>[1]!DPTEST(A3:A102)</f>
        <v>0.80257913553278049</v>
      </c>
      <c r="BY115">
        <f>[1]!DPTEST(B3:B102)</f>
        <v>0.12650321803372022</v>
      </c>
      <c r="BZ115" t="e">
        <f>[1]!DPTEST(C3:C102)</f>
        <v>#VALUE!</v>
      </c>
      <c r="CA115">
        <f>[1]!DPTEST(D3:D102)</f>
        <v>0.60964972413600105</v>
      </c>
      <c r="CB115">
        <f>[1]!DPTEST(E3:E102)</f>
        <v>0.20783881980195873</v>
      </c>
      <c r="CC115">
        <f>[1]!DPTEST(F3:F102)</f>
        <v>0.30255818024909797</v>
      </c>
      <c r="CD115">
        <f>[1]!DPTEST(G3:G102)</f>
        <v>0.24830221916884365</v>
      </c>
      <c r="CE115">
        <f>[1]!DPTEST(H3:H102)</f>
        <v>0.38620234238063933</v>
      </c>
      <c r="CF115">
        <f>[1]!DPTEST(I3:I102)</f>
        <v>0.74891466294340603</v>
      </c>
      <c r="CG115">
        <f>[1]!DPTEST(J3:J102)</f>
        <v>0.38620234238063933</v>
      </c>
      <c r="CH115">
        <f>[1]!DPTEST(K3:K102)</f>
        <v>3.1989006854602597E-2</v>
      </c>
      <c r="CI115">
        <f>[1]!DPTEST(L3:L102)</f>
        <v>0.24811862654655337</v>
      </c>
      <c r="CJ115" t="e">
        <f>[1]!DPTEST(M3:M102)</f>
        <v>#VALUE!</v>
      </c>
      <c r="CK115">
        <f>[1]!DPTEST(N3:N102)</f>
        <v>7.292273609977884E-2</v>
      </c>
      <c r="CL115">
        <f>[1]!DPTEST(O3:O102)</f>
        <v>0.57989372699300934</v>
      </c>
      <c r="CM115">
        <f>[1]!DPTEST(P3:P102)</f>
        <v>2.7185895170835916E-3</v>
      </c>
      <c r="CN115">
        <f>[1]!DPTEST(Q3:Q102)</f>
        <v>0.42900061614213225</v>
      </c>
      <c r="CO115">
        <f>[1]!DPTEST(R3:R102)</f>
        <v>0.39965224960460377</v>
      </c>
      <c r="CP115">
        <f>[1]!DPTEST(S3:S102)</f>
        <v>0.54895813714199382</v>
      </c>
      <c r="CQ115">
        <f>[1]!DPTEST(T3:T102)</f>
        <v>0.39965224960460377</v>
      </c>
      <c r="CR115">
        <f>[1]!DPTEST(U3:U102)</f>
        <v>7.9815540044782973E-2</v>
      </c>
      <c r="CS115">
        <f>[1]!DPTEST(V3:V102)</f>
        <v>1.2054587773813186E-4</v>
      </c>
      <c r="CT115">
        <f>[1]!DPTEST(W3:W102)</f>
        <v>6.5782380859924494E-4</v>
      </c>
      <c r="CU115" t="e">
        <f>[1]!DPTEST(X3:X102)</f>
        <v>#VALUE!</v>
      </c>
      <c r="CV115">
        <f>[1]!DPTEST(Y3:Y102)</f>
        <v>1.2054587773813186E-4</v>
      </c>
      <c r="CW115">
        <f>[1]!DPTEST(Z3:Z102)</f>
        <v>6.5782380859924494E-4</v>
      </c>
      <c r="CX115">
        <f>[1]!DPTEST(AA3:AA102)</f>
        <v>0.10310900554239877</v>
      </c>
      <c r="CY115">
        <f>[1]!DPTEST(AB3:AB102)</f>
        <v>1.3618844940666008E-9</v>
      </c>
      <c r="CZ115">
        <f>[1]!DPTEST(AC3:AC102)</f>
        <v>0.23248917676032055</v>
      </c>
      <c r="DA115">
        <f>[1]!DPTEST(AD3:AD102)</f>
        <v>0.91195218621597629</v>
      </c>
      <c r="DB115">
        <f>[1]!DPTEST(AE3:AE102)</f>
        <v>1.2054587773813186E-4</v>
      </c>
      <c r="DC115">
        <f>[1]!DPTEST(AF3:AF102)</f>
        <v>6.5782380859924494E-4</v>
      </c>
      <c r="DD115">
        <f>[1]!DPTEST(AG3:AG102)</f>
        <v>0.91195218621597629</v>
      </c>
      <c r="DE115">
        <f>[1]!DPTEST(AH3:AH102)</f>
        <v>1.2054587773813186E-4</v>
      </c>
      <c r="DF115">
        <f>[1]!DPTEST(AI3:AI102)</f>
        <v>6.5782380859924494E-4</v>
      </c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</row>
    <row r="116" spans="1:149" x14ac:dyDescent="0.45">
      <c r="A116" t="s">
        <v>46</v>
      </c>
      <c r="B116">
        <f>MAX(A3:A102)</f>
        <v>494</v>
      </c>
      <c r="C116">
        <f t="shared" ref="C116:AJ116" si="18">MAX(B3:B102)</f>
        <v>479</v>
      </c>
      <c r="E116">
        <f t="shared" si="18"/>
        <v>481</v>
      </c>
      <c r="F116">
        <f t="shared" si="18"/>
        <v>490</v>
      </c>
      <c r="G116">
        <f t="shared" si="18"/>
        <v>486</v>
      </c>
      <c r="H116">
        <f t="shared" si="18"/>
        <v>489</v>
      </c>
      <c r="I116">
        <f t="shared" si="18"/>
        <v>479</v>
      </c>
      <c r="J116">
        <f t="shared" si="18"/>
        <v>492</v>
      </c>
      <c r="K116">
        <f t="shared" si="18"/>
        <v>479</v>
      </c>
      <c r="L116">
        <f t="shared" si="18"/>
        <v>490</v>
      </c>
      <c r="M116">
        <f t="shared" si="18"/>
        <v>486</v>
      </c>
      <c r="O116">
        <f t="shared" si="18"/>
        <v>479</v>
      </c>
      <c r="P116">
        <f t="shared" si="18"/>
        <v>491</v>
      </c>
      <c r="Q116">
        <f t="shared" si="18"/>
        <v>481</v>
      </c>
      <c r="R116">
        <f t="shared" si="18"/>
        <v>496</v>
      </c>
      <c r="S116">
        <f t="shared" si="18"/>
        <v>486</v>
      </c>
      <c r="T116">
        <f t="shared" si="18"/>
        <v>497</v>
      </c>
      <c r="U116">
        <f t="shared" si="18"/>
        <v>486</v>
      </c>
      <c r="V116">
        <f t="shared" si="18"/>
        <v>500</v>
      </c>
      <c r="W116">
        <f t="shared" si="18"/>
        <v>474</v>
      </c>
      <c r="X116">
        <f t="shared" si="18"/>
        <v>493</v>
      </c>
      <c r="Z116">
        <f t="shared" si="18"/>
        <v>474</v>
      </c>
      <c r="AA116">
        <f t="shared" si="18"/>
        <v>493</v>
      </c>
      <c r="AB116">
        <f t="shared" si="18"/>
        <v>493</v>
      </c>
      <c r="AC116" s="20">
        <f t="shared" si="18"/>
        <v>474</v>
      </c>
      <c r="AD116">
        <f t="shared" si="18"/>
        <v>494</v>
      </c>
      <c r="AE116">
        <f t="shared" si="18"/>
        <v>495</v>
      </c>
      <c r="AF116">
        <f t="shared" si="18"/>
        <v>474</v>
      </c>
      <c r="AG116">
        <f t="shared" si="18"/>
        <v>493</v>
      </c>
      <c r="AH116">
        <f t="shared" si="18"/>
        <v>495</v>
      </c>
      <c r="AI116">
        <f t="shared" si="18"/>
        <v>474</v>
      </c>
      <c r="AJ116">
        <f t="shared" si="18"/>
        <v>493</v>
      </c>
      <c r="AL116" t="s">
        <v>39</v>
      </c>
      <c r="AM116" s="8">
        <f>MEDIAN(A3:A102)</f>
        <v>483</v>
      </c>
      <c r="AN116" s="9">
        <f t="shared" ref="AN116:BU116" si="19">MEDIAN(B3:B102)</f>
        <v>462</v>
      </c>
      <c r="AO116" s="9">
        <f t="shared" si="19"/>
        <v>481</v>
      </c>
      <c r="AP116" s="9">
        <f t="shared" si="19"/>
        <v>462</v>
      </c>
      <c r="AQ116" s="9">
        <f t="shared" si="19"/>
        <v>482</v>
      </c>
      <c r="AR116" s="9">
        <f t="shared" si="19"/>
        <v>458</v>
      </c>
      <c r="AS116" s="9">
        <f t="shared" si="19"/>
        <v>481</v>
      </c>
      <c r="AT116" s="9">
        <f t="shared" si="19"/>
        <v>462</v>
      </c>
      <c r="AU116" s="9">
        <f t="shared" si="19"/>
        <v>481</v>
      </c>
      <c r="AV116" s="9">
        <f t="shared" si="19"/>
        <v>462</v>
      </c>
      <c r="AW116" s="9">
        <f t="shared" si="19"/>
        <v>483</v>
      </c>
      <c r="AX116" s="9">
        <f t="shared" si="19"/>
        <v>469</v>
      </c>
      <c r="AY116" s="9">
        <f t="shared" si="19"/>
        <v>481</v>
      </c>
      <c r="AZ116" s="9">
        <f t="shared" si="19"/>
        <v>469</v>
      </c>
      <c r="BA116" s="9">
        <f t="shared" si="19"/>
        <v>479</v>
      </c>
      <c r="BB116" s="9">
        <f t="shared" si="19"/>
        <v>459.5</v>
      </c>
      <c r="BC116" s="9">
        <f t="shared" si="19"/>
        <v>489</v>
      </c>
      <c r="BD116" s="9">
        <f t="shared" si="19"/>
        <v>467</v>
      </c>
      <c r="BE116" s="9">
        <f t="shared" si="19"/>
        <v>488</v>
      </c>
      <c r="BF116" s="9">
        <f t="shared" si="19"/>
        <v>467</v>
      </c>
      <c r="BG116" s="9">
        <f t="shared" si="19"/>
        <v>484</v>
      </c>
      <c r="BH116" s="9">
        <f t="shared" si="19"/>
        <v>454</v>
      </c>
      <c r="BI116" s="9">
        <f t="shared" si="19"/>
        <v>492</v>
      </c>
      <c r="BJ116" s="9">
        <f t="shared" si="19"/>
        <v>481</v>
      </c>
      <c r="BK116" s="9">
        <f t="shared" si="19"/>
        <v>454</v>
      </c>
      <c r="BL116" s="9">
        <f t="shared" si="19"/>
        <v>492</v>
      </c>
      <c r="BM116" s="9">
        <f t="shared" si="19"/>
        <v>484</v>
      </c>
      <c r="BN116" s="9">
        <f t="shared" si="19"/>
        <v>448</v>
      </c>
      <c r="BO116" s="9">
        <f t="shared" si="19"/>
        <v>492</v>
      </c>
      <c r="BP116" s="9">
        <f t="shared" si="19"/>
        <v>485</v>
      </c>
      <c r="BQ116" s="9">
        <f t="shared" si="19"/>
        <v>454</v>
      </c>
      <c r="BR116" s="9">
        <f t="shared" si="19"/>
        <v>492</v>
      </c>
      <c r="BS116" s="9">
        <f t="shared" si="19"/>
        <v>485</v>
      </c>
      <c r="BT116" s="9">
        <f t="shared" si="19"/>
        <v>454</v>
      </c>
      <c r="BU116" s="10">
        <f t="shared" si="19"/>
        <v>492</v>
      </c>
      <c r="BW116" t="s">
        <v>70</v>
      </c>
      <c r="BX116">
        <v>0.05</v>
      </c>
      <c r="BY116">
        <v>0.05</v>
      </c>
      <c r="BZ116">
        <v>0.05</v>
      </c>
      <c r="CA116">
        <v>0.05</v>
      </c>
      <c r="CB116">
        <v>0.05</v>
      </c>
      <c r="CC116">
        <v>0.05</v>
      </c>
      <c r="CD116">
        <v>0.05</v>
      </c>
      <c r="CE116">
        <v>0.05</v>
      </c>
      <c r="CF116">
        <v>0.05</v>
      </c>
      <c r="CG116">
        <v>0.05</v>
      </c>
      <c r="CH116">
        <v>0.05</v>
      </c>
      <c r="CI116">
        <v>0.05</v>
      </c>
      <c r="CJ116">
        <v>0.05</v>
      </c>
      <c r="CK116">
        <v>0.05</v>
      </c>
      <c r="CL116">
        <v>0.05</v>
      </c>
      <c r="CM116">
        <v>0.05</v>
      </c>
      <c r="CN116">
        <v>0.05</v>
      </c>
      <c r="CO116">
        <v>0.05</v>
      </c>
      <c r="CP116">
        <v>0.05</v>
      </c>
      <c r="CQ116">
        <v>0.05</v>
      </c>
      <c r="CR116">
        <v>0.05</v>
      </c>
      <c r="CS116">
        <v>0.05</v>
      </c>
      <c r="CT116">
        <v>0.05</v>
      </c>
      <c r="CU116">
        <v>0.05</v>
      </c>
      <c r="CV116">
        <v>0.05</v>
      </c>
      <c r="CW116">
        <v>0.05</v>
      </c>
      <c r="CX116">
        <v>0.05</v>
      </c>
      <c r="CY116">
        <v>0.05</v>
      </c>
      <c r="CZ116">
        <v>0.05</v>
      </c>
      <c r="DA116">
        <v>0.05</v>
      </c>
      <c r="DB116">
        <v>0.05</v>
      </c>
      <c r="DC116">
        <v>0.05</v>
      </c>
      <c r="DD116">
        <v>0.05</v>
      </c>
      <c r="DE116">
        <v>0.05</v>
      </c>
      <c r="DF116">
        <v>0.05</v>
      </c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</row>
    <row r="117" spans="1:149" x14ac:dyDescent="0.45">
      <c r="A117" t="s">
        <v>47</v>
      </c>
      <c r="B117">
        <f>MIN(A3:A102)</f>
        <v>474</v>
      </c>
      <c r="C117">
        <f t="shared" ref="C117:AJ117" si="20">MIN(B3:B102)</f>
        <v>434</v>
      </c>
      <c r="E117">
        <f t="shared" si="20"/>
        <v>439</v>
      </c>
      <c r="F117">
        <f t="shared" si="20"/>
        <v>472</v>
      </c>
      <c r="G117">
        <f t="shared" si="20"/>
        <v>433</v>
      </c>
      <c r="H117">
        <f t="shared" si="20"/>
        <v>469</v>
      </c>
      <c r="I117">
        <f t="shared" si="20"/>
        <v>439</v>
      </c>
      <c r="J117">
        <f t="shared" si="20"/>
        <v>473</v>
      </c>
      <c r="K117">
        <f t="shared" si="20"/>
        <v>439</v>
      </c>
      <c r="L117">
        <f t="shared" si="20"/>
        <v>476</v>
      </c>
      <c r="M117">
        <f t="shared" si="20"/>
        <v>449</v>
      </c>
      <c r="O117">
        <f t="shared" si="20"/>
        <v>449</v>
      </c>
      <c r="P117">
        <f t="shared" si="20"/>
        <v>467</v>
      </c>
      <c r="Q117">
        <f t="shared" si="20"/>
        <v>425</v>
      </c>
      <c r="R117">
        <f t="shared" si="20"/>
        <v>480</v>
      </c>
      <c r="S117">
        <f t="shared" si="20"/>
        <v>449</v>
      </c>
      <c r="T117">
        <f t="shared" si="20"/>
        <v>480</v>
      </c>
      <c r="U117">
        <f t="shared" si="20"/>
        <v>449</v>
      </c>
      <c r="V117">
        <f t="shared" si="20"/>
        <v>475</v>
      </c>
      <c r="W117">
        <f t="shared" si="20"/>
        <v>401</v>
      </c>
      <c r="X117">
        <f t="shared" si="20"/>
        <v>491</v>
      </c>
      <c r="Z117">
        <f t="shared" si="20"/>
        <v>401</v>
      </c>
      <c r="AA117">
        <f t="shared" si="20"/>
        <v>491</v>
      </c>
      <c r="AB117">
        <f t="shared" si="20"/>
        <v>469</v>
      </c>
      <c r="AC117" s="20">
        <f t="shared" si="20"/>
        <v>369</v>
      </c>
      <c r="AD117">
        <f t="shared" si="20"/>
        <v>491</v>
      </c>
      <c r="AE117">
        <f t="shared" si="20"/>
        <v>474</v>
      </c>
      <c r="AF117">
        <f t="shared" si="20"/>
        <v>401</v>
      </c>
      <c r="AG117">
        <f t="shared" si="20"/>
        <v>491</v>
      </c>
      <c r="AH117">
        <f t="shared" si="20"/>
        <v>474</v>
      </c>
      <c r="AI117">
        <f t="shared" si="20"/>
        <v>401</v>
      </c>
      <c r="AJ117">
        <f t="shared" si="20"/>
        <v>491</v>
      </c>
      <c r="AL117" t="s">
        <v>60</v>
      </c>
      <c r="AM117" s="8">
        <f>_xlfn.QUARTILE.INC(A3:A102,3)</f>
        <v>486</v>
      </c>
      <c r="AN117" s="9">
        <f t="shared" ref="AN117:BU117" si="21">_xlfn.QUARTILE.INC(B3:B102,3)</f>
        <v>467</v>
      </c>
      <c r="AO117" s="9">
        <f t="shared" si="21"/>
        <v>481</v>
      </c>
      <c r="AP117" s="9">
        <f t="shared" si="21"/>
        <v>467</v>
      </c>
      <c r="AQ117" s="9">
        <f t="shared" si="21"/>
        <v>484.25</v>
      </c>
      <c r="AR117" s="9">
        <f t="shared" si="21"/>
        <v>465</v>
      </c>
      <c r="AS117" s="9">
        <f t="shared" si="21"/>
        <v>483</v>
      </c>
      <c r="AT117" s="9">
        <f t="shared" si="21"/>
        <v>467</v>
      </c>
      <c r="AU117" s="9">
        <f t="shared" si="21"/>
        <v>484</v>
      </c>
      <c r="AV117" s="9">
        <f t="shared" si="21"/>
        <v>467</v>
      </c>
      <c r="AW117" s="9">
        <f t="shared" si="21"/>
        <v>485</v>
      </c>
      <c r="AX117" s="9">
        <f t="shared" si="21"/>
        <v>472</v>
      </c>
      <c r="AY117" s="9">
        <f t="shared" si="21"/>
        <v>481</v>
      </c>
      <c r="AZ117" s="9">
        <f t="shared" si="21"/>
        <v>472</v>
      </c>
      <c r="BA117" s="9">
        <f t="shared" si="21"/>
        <v>482</v>
      </c>
      <c r="BB117" s="9">
        <f t="shared" si="21"/>
        <v>464</v>
      </c>
      <c r="BC117" s="9">
        <f t="shared" si="21"/>
        <v>491</v>
      </c>
      <c r="BD117" s="9">
        <f t="shared" si="21"/>
        <v>471.25</v>
      </c>
      <c r="BE117" s="9">
        <f t="shared" si="21"/>
        <v>491</v>
      </c>
      <c r="BF117" s="9">
        <f t="shared" si="21"/>
        <v>471.25</v>
      </c>
      <c r="BG117" s="9">
        <f t="shared" si="21"/>
        <v>487</v>
      </c>
      <c r="BH117" s="9">
        <f t="shared" si="21"/>
        <v>460</v>
      </c>
      <c r="BI117" s="9">
        <f t="shared" si="21"/>
        <v>492</v>
      </c>
      <c r="BJ117" s="9">
        <f t="shared" si="21"/>
        <v>481</v>
      </c>
      <c r="BK117" s="9">
        <f t="shared" si="21"/>
        <v>460</v>
      </c>
      <c r="BL117" s="9">
        <f t="shared" si="21"/>
        <v>492</v>
      </c>
      <c r="BM117" s="9">
        <f t="shared" si="21"/>
        <v>487</v>
      </c>
      <c r="BN117" s="9">
        <f t="shared" si="21"/>
        <v>456.25</v>
      </c>
      <c r="BO117" s="9">
        <f t="shared" si="21"/>
        <v>492</v>
      </c>
      <c r="BP117" s="9">
        <f t="shared" si="21"/>
        <v>488</v>
      </c>
      <c r="BQ117" s="9">
        <f t="shared" si="21"/>
        <v>460</v>
      </c>
      <c r="BR117" s="9">
        <f t="shared" si="21"/>
        <v>492</v>
      </c>
      <c r="BS117" s="9">
        <f t="shared" si="21"/>
        <v>488</v>
      </c>
      <c r="BT117" s="9">
        <f t="shared" si="21"/>
        <v>460</v>
      </c>
      <c r="BU117" s="10">
        <f t="shared" si="21"/>
        <v>492</v>
      </c>
      <c r="BW117" s="1" t="s">
        <v>71</v>
      </c>
      <c r="BX117" s="14" t="str">
        <f>IF(BX115&lt;BX116,"no","yes")</f>
        <v>yes</v>
      </c>
      <c r="BY117" s="14" t="str">
        <f t="shared" ref="BY117:DF117" si="22">IF(BY115&lt;BY116,"no","yes")</f>
        <v>yes</v>
      </c>
      <c r="BZ117" s="14" t="e">
        <f t="shared" si="22"/>
        <v>#VALUE!</v>
      </c>
      <c r="CA117" s="14" t="str">
        <f t="shared" si="22"/>
        <v>yes</v>
      </c>
      <c r="CB117" s="14" t="str">
        <f t="shared" si="22"/>
        <v>yes</v>
      </c>
      <c r="CC117" s="14" t="str">
        <f t="shared" si="22"/>
        <v>yes</v>
      </c>
      <c r="CD117" s="14" t="str">
        <f t="shared" si="22"/>
        <v>yes</v>
      </c>
      <c r="CE117" s="14" t="str">
        <f t="shared" si="22"/>
        <v>yes</v>
      </c>
      <c r="CF117" s="14" t="str">
        <f t="shared" si="22"/>
        <v>yes</v>
      </c>
      <c r="CG117" s="14" t="str">
        <f t="shared" si="22"/>
        <v>yes</v>
      </c>
      <c r="CH117" s="14" t="str">
        <f t="shared" si="22"/>
        <v>no</v>
      </c>
      <c r="CI117" s="14" t="str">
        <f t="shared" si="22"/>
        <v>yes</v>
      </c>
      <c r="CJ117" s="14" t="e">
        <f t="shared" si="22"/>
        <v>#VALUE!</v>
      </c>
      <c r="CK117" s="14" t="str">
        <f t="shared" si="22"/>
        <v>yes</v>
      </c>
      <c r="CL117" s="14" t="str">
        <f t="shared" si="22"/>
        <v>yes</v>
      </c>
      <c r="CM117" s="14" t="str">
        <f t="shared" si="22"/>
        <v>no</v>
      </c>
      <c r="CN117" s="14" t="str">
        <f t="shared" si="22"/>
        <v>yes</v>
      </c>
      <c r="CO117" s="14" t="str">
        <f t="shared" si="22"/>
        <v>yes</v>
      </c>
      <c r="CP117" s="14" t="str">
        <f t="shared" si="22"/>
        <v>yes</v>
      </c>
      <c r="CQ117" s="14" t="str">
        <f t="shared" si="22"/>
        <v>yes</v>
      </c>
      <c r="CR117" s="14" t="str">
        <f t="shared" si="22"/>
        <v>yes</v>
      </c>
      <c r="CS117" s="14" t="str">
        <f t="shared" si="22"/>
        <v>no</v>
      </c>
      <c r="CT117" s="14" t="str">
        <f t="shared" si="22"/>
        <v>no</v>
      </c>
      <c r="CU117" s="14" t="e">
        <f t="shared" si="22"/>
        <v>#VALUE!</v>
      </c>
      <c r="CV117" s="14" t="str">
        <f t="shared" si="22"/>
        <v>no</v>
      </c>
      <c r="CW117" s="14" t="str">
        <f t="shared" si="22"/>
        <v>no</v>
      </c>
      <c r="CX117" s="14" t="str">
        <f t="shared" si="22"/>
        <v>yes</v>
      </c>
      <c r="CY117" s="14" t="str">
        <f t="shared" si="22"/>
        <v>no</v>
      </c>
      <c r="CZ117" s="14" t="str">
        <f t="shared" si="22"/>
        <v>yes</v>
      </c>
      <c r="DA117" s="14" t="str">
        <f t="shared" si="22"/>
        <v>yes</v>
      </c>
      <c r="DB117" s="14" t="str">
        <f t="shared" si="22"/>
        <v>no</v>
      </c>
      <c r="DC117" s="14" t="str">
        <f t="shared" si="22"/>
        <v>no</v>
      </c>
      <c r="DD117" s="14" t="str">
        <f t="shared" si="22"/>
        <v>yes</v>
      </c>
      <c r="DE117" s="14" t="str">
        <f t="shared" si="22"/>
        <v>no</v>
      </c>
      <c r="DF117" s="14" t="str">
        <f t="shared" si="22"/>
        <v>no</v>
      </c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</row>
    <row r="118" spans="1:149" x14ac:dyDescent="0.45">
      <c r="A118" t="s">
        <v>48</v>
      </c>
      <c r="B118">
        <f>SUM(A3:A102)</f>
        <v>48348</v>
      </c>
      <c r="C118">
        <f t="shared" ref="C118:AJ118" si="23">SUM(B3:B102)</f>
        <v>46179</v>
      </c>
      <c r="E118">
        <f t="shared" si="23"/>
        <v>46157</v>
      </c>
      <c r="F118">
        <f t="shared" si="23"/>
        <v>48215</v>
      </c>
      <c r="G118">
        <f t="shared" si="23"/>
        <v>45782</v>
      </c>
      <c r="H118">
        <f t="shared" si="23"/>
        <v>48055</v>
      </c>
      <c r="I118">
        <f t="shared" si="23"/>
        <v>46158</v>
      </c>
      <c r="J118">
        <f t="shared" si="23"/>
        <v>48124</v>
      </c>
      <c r="K118">
        <f t="shared" si="23"/>
        <v>46158</v>
      </c>
      <c r="L118">
        <f t="shared" si="23"/>
        <v>48277</v>
      </c>
      <c r="M118">
        <f t="shared" si="23"/>
        <v>46743</v>
      </c>
      <c r="O118">
        <f t="shared" si="23"/>
        <v>46747</v>
      </c>
      <c r="P118">
        <f t="shared" si="23"/>
        <v>47929</v>
      </c>
      <c r="Q118">
        <f t="shared" si="23"/>
        <v>45800</v>
      </c>
      <c r="R118">
        <f t="shared" si="23"/>
        <v>48857</v>
      </c>
      <c r="S118">
        <f t="shared" si="23"/>
        <v>46707</v>
      </c>
      <c r="T118">
        <f t="shared" si="23"/>
        <v>48814</v>
      </c>
      <c r="U118">
        <f t="shared" si="23"/>
        <v>46707</v>
      </c>
      <c r="V118">
        <f t="shared" si="23"/>
        <v>48426</v>
      </c>
      <c r="W118">
        <f t="shared" si="23"/>
        <v>45159</v>
      </c>
      <c r="X118">
        <f t="shared" si="23"/>
        <v>49191</v>
      </c>
      <c r="Z118">
        <f t="shared" si="23"/>
        <v>45159</v>
      </c>
      <c r="AA118">
        <f t="shared" si="23"/>
        <v>49191</v>
      </c>
      <c r="AB118">
        <f t="shared" si="23"/>
        <v>48376</v>
      </c>
      <c r="AC118" s="20">
        <f t="shared" si="23"/>
        <v>44562</v>
      </c>
      <c r="AD118">
        <f t="shared" si="23"/>
        <v>49186</v>
      </c>
      <c r="AE118">
        <f t="shared" si="23"/>
        <v>48457</v>
      </c>
      <c r="AF118">
        <f t="shared" si="23"/>
        <v>45159</v>
      </c>
      <c r="AG118">
        <f t="shared" si="23"/>
        <v>49191</v>
      </c>
      <c r="AH118">
        <f t="shared" si="23"/>
        <v>48457</v>
      </c>
      <c r="AI118">
        <f t="shared" si="23"/>
        <v>45159</v>
      </c>
      <c r="AJ118">
        <f t="shared" si="23"/>
        <v>49191</v>
      </c>
      <c r="AL118" t="s">
        <v>61</v>
      </c>
      <c r="AM118" s="8">
        <f t="array" ref="AM118">MAX(IF(ISBLANK(A3:A102),"",IF(A3:A102&lt;=AM117+$AM104*(AM117-AM115),A3:A102,"")))</f>
        <v>494</v>
      </c>
      <c r="AN118" s="9">
        <f t="array" ref="AN118">MAX(IF(ISBLANK(B3:B102),"",IF(B3:B102&lt;=AN117+$AM104*(AN117-AN115),B3:B102,"")))</f>
        <v>479</v>
      </c>
      <c r="AO118" s="9">
        <f t="array" ref="AO118">MAX(IF(ISBLANK(C3:C102),"",IF(C3:C102&lt;=AO117+$AM104*(AO117-AO115),C3:C102,"")))</f>
        <v>481</v>
      </c>
      <c r="AP118" s="9">
        <f t="array" ref="AP118">MAX(IF(ISBLANK(D3:D102),"",IF(D3:D102&lt;=AP117+$AM104*(AP117-AP115),D3:D102,"")))</f>
        <v>481</v>
      </c>
      <c r="AQ118" s="9">
        <f t="array" ref="AQ118">MAX(IF(ISBLANK(E3:E102),"",IF(E3:E102&lt;=AQ117+$AM104*(AQ117-AQ115),E3:E102,"")))</f>
        <v>490</v>
      </c>
      <c r="AR118" s="9">
        <f t="array" ref="AR118">MAX(IF(ISBLANK(F3:F102),"",IF(F3:F102&lt;=AR117+$AM104*(AR117-AR115),F3:F102,"")))</f>
        <v>486</v>
      </c>
      <c r="AS118" s="9">
        <f t="array" ref="AS118">MAX(IF(ISBLANK(G3:G102),"",IF(G3:G102&lt;=AS117+$AM104*(AS117-AS115),G3:G102,"")))</f>
        <v>489</v>
      </c>
      <c r="AT118" s="9">
        <f t="array" ref="AT118">MAX(IF(ISBLANK(H3:H102),"",IF(H3:H102&lt;=AT117+$AM104*(AT117-AT115),H3:H102,"")))</f>
        <v>479</v>
      </c>
      <c r="AU118" s="9">
        <f t="array" ref="AU118">MAX(IF(ISBLANK(I3:I102),"",IF(I3:I102&lt;=AU117+$AM104*(AU117-AU115),I3:I102,"")))</f>
        <v>492</v>
      </c>
      <c r="AV118" s="9">
        <f t="array" ref="AV118">MAX(IF(ISBLANK(J3:J102),"",IF(J3:J102&lt;=AV117+$AM104*(AV117-AV115),J3:J102,"")))</f>
        <v>479</v>
      </c>
      <c r="AW118" s="9">
        <f t="array" ref="AW118">MAX(IF(ISBLANK(K3:K102),"",IF(K3:K102&lt;=AW117+$AM104*(AW117-AW115),K3:K102,"")))</f>
        <v>490</v>
      </c>
      <c r="AX118" s="9">
        <f t="array" ref="AX118">MAX(IF(ISBLANK(L3:L102),"",IF(L3:L102&lt;=AX117+$AM104*(AX117-AX115),L3:L102,"")))</f>
        <v>486</v>
      </c>
      <c r="AY118" s="9">
        <f t="array" ref="AY118">MAX(IF(ISBLANK(M3:M102),"",IF(M3:M102&lt;=AY117+$AM104*(AY117-AY115),M3:M102,"")))</f>
        <v>481</v>
      </c>
      <c r="AZ118" s="9">
        <f t="array" ref="AZ118">MAX(IF(ISBLANK(N3:N102),"",IF(N3:N102&lt;=AZ117+$AM104*(AZ117-AZ115),N3:N102,"")))</f>
        <v>479</v>
      </c>
      <c r="BA118" s="9">
        <f t="array" ref="BA118">MAX(IF(ISBLANK(O3:O102),"",IF(O3:O102&lt;=BA117+$AM104*(BA117-BA115),O3:O102,"")))</f>
        <v>491</v>
      </c>
      <c r="BB118" s="9">
        <f t="array" ref="BB118">MAX(IF(ISBLANK(P3:P102),"",IF(P3:P102&lt;=BB117+$AM104*(BB117-BB115),P3:P102,"")))</f>
        <v>481</v>
      </c>
      <c r="BC118" s="9">
        <f t="array" ref="BC118">MAX(IF(ISBLANK(Q3:Q102),"",IF(Q3:Q102&lt;=BC117+$AM104*(BC117-BC115),Q3:Q102,"")))</f>
        <v>496</v>
      </c>
      <c r="BD118" s="9">
        <f t="array" ref="BD118">MAX(IF(ISBLANK(R3:R102),"",IF(R3:R102&lt;=BD117+$AM104*(BD117-BD115),R3:R102,"")))</f>
        <v>486</v>
      </c>
      <c r="BE118" s="9">
        <f t="array" ref="BE118">MAX(IF(ISBLANK(S3:S102),"",IF(S3:S102&lt;=BE117+$AM104*(BE117-BE115),S3:S102,"")))</f>
        <v>497</v>
      </c>
      <c r="BF118" s="9">
        <f t="array" ref="BF118">MAX(IF(ISBLANK(T3:T102),"",IF(T3:T102&lt;=BF117+$AM104*(BF117-BF115),T3:T102,"")))</f>
        <v>486</v>
      </c>
      <c r="BG118" s="9">
        <f t="array" ref="BG118">MAX(IF(ISBLANK(U3:U102),"",IF(U3:U102&lt;=BG117+$AM104*(BG117-BG115),U3:U102,"")))</f>
        <v>500</v>
      </c>
      <c r="BH118" s="9">
        <f t="array" ref="BH118">MAX(IF(ISBLANK(V3:V102),"",IF(V3:V102&lt;=BH117+$AM104*(BH117-BH115),V3:V102,"")))</f>
        <v>474</v>
      </c>
      <c r="BI118" s="9">
        <f t="array" ref="BI118">MAX(IF(ISBLANK(W3:W102),"",IF(W3:W102&lt;=BI117+$AM104*(BI117-BI115),W3:W102,"")))</f>
        <v>493</v>
      </c>
      <c r="BJ118" s="9">
        <f t="array" ref="BJ118">MAX(IF(ISBLANK(X3:X102),"",IF(X3:X102&lt;=BJ117+$AM104*(BJ117-BJ115),X3:X102,"")))</f>
        <v>481</v>
      </c>
      <c r="BK118" s="9">
        <f t="array" ref="BK118">MAX(IF(ISBLANK(Y3:Y102),"",IF(Y3:Y102&lt;=BK117+$AM104*(BK117-BK115),Y3:Y102,"")))</f>
        <v>474</v>
      </c>
      <c r="BL118" s="9">
        <f t="array" ref="BL118">MAX(IF(ISBLANK(Z3:Z102),"",IF(Z3:Z102&lt;=BL117+$AM104*(BL117-BL115),Z3:Z102,"")))</f>
        <v>493</v>
      </c>
      <c r="BM118" s="9">
        <f t="array" ref="BM118">MAX(IF(ISBLANK(AA3:AA102),"",IF(AA3:AA102&lt;=BM117+$AM104*(BM117-BM115),AA3:AA102,"")))</f>
        <v>493</v>
      </c>
      <c r="BN118" s="9">
        <f t="array" ref="BN118">MAX(IF(ISBLANK(AB3:AB102),"",IF(AB3:AB102&lt;=BN117+$AM104*(BN117-BN115),AB3:AB102,"")))</f>
        <v>474</v>
      </c>
      <c r="BO118" s="9">
        <f t="array" ref="BO118">MAX(IF(ISBLANK(AC3:AC102),"",IF(AC3:AC102&lt;=BO117+$AM104*(BO117-BO115),AC3:AC102,"")))</f>
        <v>494</v>
      </c>
      <c r="BP118" s="9">
        <f t="array" ref="BP118">MAX(IF(ISBLANK(AD3:AD102),"",IF(AD3:AD102&lt;=BP117+$AM104*(BP117-BP115),AD3:AD102,"")))</f>
        <v>495</v>
      </c>
      <c r="BQ118" s="9">
        <f t="array" ref="BQ118">MAX(IF(ISBLANK(AE3:AE102),"",IF(AE3:AE102&lt;=BQ117+$AM104*(BQ117-BQ115),AE3:AE102,"")))</f>
        <v>474</v>
      </c>
      <c r="BR118" s="9">
        <f t="array" ref="BR118">MAX(IF(ISBLANK(AF3:AF102),"",IF(AF3:AF102&lt;=BR117+$AM104*(BR117-BR115),AF3:AF102,"")))</f>
        <v>493</v>
      </c>
      <c r="BS118" s="9">
        <f t="array" ref="BS118">MAX(IF(ISBLANK(AG3:AG102),"",IF(AG3:AG102&lt;=BS117+$AM104*(BS117-BS115),AG3:AG102,"")))</f>
        <v>495</v>
      </c>
      <c r="BT118" s="9">
        <f t="array" ref="BT118">MAX(IF(ISBLANK(AH3:AH102),"",IF(AH3:AH102&lt;=BT117+$AM104*(BT117-BT115),AH3:AH102,"")))</f>
        <v>474</v>
      </c>
      <c r="BU118" s="10">
        <f t="array" ref="BU118">MAX(IF(ISBLANK(AI3:AI102),"",IF(AI3:AI102&lt;=BU117+$AM104*(BU117-BU115),AI3:AI102,"")))</f>
        <v>493</v>
      </c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</row>
    <row r="119" spans="1:149" x14ac:dyDescent="0.45">
      <c r="A119" t="s">
        <v>49</v>
      </c>
      <c r="B119">
        <f>COUNT(A3:A102)</f>
        <v>100</v>
      </c>
      <c r="C119">
        <f t="shared" ref="C119:AJ119" si="24">COUNT(B3:B102)</f>
        <v>100</v>
      </c>
      <c r="E119">
        <f t="shared" si="24"/>
        <v>100</v>
      </c>
      <c r="F119">
        <f t="shared" si="24"/>
        <v>100</v>
      </c>
      <c r="G119">
        <f t="shared" si="24"/>
        <v>100</v>
      </c>
      <c r="H119">
        <f t="shared" si="24"/>
        <v>100</v>
      </c>
      <c r="I119">
        <f t="shared" si="24"/>
        <v>100</v>
      </c>
      <c r="J119">
        <f t="shared" si="24"/>
        <v>100</v>
      </c>
      <c r="K119">
        <f t="shared" si="24"/>
        <v>100</v>
      </c>
      <c r="L119">
        <f t="shared" si="24"/>
        <v>100</v>
      </c>
      <c r="M119">
        <f t="shared" si="24"/>
        <v>100</v>
      </c>
      <c r="O119">
        <f t="shared" si="24"/>
        <v>100</v>
      </c>
      <c r="P119">
        <f t="shared" si="24"/>
        <v>100</v>
      </c>
      <c r="Q119">
        <f t="shared" si="24"/>
        <v>100</v>
      </c>
      <c r="R119">
        <f t="shared" si="24"/>
        <v>100</v>
      </c>
      <c r="S119">
        <f t="shared" si="24"/>
        <v>100</v>
      </c>
      <c r="T119">
        <f t="shared" si="24"/>
        <v>100</v>
      </c>
      <c r="U119">
        <f t="shared" si="24"/>
        <v>100</v>
      </c>
      <c r="V119">
        <f t="shared" si="24"/>
        <v>100</v>
      </c>
      <c r="W119">
        <f t="shared" si="24"/>
        <v>100</v>
      </c>
      <c r="X119">
        <f t="shared" si="24"/>
        <v>100</v>
      </c>
      <c r="Z119">
        <f t="shared" si="24"/>
        <v>100</v>
      </c>
      <c r="AA119">
        <f t="shared" si="24"/>
        <v>100</v>
      </c>
      <c r="AB119">
        <f t="shared" si="24"/>
        <v>100</v>
      </c>
      <c r="AC119" s="20">
        <f t="shared" si="24"/>
        <v>100</v>
      </c>
      <c r="AD119">
        <f t="shared" si="24"/>
        <v>100</v>
      </c>
      <c r="AE119">
        <f t="shared" si="24"/>
        <v>100</v>
      </c>
      <c r="AF119">
        <f t="shared" si="24"/>
        <v>100</v>
      </c>
      <c r="AG119">
        <f t="shared" si="24"/>
        <v>100</v>
      </c>
      <c r="AH119">
        <f t="shared" si="24"/>
        <v>100</v>
      </c>
      <c r="AI119">
        <f t="shared" si="24"/>
        <v>100</v>
      </c>
      <c r="AJ119">
        <f t="shared" si="24"/>
        <v>100</v>
      </c>
      <c r="AL119" t="s">
        <v>37</v>
      </c>
      <c r="AM119" s="11">
        <f>AVERAGE(A3:A102)</f>
        <v>483.48</v>
      </c>
      <c r="AN119" s="12">
        <f t="shared" ref="AN119:BU119" si="25">AVERAGE(B3:B102)</f>
        <v>461.79</v>
      </c>
      <c r="AO119" s="12">
        <f t="shared" si="25"/>
        <v>481</v>
      </c>
      <c r="AP119" s="12">
        <f t="shared" si="25"/>
        <v>461.57</v>
      </c>
      <c r="AQ119" s="12">
        <f t="shared" si="25"/>
        <v>482.15</v>
      </c>
      <c r="AR119" s="12">
        <f t="shared" si="25"/>
        <v>457.82</v>
      </c>
      <c r="AS119" s="12">
        <f t="shared" si="25"/>
        <v>480.55</v>
      </c>
      <c r="AT119" s="12">
        <f t="shared" si="25"/>
        <v>461.58</v>
      </c>
      <c r="AU119" s="12">
        <f t="shared" si="25"/>
        <v>481.24</v>
      </c>
      <c r="AV119" s="12">
        <f t="shared" si="25"/>
        <v>461.58</v>
      </c>
      <c r="AW119" s="12">
        <f t="shared" si="25"/>
        <v>482.77</v>
      </c>
      <c r="AX119" s="12">
        <f t="shared" si="25"/>
        <v>467.43</v>
      </c>
      <c r="AY119" s="12">
        <f t="shared" si="25"/>
        <v>481</v>
      </c>
      <c r="AZ119" s="12">
        <f t="shared" si="25"/>
        <v>467.47</v>
      </c>
      <c r="BA119" s="12">
        <f t="shared" si="25"/>
        <v>479.29</v>
      </c>
      <c r="BB119" s="12">
        <f t="shared" si="25"/>
        <v>458</v>
      </c>
      <c r="BC119" s="12">
        <f t="shared" si="25"/>
        <v>488.57</v>
      </c>
      <c r="BD119" s="12">
        <f t="shared" si="25"/>
        <v>467.07</v>
      </c>
      <c r="BE119" s="12">
        <f t="shared" si="25"/>
        <v>488.14</v>
      </c>
      <c r="BF119" s="12">
        <f t="shared" si="25"/>
        <v>467.07</v>
      </c>
      <c r="BG119" s="12">
        <f t="shared" si="25"/>
        <v>484.26</v>
      </c>
      <c r="BH119" s="12">
        <f t="shared" si="25"/>
        <v>451.59</v>
      </c>
      <c r="BI119" s="12">
        <f t="shared" si="25"/>
        <v>491.91</v>
      </c>
      <c r="BJ119" s="12">
        <f t="shared" si="25"/>
        <v>481</v>
      </c>
      <c r="BK119" s="12">
        <f t="shared" si="25"/>
        <v>451.59</v>
      </c>
      <c r="BL119" s="12">
        <f t="shared" si="25"/>
        <v>491.91</v>
      </c>
      <c r="BM119" s="12">
        <f t="shared" si="25"/>
        <v>483.76</v>
      </c>
      <c r="BN119" s="12">
        <f t="shared" si="25"/>
        <v>445.62</v>
      </c>
      <c r="BO119" s="12">
        <f t="shared" si="25"/>
        <v>491.86</v>
      </c>
      <c r="BP119" s="12">
        <f t="shared" si="25"/>
        <v>484.57</v>
      </c>
      <c r="BQ119" s="12">
        <f t="shared" si="25"/>
        <v>451.59</v>
      </c>
      <c r="BR119" s="12">
        <f t="shared" si="25"/>
        <v>491.91</v>
      </c>
      <c r="BS119" s="12">
        <f t="shared" si="25"/>
        <v>484.57</v>
      </c>
      <c r="BT119" s="12">
        <f t="shared" si="25"/>
        <v>451.59</v>
      </c>
      <c r="BU119" s="13">
        <f t="shared" si="25"/>
        <v>491.91</v>
      </c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</row>
    <row r="120" spans="1:149" x14ac:dyDescent="0.45">
      <c r="A120" t="s">
        <v>50</v>
      </c>
      <c r="B120">
        <f>GEOMEAN(A3:A102)</f>
        <v>483.46415705684137</v>
      </c>
      <c r="C120">
        <f t="shared" ref="C120:AJ120" si="26">GEOMEAN(B3:B102)</f>
        <v>461.69559303797564</v>
      </c>
      <c r="E120">
        <f t="shared" si="26"/>
        <v>461.48086952231534</v>
      </c>
      <c r="F120">
        <f t="shared" si="26"/>
        <v>482.1361498034176</v>
      </c>
      <c r="G120">
        <f t="shared" si="26"/>
        <v>457.71978498969872</v>
      </c>
      <c r="H120">
        <f t="shared" si="26"/>
        <v>480.53619480999566</v>
      </c>
      <c r="I120">
        <f t="shared" si="26"/>
        <v>461.49260532162731</v>
      </c>
      <c r="J120">
        <f t="shared" si="26"/>
        <v>481.22523527524521</v>
      </c>
      <c r="K120">
        <f t="shared" si="26"/>
        <v>461.49260532162731</v>
      </c>
      <c r="L120">
        <f t="shared" si="26"/>
        <v>482.75647459285756</v>
      </c>
      <c r="M120">
        <f t="shared" si="26"/>
        <v>467.3825989878477</v>
      </c>
      <c r="O120">
        <f t="shared" si="26"/>
        <v>467.42724276970364</v>
      </c>
      <c r="P120">
        <f t="shared" si="26"/>
        <v>479.27262651334672</v>
      </c>
      <c r="Q120">
        <f t="shared" si="26"/>
        <v>457.87355609557409</v>
      </c>
      <c r="R120">
        <f t="shared" si="26"/>
        <v>488.55626239835925</v>
      </c>
      <c r="S120">
        <f t="shared" si="26"/>
        <v>467.02767362638559</v>
      </c>
      <c r="T120">
        <f t="shared" si="26"/>
        <v>488.12599601857698</v>
      </c>
      <c r="U120">
        <f t="shared" si="26"/>
        <v>467.02767362638559</v>
      </c>
      <c r="V120">
        <f t="shared" si="26"/>
        <v>484.23957795380079</v>
      </c>
      <c r="W120">
        <f t="shared" si="26"/>
        <v>451.41541635762457</v>
      </c>
      <c r="X120">
        <f t="shared" si="26"/>
        <v>491.90948990861438</v>
      </c>
      <c r="Z120">
        <f t="shared" si="26"/>
        <v>451.41541635762457</v>
      </c>
      <c r="AA120">
        <f t="shared" si="26"/>
        <v>491.90948990861438</v>
      </c>
      <c r="AB120">
        <f t="shared" si="26"/>
        <v>483.74052167532278</v>
      </c>
      <c r="AC120">
        <f t="shared" si="26"/>
        <v>445.31914950910641</v>
      </c>
      <c r="AD120">
        <f t="shared" si="26"/>
        <v>491.85957277845569</v>
      </c>
      <c r="AE120">
        <f t="shared" si="26"/>
        <v>484.54982738728029</v>
      </c>
      <c r="AF120">
        <f t="shared" si="26"/>
        <v>451.41541635762457</v>
      </c>
      <c r="AG120">
        <f t="shared" si="26"/>
        <v>491.90948990861438</v>
      </c>
      <c r="AH120">
        <f t="shared" si="26"/>
        <v>484.54982738728029</v>
      </c>
      <c r="AI120">
        <f t="shared" si="26"/>
        <v>451.41541635762457</v>
      </c>
      <c r="AJ120">
        <f t="shared" si="26"/>
        <v>491.90948990861438</v>
      </c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</row>
    <row r="121" spans="1:149" x14ac:dyDescent="0.45">
      <c r="A121" t="s">
        <v>51</v>
      </c>
      <c r="B121">
        <f>HARMEAN(A3:A102)</f>
        <v>483.44832431770459</v>
      </c>
      <c r="C121">
        <f t="shared" ref="C121:AJ121" si="27">HARMEAN(B3:B102)</f>
        <v>461.60053711614188</v>
      </c>
      <c r="E121">
        <f t="shared" si="27"/>
        <v>461.39143638256712</v>
      </c>
      <c r="F121">
        <f t="shared" si="27"/>
        <v>482.12227007987354</v>
      </c>
      <c r="G121">
        <f t="shared" si="27"/>
        <v>457.61905903027235</v>
      </c>
      <c r="H121">
        <f t="shared" si="27"/>
        <v>480.52236774374876</v>
      </c>
      <c r="I121">
        <f t="shared" si="27"/>
        <v>461.40484401598155</v>
      </c>
      <c r="J121">
        <f t="shared" si="27"/>
        <v>481.21048252781014</v>
      </c>
      <c r="K121">
        <f t="shared" si="27"/>
        <v>461.40484401598155</v>
      </c>
      <c r="L121">
        <f t="shared" si="27"/>
        <v>482.74294701336606</v>
      </c>
      <c r="M121">
        <f t="shared" si="27"/>
        <v>467.3350151358519</v>
      </c>
      <c r="O121">
        <f t="shared" si="27"/>
        <v>467.38426276629957</v>
      </c>
      <c r="P121">
        <f t="shared" si="27"/>
        <v>479.2552441661287</v>
      </c>
      <c r="Q121">
        <f t="shared" si="27"/>
        <v>457.74544672644907</v>
      </c>
      <c r="R121">
        <f t="shared" si="27"/>
        <v>488.54250585008106</v>
      </c>
      <c r="S121">
        <f t="shared" si="27"/>
        <v>466.98526485174813</v>
      </c>
      <c r="T121">
        <f t="shared" si="27"/>
        <v>488.11198032732585</v>
      </c>
      <c r="U121">
        <f t="shared" si="27"/>
        <v>466.98526485174813</v>
      </c>
      <c r="V121">
        <f t="shared" si="27"/>
        <v>484.21921009541103</v>
      </c>
      <c r="W121">
        <f t="shared" si="27"/>
        <v>451.23760674555746</v>
      </c>
      <c r="X121">
        <f t="shared" si="27"/>
        <v>491.90897988040723</v>
      </c>
      <c r="Z121">
        <f t="shared" si="27"/>
        <v>451.23760674555746</v>
      </c>
      <c r="AA121">
        <f t="shared" si="27"/>
        <v>491.90897988040723</v>
      </c>
      <c r="AB121">
        <f t="shared" si="27"/>
        <v>483.72099768582746</v>
      </c>
      <c r="AC121">
        <f t="shared" si="27"/>
        <v>445.00551738849708</v>
      </c>
      <c r="AD121">
        <f t="shared" si="27"/>
        <v>491.85914569248661</v>
      </c>
      <c r="AE121">
        <f t="shared" si="27"/>
        <v>484.52964945333127</v>
      </c>
      <c r="AF121">
        <f t="shared" si="27"/>
        <v>451.23760674555746</v>
      </c>
      <c r="AG121">
        <f t="shared" si="27"/>
        <v>491.90897988040723</v>
      </c>
      <c r="AH121">
        <f t="shared" si="27"/>
        <v>484.52964945333127</v>
      </c>
      <c r="AI121">
        <f t="shared" si="27"/>
        <v>451.23760674555746</v>
      </c>
      <c r="AJ121">
        <f t="shared" si="27"/>
        <v>491.90897988040723</v>
      </c>
      <c r="AL121" t="s">
        <v>56</v>
      </c>
      <c r="AM121" s="3">
        <f>IF(MIN(AM114:BU114)&gt;=0,0,MIN(AM114:BU114))</f>
        <v>0</v>
      </c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</row>
    <row r="122" spans="1:149" x14ac:dyDescent="0.45">
      <c r="A122" t="s">
        <v>52</v>
      </c>
      <c r="B122">
        <f>AVEDEV(A3:A102)</f>
        <v>3.1184000000000016</v>
      </c>
      <c r="C122">
        <f t="shared" ref="C122:AJ122" si="28">AVEDEV(B3:B102)</f>
        <v>7.2825999999999995</v>
      </c>
      <c r="E122">
        <f t="shared" si="28"/>
        <v>7.238599999999999</v>
      </c>
      <c r="F122">
        <f t="shared" si="28"/>
        <v>2.8529999999999998</v>
      </c>
      <c r="G122">
        <f t="shared" si="28"/>
        <v>7.4907999999999992</v>
      </c>
      <c r="H122">
        <f t="shared" si="28"/>
        <v>2.7769999999999992</v>
      </c>
      <c r="I122">
        <f t="shared" si="28"/>
        <v>7.2684000000000015</v>
      </c>
      <c r="J122">
        <f t="shared" si="28"/>
        <v>3.0192000000000005</v>
      </c>
      <c r="K122">
        <f t="shared" si="28"/>
        <v>7.2684000000000015</v>
      </c>
      <c r="L122">
        <f t="shared" si="28"/>
        <v>3.0222000000000024</v>
      </c>
      <c r="M122">
        <f t="shared" si="28"/>
        <v>5.2842000000000011</v>
      </c>
      <c r="O122">
        <f t="shared" si="28"/>
        <v>5.0123999999999977</v>
      </c>
      <c r="P122">
        <f t="shared" si="28"/>
        <v>3.1732000000000018</v>
      </c>
      <c r="Q122">
        <f t="shared" si="28"/>
        <v>7.98</v>
      </c>
      <c r="R122">
        <f t="shared" si="28"/>
        <v>2.9844000000000004</v>
      </c>
      <c r="S122">
        <f t="shared" si="28"/>
        <v>4.9355999999999991</v>
      </c>
      <c r="T122">
        <f t="shared" si="28"/>
        <v>3.0083999999999991</v>
      </c>
      <c r="U122">
        <f t="shared" si="28"/>
        <v>4.9355999999999991</v>
      </c>
      <c r="V122">
        <f t="shared" si="28"/>
        <v>3.4667999999999983</v>
      </c>
      <c r="W122">
        <f t="shared" si="28"/>
        <v>9.694600000000003</v>
      </c>
      <c r="X122">
        <f t="shared" si="28"/>
        <v>0.54599999999999005</v>
      </c>
      <c r="Z122">
        <f t="shared" si="28"/>
        <v>9.694600000000003</v>
      </c>
      <c r="AA122">
        <f t="shared" si="28"/>
        <v>0.54599999999999005</v>
      </c>
      <c r="AB122">
        <f t="shared" si="28"/>
        <v>3.4048000000000003</v>
      </c>
      <c r="AC122">
        <f t="shared" si="28"/>
        <v>12.075999999999999</v>
      </c>
      <c r="AD122">
        <f t="shared" si="28"/>
        <v>0.48159999999999398</v>
      </c>
      <c r="AE122">
        <f t="shared" si="28"/>
        <v>3.5786000000000002</v>
      </c>
      <c r="AF122">
        <f t="shared" si="28"/>
        <v>9.694600000000003</v>
      </c>
      <c r="AG122">
        <f t="shared" si="28"/>
        <v>0.54599999999999005</v>
      </c>
      <c r="AH122">
        <f t="shared" si="28"/>
        <v>3.5786000000000002</v>
      </c>
      <c r="AI122">
        <f t="shared" si="28"/>
        <v>9.694600000000003</v>
      </c>
      <c r="AJ122">
        <f t="shared" si="28"/>
        <v>0.54599999999999005</v>
      </c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</row>
    <row r="123" spans="1:149" x14ac:dyDescent="0.45">
      <c r="A123" t="s">
        <v>53</v>
      </c>
      <c r="B123">
        <f>[1]!MAD(A3:A102)</f>
        <v>3</v>
      </c>
      <c r="C123">
        <f>[1]!MAD(B3:B102)</f>
        <v>6</v>
      </c>
      <c r="E123">
        <f>[1]!MAD(D3:D102)</f>
        <v>6</v>
      </c>
      <c r="F123">
        <f>[1]!MAD(E3:E102)</f>
        <v>2</v>
      </c>
      <c r="G123">
        <f>[1]!MAD(F3:F102)</f>
        <v>6</v>
      </c>
      <c r="H123">
        <f>[1]!MAD(G3:G102)</f>
        <v>2</v>
      </c>
      <c r="I123">
        <f>[1]!MAD(H3:H102)</f>
        <v>6</v>
      </c>
      <c r="J123">
        <f>[1]!MAD(I3:I102)</f>
        <v>3</v>
      </c>
      <c r="K123">
        <f>[1]!MAD(J3:J102)</f>
        <v>6</v>
      </c>
      <c r="L123">
        <f>[1]!MAD(K3:K102)</f>
        <v>3</v>
      </c>
      <c r="M123">
        <f>[1]!MAD(L3:L102)</f>
        <v>4</v>
      </c>
      <c r="O123">
        <f>[1]!MAD(N3:N102)</f>
        <v>4</v>
      </c>
      <c r="P123">
        <f>[1]!MAD(O3:O102)</f>
        <v>3</v>
      </c>
      <c r="Q123">
        <f>[1]!MAD(P3:P102)</f>
        <v>5.5</v>
      </c>
      <c r="R123">
        <f>[1]!MAD(Q3:Q102)</f>
        <v>3</v>
      </c>
      <c r="S123">
        <f>[1]!MAD(R3:R102)</f>
        <v>4</v>
      </c>
      <c r="T123">
        <f>[1]!MAD(S3:S102)</f>
        <v>3</v>
      </c>
      <c r="U123">
        <f>[1]!MAD(T3:T102)</f>
        <v>4</v>
      </c>
      <c r="V123">
        <f>[1]!MAD(U3:U102)</f>
        <v>3</v>
      </c>
      <c r="W123">
        <f>[1]!MAD(V3:V102)</f>
        <v>7</v>
      </c>
      <c r="X123">
        <f>[1]!MAD(W3:W102)</f>
        <v>1</v>
      </c>
      <c r="Z123">
        <f>[1]!MAD(Y3:Y102)</f>
        <v>7</v>
      </c>
      <c r="AA123">
        <f>[1]!MAD(Z3:Z102)</f>
        <v>1</v>
      </c>
      <c r="AB123">
        <f>[1]!MAD(AA3:AA102)</f>
        <v>3</v>
      </c>
      <c r="AC123">
        <f>[1]!MAD(AB3:AB102)</f>
        <v>11</v>
      </c>
      <c r="AD123">
        <f>[1]!MAD(AC3:AC102)</f>
        <v>0</v>
      </c>
      <c r="AE123">
        <f>[1]!MAD(AD3:AD102)</f>
        <v>3</v>
      </c>
      <c r="AF123">
        <f>[1]!MAD(AE3:AE102)</f>
        <v>7</v>
      </c>
      <c r="AG123">
        <f>[1]!MAD(AF3:AF102)</f>
        <v>1</v>
      </c>
      <c r="AH123">
        <f>[1]!MAD(AG3:AG102)</f>
        <v>3</v>
      </c>
      <c r="AI123">
        <f>[1]!MAD(AH3:AH102)</f>
        <v>7</v>
      </c>
      <c r="AJ123">
        <f>[1]!MAD(AI3:AI102)</f>
        <v>1</v>
      </c>
      <c r="AL123" t="s">
        <v>57</v>
      </c>
      <c r="AM123" t="s">
        <v>66</v>
      </c>
      <c r="AN123" t="s">
        <v>66</v>
      </c>
      <c r="AO123" t="s">
        <v>66</v>
      </c>
      <c r="AP123" t="s">
        <v>66</v>
      </c>
      <c r="AQ123" t="s">
        <v>66</v>
      </c>
      <c r="AR123" t="s">
        <v>66</v>
      </c>
      <c r="AS123">
        <f>G84</f>
        <v>469</v>
      </c>
      <c r="AT123" t="s">
        <v>66</v>
      </c>
      <c r="AU123" t="s">
        <v>66</v>
      </c>
      <c r="AV123" t="s">
        <v>66</v>
      </c>
      <c r="AW123" t="s">
        <v>66</v>
      </c>
      <c r="AX123" t="s">
        <v>66</v>
      </c>
      <c r="AY123" t="s">
        <v>66</v>
      </c>
      <c r="AZ123" t="s">
        <v>66</v>
      </c>
      <c r="BA123" t="s">
        <v>66</v>
      </c>
      <c r="BB123">
        <f>P28</f>
        <v>427</v>
      </c>
      <c r="BC123" t="s">
        <v>66</v>
      </c>
      <c r="BD123" t="s">
        <v>66</v>
      </c>
      <c r="BE123" t="s">
        <v>66</v>
      </c>
      <c r="BF123" t="s">
        <v>66</v>
      </c>
      <c r="BG123" t="s">
        <v>66</v>
      </c>
      <c r="BH123">
        <f>V56</f>
        <v>401</v>
      </c>
      <c r="BI123" t="s">
        <v>66</v>
      </c>
      <c r="BJ123" t="s">
        <v>66</v>
      </c>
      <c r="BK123">
        <f>Y56</f>
        <v>401</v>
      </c>
      <c r="BL123" t="s">
        <v>66</v>
      </c>
      <c r="BM123">
        <f>AA43</f>
        <v>469</v>
      </c>
      <c r="BN123">
        <f>AB56</f>
        <v>369</v>
      </c>
      <c r="BO123" t="s">
        <v>66</v>
      </c>
      <c r="BP123" t="s">
        <v>66</v>
      </c>
      <c r="BQ123">
        <f>AE56</f>
        <v>401</v>
      </c>
      <c r="BR123" t="s">
        <v>66</v>
      </c>
      <c r="BS123" t="s">
        <v>66</v>
      </c>
      <c r="BT123">
        <f>AH56</f>
        <v>401</v>
      </c>
      <c r="BU123" t="s">
        <v>66</v>
      </c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</row>
    <row r="124" spans="1:149" x14ac:dyDescent="0.45">
      <c r="A124" s="1" t="s">
        <v>54</v>
      </c>
      <c r="B124" s="1">
        <f>[1]!IQR(A3:A102,FALSE)</f>
        <v>5</v>
      </c>
      <c r="C124" s="1">
        <f>[1]!IQR(B3:B102,FALSE)</f>
        <v>11.25</v>
      </c>
      <c r="D124" s="1"/>
      <c r="E124" s="1">
        <f>[1]!IQR(D3:D102,FALSE)</f>
        <v>12</v>
      </c>
      <c r="F124" s="1">
        <f>[1]!IQR(E3:E102,FALSE)</f>
        <v>4.25</v>
      </c>
      <c r="G124" s="1">
        <f>[1]!IQR(F3:F102,FALSE)</f>
        <v>12</v>
      </c>
      <c r="H124" s="1">
        <f>[1]!IQR(G3:G102,FALSE)</f>
        <v>4</v>
      </c>
      <c r="I124" s="1">
        <f>[1]!IQR(H3:H102,FALSE)</f>
        <v>12</v>
      </c>
      <c r="J124" s="1">
        <f>[1]!IQR(I3:I102,FALSE)</f>
        <v>5.25</v>
      </c>
      <c r="K124" s="1">
        <f>[1]!IQR(J3:J102,FALSE)</f>
        <v>12</v>
      </c>
      <c r="L124" s="1">
        <f>[1]!IQR(K3:K102,FALSE)</f>
        <v>5</v>
      </c>
      <c r="M124" s="1">
        <f>[1]!IQR(L3:L102,FALSE)</f>
        <v>8.25</v>
      </c>
      <c r="N124" s="1"/>
      <c r="O124" s="1">
        <f>[1]!IQR(N3:N102,FALSE)</f>
        <v>8</v>
      </c>
      <c r="P124" s="1">
        <f>[1]!IQR(O3:O102,FALSE)</f>
        <v>5.25</v>
      </c>
      <c r="Q124" s="1">
        <f>[1]!IQR(P3:P102,FALSE)</f>
        <v>10.25</v>
      </c>
      <c r="R124" s="1">
        <f>[1]!IQR(Q3:Q102,FALSE)</f>
        <v>5</v>
      </c>
      <c r="S124" s="1">
        <f>[1]!IQR(R3:R102,FALSE)</f>
        <v>7.5</v>
      </c>
      <c r="T124" s="1">
        <f>[1]!IQR(S3:S102,FALSE)</f>
        <v>5.25</v>
      </c>
      <c r="U124" s="1">
        <f>[1]!IQR(T3:T102,FALSE)</f>
        <v>7.5</v>
      </c>
      <c r="V124" s="1">
        <f>[1]!IQR(U3:U102,FALSE)</f>
        <v>6</v>
      </c>
      <c r="W124" s="1">
        <f>[1]!IQR(V3:V102,FALSE)</f>
        <v>15.25</v>
      </c>
      <c r="X124" s="1">
        <f>[1]!IQR(W3:W102,FALSE)</f>
        <v>1</v>
      </c>
      <c r="Y124" s="1"/>
      <c r="Z124" s="1">
        <f>[1]!IQR(Y3:Y102,FALSE)</f>
        <v>15.25</v>
      </c>
      <c r="AA124" s="1">
        <f>[1]!IQR(Z3:Z102,FALSE)</f>
        <v>1</v>
      </c>
      <c r="AB124" s="1">
        <f>[1]!IQR(AA3:AA102,FALSE)</f>
        <v>5.25</v>
      </c>
      <c r="AC124" s="1">
        <f>[1]!IQR(AB3:AB102,FALSE)</f>
        <v>19.25</v>
      </c>
      <c r="AD124" s="1">
        <f>[1]!IQR(AC3:AC102,FALSE)</f>
        <v>1</v>
      </c>
      <c r="AE124" s="1">
        <f>[1]!IQR(AD3:AD102,FALSE)</f>
        <v>6</v>
      </c>
      <c r="AF124" s="1">
        <f>[1]!IQR(AE3:AE102,FALSE)</f>
        <v>15.25</v>
      </c>
      <c r="AG124" s="1">
        <f>[1]!IQR(AF3:AF102,FALSE)</f>
        <v>1</v>
      </c>
      <c r="AH124" s="1">
        <f>[1]!IQR(AG3:AG102,FALSE)</f>
        <v>6</v>
      </c>
      <c r="AI124" s="1">
        <f>[1]!IQR(AH3:AH102,FALSE)</f>
        <v>15.25</v>
      </c>
      <c r="AJ124" s="1">
        <f>[1]!IQR(AI3:AI102,FALSE)</f>
        <v>1</v>
      </c>
      <c r="BB124">
        <f>P56</f>
        <v>425</v>
      </c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</row>
    <row r="125" spans="1:149" x14ac:dyDescent="0.45"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</row>
    <row r="126" spans="1:149" x14ac:dyDescent="0.45">
      <c r="A126" t="s">
        <v>74</v>
      </c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</row>
    <row r="127" spans="1:149" x14ac:dyDescent="0.45"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</row>
    <row r="128" spans="1:149" x14ac:dyDescent="0.45">
      <c r="B128" t="str">
        <f>A2</f>
        <v>UF Bitdiff Cbrt</v>
      </c>
      <c r="C128" t="str">
        <f t="shared" ref="C128:AJ128" si="29">B2</f>
        <v>UF BitdiffVA Cbrt</v>
      </c>
      <c r="D128" t="str">
        <f t="shared" si="29"/>
        <v>UF HardLog Cbrt</v>
      </c>
      <c r="E128" t="str">
        <f t="shared" si="29"/>
        <v>UF HardLogVA Cbrt</v>
      </c>
      <c r="F128" t="str">
        <f t="shared" si="29"/>
        <v>UF Log Cbrt</v>
      </c>
      <c r="G128" t="str">
        <f t="shared" si="29"/>
        <v>UF LogVA Cbrt</v>
      </c>
      <c r="H128" t="str">
        <f t="shared" si="29"/>
        <v>UF Mul Cbrt</v>
      </c>
      <c r="I128" t="str">
        <f t="shared" si="29"/>
        <v>UF MulVA Cbrt</v>
      </c>
      <c r="J128" t="str">
        <f t="shared" si="29"/>
        <v>UF NoLog Cbrt</v>
      </c>
      <c r="K128" t="str">
        <f t="shared" si="29"/>
        <v>UF NoLogVA Cbrt</v>
      </c>
      <c r="L128" t="str">
        <f t="shared" si="29"/>
        <v>UFDistr Bitdiff Cbrt</v>
      </c>
      <c r="M128" t="str">
        <f t="shared" si="29"/>
        <v>UFDistr BitdiffVA Cbrt</v>
      </c>
      <c r="N128" t="str">
        <f t="shared" si="29"/>
        <v>UFDistr HardLog Cbrt</v>
      </c>
      <c r="O128" t="str">
        <f t="shared" si="29"/>
        <v>UFDistr HardLogVA Cbrt</v>
      </c>
      <c r="P128" t="str">
        <f t="shared" si="29"/>
        <v>UFDistr Log Cbrt</v>
      </c>
      <c r="Q128" t="str">
        <f t="shared" si="29"/>
        <v>UFDistr LogVA Cbrt</v>
      </c>
      <c r="R128" t="str">
        <f t="shared" si="29"/>
        <v>UFDistr Mul Cbrt</v>
      </c>
      <c r="S128" t="str">
        <f t="shared" si="29"/>
        <v>UFDistr MulVA Cbrt</v>
      </c>
      <c r="T128" t="str">
        <f t="shared" si="29"/>
        <v>UFDistr NoLog Cbrt</v>
      </c>
      <c r="U128" t="str">
        <f t="shared" si="29"/>
        <v>UFDistr NoLogVA Cbrt</v>
      </c>
      <c r="V128" t="str">
        <f t="shared" si="29"/>
        <v>UFCenter Bitdiff Cbrt</v>
      </c>
      <c r="W128" t="str">
        <f t="shared" si="29"/>
        <v>UFCenter BitdiffVA Cbrt</v>
      </c>
      <c r="X128" t="str">
        <f t="shared" si="29"/>
        <v>UFCenter BitdiffFN Cbrt</v>
      </c>
      <c r="Y128" t="str">
        <f t="shared" si="29"/>
        <v>UFCenter HardLog Cbrt</v>
      </c>
      <c r="Z128" t="str">
        <f t="shared" si="29"/>
        <v>UFCenter HardLogVA Cbrt</v>
      </c>
      <c r="AA128" t="str">
        <f t="shared" si="29"/>
        <v>UFCenter HardLogFN Cbrt</v>
      </c>
      <c r="AB128" t="str">
        <f t="shared" si="29"/>
        <v>UFCenter Log Cbrt</v>
      </c>
      <c r="AC128" t="str">
        <f t="shared" si="29"/>
        <v>UFCenter LogVA Cbrt</v>
      </c>
      <c r="AD128" t="str">
        <f t="shared" si="29"/>
        <v>UFCenter LogFN Cbrt</v>
      </c>
      <c r="AE128" t="str">
        <f t="shared" si="29"/>
        <v>UFCenter Mul Cbrt</v>
      </c>
      <c r="AF128" t="str">
        <f t="shared" si="29"/>
        <v>UFCenter MulVA Cbrt</v>
      </c>
      <c r="AG128" t="str">
        <f t="shared" si="29"/>
        <v>UFCenter MulFN Cbrt</v>
      </c>
      <c r="AH128" t="str">
        <f t="shared" si="29"/>
        <v>UFCenter NoLog Cbrt</v>
      </c>
      <c r="AI128" t="str">
        <f t="shared" si="29"/>
        <v>UFCenter NoLogVA Cbrt</v>
      </c>
      <c r="AJ128" t="str">
        <f t="shared" si="29"/>
        <v>UFCenter NoLogFN Cbrt</v>
      </c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</row>
    <row r="129" spans="1:149" x14ac:dyDescent="0.45">
      <c r="A129" t="s">
        <v>75</v>
      </c>
      <c r="B129" s="5">
        <f>MEDIAN(A3:A102)</f>
        <v>483</v>
      </c>
      <c r="C129" s="6">
        <f t="shared" ref="C129:AJ129" si="30">MEDIAN(B3:B102)</f>
        <v>462</v>
      </c>
      <c r="D129" s="6">
        <f t="shared" si="30"/>
        <v>481</v>
      </c>
      <c r="E129" s="6">
        <f t="shared" si="30"/>
        <v>462</v>
      </c>
      <c r="F129" s="6">
        <f t="shared" si="30"/>
        <v>482</v>
      </c>
      <c r="G129" s="6">
        <f t="shared" si="30"/>
        <v>458</v>
      </c>
      <c r="H129" s="6">
        <f t="shared" si="30"/>
        <v>481</v>
      </c>
      <c r="I129" s="6">
        <f t="shared" si="30"/>
        <v>462</v>
      </c>
      <c r="J129" s="6">
        <f t="shared" si="30"/>
        <v>481</v>
      </c>
      <c r="K129" s="6">
        <f t="shared" si="30"/>
        <v>462</v>
      </c>
      <c r="L129" s="6">
        <f t="shared" si="30"/>
        <v>483</v>
      </c>
      <c r="M129" s="6">
        <f t="shared" si="30"/>
        <v>469</v>
      </c>
      <c r="N129" s="6">
        <f t="shared" si="30"/>
        <v>481</v>
      </c>
      <c r="O129" s="6">
        <f t="shared" si="30"/>
        <v>469</v>
      </c>
      <c r="P129" s="6">
        <f t="shared" si="30"/>
        <v>479</v>
      </c>
      <c r="Q129" s="6">
        <f t="shared" si="30"/>
        <v>459.5</v>
      </c>
      <c r="R129" s="6">
        <f t="shared" si="30"/>
        <v>489</v>
      </c>
      <c r="S129" s="6">
        <f t="shared" si="30"/>
        <v>467</v>
      </c>
      <c r="T129" s="6">
        <f t="shared" si="30"/>
        <v>488</v>
      </c>
      <c r="U129" s="6">
        <f t="shared" si="30"/>
        <v>467</v>
      </c>
      <c r="V129" s="6">
        <f t="shared" si="30"/>
        <v>484</v>
      </c>
      <c r="W129" s="6">
        <f t="shared" si="30"/>
        <v>454</v>
      </c>
      <c r="X129" s="6">
        <f t="shared" si="30"/>
        <v>492</v>
      </c>
      <c r="Y129" s="6">
        <f t="shared" si="30"/>
        <v>481</v>
      </c>
      <c r="Z129" s="6">
        <f t="shared" si="30"/>
        <v>454</v>
      </c>
      <c r="AA129" s="6">
        <f t="shared" si="30"/>
        <v>492</v>
      </c>
      <c r="AB129" s="6">
        <f t="shared" si="30"/>
        <v>484</v>
      </c>
      <c r="AC129" s="6">
        <f t="shared" si="30"/>
        <v>448</v>
      </c>
      <c r="AD129" s="6">
        <f t="shared" si="30"/>
        <v>492</v>
      </c>
      <c r="AE129" s="6">
        <f t="shared" si="30"/>
        <v>485</v>
      </c>
      <c r="AF129" s="6">
        <f t="shared" si="30"/>
        <v>454</v>
      </c>
      <c r="AG129" s="6">
        <f t="shared" si="30"/>
        <v>492</v>
      </c>
      <c r="AH129" s="6">
        <f t="shared" si="30"/>
        <v>485</v>
      </c>
      <c r="AI129" s="6">
        <f t="shared" si="30"/>
        <v>454</v>
      </c>
      <c r="AJ129" s="7">
        <f t="shared" si="30"/>
        <v>492</v>
      </c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</row>
    <row r="130" spans="1:149" x14ac:dyDescent="0.45">
      <c r="A130" t="s">
        <v>76</v>
      </c>
      <c r="B130" s="8">
        <f>[1]!RANK_SUM(A3:AI102, 1,1)</f>
        <v>232572.5</v>
      </c>
      <c r="C130" s="9">
        <f>[1]!RANK_SUM(A3:AI102, 2,1)</f>
        <v>84562</v>
      </c>
      <c r="D130" s="9">
        <f>[1]!RANK_SUM(A3:AI102, 3,1)</f>
        <v>200300</v>
      </c>
      <c r="E130" s="9">
        <f>[1]!RANK_SUM(A3:AI102, 4,1)</f>
        <v>83334</v>
      </c>
      <c r="F130" s="9">
        <f>[1]!RANK_SUM(A3:AI102, 5,1)</f>
        <v>218202</v>
      </c>
      <c r="G130" s="9">
        <f>[1]!RANK_SUM(A3:AI102, 6,1)</f>
        <v>68010</v>
      </c>
      <c r="H130" s="9">
        <f>[1]!RANK_SUM(A3:AI102, 7,1)</f>
        <v>198832</v>
      </c>
      <c r="I130" s="9">
        <f>[1]!RANK_SUM(A3:AI102, 8,1)</f>
        <v>83075</v>
      </c>
      <c r="J130" s="9">
        <f>[1]!RANK_SUM(A3:AI102, 9,1)</f>
        <v>206460</v>
      </c>
      <c r="K130" s="9">
        <f>[1]!RANK_SUM(A3:AI102, 10,1)</f>
        <v>83075</v>
      </c>
      <c r="L130" s="9">
        <f>[1]!RANK_SUM(A3:AI102, 11,1)</f>
        <v>222970.5</v>
      </c>
      <c r="M130" s="9">
        <f>[1]!RANK_SUM(A3:AI102, 12,1)</f>
        <v>111023</v>
      </c>
      <c r="N130" s="9">
        <f>[1]!RANK_SUM(A3:AI102, 13,1)</f>
        <v>200300</v>
      </c>
      <c r="O130" s="9">
        <f>[1]!RANK_SUM(A3:AI102, 14,1)</f>
        <v>110690</v>
      </c>
      <c r="P130" s="9">
        <f>[1]!RANK_SUM(A3:AI102, 15,1)</f>
        <v>186325.5</v>
      </c>
      <c r="Q130" s="9">
        <f>[1]!RANK_SUM(A3:AI102, 16,1)</f>
        <v>70232</v>
      </c>
      <c r="R130" s="9">
        <f>[1]!RANK_SUM(A3:AI102, 17,1)</f>
        <v>283474</v>
      </c>
      <c r="S130" s="9">
        <f>[1]!RANK_SUM(A3:AI102, 18,1)</f>
        <v>109218</v>
      </c>
      <c r="T130" s="9">
        <f>[1]!RANK_SUM(A3:AI102, 19,1)</f>
        <v>278985</v>
      </c>
      <c r="U130" s="9">
        <f>[1]!RANK_SUM(A3:AI102, 20,1)</f>
        <v>109218</v>
      </c>
      <c r="V130" s="9">
        <f>[1]!RANK_SUM(A3:AI102, 21,1)</f>
        <v>239003.5</v>
      </c>
      <c r="W130" s="9">
        <f>[1]!RANK_SUM(A3:AI102, 22,1)</f>
        <v>48068</v>
      </c>
      <c r="X130" s="9">
        <f>[1]!RANK_SUM(A3:AI102, 23,1)</f>
        <v>319169.5</v>
      </c>
      <c r="Y130" s="9">
        <f>[1]!RANK_SUM(A3:AI102, 24,1)</f>
        <v>200300</v>
      </c>
      <c r="Z130" s="9">
        <f>[1]!RANK_SUM(A3:AI102, 25,1)</f>
        <v>48068</v>
      </c>
      <c r="AA130" s="9">
        <f>[1]!RANK_SUM(A3:AI102, 26,1)</f>
        <v>319169.5</v>
      </c>
      <c r="AB130" s="9">
        <f>[1]!RANK_SUM(A3:AI102, 27,1)</f>
        <v>235817.5</v>
      </c>
      <c r="AC130" s="9">
        <f>[1]!RANK_SUM(A3:AI102, 28,1)</f>
        <v>35697</v>
      </c>
      <c r="AD130" s="9">
        <f>[1]!RANK_SUM(A3:AI102, 29,1)</f>
        <v>318104.5</v>
      </c>
      <c r="AE130" s="9">
        <f>[1]!RANK_SUM(A3:AI102, 30,1)</f>
        <v>244009.5</v>
      </c>
      <c r="AF130" s="9">
        <f>[1]!RANK_SUM(A3:AI102, 31,1)</f>
        <v>48068</v>
      </c>
      <c r="AG130" s="9">
        <f>[1]!RANK_SUM(A3:AI102, 32,1)</f>
        <v>319169.5</v>
      </c>
      <c r="AH130" s="9">
        <f>[1]!RANK_SUM(A3:AI102, 33,1)</f>
        <v>244009.5</v>
      </c>
      <c r="AI130" s="9">
        <f>[1]!RANK_SUM(A3:AI102, 34,1)</f>
        <v>48068</v>
      </c>
      <c r="AJ130" s="10">
        <f>[1]!RANK_SUM(A3:AI102, 35,1)</f>
        <v>319169.5</v>
      </c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</row>
    <row r="131" spans="1:149" x14ac:dyDescent="0.45">
      <c r="A131" t="s">
        <v>77</v>
      </c>
      <c r="B131" s="8">
        <f>COUNT(A3:A102)</f>
        <v>100</v>
      </c>
      <c r="C131" s="9">
        <f t="shared" ref="C131:AJ131" si="31">COUNT(B3:B102)</f>
        <v>100</v>
      </c>
      <c r="D131" s="9">
        <f t="shared" si="31"/>
        <v>100</v>
      </c>
      <c r="E131" s="9">
        <f t="shared" si="31"/>
        <v>100</v>
      </c>
      <c r="F131" s="9">
        <f t="shared" si="31"/>
        <v>100</v>
      </c>
      <c r="G131" s="9">
        <f t="shared" si="31"/>
        <v>100</v>
      </c>
      <c r="H131" s="9">
        <f t="shared" si="31"/>
        <v>100</v>
      </c>
      <c r="I131" s="9">
        <f t="shared" si="31"/>
        <v>100</v>
      </c>
      <c r="J131" s="9">
        <f t="shared" si="31"/>
        <v>100</v>
      </c>
      <c r="K131" s="9">
        <f t="shared" si="31"/>
        <v>100</v>
      </c>
      <c r="L131" s="9">
        <f t="shared" si="31"/>
        <v>100</v>
      </c>
      <c r="M131" s="9">
        <f t="shared" si="31"/>
        <v>100</v>
      </c>
      <c r="N131" s="9">
        <f t="shared" si="31"/>
        <v>100</v>
      </c>
      <c r="O131" s="9">
        <f t="shared" si="31"/>
        <v>100</v>
      </c>
      <c r="P131" s="9">
        <f t="shared" si="31"/>
        <v>100</v>
      </c>
      <c r="Q131" s="9">
        <f t="shared" si="31"/>
        <v>100</v>
      </c>
      <c r="R131" s="9">
        <f t="shared" si="31"/>
        <v>100</v>
      </c>
      <c r="S131" s="9">
        <f t="shared" si="31"/>
        <v>100</v>
      </c>
      <c r="T131" s="9">
        <f t="shared" si="31"/>
        <v>100</v>
      </c>
      <c r="U131" s="9">
        <f t="shared" si="31"/>
        <v>100</v>
      </c>
      <c r="V131" s="9">
        <f t="shared" si="31"/>
        <v>100</v>
      </c>
      <c r="W131" s="9">
        <f t="shared" si="31"/>
        <v>100</v>
      </c>
      <c r="X131" s="9">
        <f t="shared" si="31"/>
        <v>100</v>
      </c>
      <c r="Y131" s="9">
        <f t="shared" si="31"/>
        <v>100</v>
      </c>
      <c r="Z131" s="9">
        <f t="shared" si="31"/>
        <v>100</v>
      </c>
      <c r="AA131" s="9">
        <f t="shared" si="31"/>
        <v>100</v>
      </c>
      <c r="AB131" s="9">
        <f t="shared" si="31"/>
        <v>100</v>
      </c>
      <c r="AC131" s="9">
        <f t="shared" si="31"/>
        <v>100</v>
      </c>
      <c r="AD131" s="9">
        <f t="shared" si="31"/>
        <v>100</v>
      </c>
      <c r="AE131" s="9">
        <f t="shared" si="31"/>
        <v>100</v>
      </c>
      <c r="AF131" s="9">
        <f t="shared" si="31"/>
        <v>100</v>
      </c>
      <c r="AG131" s="9">
        <f t="shared" si="31"/>
        <v>100</v>
      </c>
      <c r="AH131" s="9">
        <f t="shared" si="31"/>
        <v>100</v>
      </c>
      <c r="AI131" s="9">
        <f t="shared" si="31"/>
        <v>100</v>
      </c>
      <c r="AJ131" s="10">
        <f t="shared" si="31"/>
        <v>100</v>
      </c>
      <c r="AK131" s="16">
        <f>SUM(B131:AJ131)</f>
        <v>3500</v>
      </c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</row>
    <row r="132" spans="1:149" x14ac:dyDescent="0.45">
      <c r="A132" t="s">
        <v>78</v>
      </c>
      <c r="B132" s="11">
        <f>B130^2/B131</f>
        <v>540899677.5625</v>
      </c>
      <c r="C132" s="12">
        <f t="shared" ref="C132:AJ132" si="32">C130^2/C131</f>
        <v>71507318.439999998</v>
      </c>
      <c r="D132" s="12">
        <f t="shared" si="32"/>
        <v>401200900</v>
      </c>
      <c r="E132" s="12">
        <f t="shared" si="32"/>
        <v>69445555.560000002</v>
      </c>
      <c r="F132" s="12">
        <f t="shared" si="32"/>
        <v>476121128.04000002</v>
      </c>
      <c r="G132" s="12">
        <f t="shared" si="32"/>
        <v>46253601</v>
      </c>
      <c r="H132" s="12">
        <f t="shared" si="32"/>
        <v>395341642.24000001</v>
      </c>
      <c r="I132" s="12">
        <f t="shared" si="32"/>
        <v>69014556.25</v>
      </c>
      <c r="J132" s="12">
        <f t="shared" si="32"/>
        <v>426257316</v>
      </c>
      <c r="K132" s="12">
        <f t="shared" si="32"/>
        <v>69014556.25</v>
      </c>
      <c r="L132" s="12">
        <f t="shared" si="32"/>
        <v>497158438.70249999</v>
      </c>
      <c r="M132" s="12">
        <f t="shared" si="32"/>
        <v>123261065.29000001</v>
      </c>
      <c r="N132" s="12">
        <f t="shared" si="32"/>
        <v>401200900</v>
      </c>
      <c r="O132" s="12">
        <f t="shared" si="32"/>
        <v>122522761</v>
      </c>
      <c r="P132" s="12">
        <f t="shared" si="32"/>
        <v>347171919.5025</v>
      </c>
      <c r="Q132" s="12">
        <f t="shared" si="32"/>
        <v>49325338.240000002</v>
      </c>
      <c r="R132" s="12">
        <f t="shared" si="32"/>
        <v>803575086.75999999</v>
      </c>
      <c r="S132" s="12">
        <f t="shared" si="32"/>
        <v>119285715.23999999</v>
      </c>
      <c r="T132" s="12">
        <f t="shared" si="32"/>
        <v>778326302.25</v>
      </c>
      <c r="U132" s="12">
        <f t="shared" si="32"/>
        <v>119285715.23999999</v>
      </c>
      <c r="V132" s="12">
        <f t="shared" si="32"/>
        <v>571226730.12249994</v>
      </c>
      <c r="W132" s="12">
        <f t="shared" si="32"/>
        <v>23105326.239999998</v>
      </c>
      <c r="X132" s="12">
        <f t="shared" si="32"/>
        <v>1018691697.3025</v>
      </c>
      <c r="Y132" s="12">
        <f t="shared" si="32"/>
        <v>401200900</v>
      </c>
      <c r="Z132" s="12">
        <f t="shared" si="32"/>
        <v>23105326.239999998</v>
      </c>
      <c r="AA132" s="12">
        <f t="shared" si="32"/>
        <v>1018691697.3025</v>
      </c>
      <c r="AB132" s="12">
        <f t="shared" si="32"/>
        <v>556098933.0625</v>
      </c>
      <c r="AC132" s="12">
        <f t="shared" si="32"/>
        <v>12742758.09</v>
      </c>
      <c r="AD132" s="12">
        <f t="shared" si="32"/>
        <v>1011904729.2025</v>
      </c>
      <c r="AE132" s="12">
        <f t="shared" si="32"/>
        <v>595406360.90250003</v>
      </c>
      <c r="AF132" s="12">
        <f t="shared" si="32"/>
        <v>23105326.239999998</v>
      </c>
      <c r="AG132" s="12">
        <f t="shared" si="32"/>
        <v>1018691697.3025</v>
      </c>
      <c r="AH132" s="12">
        <f t="shared" si="32"/>
        <v>595406360.90250003</v>
      </c>
      <c r="AI132" s="12">
        <f t="shared" si="32"/>
        <v>23105326.239999998</v>
      </c>
      <c r="AJ132" s="13">
        <f t="shared" si="32"/>
        <v>1018691697.3025</v>
      </c>
      <c r="AK132" s="17">
        <f>SUM(B132:AJ132)</f>
        <v>13837344360.019997</v>
      </c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</row>
    <row r="133" spans="1:149" x14ac:dyDescent="0.45">
      <c r="A133" t="s">
        <v>79</v>
      </c>
      <c r="AK133" s="17">
        <f>12*AK132/(AK131*(AK131+1))-3*(AK131+1)</f>
        <v>3048.0778406365498</v>
      </c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</row>
    <row r="134" spans="1:149" x14ac:dyDescent="0.45">
      <c r="A134" t="s">
        <v>80</v>
      </c>
      <c r="AK134" s="17">
        <f>AK133/(1-[1]!TiesCorrection(A3:AI102)/(3500*(3500^2-1)))</f>
        <v>3055.0951300074857</v>
      </c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</row>
    <row r="135" spans="1:149" x14ac:dyDescent="0.45">
      <c r="A135" t="s">
        <v>81</v>
      </c>
      <c r="AK135" s="17">
        <f>COUNTA(B128:AJ128)-1</f>
        <v>34</v>
      </c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</row>
    <row r="136" spans="1:149" x14ac:dyDescent="0.45">
      <c r="A136" t="s">
        <v>69</v>
      </c>
      <c r="AK136" s="17">
        <f>_xlfn.CHISQ.DIST.RT(AK134,AK135)</f>
        <v>0</v>
      </c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</row>
    <row r="137" spans="1:149" x14ac:dyDescent="0.45">
      <c r="A137" t="s">
        <v>70</v>
      </c>
      <c r="AK137" s="17">
        <v>0.05</v>
      </c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</row>
    <row r="138" spans="1:149" x14ac:dyDescent="0.45">
      <c r="A138" t="s">
        <v>82</v>
      </c>
      <c r="AK138" s="18" t="str">
        <f>IF(AK136&lt;AK137,"yes","no")</f>
        <v>yes</v>
      </c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</row>
    <row r="139" spans="1:149" x14ac:dyDescent="0.45"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</row>
    <row r="140" spans="1:149" x14ac:dyDescent="0.45"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</row>
    <row r="141" spans="1:149" x14ac:dyDescent="0.45"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</row>
    <row r="142" spans="1:149" x14ac:dyDescent="0.45"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</row>
    <row r="143" spans="1:149" x14ac:dyDescent="0.45"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</row>
    <row r="144" spans="1:149" x14ac:dyDescent="0.4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</row>
    <row r="145" spans="1:149" x14ac:dyDescent="0.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</row>
    <row r="146" spans="1:149" x14ac:dyDescent="0.4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</row>
    <row r="147" spans="1:149" x14ac:dyDescent="0.4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</row>
    <row r="148" spans="1:149" x14ac:dyDescent="0.4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</row>
  </sheetData>
  <conditionalFormatting sqref="B107:AJ107">
    <cfRule type="top10" dxfId="9" priority="9" bottom="1" rank="1"/>
    <cfRule type="top10" dxfId="8" priority="10" rank="1"/>
  </conditionalFormatting>
  <conditionalFormatting sqref="B111:AJ111">
    <cfRule type="top10" dxfId="7" priority="7" bottom="1" rank="1"/>
    <cfRule type="top10" dxfId="6" priority="8" rank="1"/>
  </conditionalFormatting>
  <conditionalFormatting sqref="B109:AJ109">
    <cfRule type="top10" dxfId="5" priority="5" bottom="1" rank="1"/>
    <cfRule type="top10" dxfId="4" priority="6" rank="1"/>
  </conditionalFormatting>
  <conditionalFormatting sqref="B116:AJ116">
    <cfRule type="top10" dxfId="3" priority="3" bottom="1" rank="1"/>
    <cfRule type="top10" dxfId="2" priority="4" rank="1"/>
  </conditionalFormatting>
  <conditionalFormatting sqref="B117:AJ117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Even Distribution</vt:lpstr>
      <vt:lpstr>Random Distribution</vt:lpstr>
      <vt:lpstr>Timings</vt:lpstr>
      <vt:lpstr>Even Exact</vt:lpstr>
      <vt:lpstr>Random Exact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Krauss Oliver</dc:creator>
  <cp:lastModifiedBy>Krauss Oliver</cp:lastModifiedBy>
  <dcterms:created xsi:type="dcterms:W3CDTF">2019-09-29T19:38:48Z</dcterms:created>
  <dcterms:modified xsi:type="dcterms:W3CDTF">2019-09-30T08:50:37Z</dcterms:modified>
</cp:coreProperties>
</file>